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omments11.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12.xml" ContentType="application/vnd.openxmlformats-officedocument.spreadsheetml.comments+xml"/>
  <Override PartName="/xl/drawings/drawing17.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h-fuk\Documents\back\tm-pj\"/>
    </mc:Choice>
  </mc:AlternateContent>
  <xr:revisionPtr revIDLastSave="0" documentId="13_ncr:1_{DD6A3B7F-75BE-4BB9-AD06-5F0B20CD1ED5}" xr6:coauthVersionLast="47" xr6:coauthVersionMax="47" xr10:uidLastSave="{00000000-0000-0000-0000-000000000000}"/>
  <bookViews>
    <workbookView xWindow="-120" yWindow="-120" windowWidth="29040" windowHeight="17520" tabRatio="930" firstSheet="4" activeTab="15" xr2:uid="{00000000-000D-0000-FFFF-FFFF00000000}"/>
  </bookViews>
  <sheets>
    <sheet name="計画提出書" sheetId="1" r:id="rId1"/>
    <sheet name="（別添）計画書" sheetId="2" r:id="rId2"/>
    <sheet name="（別紙１）原油換算シート【計画用】" sheetId="6" r:id="rId3"/>
    <sheet name="（別紙２）二酸化炭素排出量計算シート【計画用】" sheetId="7" r:id="rId4"/>
    <sheet name="（別紙３）設備概要報告シート" sheetId="10" r:id="rId5"/>
    <sheet name="報告提出書【1年目】" sheetId="11" r:id="rId6"/>
    <sheet name="（別添）報告書【1年目報告用】" sheetId="12" r:id="rId7"/>
    <sheet name="（別紙１）原油換算シート【1年目報告用】" sheetId="13" r:id="rId8"/>
    <sheet name="（別紙２）二酸化炭素排出量計算シート【1年目報告用】" sheetId="14" r:id="rId9"/>
    <sheet name="報告提出書【2年目】" sheetId="15" r:id="rId10"/>
    <sheet name="（別添）報告書【2年目報告用】" sheetId="16" r:id="rId11"/>
    <sheet name="（別紙１）原油換算シート【2年目報告用】" sheetId="17" r:id="rId12"/>
    <sheet name="（別紙２）二酸化炭素排出量計算シート【2年目報告用】" sheetId="18" r:id="rId13"/>
    <sheet name="報告提出書【3年目】" sheetId="19" r:id="rId14"/>
    <sheet name="（別添）報告書【3年目報告用】" sheetId="20" r:id="rId15"/>
    <sheet name="（別紙１）原油換算シート【3年目報告用】" sheetId="21" r:id="rId16"/>
    <sheet name="（別紙２）二酸化炭素排出量計算シート【3年目報告用】" sheetId="22" r:id="rId17"/>
  </sheets>
  <externalReferences>
    <externalReference r:id="rId18"/>
  </externalReferences>
  <definedNames>
    <definedName name="_Fill" hidden="1">[1]昨年!$B$2:$J$2</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hidden="1">{"'第２表'!$W$27:$AA$68"}</definedName>
    <definedName name="_xlnm.Print_Area" localSheetId="7">'（別紙１）原油換算シート【1年目報告用】'!$B$5:$AJ$67</definedName>
    <definedName name="_xlnm.Print_Area" localSheetId="11">'（別紙１）原油換算シート【2年目報告用】'!$B$5:$AJ$67</definedName>
    <definedName name="_xlnm.Print_Area" localSheetId="15">'（別紙１）原油換算シート【3年目報告用】'!$B$5:$AJ$66</definedName>
    <definedName name="_xlnm.Print_Area" localSheetId="2">'（別紙１）原油換算シート【計画用】'!$B$5:$AJ$67</definedName>
    <definedName name="_xlnm.Print_Area" localSheetId="8">'（別紙２）二酸化炭素排出量計算シート【1年目報告用】'!$B$5:$AJ$130</definedName>
    <definedName name="_xlnm.Print_Area" localSheetId="12">'（別紙２）二酸化炭素排出量計算シート【2年目報告用】'!$B$5:$AJ$130</definedName>
    <definedName name="_xlnm.Print_Area" localSheetId="16">'（別紙２）二酸化炭素排出量計算シート【3年目報告用】'!$B$5:$AJ$130</definedName>
    <definedName name="_xlnm.Print_Area" localSheetId="3">'（別紙２）二酸化炭素排出量計算シート【計画用】'!$B$5:$AJ$130</definedName>
    <definedName name="_xlnm.Print_Area" localSheetId="4">'（別紙３）設備概要報告シート'!$B$7:$AJ$69</definedName>
    <definedName name="_xlnm.Print_Area" localSheetId="1">'（別添）計画書'!$B$5:$AJ$178</definedName>
    <definedName name="_xlnm.Print_Area" localSheetId="6">'（別添）報告書【1年目報告用】'!$B$6:$AJ$179</definedName>
    <definedName name="_xlnm.Print_Area" localSheetId="10">'（別添）報告書【2年目報告用】'!$B$6:$AJ$179</definedName>
    <definedName name="_xlnm.Print_Area" localSheetId="14">'（別添）報告書【3年目報告用】'!$B$6:$AJ$179</definedName>
    <definedName name="_xlnm.Print_Area" localSheetId="0">計画提出書!$B$6:$AJ$69</definedName>
    <definedName name="_xlnm.Print_Area" localSheetId="5">報告提出書【1年目】!$B$7:$AJ$66</definedName>
    <definedName name="_xlnm.Print_Area" localSheetId="9">報告提出書【2年目】!$B$7:$AJ$66</definedName>
    <definedName name="_xlnm.Print_Area" localSheetId="13">報告提出書【3年目】!$B$7:$AJ$67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13" l="1"/>
  <c r="F28" i="13"/>
  <c r="F28" i="17" s="1"/>
  <c r="AM1298" i="21" l="1"/>
  <c r="AN1298" i="21"/>
  <c r="AO1298" i="21"/>
  <c r="AP1298" i="21"/>
  <c r="AM1260" i="21"/>
  <c r="AM1261" i="21"/>
  <c r="AM1262" i="21"/>
  <c r="AM1263" i="21"/>
  <c r="AM1264" i="21"/>
  <c r="AM1265" i="21"/>
  <c r="AM1266" i="21"/>
  <c r="AM1267" i="21"/>
  <c r="AM1268" i="21"/>
  <c r="AM1269" i="21"/>
  <c r="AM1270" i="21"/>
  <c r="AM1271" i="21"/>
  <c r="AM1272" i="21"/>
  <c r="AM1273" i="21"/>
  <c r="AM1274" i="21"/>
  <c r="AM1275" i="21"/>
  <c r="AM1276" i="21"/>
  <c r="AM1277" i="21"/>
  <c r="AM1278" i="21"/>
  <c r="AM1279" i="21"/>
  <c r="AM1280" i="21"/>
  <c r="AM1281" i="21"/>
  <c r="AM1282" i="21"/>
  <c r="AM1283" i="21"/>
  <c r="AM1284" i="21"/>
  <c r="AM1285" i="21"/>
  <c r="AM1286" i="21"/>
  <c r="AM1287" i="21"/>
  <c r="AM1288" i="21"/>
  <c r="AM1289" i="21"/>
  <c r="AM1290" i="21"/>
  <c r="AM1291" i="21"/>
  <c r="AM1292" i="21"/>
  <c r="AM1293" i="21"/>
  <c r="AM1294" i="21"/>
  <c r="AM1295" i="21"/>
  <c r="AM1296" i="21"/>
  <c r="AM1297" i="21"/>
  <c r="AN16" i="21"/>
  <c r="AO16" i="21"/>
  <c r="AP16" i="21"/>
  <c r="AQ16" i="21"/>
  <c r="AN17" i="21"/>
  <c r="AO17" i="21"/>
  <c r="AP17" i="21"/>
  <c r="AQ17" i="21"/>
  <c r="AN18" i="21"/>
  <c r="AO18" i="21"/>
  <c r="AP18" i="21"/>
  <c r="AQ18" i="21"/>
  <c r="AN19" i="21"/>
  <c r="AO19" i="21"/>
  <c r="AP19" i="21"/>
  <c r="AQ19" i="21"/>
  <c r="AN20" i="21"/>
  <c r="AO20" i="21"/>
  <c r="AP20" i="21"/>
  <c r="AQ20" i="21"/>
  <c r="AN21" i="21"/>
  <c r="AO21" i="21"/>
  <c r="AP21" i="21"/>
  <c r="AQ21" i="21"/>
  <c r="AN22" i="21"/>
  <c r="AO22" i="21"/>
  <c r="AP22" i="21"/>
  <c r="AQ22" i="21"/>
  <c r="AN23" i="21"/>
  <c r="AO23" i="21"/>
  <c r="AP23" i="21"/>
  <c r="AQ23" i="21"/>
  <c r="AN24" i="21"/>
  <c r="AO24" i="21"/>
  <c r="AP24" i="21"/>
  <c r="AQ24" i="21"/>
  <c r="AN25" i="21"/>
  <c r="AO25" i="21"/>
  <c r="AP25" i="21"/>
  <c r="AQ25" i="21"/>
  <c r="AN26" i="21"/>
  <c r="AO26" i="21"/>
  <c r="AP26" i="21"/>
  <c r="AQ26" i="21"/>
  <c r="AN27" i="21"/>
  <c r="AO27" i="21"/>
  <c r="AP27" i="21"/>
  <c r="AQ27" i="21"/>
  <c r="AN28" i="21"/>
  <c r="AO28" i="21"/>
  <c r="AP28" i="21"/>
  <c r="AQ28" i="21"/>
  <c r="AN29" i="21"/>
  <c r="AO29" i="21"/>
  <c r="AP29" i="21"/>
  <c r="AQ29" i="21"/>
  <c r="AN30" i="21"/>
  <c r="AO30" i="21"/>
  <c r="AP30" i="21"/>
  <c r="AQ30" i="21"/>
  <c r="AN31" i="21"/>
  <c r="AO31" i="21"/>
  <c r="AP31" i="21"/>
  <c r="AQ31" i="21"/>
  <c r="AN32" i="21"/>
  <c r="AO32" i="21"/>
  <c r="AP32" i="21"/>
  <c r="AQ32" i="21"/>
  <c r="AN33" i="21"/>
  <c r="AO33" i="21"/>
  <c r="AP33" i="21"/>
  <c r="AQ33" i="21"/>
  <c r="AN34" i="21"/>
  <c r="AO34" i="21"/>
  <c r="AP34" i="21"/>
  <c r="AQ34" i="21"/>
  <c r="AN35" i="21"/>
  <c r="AO35" i="21"/>
  <c r="AP35" i="21"/>
  <c r="AQ35" i="21"/>
  <c r="AN36" i="21"/>
  <c r="AO36" i="21"/>
  <c r="AP36" i="21"/>
  <c r="AQ36" i="21"/>
  <c r="AN37" i="21"/>
  <c r="AO37" i="21"/>
  <c r="AP37" i="21"/>
  <c r="AQ37" i="21"/>
  <c r="AN38" i="21"/>
  <c r="AO38" i="21"/>
  <c r="AP38" i="21"/>
  <c r="AQ38" i="21"/>
  <c r="AN39" i="21"/>
  <c r="AO39" i="21"/>
  <c r="AP39" i="21"/>
  <c r="AQ39" i="21"/>
  <c r="AN40" i="21"/>
  <c r="AO40" i="21"/>
  <c r="AP40" i="21"/>
  <c r="AQ40" i="21"/>
  <c r="AN41" i="21"/>
  <c r="AO41" i="21"/>
  <c r="AP41" i="21"/>
  <c r="AQ41" i="21"/>
  <c r="AN42" i="21"/>
  <c r="AO42" i="21"/>
  <c r="AP42" i="21"/>
  <c r="AQ42" i="21"/>
  <c r="AN43" i="21"/>
  <c r="AO43" i="21"/>
  <c r="AP43" i="21"/>
  <c r="AQ43" i="21"/>
  <c r="AN44" i="21"/>
  <c r="AO44" i="21"/>
  <c r="AP44" i="21"/>
  <c r="AQ44" i="21"/>
  <c r="AN45" i="21"/>
  <c r="AO45" i="21"/>
  <c r="AP45" i="21"/>
  <c r="AQ45" i="21"/>
  <c r="AN46" i="21"/>
  <c r="AO46" i="21"/>
  <c r="AP46" i="21"/>
  <c r="AQ46" i="21"/>
  <c r="AN47" i="21"/>
  <c r="AO47" i="21"/>
  <c r="AP47" i="21"/>
  <c r="AQ47" i="21"/>
  <c r="AN48" i="21"/>
  <c r="AO48" i="21"/>
  <c r="AP48" i="21"/>
  <c r="AQ48" i="21"/>
  <c r="AN49" i="21"/>
  <c r="AO49" i="21"/>
  <c r="AP49" i="21"/>
  <c r="AQ49" i="21"/>
  <c r="AN50" i="21"/>
  <c r="AO50" i="21"/>
  <c r="AP50" i="21"/>
  <c r="AQ50" i="21"/>
  <c r="AN51" i="21"/>
  <c r="AO51" i="21"/>
  <c r="AP51" i="21"/>
  <c r="AQ51" i="21"/>
  <c r="AN52" i="21"/>
  <c r="AO52" i="21"/>
  <c r="AP52" i="21"/>
  <c r="AQ52" i="21"/>
  <c r="AN53" i="21"/>
  <c r="AO53" i="21"/>
  <c r="AP53" i="21"/>
  <c r="AQ53" i="21"/>
  <c r="AN54" i="21"/>
  <c r="AO54" i="21"/>
  <c r="AP54" i="21"/>
  <c r="AQ54" i="21"/>
  <c r="AN55" i="21"/>
  <c r="AO55" i="21"/>
  <c r="AP55" i="21"/>
  <c r="AQ55" i="21"/>
  <c r="AN56" i="21"/>
  <c r="AO56" i="21"/>
  <c r="AP56" i="21"/>
  <c r="AQ56" i="21"/>
  <c r="AN57" i="21"/>
  <c r="AO57" i="21"/>
  <c r="AP57" i="21"/>
  <c r="AQ57" i="21"/>
  <c r="AN58" i="21"/>
  <c r="AO58" i="21"/>
  <c r="AP58" i="21"/>
  <c r="AQ58" i="21"/>
  <c r="AN59" i="21"/>
  <c r="AO59" i="21"/>
  <c r="AP59" i="21"/>
  <c r="AQ59" i="21"/>
  <c r="AN60" i="21"/>
  <c r="AO60" i="21"/>
  <c r="AP60" i="21"/>
  <c r="AQ60" i="21"/>
  <c r="AN61" i="21"/>
  <c r="AO61" i="21"/>
  <c r="AP61" i="21"/>
  <c r="AQ61" i="21"/>
  <c r="AN62" i="21"/>
  <c r="AO62" i="21"/>
  <c r="AP62" i="21"/>
  <c r="AQ62" i="21"/>
  <c r="AN63" i="21"/>
  <c r="AO63" i="21"/>
  <c r="AP63" i="21"/>
  <c r="AQ63" i="21"/>
  <c r="AN64" i="21"/>
  <c r="AO64" i="21"/>
  <c r="AP64" i="21"/>
  <c r="AQ64" i="21"/>
  <c r="AN65" i="21"/>
  <c r="AO65" i="21"/>
  <c r="AP65" i="21"/>
  <c r="AQ65" i="21"/>
  <c r="AN66" i="21"/>
  <c r="AO66" i="21"/>
  <c r="AP66" i="21"/>
  <c r="AQ66" i="21"/>
  <c r="AN67" i="21"/>
  <c r="AO67" i="21"/>
  <c r="AP67" i="21"/>
  <c r="AQ67" i="21"/>
  <c r="AN68" i="21"/>
  <c r="AO68" i="21"/>
  <c r="AP68" i="21"/>
  <c r="AQ68" i="21"/>
  <c r="AN69" i="21"/>
  <c r="AO69" i="21"/>
  <c r="AP69" i="21"/>
  <c r="AQ69" i="21"/>
  <c r="AN70" i="21"/>
  <c r="AO70" i="21"/>
  <c r="AP70" i="21"/>
  <c r="AQ70" i="21"/>
  <c r="AN71" i="21"/>
  <c r="AO71" i="21"/>
  <c r="AP71" i="21"/>
  <c r="AQ71" i="21"/>
  <c r="AN72" i="21"/>
  <c r="AO72" i="21"/>
  <c r="AP72" i="21"/>
  <c r="AQ72" i="21"/>
  <c r="AN73" i="21"/>
  <c r="AO73" i="21"/>
  <c r="AP73" i="21"/>
  <c r="AQ73" i="21"/>
  <c r="AN74" i="21"/>
  <c r="AO74" i="21"/>
  <c r="AP74" i="21"/>
  <c r="AQ74" i="21"/>
  <c r="AN75" i="21"/>
  <c r="AO75" i="21"/>
  <c r="AP75" i="21"/>
  <c r="AQ75" i="21"/>
  <c r="AN76" i="21"/>
  <c r="AO76" i="21"/>
  <c r="AP76" i="21"/>
  <c r="AQ76" i="21"/>
  <c r="AN77" i="21"/>
  <c r="AO77" i="21"/>
  <c r="AP77" i="21"/>
  <c r="AQ77" i="21"/>
  <c r="AN78" i="21"/>
  <c r="AO78" i="21"/>
  <c r="AP78" i="21"/>
  <c r="AQ78" i="21"/>
  <c r="AN79" i="21"/>
  <c r="AO79" i="21"/>
  <c r="AP79" i="21"/>
  <c r="AQ79" i="21"/>
  <c r="AN80" i="21"/>
  <c r="AO80" i="21"/>
  <c r="AP80" i="21"/>
  <c r="AQ80" i="21"/>
  <c r="AN81" i="21"/>
  <c r="AO81" i="21"/>
  <c r="AP81" i="21"/>
  <c r="AQ81" i="21"/>
  <c r="AN82" i="21"/>
  <c r="AO82" i="21"/>
  <c r="AP82" i="21"/>
  <c r="AQ82" i="21"/>
  <c r="AN83" i="21"/>
  <c r="AO83" i="21"/>
  <c r="AP83" i="21"/>
  <c r="AQ83" i="21"/>
  <c r="AN84" i="21"/>
  <c r="AO84" i="21"/>
  <c r="AP84" i="21"/>
  <c r="AQ84" i="21"/>
  <c r="AN85" i="21"/>
  <c r="AO85" i="21"/>
  <c r="AP85" i="21"/>
  <c r="AQ85" i="21"/>
  <c r="AN86" i="21"/>
  <c r="AO86" i="21"/>
  <c r="AP86" i="21"/>
  <c r="AQ86" i="21"/>
  <c r="AN87" i="21"/>
  <c r="AO87" i="21"/>
  <c r="AP87" i="21"/>
  <c r="AQ87" i="21"/>
  <c r="AN88" i="21"/>
  <c r="AO88" i="21"/>
  <c r="AP88" i="21"/>
  <c r="AQ88" i="21"/>
  <c r="AN89" i="21"/>
  <c r="AO89" i="21"/>
  <c r="AP89" i="21"/>
  <c r="AQ89" i="21"/>
  <c r="AN90" i="21"/>
  <c r="AO90" i="21"/>
  <c r="AP90" i="21"/>
  <c r="AQ90" i="21"/>
  <c r="AN91" i="21"/>
  <c r="AO91" i="21"/>
  <c r="AP91" i="21"/>
  <c r="AQ91" i="21"/>
  <c r="AN92" i="21"/>
  <c r="AO92" i="21"/>
  <c r="AP92" i="21"/>
  <c r="AQ92" i="21"/>
  <c r="AN93" i="21"/>
  <c r="AO93" i="21"/>
  <c r="AP93" i="21"/>
  <c r="AQ93" i="21"/>
  <c r="AN94" i="21"/>
  <c r="AO94" i="21"/>
  <c r="AP94" i="21"/>
  <c r="AQ94" i="21"/>
  <c r="AN95" i="21"/>
  <c r="AO95" i="21"/>
  <c r="AP95" i="21"/>
  <c r="AQ95" i="21"/>
  <c r="AN96" i="21"/>
  <c r="AO96" i="21"/>
  <c r="AP96" i="21"/>
  <c r="AQ96" i="21"/>
  <c r="AN97" i="21"/>
  <c r="AO97" i="21"/>
  <c r="AP97" i="21"/>
  <c r="AQ97" i="21"/>
  <c r="AN98" i="21"/>
  <c r="AO98" i="21"/>
  <c r="AP98" i="21"/>
  <c r="AQ98" i="21"/>
  <c r="AN99" i="21"/>
  <c r="AO99" i="21"/>
  <c r="AP99" i="21"/>
  <c r="AQ99" i="21"/>
  <c r="AN100" i="21"/>
  <c r="AO100" i="21"/>
  <c r="AP100" i="21"/>
  <c r="AQ100" i="21"/>
  <c r="AN101" i="21"/>
  <c r="AO101" i="21"/>
  <c r="AP101" i="21"/>
  <c r="AQ101" i="21"/>
  <c r="AN102" i="21"/>
  <c r="AO102" i="21"/>
  <c r="AP102" i="21"/>
  <c r="AQ102" i="21"/>
  <c r="AN103" i="21"/>
  <c r="AO103" i="21"/>
  <c r="AP103" i="21"/>
  <c r="AQ103" i="21"/>
  <c r="AN104" i="21"/>
  <c r="AO104" i="21"/>
  <c r="AP104" i="21"/>
  <c r="AQ104" i="21"/>
  <c r="AN105" i="21"/>
  <c r="AO105" i="21"/>
  <c r="AP105" i="21"/>
  <c r="AQ105" i="21"/>
  <c r="AN106" i="21"/>
  <c r="AO106" i="21"/>
  <c r="AP106" i="21"/>
  <c r="AQ106" i="21"/>
  <c r="AN107" i="21"/>
  <c r="AO107" i="21"/>
  <c r="AP107" i="21"/>
  <c r="AQ107" i="21"/>
  <c r="AN108" i="21"/>
  <c r="AO108" i="21"/>
  <c r="AP108" i="21"/>
  <c r="AQ108" i="21"/>
  <c r="AN109" i="21"/>
  <c r="AO109" i="21"/>
  <c r="AP109" i="21"/>
  <c r="AQ109" i="21"/>
  <c r="AN110" i="21"/>
  <c r="AO110" i="21"/>
  <c r="AP110" i="21"/>
  <c r="AQ110" i="21"/>
  <c r="AN111" i="21"/>
  <c r="AO111" i="21"/>
  <c r="AP111" i="21"/>
  <c r="AQ111" i="21"/>
  <c r="AN112" i="21"/>
  <c r="AO112" i="21"/>
  <c r="AP112" i="21"/>
  <c r="AQ112" i="21"/>
  <c r="AN113" i="21"/>
  <c r="AO113" i="21"/>
  <c r="AP113" i="21"/>
  <c r="AQ113" i="21"/>
  <c r="AN114" i="21"/>
  <c r="AO114" i="21"/>
  <c r="AP114" i="21"/>
  <c r="AQ114" i="21"/>
  <c r="AN115" i="21"/>
  <c r="AO115" i="21"/>
  <c r="AP115" i="21"/>
  <c r="AQ115" i="21"/>
  <c r="AN116" i="21"/>
  <c r="AO116" i="21"/>
  <c r="AP116" i="21"/>
  <c r="AQ116" i="21"/>
  <c r="AN117" i="21"/>
  <c r="AO117" i="21"/>
  <c r="AP117" i="21"/>
  <c r="AQ117" i="21"/>
  <c r="AN118" i="21"/>
  <c r="AO118" i="21"/>
  <c r="AP118" i="21"/>
  <c r="AQ118" i="21"/>
  <c r="AN119" i="21"/>
  <c r="AO119" i="21"/>
  <c r="AP119" i="21"/>
  <c r="AQ119" i="21"/>
  <c r="AN120" i="21"/>
  <c r="AO120" i="21"/>
  <c r="AP120" i="21"/>
  <c r="AQ120" i="21"/>
  <c r="AN121" i="21"/>
  <c r="AO121" i="21"/>
  <c r="AP121" i="21"/>
  <c r="AQ121" i="21"/>
  <c r="AN122" i="21"/>
  <c r="AO122" i="21"/>
  <c r="AP122" i="21"/>
  <c r="AQ122" i="21"/>
  <c r="AN123" i="21"/>
  <c r="AO123" i="21"/>
  <c r="AP123" i="21"/>
  <c r="AQ123" i="21"/>
  <c r="AN124" i="21"/>
  <c r="AO124" i="21"/>
  <c r="AP124" i="21"/>
  <c r="AQ124" i="21"/>
  <c r="AN125" i="21"/>
  <c r="AO125" i="21"/>
  <c r="AP125" i="21"/>
  <c r="AQ125" i="21"/>
  <c r="AN126" i="21"/>
  <c r="AO126" i="21"/>
  <c r="AP126" i="21"/>
  <c r="AQ126" i="21"/>
  <c r="AN127" i="21"/>
  <c r="AO127" i="21"/>
  <c r="AP127" i="21"/>
  <c r="AQ127" i="21"/>
  <c r="AN128" i="21"/>
  <c r="AO128" i="21"/>
  <c r="AP128" i="21"/>
  <c r="AQ128" i="21"/>
  <c r="AN129" i="21"/>
  <c r="AO129" i="21"/>
  <c r="AP129" i="21"/>
  <c r="AQ129" i="21"/>
  <c r="AN130" i="21"/>
  <c r="AO130" i="21"/>
  <c r="AP130" i="21"/>
  <c r="AQ130" i="21"/>
  <c r="AN131" i="21"/>
  <c r="AO131" i="21"/>
  <c r="AP131" i="21"/>
  <c r="AQ131" i="21"/>
  <c r="AN132" i="21"/>
  <c r="AO132" i="21"/>
  <c r="AP132" i="21"/>
  <c r="AQ132" i="21"/>
  <c r="AN133" i="21"/>
  <c r="AO133" i="21"/>
  <c r="AP133" i="21"/>
  <c r="AQ133" i="21"/>
  <c r="AN134" i="21"/>
  <c r="AO134" i="21"/>
  <c r="AP134" i="21"/>
  <c r="AQ134" i="21"/>
  <c r="AN135" i="21"/>
  <c r="AO135" i="21"/>
  <c r="AP135" i="21"/>
  <c r="AQ135" i="21"/>
  <c r="AN136" i="21"/>
  <c r="AO136" i="21"/>
  <c r="AP136" i="21"/>
  <c r="AQ136" i="21"/>
  <c r="AN137" i="21"/>
  <c r="AO137" i="21"/>
  <c r="AP137" i="21"/>
  <c r="AQ137" i="21"/>
  <c r="AN138" i="21"/>
  <c r="AO138" i="21"/>
  <c r="AP138" i="21"/>
  <c r="AQ138" i="21"/>
  <c r="AN139" i="21"/>
  <c r="AO139" i="21"/>
  <c r="AP139" i="21"/>
  <c r="AQ139" i="21"/>
  <c r="AN140" i="21"/>
  <c r="AO140" i="21"/>
  <c r="AP140" i="21"/>
  <c r="AQ140" i="21"/>
  <c r="AN141" i="21"/>
  <c r="AO141" i="21"/>
  <c r="AP141" i="21"/>
  <c r="AQ141" i="21"/>
  <c r="AN142" i="21"/>
  <c r="AO142" i="21"/>
  <c r="AP142" i="21"/>
  <c r="AQ142" i="21"/>
  <c r="AN143" i="21"/>
  <c r="AO143" i="21"/>
  <c r="AP143" i="21"/>
  <c r="AQ143" i="21"/>
  <c r="AN144" i="21"/>
  <c r="AO144" i="21"/>
  <c r="AP144" i="21"/>
  <c r="AQ144" i="21"/>
  <c r="AN145" i="21"/>
  <c r="AO145" i="21"/>
  <c r="AP145" i="21"/>
  <c r="AQ145" i="21"/>
  <c r="AN146" i="21"/>
  <c r="AO146" i="21"/>
  <c r="AP146" i="21"/>
  <c r="AQ146" i="21"/>
  <c r="AN147" i="21"/>
  <c r="AO147" i="21"/>
  <c r="AP147" i="21"/>
  <c r="AQ147" i="21"/>
  <c r="AN148" i="21"/>
  <c r="AO148" i="21"/>
  <c r="AP148" i="21"/>
  <c r="AQ148" i="21"/>
  <c r="AN149" i="21"/>
  <c r="AO149" i="21"/>
  <c r="AP149" i="21"/>
  <c r="AQ149" i="21"/>
  <c r="AN150" i="21"/>
  <c r="AO150" i="21"/>
  <c r="AP150" i="21"/>
  <c r="AQ150" i="21"/>
  <c r="AN151" i="21"/>
  <c r="AO151" i="21"/>
  <c r="AP151" i="21"/>
  <c r="AQ151" i="21"/>
  <c r="AN152" i="21"/>
  <c r="AO152" i="21"/>
  <c r="AP152" i="21"/>
  <c r="AQ152" i="21"/>
  <c r="AN153" i="21"/>
  <c r="AO153" i="21"/>
  <c r="AP153" i="21"/>
  <c r="AQ153" i="21"/>
  <c r="AN154" i="21"/>
  <c r="AO154" i="21"/>
  <c r="AP154" i="21"/>
  <c r="AQ154" i="21"/>
  <c r="AN155" i="21"/>
  <c r="AO155" i="21"/>
  <c r="AP155" i="21"/>
  <c r="AQ155" i="21"/>
  <c r="AN156" i="21"/>
  <c r="AO156" i="21"/>
  <c r="AP156" i="21"/>
  <c r="AQ156" i="21"/>
  <c r="AN157" i="21"/>
  <c r="AO157" i="21"/>
  <c r="AP157" i="21"/>
  <c r="AQ157" i="21"/>
  <c r="AN158" i="21"/>
  <c r="AO158" i="21"/>
  <c r="AP158" i="21"/>
  <c r="AQ158" i="21"/>
  <c r="AN159" i="21"/>
  <c r="AO159" i="21"/>
  <c r="AP159" i="21"/>
  <c r="AQ159" i="21"/>
  <c r="AN160" i="21"/>
  <c r="AO160" i="21"/>
  <c r="AP160" i="21"/>
  <c r="AQ160" i="21"/>
  <c r="AN161" i="21"/>
  <c r="AO161" i="21"/>
  <c r="AP161" i="21"/>
  <c r="AQ161" i="21"/>
  <c r="AN162" i="21"/>
  <c r="AO162" i="21"/>
  <c r="AP162" i="21"/>
  <c r="AQ162" i="21"/>
  <c r="AN163" i="21"/>
  <c r="AO163" i="21"/>
  <c r="AP163" i="21"/>
  <c r="AQ163" i="21"/>
  <c r="AN164" i="21"/>
  <c r="AO164" i="21"/>
  <c r="AP164" i="21"/>
  <c r="AQ164" i="21"/>
  <c r="AN165" i="21"/>
  <c r="AO165" i="21"/>
  <c r="AP165" i="21"/>
  <c r="AQ165" i="21"/>
  <c r="AN166" i="21"/>
  <c r="AO166" i="21"/>
  <c r="AP166" i="21"/>
  <c r="AQ166" i="21"/>
  <c r="AN167" i="21"/>
  <c r="AO167" i="21"/>
  <c r="AP167" i="21"/>
  <c r="AQ167" i="21"/>
  <c r="AN168" i="21"/>
  <c r="AO168" i="21"/>
  <c r="AP168" i="21"/>
  <c r="AQ168" i="21"/>
  <c r="AN169" i="21"/>
  <c r="AO169" i="21"/>
  <c r="AP169" i="21"/>
  <c r="AQ169" i="21"/>
  <c r="AN170" i="21"/>
  <c r="AO170" i="21"/>
  <c r="AP170" i="21"/>
  <c r="AQ170" i="21"/>
  <c r="AN171" i="21"/>
  <c r="AO171" i="21"/>
  <c r="AP171" i="21"/>
  <c r="AQ171" i="21"/>
  <c r="AN172" i="21"/>
  <c r="AO172" i="21"/>
  <c r="AP172" i="21"/>
  <c r="AQ172" i="21"/>
  <c r="AN173" i="21"/>
  <c r="AO173" i="21"/>
  <c r="AP173" i="21"/>
  <c r="AQ173" i="21"/>
  <c r="AN174" i="21"/>
  <c r="AO174" i="21"/>
  <c r="AP174" i="21"/>
  <c r="AQ174" i="21"/>
  <c r="AN175" i="21"/>
  <c r="AO175" i="21"/>
  <c r="AP175" i="21"/>
  <c r="AQ175" i="21"/>
  <c r="AN176" i="21"/>
  <c r="AO176" i="21"/>
  <c r="AP176" i="21"/>
  <c r="AQ176" i="21"/>
  <c r="AN177" i="21"/>
  <c r="AO177" i="21"/>
  <c r="AP177" i="21"/>
  <c r="AQ177" i="21"/>
  <c r="AN178" i="21"/>
  <c r="AO178" i="21"/>
  <c r="AP178" i="21"/>
  <c r="AQ178" i="21"/>
  <c r="AN179" i="21"/>
  <c r="AO179" i="21"/>
  <c r="AP179" i="21"/>
  <c r="AQ179" i="21"/>
  <c r="AN180" i="21"/>
  <c r="AO180" i="21"/>
  <c r="AP180" i="21"/>
  <c r="AQ180" i="21"/>
  <c r="AN181" i="21"/>
  <c r="AO181" i="21"/>
  <c r="AP181" i="21"/>
  <c r="AQ181" i="21"/>
  <c r="AN182" i="21"/>
  <c r="AO182" i="21"/>
  <c r="AP182" i="21"/>
  <c r="AQ182" i="21"/>
  <c r="AN183" i="21"/>
  <c r="AO183" i="21"/>
  <c r="AP183" i="21"/>
  <c r="AQ183" i="21"/>
  <c r="AN184" i="21"/>
  <c r="AO184" i="21"/>
  <c r="AP184" i="21"/>
  <c r="AQ184" i="21"/>
  <c r="AN185" i="21"/>
  <c r="AO185" i="21"/>
  <c r="AP185" i="21"/>
  <c r="AQ185" i="21"/>
  <c r="AN186" i="21"/>
  <c r="AO186" i="21"/>
  <c r="AP186" i="21"/>
  <c r="AQ186" i="21"/>
  <c r="AN187" i="21"/>
  <c r="AO187" i="21"/>
  <c r="AP187" i="21"/>
  <c r="AQ187" i="21"/>
  <c r="AN188" i="21"/>
  <c r="AO188" i="21"/>
  <c r="AP188" i="21"/>
  <c r="AQ188" i="21"/>
  <c r="AN189" i="21"/>
  <c r="AO189" i="21"/>
  <c r="AP189" i="21"/>
  <c r="AQ189" i="21"/>
  <c r="AN190" i="21"/>
  <c r="AO190" i="21"/>
  <c r="AP190" i="21"/>
  <c r="AQ190" i="21"/>
  <c r="AN191" i="21"/>
  <c r="AO191" i="21"/>
  <c r="AP191" i="21"/>
  <c r="AQ191" i="21"/>
  <c r="AN192" i="21"/>
  <c r="AO192" i="21"/>
  <c r="AP192" i="21"/>
  <c r="AQ192" i="21"/>
  <c r="AN193" i="21"/>
  <c r="AO193" i="21"/>
  <c r="AP193" i="21"/>
  <c r="AQ193" i="21"/>
  <c r="AN194" i="21"/>
  <c r="AO194" i="21"/>
  <c r="AP194" i="21"/>
  <c r="AQ194" i="21"/>
  <c r="AN195" i="21"/>
  <c r="AO195" i="21"/>
  <c r="AP195" i="21"/>
  <c r="AQ195" i="21"/>
  <c r="AN196" i="21"/>
  <c r="AO196" i="21"/>
  <c r="AP196" i="21"/>
  <c r="AQ196" i="21"/>
  <c r="AN197" i="21"/>
  <c r="AO197" i="21"/>
  <c r="AP197" i="21"/>
  <c r="AQ197" i="21"/>
  <c r="AN198" i="21"/>
  <c r="AO198" i="21"/>
  <c r="AP198" i="21"/>
  <c r="AQ198" i="21"/>
  <c r="AN199" i="21"/>
  <c r="AO199" i="21"/>
  <c r="AP199" i="21"/>
  <c r="AQ199" i="21"/>
  <c r="AN200" i="21"/>
  <c r="AO200" i="21"/>
  <c r="AP200" i="21"/>
  <c r="AQ200" i="21"/>
  <c r="AN201" i="21"/>
  <c r="AO201" i="21"/>
  <c r="AP201" i="21"/>
  <c r="AQ201" i="21"/>
  <c r="AN202" i="21"/>
  <c r="AO202" i="21"/>
  <c r="AP202" i="21"/>
  <c r="AQ202" i="21"/>
  <c r="AN203" i="21"/>
  <c r="AO203" i="21"/>
  <c r="AP203" i="21"/>
  <c r="AQ203" i="21"/>
  <c r="AN204" i="21"/>
  <c r="AO204" i="21"/>
  <c r="AP204" i="21"/>
  <c r="AQ204" i="21"/>
  <c r="AN205" i="21"/>
  <c r="AO205" i="21"/>
  <c r="AP205" i="21"/>
  <c r="AQ205" i="21"/>
  <c r="AN206" i="21"/>
  <c r="AO206" i="21"/>
  <c r="AP206" i="21"/>
  <c r="AQ206" i="21"/>
  <c r="AN207" i="21"/>
  <c r="AO207" i="21"/>
  <c r="AP207" i="21"/>
  <c r="AQ207" i="21"/>
  <c r="AN208" i="21"/>
  <c r="AO208" i="21"/>
  <c r="AP208" i="21"/>
  <c r="AQ208" i="21"/>
  <c r="AN209" i="21"/>
  <c r="AO209" i="21"/>
  <c r="AP209" i="21"/>
  <c r="AQ209" i="21"/>
  <c r="AN210" i="21"/>
  <c r="AO210" i="21"/>
  <c r="AP210" i="21"/>
  <c r="AQ210" i="21"/>
  <c r="AN211" i="21"/>
  <c r="AO211" i="21"/>
  <c r="AP211" i="21"/>
  <c r="AQ211" i="21"/>
  <c r="AN212" i="21"/>
  <c r="AO212" i="21"/>
  <c r="AP212" i="21"/>
  <c r="AQ212" i="21"/>
  <c r="AN213" i="21"/>
  <c r="AO213" i="21"/>
  <c r="AP213" i="21"/>
  <c r="AQ213" i="21"/>
  <c r="AN214" i="21"/>
  <c r="AO214" i="21"/>
  <c r="AP214" i="21"/>
  <c r="AQ214" i="21"/>
  <c r="AN215" i="21"/>
  <c r="AO215" i="21"/>
  <c r="AP215" i="21"/>
  <c r="AQ215" i="21"/>
  <c r="AN216" i="21"/>
  <c r="AO216" i="21"/>
  <c r="AP216" i="21"/>
  <c r="AQ216" i="21"/>
  <c r="AN217" i="21"/>
  <c r="AO217" i="21"/>
  <c r="AP217" i="21"/>
  <c r="AQ217" i="21"/>
  <c r="AN218" i="21"/>
  <c r="AO218" i="21"/>
  <c r="AP218" i="21"/>
  <c r="AQ218" i="21"/>
  <c r="AN219" i="21"/>
  <c r="AO219" i="21"/>
  <c r="AP219" i="21"/>
  <c r="AQ219" i="21"/>
  <c r="AN220" i="21"/>
  <c r="AO220" i="21"/>
  <c r="AP220" i="21"/>
  <c r="AQ220" i="21"/>
  <c r="AN221" i="21"/>
  <c r="AO221" i="21"/>
  <c r="AP221" i="21"/>
  <c r="AQ221" i="21"/>
  <c r="AN222" i="21"/>
  <c r="AO222" i="21"/>
  <c r="AP222" i="21"/>
  <c r="AQ222" i="21"/>
  <c r="AN223" i="21"/>
  <c r="AO223" i="21"/>
  <c r="AP223" i="21"/>
  <c r="AQ223" i="21"/>
  <c r="AN224" i="21"/>
  <c r="AO224" i="21"/>
  <c r="AP224" i="21"/>
  <c r="AQ224" i="21"/>
  <c r="AN225" i="21"/>
  <c r="AO225" i="21"/>
  <c r="AP225" i="21"/>
  <c r="AQ225" i="21"/>
  <c r="AN226" i="21"/>
  <c r="AO226" i="21"/>
  <c r="AP226" i="21"/>
  <c r="AQ226" i="21"/>
  <c r="AN227" i="21"/>
  <c r="AO227" i="21"/>
  <c r="AP227" i="21"/>
  <c r="AQ227" i="21"/>
  <c r="AN228" i="21"/>
  <c r="AO228" i="21"/>
  <c r="AP228" i="21"/>
  <c r="AQ228" i="21"/>
  <c r="AN229" i="21"/>
  <c r="AO229" i="21"/>
  <c r="AP229" i="21"/>
  <c r="AQ229" i="21"/>
  <c r="AN230" i="21"/>
  <c r="AO230" i="21"/>
  <c r="AP230" i="21"/>
  <c r="AQ230" i="21"/>
  <c r="AN231" i="21"/>
  <c r="AO231" i="21"/>
  <c r="AP231" i="21"/>
  <c r="AQ231" i="21"/>
  <c r="AN232" i="21"/>
  <c r="AO232" i="21"/>
  <c r="AP232" i="21"/>
  <c r="AQ232" i="21"/>
  <c r="AN233" i="21"/>
  <c r="AO233" i="21"/>
  <c r="AP233" i="21"/>
  <c r="AQ233" i="21"/>
  <c r="AN234" i="21"/>
  <c r="AO234" i="21"/>
  <c r="AP234" i="21"/>
  <c r="AQ234" i="21"/>
  <c r="AN235" i="21"/>
  <c r="AO235" i="21"/>
  <c r="AP235" i="21"/>
  <c r="AQ235" i="21"/>
  <c r="AN236" i="21"/>
  <c r="AO236" i="21"/>
  <c r="AP236" i="21"/>
  <c r="AQ236" i="21"/>
  <c r="AN237" i="21"/>
  <c r="AO237" i="21"/>
  <c r="AP237" i="21"/>
  <c r="AQ237" i="21"/>
  <c r="AN238" i="21"/>
  <c r="AO238" i="21"/>
  <c r="AP238" i="21"/>
  <c r="AQ238" i="21"/>
  <c r="AN239" i="21"/>
  <c r="AO239" i="21"/>
  <c r="AP239" i="21"/>
  <c r="AQ239" i="21"/>
  <c r="AN240" i="21"/>
  <c r="AO240" i="21"/>
  <c r="AP240" i="21"/>
  <c r="AQ240" i="21"/>
  <c r="AN241" i="21"/>
  <c r="AO241" i="21"/>
  <c r="AP241" i="21"/>
  <c r="AQ241" i="21"/>
  <c r="AN242" i="21"/>
  <c r="AO242" i="21"/>
  <c r="AP242" i="21"/>
  <c r="AQ242" i="21"/>
  <c r="AN243" i="21"/>
  <c r="AO243" i="21"/>
  <c r="AP243" i="21"/>
  <c r="AQ243" i="21"/>
  <c r="AN244" i="21"/>
  <c r="AO244" i="21"/>
  <c r="AP244" i="21"/>
  <c r="AQ244" i="21"/>
  <c r="AN245" i="21"/>
  <c r="AO245" i="21"/>
  <c r="AP245" i="21"/>
  <c r="AQ245" i="21"/>
  <c r="AN246" i="21"/>
  <c r="AO246" i="21"/>
  <c r="AP246" i="21"/>
  <c r="AQ246" i="21"/>
  <c r="AN247" i="21"/>
  <c r="AO247" i="21"/>
  <c r="AP247" i="21"/>
  <c r="AQ247" i="21"/>
  <c r="AN248" i="21"/>
  <c r="AO248" i="21"/>
  <c r="AP248" i="21"/>
  <c r="AQ248" i="21"/>
  <c r="AN249" i="21"/>
  <c r="AO249" i="21"/>
  <c r="AP249" i="21"/>
  <c r="AQ249" i="21"/>
  <c r="AN250" i="21"/>
  <c r="AO250" i="21"/>
  <c r="AP250" i="21"/>
  <c r="AQ250" i="21"/>
  <c r="AN251" i="21"/>
  <c r="AO251" i="21"/>
  <c r="AP251" i="21"/>
  <c r="AQ251" i="21"/>
  <c r="AN252" i="21"/>
  <c r="AO252" i="21"/>
  <c r="AP252" i="21"/>
  <c r="AQ252" i="21"/>
  <c r="AN253" i="21"/>
  <c r="AO253" i="21"/>
  <c r="AP253" i="21"/>
  <c r="AQ253" i="21"/>
  <c r="AN254" i="21"/>
  <c r="AO254" i="21"/>
  <c r="AP254" i="21"/>
  <c r="AQ254" i="21"/>
  <c r="AN255" i="21"/>
  <c r="AO255" i="21"/>
  <c r="AP255" i="21"/>
  <c r="AQ255" i="21"/>
  <c r="AN256" i="21"/>
  <c r="AO256" i="21"/>
  <c r="AP256" i="21"/>
  <c r="AQ256" i="21"/>
  <c r="AN257" i="21"/>
  <c r="AO257" i="21"/>
  <c r="AP257" i="21"/>
  <c r="AQ257" i="21"/>
  <c r="AN258" i="21"/>
  <c r="AO258" i="21"/>
  <c r="AP258" i="21"/>
  <c r="AQ258" i="21"/>
  <c r="AN259" i="21"/>
  <c r="AO259" i="21"/>
  <c r="AP259" i="21"/>
  <c r="AQ259" i="21"/>
  <c r="AN260" i="21"/>
  <c r="AO260" i="21"/>
  <c r="AP260" i="21"/>
  <c r="AQ260" i="21"/>
  <c r="AN261" i="21"/>
  <c r="AO261" i="21"/>
  <c r="AP261" i="21"/>
  <c r="AQ261" i="21"/>
  <c r="AN262" i="21"/>
  <c r="AO262" i="21"/>
  <c r="AP262" i="21"/>
  <c r="AQ262" i="21"/>
  <c r="AN263" i="21"/>
  <c r="AO263" i="21"/>
  <c r="AP263" i="21"/>
  <c r="AQ263" i="21"/>
  <c r="AN264" i="21"/>
  <c r="AO264" i="21"/>
  <c r="AP264" i="21"/>
  <c r="AQ264" i="21"/>
  <c r="AN265" i="21"/>
  <c r="AO265" i="21"/>
  <c r="AP265" i="21"/>
  <c r="AQ265" i="21"/>
  <c r="AN266" i="21"/>
  <c r="AO266" i="21"/>
  <c r="AP266" i="21"/>
  <c r="AQ266" i="21"/>
  <c r="AN267" i="21"/>
  <c r="AO267" i="21"/>
  <c r="AP267" i="21"/>
  <c r="AQ267" i="21"/>
  <c r="AN268" i="21"/>
  <c r="AO268" i="21"/>
  <c r="AP268" i="21"/>
  <c r="AQ268" i="21"/>
  <c r="AN269" i="21"/>
  <c r="AO269" i="21"/>
  <c r="AP269" i="21"/>
  <c r="AQ269" i="21"/>
  <c r="AN270" i="21"/>
  <c r="AO270" i="21"/>
  <c r="AP270" i="21"/>
  <c r="AQ270" i="21"/>
  <c r="AN271" i="21"/>
  <c r="AO271" i="21"/>
  <c r="AP271" i="21"/>
  <c r="AQ271" i="21"/>
  <c r="AN272" i="21"/>
  <c r="AO272" i="21"/>
  <c r="AP272" i="21"/>
  <c r="AQ272" i="21"/>
  <c r="AN273" i="21"/>
  <c r="AO273" i="21"/>
  <c r="AP273" i="21"/>
  <c r="AQ273" i="21"/>
  <c r="AN274" i="21"/>
  <c r="AO274" i="21"/>
  <c r="AP274" i="21"/>
  <c r="AQ274" i="21"/>
  <c r="AN275" i="21"/>
  <c r="AO275" i="21"/>
  <c r="AP275" i="21"/>
  <c r="AQ275" i="21"/>
  <c r="AN276" i="21"/>
  <c r="AO276" i="21"/>
  <c r="AP276" i="21"/>
  <c r="AQ276" i="21"/>
  <c r="AN277" i="21"/>
  <c r="AO277" i="21"/>
  <c r="AP277" i="21"/>
  <c r="AQ277" i="21"/>
  <c r="AN278" i="21"/>
  <c r="AO278" i="21"/>
  <c r="AP278" i="21"/>
  <c r="AQ278" i="21"/>
  <c r="AN279" i="21"/>
  <c r="AO279" i="21"/>
  <c r="AP279" i="21"/>
  <c r="AQ279" i="21"/>
  <c r="AN280" i="21"/>
  <c r="AO280" i="21"/>
  <c r="AP280" i="21"/>
  <c r="AQ280" i="21"/>
  <c r="AN281" i="21"/>
  <c r="AO281" i="21"/>
  <c r="AP281" i="21"/>
  <c r="AQ281" i="21"/>
  <c r="AN282" i="21"/>
  <c r="AO282" i="21"/>
  <c r="AP282" i="21"/>
  <c r="AQ282" i="21"/>
  <c r="AN283" i="21"/>
  <c r="AO283" i="21"/>
  <c r="AP283" i="21"/>
  <c r="AQ283" i="21"/>
  <c r="AN284" i="21"/>
  <c r="AO284" i="21"/>
  <c r="AP284" i="21"/>
  <c r="AQ284" i="21"/>
  <c r="AN285" i="21"/>
  <c r="AO285" i="21"/>
  <c r="AP285" i="21"/>
  <c r="AQ285" i="21"/>
  <c r="AN286" i="21"/>
  <c r="AO286" i="21"/>
  <c r="AP286" i="21"/>
  <c r="AQ286" i="21"/>
  <c r="AN287" i="21"/>
  <c r="AO287" i="21"/>
  <c r="AP287" i="21"/>
  <c r="AQ287" i="21"/>
  <c r="AN288" i="21"/>
  <c r="AO288" i="21"/>
  <c r="AP288" i="21"/>
  <c r="AQ288" i="21"/>
  <c r="AN289" i="21"/>
  <c r="AO289" i="21"/>
  <c r="AP289" i="21"/>
  <c r="AQ289" i="21"/>
  <c r="AN290" i="21"/>
  <c r="AO290" i="21"/>
  <c r="AP290" i="21"/>
  <c r="AQ290" i="21"/>
  <c r="AN291" i="21"/>
  <c r="AO291" i="21"/>
  <c r="AP291" i="21"/>
  <c r="AQ291" i="21"/>
  <c r="AN292" i="21"/>
  <c r="AO292" i="21"/>
  <c r="AP292" i="21"/>
  <c r="AQ292" i="21"/>
  <c r="AN293" i="21"/>
  <c r="AO293" i="21"/>
  <c r="AP293" i="21"/>
  <c r="AQ293" i="21"/>
  <c r="AN294" i="21"/>
  <c r="AO294" i="21"/>
  <c r="AP294" i="21"/>
  <c r="AQ294" i="21"/>
  <c r="AN295" i="21"/>
  <c r="AO295" i="21"/>
  <c r="AP295" i="21"/>
  <c r="AQ295" i="21"/>
  <c r="AN296" i="21"/>
  <c r="AO296" i="21"/>
  <c r="AP296" i="21"/>
  <c r="AQ296" i="21"/>
  <c r="AN297" i="21"/>
  <c r="AO297" i="21"/>
  <c r="AP297" i="21"/>
  <c r="AQ297" i="21"/>
  <c r="AN298" i="21"/>
  <c r="AO298" i="21"/>
  <c r="AP298" i="21"/>
  <c r="AQ298" i="21"/>
  <c r="AN299" i="21"/>
  <c r="AO299" i="21"/>
  <c r="AP299" i="21"/>
  <c r="AQ299" i="21"/>
  <c r="AN300" i="21"/>
  <c r="AO300" i="21"/>
  <c r="AP300" i="21"/>
  <c r="AQ300" i="21"/>
  <c r="AN301" i="21"/>
  <c r="AO301" i="21"/>
  <c r="AP301" i="21"/>
  <c r="AQ301" i="21"/>
  <c r="AN302" i="21"/>
  <c r="AO302" i="21"/>
  <c r="AP302" i="21"/>
  <c r="AQ302" i="21"/>
  <c r="AN303" i="21"/>
  <c r="AO303" i="21"/>
  <c r="AP303" i="21"/>
  <c r="AQ303" i="21"/>
  <c r="AN304" i="21"/>
  <c r="AO304" i="21"/>
  <c r="AP304" i="21"/>
  <c r="AQ304" i="21"/>
  <c r="AN305" i="21"/>
  <c r="AO305" i="21"/>
  <c r="AP305" i="21"/>
  <c r="AQ305" i="21"/>
  <c r="AN306" i="21"/>
  <c r="AO306" i="21"/>
  <c r="AP306" i="21"/>
  <c r="AQ306" i="21"/>
  <c r="AN307" i="21"/>
  <c r="AO307" i="21"/>
  <c r="AP307" i="21"/>
  <c r="AQ307" i="21"/>
  <c r="AN308" i="21"/>
  <c r="AO308" i="21"/>
  <c r="AP308" i="21"/>
  <c r="AQ308" i="21"/>
  <c r="AN309" i="21"/>
  <c r="AO309" i="21"/>
  <c r="AP309" i="21"/>
  <c r="AQ309" i="21"/>
  <c r="AN310" i="21"/>
  <c r="AO310" i="21"/>
  <c r="AP310" i="21"/>
  <c r="AQ310" i="21"/>
  <c r="AN311" i="21"/>
  <c r="AO311" i="21"/>
  <c r="AP311" i="21"/>
  <c r="AQ311" i="21"/>
  <c r="AN312" i="21"/>
  <c r="AO312" i="21"/>
  <c r="AP312" i="21"/>
  <c r="AQ312" i="21"/>
  <c r="AN313" i="21"/>
  <c r="AO313" i="21"/>
  <c r="AP313" i="21"/>
  <c r="AQ313" i="21"/>
  <c r="AN314" i="21"/>
  <c r="AO314" i="21"/>
  <c r="AP314" i="21"/>
  <c r="AQ314" i="21"/>
  <c r="AN315" i="21"/>
  <c r="AO315" i="21"/>
  <c r="AP315" i="21"/>
  <c r="AQ315" i="21"/>
  <c r="AN316" i="21"/>
  <c r="AO316" i="21"/>
  <c r="AP316" i="21"/>
  <c r="AQ316" i="21"/>
  <c r="AN317" i="21"/>
  <c r="AO317" i="21"/>
  <c r="AP317" i="21"/>
  <c r="AQ317" i="21"/>
  <c r="AN318" i="21"/>
  <c r="AO318" i="21"/>
  <c r="AP318" i="21"/>
  <c r="AQ318" i="21"/>
  <c r="AN319" i="21"/>
  <c r="AO319" i="21"/>
  <c r="AP319" i="21"/>
  <c r="AQ319" i="21"/>
  <c r="AN320" i="21"/>
  <c r="AO320" i="21"/>
  <c r="AP320" i="21"/>
  <c r="AQ320" i="21"/>
  <c r="AN321" i="21"/>
  <c r="AO321" i="21"/>
  <c r="AP321" i="21"/>
  <c r="AQ321" i="21"/>
  <c r="AN322" i="21"/>
  <c r="AO322" i="21"/>
  <c r="AP322" i="21"/>
  <c r="AQ322" i="21"/>
  <c r="AN323" i="21"/>
  <c r="AO323" i="21"/>
  <c r="AP323" i="21"/>
  <c r="AQ323" i="21"/>
  <c r="AN324" i="21"/>
  <c r="AO324" i="21"/>
  <c r="AP324" i="21"/>
  <c r="AQ324" i="21"/>
  <c r="AN325" i="21"/>
  <c r="AO325" i="21"/>
  <c r="AP325" i="21"/>
  <c r="AQ325" i="21"/>
  <c r="AN326" i="21"/>
  <c r="AO326" i="21"/>
  <c r="AP326" i="21"/>
  <c r="AQ326" i="21"/>
  <c r="AN327" i="21"/>
  <c r="AO327" i="21"/>
  <c r="AP327" i="21"/>
  <c r="AQ327" i="21"/>
  <c r="AN328" i="21"/>
  <c r="AO328" i="21"/>
  <c r="AP328" i="21"/>
  <c r="AQ328" i="21"/>
  <c r="AN329" i="21"/>
  <c r="AO329" i="21"/>
  <c r="AP329" i="21"/>
  <c r="AQ329" i="21"/>
  <c r="AN330" i="21"/>
  <c r="AO330" i="21"/>
  <c r="AP330" i="21"/>
  <c r="AQ330" i="21"/>
  <c r="AN331" i="21"/>
  <c r="AO331" i="21"/>
  <c r="AP331" i="21"/>
  <c r="AQ331" i="21"/>
  <c r="AN332" i="21"/>
  <c r="AO332" i="21"/>
  <c r="AP332" i="21"/>
  <c r="AQ332" i="21"/>
  <c r="AN333" i="21"/>
  <c r="AO333" i="21"/>
  <c r="AP333" i="21"/>
  <c r="AQ333" i="21"/>
  <c r="AN334" i="21"/>
  <c r="AO334" i="21"/>
  <c r="AP334" i="21"/>
  <c r="AQ334" i="21"/>
  <c r="AN335" i="21"/>
  <c r="AO335" i="21"/>
  <c r="AP335" i="21"/>
  <c r="AQ335" i="21"/>
  <c r="AN336" i="21"/>
  <c r="AO336" i="21"/>
  <c r="AP336" i="21"/>
  <c r="AQ336" i="21"/>
  <c r="AN337" i="21"/>
  <c r="AO337" i="21"/>
  <c r="AP337" i="21"/>
  <c r="AQ337" i="21"/>
  <c r="AN338" i="21"/>
  <c r="AO338" i="21"/>
  <c r="AP338" i="21"/>
  <c r="AQ338" i="21"/>
  <c r="AN339" i="21"/>
  <c r="AO339" i="21"/>
  <c r="AP339" i="21"/>
  <c r="AQ339" i="21"/>
  <c r="AN340" i="21"/>
  <c r="AO340" i="21"/>
  <c r="AP340" i="21"/>
  <c r="AQ340" i="21"/>
  <c r="AN341" i="21"/>
  <c r="AO341" i="21"/>
  <c r="AP341" i="21"/>
  <c r="AQ341" i="21"/>
  <c r="AN342" i="21"/>
  <c r="AO342" i="21"/>
  <c r="AP342" i="21"/>
  <c r="AQ342" i="21"/>
  <c r="AN343" i="21"/>
  <c r="AO343" i="21"/>
  <c r="AP343" i="21"/>
  <c r="AQ343" i="21"/>
  <c r="AN344" i="21"/>
  <c r="AO344" i="21"/>
  <c r="AP344" i="21"/>
  <c r="AQ344" i="21"/>
  <c r="AN345" i="21"/>
  <c r="AO345" i="21"/>
  <c r="AP345" i="21"/>
  <c r="AQ345" i="21"/>
  <c r="AN346" i="21"/>
  <c r="AO346" i="21"/>
  <c r="AP346" i="21"/>
  <c r="AQ346" i="21"/>
  <c r="AN347" i="21"/>
  <c r="AO347" i="21"/>
  <c r="AP347" i="21"/>
  <c r="AQ347" i="21"/>
  <c r="AN348" i="21"/>
  <c r="AO348" i="21"/>
  <c r="AP348" i="21"/>
  <c r="AQ348" i="21"/>
  <c r="AN349" i="21"/>
  <c r="AO349" i="21"/>
  <c r="AP349" i="21"/>
  <c r="AQ349" i="21"/>
  <c r="AN350" i="21"/>
  <c r="AO350" i="21"/>
  <c r="AP350" i="21"/>
  <c r="AQ350" i="21"/>
  <c r="AN351" i="21"/>
  <c r="AO351" i="21"/>
  <c r="AP351" i="21"/>
  <c r="AQ351" i="21"/>
  <c r="AN352" i="21"/>
  <c r="AO352" i="21"/>
  <c r="AP352" i="21"/>
  <c r="AQ352" i="21"/>
  <c r="AN353" i="21"/>
  <c r="AO353" i="21"/>
  <c r="AP353" i="21"/>
  <c r="AQ353" i="21"/>
  <c r="AN354" i="21"/>
  <c r="AO354" i="21"/>
  <c r="AP354" i="21"/>
  <c r="AQ354" i="21"/>
  <c r="AN355" i="21"/>
  <c r="AO355" i="21"/>
  <c r="AP355" i="21"/>
  <c r="AQ355" i="21"/>
  <c r="AN356" i="21"/>
  <c r="AO356" i="21"/>
  <c r="AP356" i="21"/>
  <c r="AQ356" i="21"/>
  <c r="AN357" i="21"/>
  <c r="AO357" i="21"/>
  <c r="AP357" i="21"/>
  <c r="AQ357" i="21"/>
  <c r="AN358" i="21"/>
  <c r="AO358" i="21"/>
  <c r="AP358" i="21"/>
  <c r="AQ358" i="21"/>
  <c r="AN359" i="21"/>
  <c r="AO359" i="21"/>
  <c r="AP359" i="21"/>
  <c r="AQ359" i="21"/>
  <c r="AN360" i="21"/>
  <c r="AO360" i="21"/>
  <c r="AP360" i="21"/>
  <c r="AQ360" i="21"/>
  <c r="AN361" i="21"/>
  <c r="AO361" i="21"/>
  <c r="AP361" i="21"/>
  <c r="AQ361" i="21"/>
  <c r="AN362" i="21"/>
  <c r="AO362" i="21"/>
  <c r="AP362" i="21"/>
  <c r="AQ362" i="21"/>
  <c r="AN363" i="21"/>
  <c r="AO363" i="21"/>
  <c r="AP363" i="21"/>
  <c r="AQ363" i="21"/>
  <c r="AN364" i="21"/>
  <c r="AO364" i="21"/>
  <c r="AP364" i="21"/>
  <c r="AQ364" i="21"/>
  <c r="AN365" i="21"/>
  <c r="AO365" i="21"/>
  <c r="AP365" i="21"/>
  <c r="AQ365" i="21"/>
  <c r="AN366" i="21"/>
  <c r="AO366" i="21"/>
  <c r="AP366" i="21"/>
  <c r="AQ366" i="21"/>
  <c r="AN367" i="21"/>
  <c r="AO367" i="21"/>
  <c r="AP367" i="21"/>
  <c r="AQ367" i="21"/>
  <c r="AN368" i="21"/>
  <c r="AO368" i="21"/>
  <c r="AP368" i="21"/>
  <c r="AQ368" i="21"/>
  <c r="AN369" i="21"/>
  <c r="AO369" i="21"/>
  <c r="AP369" i="21"/>
  <c r="AQ369" i="21"/>
  <c r="AN370" i="21"/>
  <c r="AO370" i="21"/>
  <c r="AP370" i="21"/>
  <c r="AQ370" i="21"/>
  <c r="AN371" i="21"/>
  <c r="AO371" i="21"/>
  <c r="AP371" i="21"/>
  <c r="AQ371" i="21"/>
  <c r="AN372" i="21"/>
  <c r="AO372" i="21"/>
  <c r="AP372" i="21"/>
  <c r="AQ372" i="21"/>
  <c r="AN373" i="21"/>
  <c r="AO373" i="21"/>
  <c r="AP373" i="21"/>
  <c r="AQ373" i="21"/>
  <c r="AN374" i="21"/>
  <c r="AO374" i="21"/>
  <c r="AP374" i="21"/>
  <c r="AQ374" i="21"/>
  <c r="AN375" i="21"/>
  <c r="AO375" i="21"/>
  <c r="AP375" i="21"/>
  <c r="AQ375" i="21"/>
  <c r="AN376" i="21"/>
  <c r="AO376" i="21"/>
  <c r="AP376" i="21"/>
  <c r="AQ376" i="21"/>
  <c r="AN377" i="21"/>
  <c r="AO377" i="21"/>
  <c r="AP377" i="21"/>
  <c r="AQ377" i="21"/>
  <c r="AN378" i="21"/>
  <c r="AO378" i="21"/>
  <c r="AP378" i="21"/>
  <c r="AQ378" i="21"/>
  <c r="AN379" i="21"/>
  <c r="AO379" i="21"/>
  <c r="AP379" i="21"/>
  <c r="AQ379" i="21"/>
  <c r="AN380" i="21"/>
  <c r="AO380" i="21"/>
  <c r="AP380" i="21"/>
  <c r="AQ380" i="21"/>
  <c r="AN381" i="21"/>
  <c r="AO381" i="21"/>
  <c r="AP381" i="21"/>
  <c r="AQ381" i="21"/>
  <c r="AN382" i="21"/>
  <c r="AO382" i="21"/>
  <c r="AP382" i="21"/>
  <c r="AQ382" i="21"/>
  <c r="AN383" i="21"/>
  <c r="AO383" i="21"/>
  <c r="AP383" i="21"/>
  <c r="AQ383" i="21"/>
  <c r="AN384" i="21"/>
  <c r="AO384" i="21"/>
  <c r="AP384" i="21"/>
  <c r="AQ384" i="21"/>
  <c r="AN385" i="21"/>
  <c r="AO385" i="21"/>
  <c r="AP385" i="21"/>
  <c r="AQ385" i="21"/>
  <c r="AN386" i="21"/>
  <c r="AO386" i="21"/>
  <c r="AP386" i="21"/>
  <c r="AQ386" i="21"/>
  <c r="AN387" i="21"/>
  <c r="AO387" i="21"/>
  <c r="AP387" i="21"/>
  <c r="AQ387" i="21"/>
  <c r="AN388" i="21"/>
  <c r="AO388" i="21"/>
  <c r="AP388" i="21"/>
  <c r="AQ388" i="21"/>
  <c r="AN389" i="21"/>
  <c r="AO389" i="21"/>
  <c r="AP389" i="21"/>
  <c r="AQ389" i="21"/>
  <c r="AN390" i="21"/>
  <c r="AO390" i="21"/>
  <c r="AP390" i="21"/>
  <c r="AQ390" i="21"/>
  <c r="AN391" i="21"/>
  <c r="AO391" i="21"/>
  <c r="AP391" i="21"/>
  <c r="AQ391" i="21"/>
  <c r="AN392" i="21"/>
  <c r="AO392" i="21"/>
  <c r="AP392" i="21"/>
  <c r="AQ392" i="21"/>
  <c r="AN393" i="21"/>
  <c r="AO393" i="21"/>
  <c r="AP393" i="21"/>
  <c r="AQ393" i="21"/>
  <c r="AN394" i="21"/>
  <c r="AO394" i="21"/>
  <c r="AP394" i="21"/>
  <c r="AQ394" i="21"/>
  <c r="AN395" i="21"/>
  <c r="AO395" i="21"/>
  <c r="AP395" i="21"/>
  <c r="AQ395" i="21"/>
  <c r="AN396" i="21"/>
  <c r="AO396" i="21"/>
  <c r="AP396" i="21"/>
  <c r="AQ396" i="21"/>
  <c r="AN397" i="21"/>
  <c r="AO397" i="21"/>
  <c r="AP397" i="21"/>
  <c r="AQ397" i="21"/>
  <c r="AN398" i="21"/>
  <c r="AO398" i="21"/>
  <c r="AP398" i="21"/>
  <c r="AQ398" i="21"/>
  <c r="AN399" i="21"/>
  <c r="AO399" i="21"/>
  <c r="AP399" i="21"/>
  <c r="AQ399" i="21"/>
  <c r="AN400" i="21"/>
  <c r="AO400" i="21"/>
  <c r="AP400" i="21"/>
  <c r="AQ400" i="21"/>
  <c r="AN401" i="21"/>
  <c r="AO401" i="21"/>
  <c r="AP401" i="21"/>
  <c r="AQ401" i="21"/>
  <c r="AN402" i="21"/>
  <c r="AO402" i="21"/>
  <c r="AP402" i="21"/>
  <c r="AQ402" i="21"/>
  <c r="AN403" i="21"/>
  <c r="AO403" i="21"/>
  <c r="AP403" i="21"/>
  <c r="AQ403" i="21"/>
  <c r="AN404" i="21"/>
  <c r="AO404" i="21"/>
  <c r="AP404" i="21"/>
  <c r="AQ404" i="21"/>
  <c r="AN405" i="21"/>
  <c r="AO405" i="21"/>
  <c r="AP405" i="21"/>
  <c r="AQ405" i="21"/>
  <c r="AN406" i="21"/>
  <c r="AO406" i="21"/>
  <c r="AP406" i="21"/>
  <c r="AQ406" i="21"/>
  <c r="AN407" i="21"/>
  <c r="AO407" i="21"/>
  <c r="AP407" i="21"/>
  <c r="AQ407" i="21"/>
  <c r="AN408" i="21"/>
  <c r="AO408" i="21"/>
  <c r="AP408" i="21"/>
  <c r="AQ408" i="21"/>
  <c r="AN409" i="21"/>
  <c r="AO409" i="21"/>
  <c r="AP409" i="21"/>
  <c r="AQ409" i="21"/>
  <c r="AN410" i="21"/>
  <c r="AO410" i="21"/>
  <c r="AP410" i="21"/>
  <c r="AQ410" i="21"/>
  <c r="AN411" i="21"/>
  <c r="AO411" i="21"/>
  <c r="AP411" i="21"/>
  <c r="AQ411" i="21"/>
  <c r="AN412" i="21"/>
  <c r="AO412" i="21"/>
  <c r="AP412" i="21"/>
  <c r="AQ412" i="21"/>
  <c r="AN413" i="21"/>
  <c r="AO413" i="21"/>
  <c r="AP413" i="21"/>
  <c r="AQ413" i="21"/>
  <c r="AN414" i="21"/>
  <c r="AO414" i="21"/>
  <c r="AP414" i="21"/>
  <c r="AQ414" i="21"/>
  <c r="AN415" i="21"/>
  <c r="AO415" i="21"/>
  <c r="AP415" i="21"/>
  <c r="AQ415" i="21"/>
  <c r="AN416" i="21"/>
  <c r="AO416" i="21"/>
  <c r="AP416" i="21"/>
  <c r="AQ416" i="21"/>
  <c r="AN417" i="21"/>
  <c r="AO417" i="21"/>
  <c r="AP417" i="21"/>
  <c r="AQ417" i="21"/>
  <c r="AN418" i="21"/>
  <c r="AO418" i="21"/>
  <c r="AP418" i="21"/>
  <c r="AQ418" i="21"/>
  <c r="AN419" i="21"/>
  <c r="AO419" i="21"/>
  <c r="AP419" i="21"/>
  <c r="AQ419" i="21"/>
  <c r="AN420" i="21"/>
  <c r="AO420" i="21"/>
  <c r="AP420" i="21"/>
  <c r="AQ420" i="21"/>
  <c r="AN421" i="21"/>
  <c r="AO421" i="21"/>
  <c r="AP421" i="21"/>
  <c r="AQ421" i="21"/>
  <c r="AN422" i="21"/>
  <c r="AO422" i="21"/>
  <c r="AP422" i="21"/>
  <c r="AQ422" i="21"/>
  <c r="AN423" i="21"/>
  <c r="AO423" i="21"/>
  <c r="AP423" i="21"/>
  <c r="AQ423" i="21"/>
  <c r="AN424" i="21"/>
  <c r="AO424" i="21"/>
  <c r="AP424" i="21"/>
  <c r="AQ424" i="21"/>
  <c r="AN425" i="21"/>
  <c r="AO425" i="21"/>
  <c r="AP425" i="21"/>
  <c r="AQ425" i="21"/>
  <c r="AN426" i="21"/>
  <c r="AO426" i="21"/>
  <c r="AP426" i="21"/>
  <c r="AQ426" i="21"/>
  <c r="AN427" i="21"/>
  <c r="AO427" i="21"/>
  <c r="AP427" i="21"/>
  <c r="AQ427" i="21"/>
  <c r="AN428" i="21"/>
  <c r="AO428" i="21"/>
  <c r="AP428" i="21"/>
  <c r="AQ428" i="21"/>
  <c r="AN429" i="21"/>
  <c r="AO429" i="21"/>
  <c r="AP429" i="21"/>
  <c r="AQ429" i="21"/>
  <c r="AN430" i="21"/>
  <c r="AO430" i="21"/>
  <c r="AP430" i="21"/>
  <c r="AQ430" i="21"/>
  <c r="AN431" i="21"/>
  <c r="AO431" i="21"/>
  <c r="AP431" i="21"/>
  <c r="AQ431" i="21"/>
  <c r="AN432" i="21"/>
  <c r="AO432" i="21"/>
  <c r="AP432" i="21"/>
  <c r="AQ432" i="21"/>
  <c r="AN433" i="21"/>
  <c r="AO433" i="21"/>
  <c r="AP433" i="21"/>
  <c r="AQ433" i="21"/>
  <c r="AN434" i="21"/>
  <c r="AO434" i="21"/>
  <c r="AP434" i="21"/>
  <c r="AQ434" i="21"/>
  <c r="AN435" i="21"/>
  <c r="AO435" i="21"/>
  <c r="AP435" i="21"/>
  <c r="AQ435" i="21"/>
  <c r="AN436" i="21"/>
  <c r="AO436" i="21"/>
  <c r="AP436" i="21"/>
  <c r="AQ436" i="21"/>
  <c r="AN437" i="21"/>
  <c r="AO437" i="21"/>
  <c r="AP437" i="21"/>
  <c r="AQ437" i="21"/>
  <c r="AN438" i="21"/>
  <c r="AO438" i="21"/>
  <c r="AP438" i="21"/>
  <c r="AQ438" i="21"/>
  <c r="AN439" i="21"/>
  <c r="AO439" i="21"/>
  <c r="AP439" i="21"/>
  <c r="AQ439" i="21"/>
  <c r="AN440" i="21"/>
  <c r="AO440" i="21"/>
  <c r="AP440" i="21"/>
  <c r="AQ440" i="21"/>
  <c r="AN441" i="21"/>
  <c r="AO441" i="21"/>
  <c r="AP441" i="21"/>
  <c r="AQ441" i="21"/>
  <c r="AN442" i="21"/>
  <c r="AO442" i="21"/>
  <c r="AP442" i="21"/>
  <c r="AQ442" i="21"/>
  <c r="AN443" i="21"/>
  <c r="AO443" i="21"/>
  <c r="AP443" i="21"/>
  <c r="AQ443" i="21"/>
  <c r="AN444" i="21"/>
  <c r="AO444" i="21"/>
  <c r="AP444" i="21"/>
  <c r="AQ444" i="21"/>
  <c r="AN445" i="21"/>
  <c r="AO445" i="21"/>
  <c r="AP445" i="21"/>
  <c r="AQ445" i="21"/>
  <c r="AN446" i="21"/>
  <c r="AO446" i="21"/>
  <c r="AP446" i="21"/>
  <c r="AQ446" i="21"/>
  <c r="AN447" i="21"/>
  <c r="AO447" i="21"/>
  <c r="AP447" i="21"/>
  <c r="AQ447" i="21"/>
  <c r="AN448" i="21"/>
  <c r="AO448" i="21"/>
  <c r="AP448" i="21"/>
  <c r="AQ448" i="21"/>
  <c r="AN449" i="21"/>
  <c r="AO449" i="21"/>
  <c r="AP449" i="21"/>
  <c r="AQ449" i="21"/>
  <c r="AN450" i="21"/>
  <c r="AO450" i="21"/>
  <c r="AP450" i="21"/>
  <c r="AQ450" i="21"/>
  <c r="AN451" i="21"/>
  <c r="AO451" i="21"/>
  <c r="AP451" i="21"/>
  <c r="AQ451" i="21"/>
  <c r="AN452" i="21"/>
  <c r="AO452" i="21"/>
  <c r="AP452" i="21"/>
  <c r="AQ452" i="21"/>
  <c r="AN453" i="21"/>
  <c r="AO453" i="21"/>
  <c r="AP453" i="21"/>
  <c r="AQ453" i="21"/>
  <c r="AN454" i="21"/>
  <c r="AO454" i="21"/>
  <c r="AP454" i="21"/>
  <c r="AQ454" i="21"/>
  <c r="AN455" i="21"/>
  <c r="AO455" i="21"/>
  <c r="AP455" i="21"/>
  <c r="AQ455" i="21"/>
  <c r="AN456" i="21"/>
  <c r="AO456" i="21"/>
  <c r="AP456" i="21"/>
  <c r="AQ456" i="21"/>
  <c r="AN457" i="21"/>
  <c r="AO457" i="21"/>
  <c r="AP457" i="21"/>
  <c r="AQ457" i="21"/>
  <c r="AN458" i="21"/>
  <c r="AO458" i="21"/>
  <c r="AP458" i="21"/>
  <c r="AQ458" i="21"/>
  <c r="AN459" i="21"/>
  <c r="AO459" i="21"/>
  <c r="AP459" i="21"/>
  <c r="AQ459" i="21"/>
  <c r="AN460" i="21"/>
  <c r="AO460" i="21"/>
  <c r="AP460" i="21"/>
  <c r="AQ460" i="21"/>
  <c r="AN461" i="21"/>
  <c r="AO461" i="21"/>
  <c r="AP461" i="21"/>
  <c r="AQ461" i="21"/>
  <c r="AN462" i="21"/>
  <c r="AO462" i="21"/>
  <c r="AP462" i="21"/>
  <c r="AQ462" i="21"/>
  <c r="AN463" i="21"/>
  <c r="AO463" i="21"/>
  <c r="AP463" i="21"/>
  <c r="AQ463" i="21"/>
  <c r="AN464" i="21"/>
  <c r="AO464" i="21"/>
  <c r="AP464" i="21"/>
  <c r="AQ464" i="21"/>
  <c r="AN465" i="21"/>
  <c r="AO465" i="21"/>
  <c r="AP465" i="21"/>
  <c r="AQ465" i="21"/>
  <c r="AN466" i="21"/>
  <c r="AO466" i="21"/>
  <c r="AP466" i="21"/>
  <c r="AQ466" i="21"/>
  <c r="AN467" i="21"/>
  <c r="AO467" i="21"/>
  <c r="AP467" i="21"/>
  <c r="AQ467" i="21"/>
  <c r="AN468" i="21"/>
  <c r="AO468" i="21"/>
  <c r="AP468" i="21"/>
  <c r="AQ468" i="21"/>
  <c r="AN469" i="21"/>
  <c r="AO469" i="21"/>
  <c r="AP469" i="21"/>
  <c r="AQ469" i="21"/>
  <c r="AN470" i="21"/>
  <c r="AO470" i="21"/>
  <c r="AP470" i="21"/>
  <c r="AQ470" i="21"/>
  <c r="AN471" i="21"/>
  <c r="AO471" i="21"/>
  <c r="AP471" i="21"/>
  <c r="AQ471" i="21"/>
  <c r="AN472" i="21"/>
  <c r="AO472" i="21"/>
  <c r="AP472" i="21"/>
  <c r="AQ472" i="21"/>
  <c r="AN473" i="21"/>
  <c r="AO473" i="21"/>
  <c r="AP473" i="21"/>
  <c r="AQ473" i="21"/>
  <c r="AN474" i="21"/>
  <c r="AO474" i="21"/>
  <c r="AP474" i="21"/>
  <c r="AQ474" i="21"/>
  <c r="AN475" i="21"/>
  <c r="AO475" i="21"/>
  <c r="AP475" i="21"/>
  <c r="AQ475" i="21"/>
  <c r="AN476" i="21"/>
  <c r="AO476" i="21"/>
  <c r="AP476" i="21"/>
  <c r="AQ476" i="21"/>
  <c r="AN477" i="21"/>
  <c r="AO477" i="21"/>
  <c r="AP477" i="21"/>
  <c r="AQ477" i="21"/>
  <c r="AN478" i="21"/>
  <c r="AO478" i="21"/>
  <c r="AP478" i="21"/>
  <c r="AQ478" i="21"/>
  <c r="AN479" i="21"/>
  <c r="AO479" i="21"/>
  <c r="AP479" i="21"/>
  <c r="AQ479" i="21"/>
  <c r="AN480" i="21"/>
  <c r="AO480" i="21"/>
  <c r="AP480" i="21"/>
  <c r="AQ480" i="21"/>
  <c r="AN481" i="21"/>
  <c r="AO481" i="21"/>
  <c r="AP481" i="21"/>
  <c r="AQ481" i="21"/>
  <c r="AN482" i="21"/>
  <c r="AO482" i="21"/>
  <c r="AP482" i="21"/>
  <c r="AQ482" i="21"/>
  <c r="AN483" i="21"/>
  <c r="AO483" i="21"/>
  <c r="AP483" i="21"/>
  <c r="AQ483" i="21"/>
  <c r="AN484" i="21"/>
  <c r="AO484" i="21"/>
  <c r="AP484" i="21"/>
  <c r="AQ484" i="21"/>
  <c r="AN485" i="21"/>
  <c r="AO485" i="21"/>
  <c r="AP485" i="21"/>
  <c r="AQ485" i="21"/>
  <c r="AN486" i="21"/>
  <c r="AO486" i="21"/>
  <c r="AP486" i="21"/>
  <c r="AQ486" i="21"/>
  <c r="AN487" i="21"/>
  <c r="AO487" i="21"/>
  <c r="AP487" i="21"/>
  <c r="AQ487" i="21"/>
  <c r="AN488" i="21"/>
  <c r="AO488" i="21"/>
  <c r="AP488" i="21"/>
  <c r="AQ488" i="21"/>
  <c r="AN489" i="21"/>
  <c r="AO489" i="21"/>
  <c r="AP489" i="21"/>
  <c r="AQ489" i="21"/>
  <c r="AN490" i="21"/>
  <c r="AO490" i="21"/>
  <c r="AP490" i="21"/>
  <c r="AQ490" i="21"/>
  <c r="AN491" i="21"/>
  <c r="AO491" i="21"/>
  <c r="AP491" i="21"/>
  <c r="AQ491" i="21"/>
  <c r="AN492" i="21"/>
  <c r="AO492" i="21"/>
  <c r="AP492" i="21"/>
  <c r="AQ492" i="21"/>
  <c r="AN493" i="21"/>
  <c r="AO493" i="21"/>
  <c r="AP493" i="21"/>
  <c r="AQ493" i="21"/>
  <c r="AN494" i="21"/>
  <c r="AO494" i="21"/>
  <c r="AP494" i="21"/>
  <c r="AQ494" i="21"/>
  <c r="AN495" i="21"/>
  <c r="AO495" i="21"/>
  <c r="AP495" i="21"/>
  <c r="AQ495" i="21"/>
  <c r="AN496" i="21"/>
  <c r="AO496" i="21"/>
  <c r="AP496" i="21"/>
  <c r="AQ496" i="21"/>
  <c r="AN497" i="21"/>
  <c r="AO497" i="21"/>
  <c r="AP497" i="21"/>
  <c r="AQ497" i="21"/>
  <c r="AN498" i="21"/>
  <c r="AO498" i="21"/>
  <c r="AP498" i="21"/>
  <c r="AQ498" i="21"/>
  <c r="AN499" i="21"/>
  <c r="AO499" i="21"/>
  <c r="AP499" i="21"/>
  <c r="AQ499" i="21"/>
  <c r="AN500" i="21"/>
  <c r="AO500" i="21"/>
  <c r="AP500" i="21"/>
  <c r="AQ500" i="21"/>
  <c r="AN501" i="21"/>
  <c r="AO501" i="21"/>
  <c r="AP501" i="21"/>
  <c r="AQ501" i="21"/>
  <c r="AN502" i="21"/>
  <c r="AO502" i="21"/>
  <c r="AP502" i="21"/>
  <c r="AQ502" i="21"/>
  <c r="AN503" i="21"/>
  <c r="AO503" i="21"/>
  <c r="AP503" i="21"/>
  <c r="AQ503" i="21"/>
  <c r="AN504" i="21"/>
  <c r="AO504" i="21"/>
  <c r="AP504" i="21"/>
  <c r="AQ504" i="21"/>
  <c r="AN505" i="21"/>
  <c r="AO505" i="21"/>
  <c r="AP505" i="21"/>
  <c r="AQ505" i="21"/>
  <c r="AN506" i="21"/>
  <c r="AO506" i="21"/>
  <c r="AP506" i="21"/>
  <c r="AQ506" i="21"/>
  <c r="AN507" i="21"/>
  <c r="AO507" i="21"/>
  <c r="AP507" i="21"/>
  <c r="AQ507" i="21"/>
  <c r="AN508" i="21"/>
  <c r="AO508" i="21"/>
  <c r="AP508" i="21"/>
  <c r="AQ508" i="21"/>
  <c r="AN509" i="21"/>
  <c r="AO509" i="21"/>
  <c r="AP509" i="21"/>
  <c r="AQ509" i="21"/>
  <c r="AN510" i="21"/>
  <c r="AO510" i="21"/>
  <c r="AP510" i="21"/>
  <c r="AQ510" i="21"/>
  <c r="AN511" i="21"/>
  <c r="AO511" i="21"/>
  <c r="AP511" i="21"/>
  <c r="AQ511" i="21"/>
  <c r="AN512" i="21"/>
  <c r="AO512" i="21"/>
  <c r="AP512" i="21"/>
  <c r="AQ512" i="21"/>
  <c r="AN513" i="21"/>
  <c r="AO513" i="21"/>
  <c r="AP513" i="21"/>
  <c r="AQ513" i="21"/>
  <c r="AN514" i="21"/>
  <c r="AO514" i="21"/>
  <c r="AP514" i="21"/>
  <c r="AQ514" i="21"/>
  <c r="AN515" i="21"/>
  <c r="AO515" i="21"/>
  <c r="AP515" i="21"/>
  <c r="AQ515" i="21"/>
  <c r="AN516" i="21"/>
  <c r="AO516" i="21"/>
  <c r="AP516" i="21"/>
  <c r="AQ516" i="21"/>
  <c r="AN517" i="21"/>
  <c r="AO517" i="21"/>
  <c r="AP517" i="21"/>
  <c r="AQ517" i="21"/>
  <c r="AN518" i="21"/>
  <c r="AO518" i="21"/>
  <c r="AP518" i="21"/>
  <c r="AQ518" i="21"/>
  <c r="AN519" i="21"/>
  <c r="AO519" i="21"/>
  <c r="AP519" i="21"/>
  <c r="AQ519" i="21"/>
  <c r="AN520" i="21"/>
  <c r="AO520" i="21"/>
  <c r="AP520" i="21"/>
  <c r="AQ520" i="21"/>
  <c r="AN521" i="21"/>
  <c r="AO521" i="21"/>
  <c r="AP521" i="21"/>
  <c r="AQ521" i="21"/>
  <c r="AN522" i="21"/>
  <c r="AO522" i="21"/>
  <c r="AP522" i="21"/>
  <c r="AQ522" i="21"/>
  <c r="AN523" i="21"/>
  <c r="AO523" i="21"/>
  <c r="AP523" i="21"/>
  <c r="AQ523" i="21"/>
  <c r="AN524" i="21"/>
  <c r="AO524" i="21"/>
  <c r="AP524" i="21"/>
  <c r="AQ524" i="21"/>
  <c r="AN525" i="21"/>
  <c r="AO525" i="21"/>
  <c r="AP525" i="21"/>
  <c r="AQ525" i="21"/>
  <c r="AN526" i="21"/>
  <c r="AO526" i="21"/>
  <c r="AP526" i="21"/>
  <c r="AQ526" i="21"/>
  <c r="AN527" i="21"/>
  <c r="AO527" i="21"/>
  <c r="AP527" i="21"/>
  <c r="AQ527" i="21"/>
  <c r="AN528" i="21"/>
  <c r="AO528" i="21"/>
  <c r="AP528" i="21"/>
  <c r="AQ528" i="21"/>
  <c r="AN529" i="21"/>
  <c r="AO529" i="21"/>
  <c r="AP529" i="21"/>
  <c r="AQ529" i="21"/>
  <c r="AN530" i="21"/>
  <c r="AO530" i="21"/>
  <c r="AP530" i="21"/>
  <c r="AQ530" i="21"/>
  <c r="AN531" i="21"/>
  <c r="AO531" i="21"/>
  <c r="AP531" i="21"/>
  <c r="AQ531" i="21"/>
  <c r="AN532" i="21"/>
  <c r="AO532" i="21"/>
  <c r="AP532" i="21"/>
  <c r="AQ532" i="21"/>
  <c r="AN533" i="21"/>
  <c r="AO533" i="21"/>
  <c r="AP533" i="21"/>
  <c r="AQ533" i="21"/>
  <c r="AN534" i="21"/>
  <c r="AO534" i="21"/>
  <c r="AP534" i="21"/>
  <c r="AQ534" i="21"/>
  <c r="AN535" i="21"/>
  <c r="AO535" i="21"/>
  <c r="AP535" i="21"/>
  <c r="AQ535" i="21"/>
  <c r="AN536" i="21"/>
  <c r="AO536" i="21"/>
  <c r="AP536" i="21"/>
  <c r="AQ536" i="21"/>
  <c r="AN537" i="21"/>
  <c r="AO537" i="21"/>
  <c r="AP537" i="21"/>
  <c r="AQ537" i="21"/>
  <c r="AN538" i="21"/>
  <c r="AO538" i="21"/>
  <c r="AP538" i="21"/>
  <c r="AQ538" i="21"/>
  <c r="AN539" i="21"/>
  <c r="AO539" i="21"/>
  <c r="AP539" i="21"/>
  <c r="AQ539" i="21"/>
  <c r="AN540" i="21"/>
  <c r="AO540" i="21"/>
  <c r="AP540" i="21"/>
  <c r="AQ540" i="21"/>
  <c r="AN541" i="21"/>
  <c r="AO541" i="21"/>
  <c r="AP541" i="21"/>
  <c r="AQ541" i="21"/>
  <c r="AN542" i="21"/>
  <c r="AO542" i="21"/>
  <c r="AP542" i="21"/>
  <c r="AQ542" i="21"/>
  <c r="AN543" i="21"/>
  <c r="AO543" i="21"/>
  <c r="AP543" i="21"/>
  <c r="AQ543" i="21"/>
  <c r="AN544" i="21"/>
  <c r="AO544" i="21"/>
  <c r="AP544" i="21"/>
  <c r="AQ544" i="21"/>
  <c r="AN545" i="21"/>
  <c r="AO545" i="21"/>
  <c r="AP545" i="21"/>
  <c r="AQ545" i="21"/>
  <c r="AN546" i="21"/>
  <c r="AO546" i="21"/>
  <c r="AP546" i="21"/>
  <c r="AQ546" i="21"/>
  <c r="AN547" i="21"/>
  <c r="AO547" i="21"/>
  <c r="AP547" i="21"/>
  <c r="AQ547" i="21"/>
  <c r="AN548" i="21"/>
  <c r="AO548" i="21"/>
  <c r="AP548" i="21"/>
  <c r="AQ548" i="21"/>
  <c r="AN549" i="21"/>
  <c r="AO549" i="21"/>
  <c r="AP549" i="21"/>
  <c r="AQ549" i="21"/>
  <c r="AN550" i="21"/>
  <c r="AO550" i="21"/>
  <c r="AP550" i="21"/>
  <c r="AQ550" i="21"/>
  <c r="AN551" i="21"/>
  <c r="AO551" i="21"/>
  <c r="AP551" i="21"/>
  <c r="AQ551" i="21"/>
  <c r="AN552" i="21"/>
  <c r="AO552" i="21"/>
  <c r="AP552" i="21"/>
  <c r="AQ552" i="21"/>
  <c r="AN553" i="21"/>
  <c r="AO553" i="21"/>
  <c r="AP553" i="21"/>
  <c r="AQ553" i="21"/>
  <c r="AN554" i="21"/>
  <c r="AO554" i="21"/>
  <c r="AP554" i="21"/>
  <c r="AQ554" i="21"/>
  <c r="AN555" i="21"/>
  <c r="AO555" i="21"/>
  <c r="AP555" i="21"/>
  <c r="AQ555" i="21"/>
  <c r="AN556" i="21"/>
  <c r="AO556" i="21"/>
  <c r="AP556" i="21"/>
  <c r="AQ556" i="21"/>
  <c r="AN557" i="21"/>
  <c r="AO557" i="21"/>
  <c r="AP557" i="21"/>
  <c r="AQ557" i="21"/>
  <c r="AN558" i="21"/>
  <c r="AO558" i="21"/>
  <c r="AP558" i="21"/>
  <c r="AQ558" i="21"/>
  <c r="AN559" i="21"/>
  <c r="AO559" i="21"/>
  <c r="AP559" i="21"/>
  <c r="AQ559" i="21"/>
  <c r="AN560" i="21"/>
  <c r="AO560" i="21"/>
  <c r="AP560" i="21"/>
  <c r="AQ560" i="21"/>
  <c r="AN561" i="21"/>
  <c r="AO561" i="21"/>
  <c r="AP561" i="21"/>
  <c r="AQ561" i="21"/>
  <c r="AN562" i="21"/>
  <c r="AO562" i="21"/>
  <c r="AP562" i="21"/>
  <c r="AQ562" i="21"/>
  <c r="AN563" i="21"/>
  <c r="AO563" i="21"/>
  <c r="AP563" i="21"/>
  <c r="AQ563" i="21"/>
  <c r="AN564" i="21"/>
  <c r="AO564" i="21"/>
  <c r="AP564" i="21"/>
  <c r="AQ564" i="21"/>
  <c r="AN565" i="21"/>
  <c r="AO565" i="21"/>
  <c r="AP565" i="21"/>
  <c r="AQ565" i="21"/>
  <c r="AN566" i="21"/>
  <c r="AO566" i="21"/>
  <c r="AP566" i="21"/>
  <c r="AQ566" i="21"/>
  <c r="AN567" i="21"/>
  <c r="AO567" i="21"/>
  <c r="AP567" i="21"/>
  <c r="AQ567" i="21"/>
  <c r="AN568" i="21"/>
  <c r="AO568" i="21"/>
  <c r="AP568" i="21"/>
  <c r="AQ568" i="21"/>
  <c r="AN569" i="21"/>
  <c r="AO569" i="21"/>
  <c r="AP569" i="21"/>
  <c r="AQ569" i="21"/>
  <c r="AN570" i="21"/>
  <c r="AO570" i="21"/>
  <c r="AP570" i="21"/>
  <c r="AQ570" i="21"/>
  <c r="AN571" i="21"/>
  <c r="AO571" i="21"/>
  <c r="AP571" i="21"/>
  <c r="AQ571" i="21"/>
  <c r="AN572" i="21"/>
  <c r="AO572" i="21"/>
  <c r="AP572" i="21"/>
  <c r="AQ572" i="21"/>
  <c r="AN573" i="21"/>
  <c r="AO573" i="21"/>
  <c r="AP573" i="21"/>
  <c r="AQ573" i="21"/>
  <c r="AN574" i="21"/>
  <c r="AO574" i="21"/>
  <c r="AP574" i="21"/>
  <c r="AQ574" i="21"/>
  <c r="AN575" i="21"/>
  <c r="AO575" i="21"/>
  <c r="AP575" i="21"/>
  <c r="AQ575" i="21"/>
  <c r="AN576" i="21"/>
  <c r="AO576" i="21"/>
  <c r="AP576" i="21"/>
  <c r="AQ576" i="21"/>
  <c r="AN577" i="21"/>
  <c r="AO577" i="21"/>
  <c r="AP577" i="21"/>
  <c r="AQ577" i="21"/>
  <c r="AN578" i="21"/>
  <c r="AO578" i="21"/>
  <c r="AP578" i="21"/>
  <c r="AQ578" i="21"/>
  <c r="AN579" i="21"/>
  <c r="AO579" i="21"/>
  <c r="AP579" i="21"/>
  <c r="AQ579" i="21"/>
  <c r="AN580" i="21"/>
  <c r="AO580" i="21"/>
  <c r="AP580" i="21"/>
  <c r="AQ580" i="21"/>
  <c r="AN581" i="21"/>
  <c r="AO581" i="21"/>
  <c r="AP581" i="21"/>
  <c r="AQ581" i="21"/>
  <c r="AN582" i="21"/>
  <c r="AO582" i="21"/>
  <c r="AP582" i="21"/>
  <c r="AQ582" i="21"/>
  <c r="AN583" i="21"/>
  <c r="AO583" i="21"/>
  <c r="AP583" i="21"/>
  <c r="AQ583" i="21"/>
  <c r="AN584" i="21"/>
  <c r="AO584" i="21"/>
  <c r="AP584" i="21"/>
  <c r="AQ584" i="21"/>
  <c r="AN585" i="21"/>
  <c r="AO585" i="21"/>
  <c r="AP585" i="21"/>
  <c r="AQ585" i="21"/>
  <c r="AN586" i="21"/>
  <c r="AO586" i="21"/>
  <c r="AP586" i="21"/>
  <c r="AQ586" i="21"/>
  <c r="AN587" i="21"/>
  <c r="AO587" i="21"/>
  <c r="AP587" i="21"/>
  <c r="AQ587" i="21"/>
  <c r="AN588" i="21"/>
  <c r="AO588" i="21"/>
  <c r="AP588" i="21"/>
  <c r="AQ588" i="21"/>
  <c r="AN589" i="21"/>
  <c r="AO589" i="21"/>
  <c r="AP589" i="21"/>
  <c r="AQ589" i="21"/>
  <c r="AN590" i="21"/>
  <c r="AO590" i="21"/>
  <c r="AP590" i="21"/>
  <c r="AQ590" i="21"/>
  <c r="AN591" i="21"/>
  <c r="AO591" i="21"/>
  <c r="AP591" i="21"/>
  <c r="AQ591" i="21"/>
  <c r="AN592" i="21"/>
  <c r="AO592" i="21"/>
  <c r="AP592" i="21"/>
  <c r="AQ592" i="21"/>
  <c r="AN593" i="21"/>
  <c r="AO593" i="21"/>
  <c r="AP593" i="21"/>
  <c r="AQ593" i="21"/>
  <c r="AN594" i="21"/>
  <c r="AO594" i="21"/>
  <c r="AP594" i="21"/>
  <c r="AQ594" i="21"/>
  <c r="AN595" i="21"/>
  <c r="AO595" i="21"/>
  <c r="AP595" i="21"/>
  <c r="AQ595" i="21"/>
  <c r="AN596" i="21"/>
  <c r="AO596" i="21"/>
  <c r="AP596" i="21"/>
  <c r="AQ596" i="21"/>
  <c r="AN597" i="21"/>
  <c r="AO597" i="21"/>
  <c r="AP597" i="21"/>
  <c r="AQ597" i="21"/>
  <c r="AN598" i="21"/>
  <c r="AO598" i="21"/>
  <c r="AP598" i="21"/>
  <c r="AQ598" i="21"/>
  <c r="AN599" i="21"/>
  <c r="AO599" i="21"/>
  <c r="AP599" i="21"/>
  <c r="AQ599" i="21"/>
  <c r="AN600" i="21"/>
  <c r="AO600" i="21"/>
  <c r="AP600" i="21"/>
  <c r="AQ600" i="21"/>
  <c r="AN601" i="21"/>
  <c r="AO601" i="21"/>
  <c r="AP601" i="21"/>
  <c r="AQ601" i="21"/>
  <c r="AN602" i="21"/>
  <c r="AO602" i="21"/>
  <c r="AP602" i="21"/>
  <c r="AQ602" i="21"/>
  <c r="AN603" i="21"/>
  <c r="AO603" i="21"/>
  <c r="AP603" i="21"/>
  <c r="AQ603" i="21"/>
  <c r="AN604" i="21"/>
  <c r="AO604" i="21"/>
  <c r="AP604" i="21"/>
  <c r="AQ604" i="21"/>
  <c r="AN605" i="21"/>
  <c r="AO605" i="21"/>
  <c r="AP605" i="21"/>
  <c r="AQ605" i="21"/>
  <c r="AN606" i="21"/>
  <c r="AO606" i="21"/>
  <c r="AP606" i="21"/>
  <c r="AQ606" i="21"/>
  <c r="AN607" i="21"/>
  <c r="AO607" i="21"/>
  <c r="AP607" i="21"/>
  <c r="AQ607" i="21"/>
  <c r="AN608" i="21"/>
  <c r="AO608" i="21"/>
  <c r="AP608" i="21"/>
  <c r="AQ608" i="21"/>
  <c r="AN609" i="21"/>
  <c r="AO609" i="21"/>
  <c r="AP609" i="21"/>
  <c r="AQ609" i="21"/>
  <c r="AN610" i="21"/>
  <c r="AO610" i="21"/>
  <c r="AP610" i="21"/>
  <c r="AQ610" i="21"/>
  <c r="AN611" i="21"/>
  <c r="AO611" i="21"/>
  <c r="AP611" i="21"/>
  <c r="AQ611" i="21"/>
  <c r="AN612" i="21"/>
  <c r="AO612" i="21"/>
  <c r="AP612" i="21"/>
  <c r="AQ612" i="21"/>
  <c r="AN613" i="21"/>
  <c r="AO613" i="21"/>
  <c r="AP613" i="21"/>
  <c r="AQ613" i="21"/>
  <c r="AN614" i="21"/>
  <c r="AO614" i="21"/>
  <c r="AP614" i="21"/>
  <c r="AQ614" i="21"/>
  <c r="AN615" i="21"/>
  <c r="AO615" i="21"/>
  <c r="AP615" i="21"/>
  <c r="AQ615" i="21"/>
  <c r="AN616" i="21"/>
  <c r="AO616" i="21"/>
  <c r="AP616" i="21"/>
  <c r="AQ616" i="21"/>
  <c r="AN617" i="21"/>
  <c r="AO617" i="21"/>
  <c r="AP617" i="21"/>
  <c r="AQ617" i="21"/>
  <c r="AN618" i="21"/>
  <c r="AO618" i="21"/>
  <c r="AP618" i="21"/>
  <c r="AQ618" i="21"/>
  <c r="AN619" i="21"/>
  <c r="AO619" i="21"/>
  <c r="AP619" i="21"/>
  <c r="AQ619" i="21"/>
  <c r="AN620" i="21"/>
  <c r="AO620" i="21"/>
  <c r="AP620" i="21"/>
  <c r="AQ620" i="21"/>
  <c r="AN621" i="21"/>
  <c r="AO621" i="21"/>
  <c r="AP621" i="21"/>
  <c r="AQ621" i="21"/>
  <c r="AN622" i="21"/>
  <c r="AO622" i="21"/>
  <c r="AP622" i="21"/>
  <c r="AQ622" i="21"/>
  <c r="AN623" i="21"/>
  <c r="AO623" i="21"/>
  <c r="AP623" i="21"/>
  <c r="AQ623" i="21"/>
  <c r="AN624" i="21"/>
  <c r="AO624" i="21"/>
  <c r="AP624" i="21"/>
  <c r="AQ624" i="21"/>
  <c r="AN625" i="21"/>
  <c r="AO625" i="21"/>
  <c r="AP625" i="21"/>
  <c r="AQ625" i="21"/>
  <c r="AN626" i="21"/>
  <c r="AO626" i="21"/>
  <c r="AP626" i="21"/>
  <c r="AQ626" i="21"/>
  <c r="AN627" i="21"/>
  <c r="AO627" i="21"/>
  <c r="AP627" i="21"/>
  <c r="AQ627" i="21"/>
  <c r="AN628" i="21"/>
  <c r="AO628" i="21"/>
  <c r="AP628" i="21"/>
  <c r="AQ628" i="21"/>
  <c r="AN629" i="21"/>
  <c r="AO629" i="21"/>
  <c r="AP629" i="21"/>
  <c r="AQ629" i="21"/>
  <c r="AN630" i="21"/>
  <c r="AO630" i="21"/>
  <c r="AP630" i="21"/>
  <c r="AQ630" i="21"/>
  <c r="AN631" i="21"/>
  <c r="AO631" i="21"/>
  <c r="AP631" i="21"/>
  <c r="AQ631" i="21"/>
  <c r="AN632" i="21"/>
  <c r="AO632" i="21"/>
  <c r="AP632" i="21"/>
  <c r="AQ632" i="21"/>
  <c r="AN633" i="21"/>
  <c r="AO633" i="21"/>
  <c r="AP633" i="21"/>
  <c r="AQ633" i="21"/>
  <c r="AN634" i="21"/>
  <c r="AO634" i="21"/>
  <c r="AP634" i="21"/>
  <c r="AQ634" i="21"/>
  <c r="AN635" i="21"/>
  <c r="AO635" i="21"/>
  <c r="AP635" i="21"/>
  <c r="AQ635" i="21"/>
  <c r="AN636" i="21"/>
  <c r="AO636" i="21"/>
  <c r="AP636" i="21"/>
  <c r="AQ636" i="21"/>
  <c r="AN637" i="21"/>
  <c r="AO637" i="21"/>
  <c r="AP637" i="21"/>
  <c r="AQ637" i="21"/>
  <c r="AN638" i="21"/>
  <c r="AO638" i="21"/>
  <c r="AP638" i="21"/>
  <c r="AQ638" i="21"/>
  <c r="AN639" i="21"/>
  <c r="AO639" i="21"/>
  <c r="AP639" i="21"/>
  <c r="AQ639" i="21"/>
  <c r="AN640" i="21"/>
  <c r="AO640" i="21"/>
  <c r="AP640" i="21"/>
  <c r="AQ640" i="21"/>
  <c r="AN641" i="21"/>
  <c r="AO641" i="21"/>
  <c r="AP641" i="21"/>
  <c r="AQ641" i="21"/>
  <c r="AN642" i="21"/>
  <c r="AO642" i="21"/>
  <c r="AP642" i="21"/>
  <c r="AQ642" i="21"/>
  <c r="AN643" i="21"/>
  <c r="AO643" i="21"/>
  <c r="AP643" i="21"/>
  <c r="AQ643" i="21"/>
  <c r="AN644" i="21"/>
  <c r="AO644" i="21"/>
  <c r="AP644" i="21"/>
  <c r="AQ644" i="21"/>
  <c r="AN645" i="21"/>
  <c r="AO645" i="21"/>
  <c r="AP645" i="21"/>
  <c r="AQ645" i="21"/>
  <c r="AN646" i="21"/>
  <c r="AO646" i="21"/>
  <c r="AP646" i="21"/>
  <c r="AQ646" i="21"/>
  <c r="AN647" i="21"/>
  <c r="AO647" i="21"/>
  <c r="AP647" i="21"/>
  <c r="AQ647" i="21"/>
  <c r="AN648" i="21"/>
  <c r="AO648" i="21"/>
  <c r="AP648" i="21"/>
  <c r="AQ648" i="21"/>
  <c r="AN649" i="21"/>
  <c r="AO649" i="21"/>
  <c r="AP649" i="21"/>
  <c r="AQ649" i="21"/>
  <c r="AN650" i="21"/>
  <c r="AO650" i="21"/>
  <c r="AP650" i="21"/>
  <c r="AQ650" i="21"/>
  <c r="AN651" i="21"/>
  <c r="AO651" i="21"/>
  <c r="AP651" i="21"/>
  <c r="AQ651" i="21"/>
  <c r="AN652" i="21"/>
  <c r="AO652" i="21"/>
  <c r="AP652" i="21"/>
  <c r="AQ652" i="21"/>
  <c r="AN653" i="21"/>
  <c r="AO653" i="21"/>
  <c r="AP653" i="21"/>
  <c r="AQ653" i="21"/>
  <c r="AN654" i="21"/>
  <c r="AO654" i="21"/>
  <c r="AP654" i="21"/>
  <c r="AQ654" i="21"/>
  <c r="AN655" i="21"/>
  <c r="AO655" i="21"/>
  <c r="AP655" i="21"/>
  <c r="AQ655" i="21"/>
  <c r="AN656" i="21"/>
  <c r="AO656" i="21"/>
  <c r="AP656" i="21"/>
  <c r="AQ656" i="21"/>
  <c r="AN657" i="21"/>
  <c r="AO657" i="21"/>
  <c r="AP657" i="21"/>
  <c r="AQ657" i="21"/>
  <c r="AN658" i="21"/>
  <c r="AO658" i="21"/>
  <c r="AP658" i="21"/>
  <c r="AQ658" i="21"/>
  <c r="AN659" i="21"/>
  <c r="AO659" i="21"/>
  <c r="AP659" i="21"/>
  <c r="AQ659" i="21"/>
  <c r="AN660" i="21"/>
  <c r="AO660" i="21"/>
  <c r="AP660" i="21"/>
  <c r="AQ660" i="21"/>
  <c r="AN661" i="21"/>
  <c r="AO661" i="21"/>
  <c r="AP661" i="21"/>
  <c r="AQ661" i="21"/>
  <c r="AN662" i="21"/>
  <c r="AO662" i="21"/>
  <c r="AP662" i="21"/>
  <c r="AQ662" i="21"/>
  <c r="AN663" i="21"/>
  <c r="AO663" i="21"/>
  <c r="AP663" i="21"/>
  <c r="AQ663" i="21"/>
  <c r="AN664" i="21"/>
  <c r="AO664" i="21"/>
  <c r="AP664" i="21"/>
  <c r="AQ664" i="21"/>
  <c r="AN665" i="21"/>
  <c r="AO665" i="21"/>
  <c r="AP665" i="21"/>
  <c r="AQ665" i="21"/>
  <c r="AN666" i="21"/>
  <c r="AO666" i="21"/>
  <c r="AP666" i="21"/>
  <c r="AQ666" i="21"/>
  <c r="AN667" i="21"/>
  <c r="AO667" i="21"/>
  <c r="AP667" i="21"/>
  <c r="AQ667" i="21"/>
  <c r="AN668" i="21"/>
  <c r="AO668" i="21"/>
  <c r="AP668" i="21"/>
  <c r="AQ668" i="21"/>
  <c r="AN669" i="21"/>
  <c r="AO669" i="21"/>
  <c r="AP669" i="21"/>
  <c r="AQ669" i="21"/>
  <c r="AN670" i="21"/>
  <c r="AO670" i="21"/>
  <c r="AP670" i="21"/>
  <c r="AQ670" i="21"/>
  <c r="AN671" i="21"/>
  <c r="AO671" i="21"/>
  <c r="AP671" i="21"/>
  <c r="AQ671" i="21"/>
  <c r="AN672" i="21"/>
  <c r="AO672" i="21"/>
  <c r="AP672" i="21"/>
  <c r="AQ672" i="21"/>
  <c r="AN673" i="21"/>
  <c r="AO673" i="21"/>
  <c r="AP673" i="21"/>
  <c r="AQ673" i="21"/>
  <c r="AN674" i="21"/>
  <c r="AO674" i="21"/>
  <c r="AP674" i="21"/>
  <c r="AQ674" i="21"/>
  <c r="AN675" i="21"/>
  <c r="AO675" i="21"/>
  <c r="AP675" i="21"/>
  <c r="AQ675" i="21"/>
  <c r="AN676" i="21"/>
  <c r="AO676" i="21"/>
  <c r="AP676" i="21"/>
  <c r="AQ676" i="21"/>
  <c r="AN677" i="21"/>
  <c r="AO677" i="21"/>
  <c r="AP677" i="21"/>
  <c r="AQ677" i="21"/>
  <c r="AN678" i="21"/>
  <c r="AO678" i="21"/>
  <c r="AP678" i="21"/>
  <c r="AQ678" i="21"/>
  <c r="AN679" i="21"/>
  <c r="AO679" i="21"/>
  <c r="AP679" i="21"/>
  <c r="AQ679" i="21"/>
  <c r="AN680" i="21"/>
  <c r="AO680" i="21"/>
  <c r="AP680" i="21"/>
  <c r="AQ680" i="21"/>
  <c r="AN681" i="21"/>
  <c r="AO681" i="21"/>
  <c r="AP681" i="21"/>
  <c r="AQ681" i="21"/>
  <c r="AN682" i="21"/>
  <c r="AO682" i="21"/>
  <c r="AP682" i="21"/>
  <c r="AQ682" i="21"/>
  <c r="AN683" i="21"/>
  <c r="AO683" i="21"/>
  <c r="AP683" i="21"/>
  <c r="AQ683" i="21"/>
  <c r="AN684" i="21"/>
  <c r="AO684" i="21"/>
  <c r="AP684" i="21"/>
  <c r="AQ684" i="21"/>
  <c r="AN685" i="21"/>
  <c r="AO685" i="21"/>
  <c r="AP685" i="21"/>
  <c r="AQ685" i="21"/>
  <c r="AN686" i="21"/>
  <c r="AO686" i="21"/>
  <c r="AP686" i="21"/>
  <c r="AQ686" i="21"/>
  <c r="AN687" i="21"/>
  <c r="AO687" i="21"/>
  <c r="AP687" i="21"/>
  <c r="AQ687" i="21"/>
  <c r="AN688" i="21"/>
  <c r="AO688" i="21"/>
  <c r="AP688" i="21"/>
  <c r="AQ688" i="21"/>
  <c r="AN689" i="21"/>
  <c r="AO689" i="21"/>
  <c r="AP689" i="21"/>
  <c r="AQ689" i="21"/>
  <c r="AN690" i="21"/>
  <c r="AO690" i="21"/>
  <c r="AP690" i="21"/>
  <c r="AQ690" i="21"/>
  <c r="AN691" i="21"/>
  <c r="AO691" i="21"/>
  <c r="AP691" i="21"/>
  <c r="AQ691" i="21"/>
  <c r="AN692" i="21"/>
  <c r="AO692" i="21"/>
  <c r="AP692" i="21"/>
  <c r="AQ692" i="21"/>
  <c r="AN693" i="21"/>
  <c r="AO693" i="21"/>
  <c r="AP693" i="21"/>
  <c r="AQ693" i="21"/>
  <c r="AN694" i="21"/>
  <c r="AO694" i="21"/>
  <c r="AP694" i="21"/>
  <c r="AQ694" i="21"/>
  <c r="AN695" i="21"/>
  <c r="AO695" i="21"/>
  <c r="AP695" i="21"/>
  <c r="AQ695" i="21"/>
  <c r="AN696" i="21"/>
  <c r="AO696" i="21"/>
  <c r="AP696" i="21"/>
  <c r="AQ696" i="21"/>
  <c r="AN697" i="21"/>
  <c r="AO697" i="21"/>
  <c r="AP697" i="21"/>
  <c r="AQ697" i="21"/>
  <c r="AN698" i="21"/>
  <c r="AO698" i="21"/>
  <c r="AP698" i="21"/>
  <c r="AQ698" i="21"/>
  <c r="AN699" i="21"/>
  <c r="AO699" i="21"/>
  <c r="AP699" i="21"/>
  <c r="AQ699" i="21"/>
  <c r="AN700" i="21"/>
  <c r="AO700" i="21"/>
  <c r="AP700" i="21"/>
  <c r="AQ700" i="21"/>
  <c r="AN701" i="21"/>
  <c r="AO701" i="21"/>
  <c r="AP701" i="21"/>
  <c r="AQ701" i="21"/>
  <c r="AN702" i="21"/>
  <c r="AO702" i="21"/>
  <c r="AP702" i="21"/>
  <c r="AQ702" i="21"/>
  <c r="AN703" i="21"/>
  <c r="AO703" i="21"/>
  <c r="AP703" i="21"/>
  <c r="AQ703" i="21"/>
  <c r="AN704" i="21"/>
  <c r="AO704" i="21"/>
  <c r="AP704" i="21"/>
  <c r="AQ704" i="21"/>
  <c r="AN705" i="21"/>
  <c r="AO705" i="21"/>
  <c r="AP705" i="21"/>
  <c r="AQ705" i="21"/>
  <c r="AN706" i="21"/>
  <c r="AO706" i="21"/>
  <c r="AP706" i="21"/>
  <c r="AQ706" i="21"/>
  <c r="AN707" i="21"/>
  <c r="AO707" i="21"/>
  <c r="AP707" i="21"/>
  <c r="AQ707" i="21"/>
  <c r="AN708" i="21"/>
  <c r="AO708" i="21"/>
  <c r="AP708" i="21"/>
  <c r="AQ708" i="21"/>
  <c r="AN709" i="21"/>
  <c r="AO709" i="21"/>
  <c r="AP709" i="21"/>
  <c r="AQ709" i="21"/>
  <c r="AN710" i="21"/>
  <c r="AO710" i="21"/>
  <c r="AP710" i="21"/>
  <c r="AQ710" i="21"/>
  <c r="AN711" i="21"/>
  <c r="AO711" i="21"/>
  <c r="AP711" i="21"/>
  <c r="AQ711" i="21"/>
  <c r="AN712" i="21"/>
  <c r="AO712" i="21"/>
  <c r="AP712" i="21"/>
  <c r="AQ712" i="21"/>
  <c r="AN713" i="21"/>
  <c r="AO713" i="21"/>
  <c r="AP713" i="21"/>
  <c r="AQ713" i="21"/>
  <c r="AN714" i="21"/>
  <c r="AO714" i="21"/>
  <c r="AP714" i="21"/>
  <c r="AQ714" i="21"/>
  <c r="AN715" i="21"/>
  <c r="AO715" i="21"/>
  <c r="AP715" i="21"/>
  <c r="AQ715" i="21"/>
  <c r="AN716" i="21"/>
  <c r="AO716" i="21"/>
  <c r="AP716" i="21"/>
  <c r="AQ716" i="21"/>
  <c r="AN717" i="21"/>
  <c r="AO717" i="21"/>
  <c r="AP717" i="21"/>
  <c r="AQ717" i="21"/>
  <c r="AN718" i="21"/>
  <c r="AO718" i="21"/>
  <c r="AP718" i="21"/>
  <c r="AQ718" i="21"/>
  <c r="AN719" i="21"/>
  <c r="AO719" i="21"/>
  <c r="AP719" i="21"/>
  <c r="AQ719" i="21"/>
  <c r="AN720" i="21"/>
  <c r="AO720" i="21"/>
  <c r="AP720" i="21"/>
  <c r="AQ720" i="21"/>
  <c r="AN721" i="21"/>
  <c r="AO721" i="21"/>
  <c r="AP721" i="21"/>
  <c r="AQ721" i="21"/>
  <c r="AN722" i="21"/>
  <c r="AO722" i="21"/>
  <c r="AP722" i="21"/>
  <c r="AQ722" i="21"/>
  <c r="AN723" i="21"/>
  <c r="AO723" i="21"/>
  <c r="AP723" i="21"/>
  <c r="AQ723" i="21"/>
  <c r="AN724" i="21"/>
  <c r="AO724" i="21"/>
  <c r="AP724" i="21"/>
  <c r="AQ724" i="21"/>
  <c r="AN725" i="21"/>
  <c r="AO725" i="21"/>
  <c r="AP725" i="21"/>
  <c r="AQ725" i="21"/>
  <c r="AN726" i="21"/>
  <c r="AO726" i="21"/>
  <c r="AP726" i="21"/>
  <c r="AQ726" i="21"/>
  <c r="AN727" i="21"/>
  <c r="AO727" i="21"/>
  <c r="AP727" i="21"/>
  <c r="AQ727" i="21"/>
  <c r="AN728" i="21"/>
  <c r="AO728" i="21"/>
  <c r="AP728" i="21"/>
  <c r="AQ728" i="21"/>
  <c r="AN729" i="21"/>
  <c r="AO729" i="21"/>
  <c r="AP729" i="21"/>
  <c r="AQ729" i="21"/>
  <c r="AN730" i="21"/>
  <c r="AO730" i="21"/>
  <c r="AP730" i="21"/>
  <c r="AQ730" i="21"/>
  <c r="AN731" i="21"/>
  <c r="AO731" i="21"/>
  <c r="AP731" i="21"/>
  <c r="AQ731" i="21"/>
  <c r="AN732" i="21"/>
  <c r="AO732" i="21"/>
  <c r="AP732" i="21"/>
  <c r="AQ732" i="21"/>
  <c r="AN733" i="21"/>
  <c r="AO733" i="21"/>
  <c r="AP733" i="21"/>
  <c r="AQ733" i="21"/>
  <c r="AN734" i="21"/>
  <c r="AO734" i="21"/>
  <c r="AP734" i="21"/>
  <c r="AQ734" i="21"/>
  <c r="AN735" i="21"/>
  <c r="AO735" i="21"/>
  <c r="AP735" i="21"/>
  <c r="AQ735" i="21"/>
  <c r="AN736" i="21"/>
  <c r="AO736" i="21"/>
  <c r="AP736" i="21"/>
  <c r="AQ736" i="21"/>
  <c r="AN737" i="21"/>
  <c r="AO737" i="21"/>
  <c r="AP737" i="21"/>
  <c r="AQ737" i="21"/>
  <c r="AN738" i="21"/>
  <c r="AO738" i="21"/>
  <c r="AP738" i="21"/>
  <c r="AQ738" i="21"/>
  <c r="AN739" i="21"/>
  <c r="AO739" i="21"/>
  <c r="AP739" i="21"/>
  <c r="AQ739" i="21"/>
  <c r="AN740" i="21"/>
  <c r="AO740" i="21"/>
  <c r="AP740" i="21"/>
  <c r="AQ740" i="21"/>
  <c r="AN741" i="21"/>
  <c r="AO741" i="21"/>
  <c r="AP741" i="21"/>
  <c r="AQ741" i="21"/>
  <c r="AN742" i="21"/>
  <c r="AO742" i="21"/>
  <c r="AP742" i="21"/>
  <c r="AQ742" i="21"/>
  <c r="AN743" i="21"/>
  <c r="AO743" i="21"/>
  <c r="AP743" i="21"/>
  <c r="AQ743" i="21"/>
  <c r="AN744" i="21"/>
  <c r="AO744" i="21"/>
  <c r="AP744" i="21"/>
  <c r="AQ744" i="21"/>
  <c r="AN745" i="21"/>
  <c r="AO745" i="21"/>
  <c r="AP745" i="21"/>
  <c r="AQ745" i="21"/>
  <c r="AN746" i="21"/>
  <c r="AO746" i="21"/>
  <c r="AP746" i="21"/>
  <c r="AQ746" i="21"/>
  <c r="AN747" i="21"/>
  <c r="AO747" i="21"/>
  <c r="AP747" i="21"/>
  <c r="AQ747" i="21"/>
  <c r="AN748" i="21"/>
  <c r="AO748" i="21"/>
  <c r="AP748" i="21"/>
  <c r="AQ748" i="21"/>
  <c r="AN749" i="21"/>
  <c r="AO749" i="21"/>
  <c r="AP749" i="21"/>
  <c r="AQ749" i="21"/>
  <c r="AN750" i="21"/>
  <c r="AO750" i="21"/>
  <c r="AP750" i="21"/>
  <c r="AQ750" i="21"/>
  <c r="AN751" i="21"/>
  <c r="AO751" i="21"/>
  <c r="AP751" i="21"/>
  <c r="AQ751" i="21"/>
  <c r="AN752" i="21"/>
  <c r="AO752" i="21"/>
  <c r="AP752" i="21"/>
  <c r="AQ752" i="21"/>
  <c r="AN753" i="21"/>
  <c r="AO753" i="21"/>
  <c r="AP753" i="21"/>
  <c r="AQ753" i="21"/>
  <c r="AN754" i="21"/>
  <c r="AO754" i="21"/>
  <c r="AP754" i="21"/>
  <c r="AQ754" i="21"/>
  <c r="AN755" i="21"/>
  <c r="AO755" i="21"/>
  <c r="AP755" i="21"/>
  <c r="AQ755" i="21"/>
  <c r="AN756" i="21"/>
  <c r="AO756" i="21"/>
  <c r="AP756" i="21"/>
  <c r="AQ756" i="21"/>
  <c r="AN757" i="21"/>
  <c r="AO757" i="21"/>
  <c r="AP757" i="21"/>
  <c r="AQ757" i="21"/>
  <c r="AN758" i="21"/>
  <c r="AO758" i="21"/>
  <c r="AP758" i="21"/>
  <c r="AQ758" i="21"/>
  <c r="AN759" i="21"/>
  <c r="AO759" i="21"/>
  <c r="AP759" i="21"/>
  <c r="AQ759" i="21"/>
  <c r="AN760" i="21"/>
  <c r="AO760" i="21"/>
  <c r="AP760" i="21"/>
  <c r="AQ760" i="21"/>
  <c r="AN761" i="21"/>
  <c r="AO761" i="21"/>
  <c r="AP761" i="21"/>
  <c r="AQ761" i="21"/>
  <c r="AN762" i="21"/>
  <c r="AO762" i="21"/>
  <c r="AP762" i="21"/>
  <c r="AQ762" i="21"/>
  <c r="AN763" i="21"/>
  <c r="AO763" i="21"/>
  <c r="AP763" i="21"/>
  <c r="AQ763" i="21"/>
  <c r="AN764" i="21"/>
  <c r="AO764" i="21"/>
  <c r="AP764" i="21"/>
  <c r="AQ764" i="21"/>
  <c r="AN765" i="21"/>
  <c r="AO765" i="21"/>
  <c r="AP765" i="21"/>
  <c r="AQ765" i="21"/>
  <c r="AN766" i="21"/>
  <c r="AO766" i="21"/>
  <c r="AP766" i="21"/>
  <c r="AQ766" i="21"/>
  <c r="AN767" i="21"/>
  <c r="AO767" i="21"/>
  <c r="AP767" i="21"/>
  <c r="AQ767" i="21"/>
  <c r="AN768" i="21"/>
  <c r="AO768" i="21"/>
  <c r="AP768" i="21"/>
  <c r="AQ768" i="21"/>
  <c r="AN769" i="21"/>
  <c r="AO769" i="21"/>
  <c r="AP769" i="21"/>
  <c r="AQ769" i="21"/>
  <c r="AN770" i="21"/>
  <c r="AO770" i="21"/>
  <c r="AP770" i="21"/>
  <c r="AQ770" i="21"/>
  <c r="AN771" i="21"/>
  <c r="AO771" i="21"/>
  <c r="AP771" i="21"/>
  <c r="AQ771" i="21"/>
  <c r="AN772" i="21"/>
  <c r="AO772" i="21"/>
  <c r="AP772" i="21"/>
  <c r="AQ772" i="21"/>
  <c r="AN773" i="21"/>
  <c r="AO773" i="21"/>
  <c r="AP773" i="21"/>
  <c r="AQ773" i="21"/>
  <c r="AN774" i="21"/>
  <c r="AO774" i="21"/>
  <c r="AP774" i="21"/>
  <c r="AQ774" i="21"/>
  <c r="AN775" i="21"/>
  <c r="AO775" i="21"/>
  <c r="AP775" i="21"/>
  <c r="AQ775" i="21"/>
  <c r="AN776" i="21"/>
  <c r="AO776" i="21"/>
  <c r="AP776" i="21"/>
  <c r="AQ776" i="21"/>
  <c r="AN777" i="21"/>
  <c r="AO777" i="21"/>
  <c r="AP777" i="21"/>
  <c r="AQ777" i="21"/>
  <c r="AN778" i="21"/>
  <c r="AO778" i="21"/>
  <c r="AP778" i="21"/>
  <c r="AQ778" i="21"/>
  <c r="AN779" i="21"/>
  <c r="AO779" i="21"/>
  <c r="AP779" i="21"/>
  <c r="AQ779" i="21"/>
  <c r="AN780" i="21"/>
  <c r="AO780" i="21"/>
  <c r="AP780" i="21"/>
  <c r="AQ780" i="21"/>
  <c r="AN781" i="21"/>
  <c r="AO781" i="21"/>
  <c r="AP781" i="21"/>
  <c r="AQ781" i="21"/>
  <c r="AN782" i="21"/>
  <c r="AO782" i="21"/>
  <c r="AP782" i="21"/>
  <c r="AQ782" i="21"/>
  <c r="AN783" i="21"/>
  <c r="AO783" i="21"/>
  <c r="AP783" i="21"/>
  <c r="AQ783" i="21"/>
  <c r="AN784" i="21"/>
  <c r="AO784" i="21"/>
  <c r="AP784" i="21"/>
  <c r="AQ784" i="21"/>
  <c r="AN785" i="21"/>
  <c r="AO785" i="21"/>
  <c r="AP785" i="21"/>
  <c r="AQ785" i="21"/>
  <c r="AN786" i="21"/>
  <c r="AO786" i="21"/>
  <c r="AP786" i="21"/>
  <c r="AQ786" i="21"/>
  <c r="AN787" i="21"/>
  <c r="AO787" i="21"/>
  <c r="AP787" i="21"/>
  <c r="AQ787" i="21"/>
  <c r="AN788" i="21"/>
  <c r="AO788" i="21"/>
  <c r="AP788" i="21"/>
  <c r="AQ788" i="21"/>
  <c r="AN789" i="21"/>
  <c r="AO789" i="21"/>
  <c r="AP789" i="21"/>
  <c r="AQ789" i="21"/>
  <c r="AN790" i="21"/>
  <c r="AO790" i="21"/>
  <c r="AP790" i="21"/>
  <c r="AQ790" i="21"/>
  <c r="AN791" i="21"/>
  <c r="AO791" i="21"/>
  <c r="AP791" i="21"/>
  <c r="AQ791" i="21"/>
  <c r="AN792" i="21"/>
  <c r="AO792" i="21"/>
  <c r="AP792" i="21"/>
  <c r="AQ792" i="21"/>
  <c r="AN793" i="21"/>
  <c r="AO793" i="21"/>
  <c r="AP793" i="21"/>
  <c r="AQ793" i="21"/>
  <c r="AN794" i="21"/>
  <c r="AO794" i="21"/>
  <c r="AP794" i="21"/>
  <c r="AQ794" i="21"/>
  <c r="AN795" i="21"/>
  <c r="AO795" i="21"/>
  <c r="AP795" i="21"/>
  <c r="AQ795" i="21"/>
  <c r="AN796" i="21"/>
  <c r="AO796" i="21"/>
  <c r="AP796" i="21"/>
  <c r="AQ796" i="21"/>
  <c r="AN797" i="21"/>
  <c r="AO797" i="21"/>
  <c r="AP797" i="21"/>
  <c r="AQ797" i="21"/>
  <c r="AN798" i="21"/>
  <c r="AO798" i="21"/>
  <c r="AP798" i="21"/>
  <c r="AQ798" i="21"/>
  <c r="AN799" i="21"/>
  <c r="AO799" i="21"/>
  <c r="AP799" i="21"/>
  <c r="AQ799" i="21"/>
  <c r="AN800" i="21"/>
  <c r="AO800" i="21"/>
  <c r="AP800" i="21"/>
  <c r="AQ800" i="21"/>
  <c r="AN801" i="21"/>
  <c r="AO801" i="21"/>
  <c r="AP801" i="21"/>
  <c r="AQ801" i="21"/>
  <c r="AN802" i="21"/>
  <c r="AO802" i="21"/>
  <c r="AP802" i="21"/>
  <c r="AQ802" i="21"/>
  <c r="AN803" i="21"/>
  <c r="AO803" i="21"/>
  <c r="AP803" i="21"/>
  <c r="AQ803" i="21"/>
  <c r="AN804" i="21"/>
  <c r="AO804" i="21"/>
  <c r="AP804" i="21"/>
  <c r="AQ804" i="21"/>
  <c r="AN805" i="21"/>
  <c r="AO805" i="21"/>
  <c r="AP805" i="21"/>
  <c r="AQ805" i="21"/>
  <c r="AN806" i="21"/>
  <c r="AO806" i="21"/>
  <c r="AP806" i="21"/>
  <c r="AQ806" i="21"/>
  <c r="AN807" i="21"/>
  <c r="AO807" i="21"/>
  <c r="AP807" i="21"/>
  <c r="AQ807" i="21"/>
  <c r="AN808" i="21"/>
  <c r="AO808" i="21"/>
  <c r="AP808" i="21"/>
  <c r="AQ808" i="21"/>
  <c r="AN809" i="21"/>
  <c r="AO809" i="21"/>
  <c r="AP809" i="21"/>
  <c r="AQ809" i="21"/>
  <c r="AN810" i="21"/>
  <c r="AO810" i="21"/>
  <c r="AP810" i="21"/>
  <c r="AQ810" i="21"/>
  <c r="AN811" i="21"/>
  <c r="AO811" i="21"/>
  <c r="AP811" i="21"/>
  <c r="AQ811" i="21"/>
  <c r="AN812" i="21"/>
  <c r="AO812" i="21"/>
  <c r="AP812" i="21"/>
  <c r="AQ812" i="21"/>
  <c r="AN813" i="21"/>
  <c r="AO813" i="21"/>
  <c r="AP813" i="21"/>
  <c r="AQ813" i="21"/>
  <c r="AN814" i="21"/>
  <c r="AO814" i="21"/>
  <c r="AP814" i="21"/>
  <c r="AQ814" i="21"/>
  <c r="AN815" i="21"/>
  <c r="AO815" i="21"/>
  <c r="AP815" i="21"/>
  <c r="AQ815" i="21"/>
  <c r="AN816" i="21"/>
  <c r="AO816" i="21"/>
  <c r="AP816" i="21"/>
  <c r="AQ816" i="21"/>
  <c r="AN817" i="21"/>
  <c r="AO817" i="21"/>
  <c r="AP817" i="21"/>
  <c r="AQ817" i="21"/>
  <c r="AN818" i="21"/>
  <c r="AO818" i="21"/>
  <c r="AP818" i="21"/>
  <c r="AQ818" i="21"/>
  <c r="AN819" i="21"/>
  <c r="AO819" i="21"/>
  <c r="AP819" i="21"/>
  <c r="AQ819" i="21"/>
  <c r="AN820" i="21"/>
  <c r="AO820" i="21"/>
  <c r="AP820" i="21"/>
  <c r="AQ820" i="21"/>
  <c r="AN821" i="21"/>
  <c r="AO821" i="21"/>
  <c r="AP821" i="21"/>
  <c r="AQ821" i="21"/>
  <c r="AN822" i="21"/>
  <c r="AO822" i="21"/>
  <c r="AP822" i="21"/>
  <c r="AQ822" i="21"/>
  <c r="AN823" i="21"/>
  <c r="AO823" i="21"/>
  <c r="AP823" i="21"/>
  <c r="AQ823" i="21"/>
  <c r="AN824" i="21"/>
  <c r="AO824" i="21"/>
  <c r="AP824" i="21"/>
  <c r="AQ824" i="21"/>
  <c r="AN825" i="21"/>
  <c r="AO825" i="21"/>
  <c r="AP825" i="21"/>
  <c r="AQ825" i="21"/>
  <c r="AN826" i="21"/>
  <c r="AO826" i="21"/>
  <c r="AP826" i="21"/>
  <c r="AQ826" i="21"/>
  <c r="AN827" i="21"/>
  <c r="AO827" i="21"/>
  <c r="AP827" i="21"/>
  <c r="AQ827" i="21"/>
  <c r="AN828" i="21"/>
  <c r="AO828" i="21"/>
  <c r="AP828" i="21"/>
  <c r="AQ828" i="21"/>
  <c r="AN829" i="21"/>
  <c r="AO829" i="21"/>
  <c r="AP829" i="21"/>
  <c r="AQ829" i="21"/>
  <c r="AN830" i="21"/>
  <c r="AO830" i="21"/>
  <c r="AP830" i="21"/>
  <c r="AQ830" i="21"/>
  <c r="AN831" i="21"/>
  <c r="AO831" i="21"/>
  <c r="AP831" i="21"/>
  <c r="AQ831" i="21"/>
  <c r="AN832" i="21"/>
  <c r="AO832" i="21"/>
  <c r="AP832" i="21"/>
  <c r="AQ832" i="21"/>
  <c r="AN833" i="21"/>
  <c r="AO833" i="21"/>
  <c r="AP833" i="21"/>
  <c r="AQ833" i="21"/>
  <c r="AN834" i="21"/>
  <c r="AO834" i="21"/>
  <c r="AP834" i="21"/>
  <c r="AQ834" i="21"/>
  <c r="AN835" i="21"/>
  <c r="AO835" i="21"/>
  <c r="AP835" i="21"/>
  <c r="AQ835" i="21"/>
  <c r="AN836" i="21"/>
  <c r="AO836" i="21"/>
  <c r="AP836" i="21"/>
  <c r="AQ836" i="21"/>
  <c r="AN837" i="21"/>
  <c r="AO837" i="21"/>
  <c r="AP837" i="21"/>
  <c r="AQ837" i="21"/>
  <c r="AN838" i="21"/>
  <c r="AO838" i="21"/>
  <c r="AP838" i="21"/>
  <c r="AQ838" i="21"/>
  <c r="AN839" i="21"/>
  <c r="AO839" i="21"/>
  <c r="AP839" i="21"/>
  <c r="AQ839" i="21"/>
  <c r="AN840" i="21"/>
  <c r="AO840" i="21"/>
  <c r="AP840" i="21"/>
  <c r="AQ840" i="21"/>
  <c r="AN841" i="21"/>
  <c r="AO841" i="21"/>
  <c r="AP841" i="21"/>
  <c r="AQ841" i="21"/>
  <c r="AN842" i="21"/>
  <c r="AO842" i="21"/>
  <c r="AP842" i="21"/>
  <c r="AQ842" i="21"/>
  <c r="AN843" i="21"/>
  <c r="AO843" i="21"/>
  <c r="AP843" i="21"/>
  <c r="AQ843" i="21"/>
  <c r="AN844" i="21"/>
  <c r="AO844" i="21"/>
  <c r="AP844" i="21"/>
  <c r="AQ844" i="21"/>
  <c r="AN845" i="21"/>
  <c r="AO845" i="21"/>
  <c r="AP845" i="21"/>
  <c r="AQ845" i="21"/>
  <c r="AN846" i="21"/>
  <c r="AO846" i="21"/>
  <c r="AP846" i="21"/>
  <c r="AQ846" i="21"/>
  <c r="AN847" i="21"/>
  <c r="AO847" i="21"/>
  <c r="AP847" i="21"/>
  <c r="AQ847" i="21"/>
  <c r="AN848" i="21"/>
  <c r="AO848" i="21"/>
  <c r="AP848" i="21"/>
  <c r="AQ848" i="21"/>
  <c r="AN849" i="21"/>
  <c r="AO849" i="21"/>
  <c r="AP849" i="21"/>
  <c r="AQ849" i="21"/>
  <c r="AN850" i="21"/>
  <c r="AO850" i="21"/>
  <c r="AP850" i="21"/>
  <c r="AQ850" i="21"/>
  <c r="AN851" i="21"/>
  <c r="AO851" i="21"/>
  <c r="AP851" i="21"/>
  <c r="AQ851" i="21"/>
  <c r="AN852" i="21"/>
  <c r="AO852" i="21"/>
  <c r="AP852" i="21"/>
  <c r="AQ852" i="21"/>
  <c r="AN853" i="21"/>
  <c r="AO853" i="21"/>
  <c r="AP853" i="21"/>
  <c r="AQ853" i="21"/>
  <c r="AN854" i="21"/>
  <c r="AO854" i="21"/>
  <c r="AP854" i="21"/>
  <c r="AQ854" i="21"/>
  <c r="AN855" i="21"/>
  <c r="AO855" i="21"/>
  <c r="AP855" i="21"/>
  <c r="AQ855" i="21"/>
  <c r="AN856" i="21"/>
  <c r="AO856" i="21"/>
  <c r="AP856" i="21"/>
  <c r="AQ856" i="21"/>
  <c r="AN857" i="21"/>
  <c r="AO857" i="21"/>
  <c r="AP857" i="21"/>
  <c r="AQ857" i="21"/>
  <c r="AN858" i="21"/>
  <c r="AO858" i="21"/>
  <c r="AP858" i="21"/>
  <c r="AQ858" i="21"/>
  <c r="AN859" i="21"/>
  <c r="AO859" i="21"/>
  <c r="AP859" i="21"/>
  <c r="AQ859" i="21"/>
  <c r="AN860" i="21"/>
  <c r="AO860" i="21"/>
  <c r="AP860" i="21"/>
  <c r="AQ860" i="21"/>
  <c r="AN861" i="21"/>
  <c r="AO861" i="21"/>
  <c r="AP861" i="21"/>
  <c r="AQ861" i="21"/>
  <c r="AN862" i="21"/>
  <c r="AO862" i="21"/>
  <c r="AP862" i="21"/>
  <c r="AQ862" i="21"/>
  <c r="AN863" i="21"/>
  <c r="AO863" i="21"/>
  <c r="AP863" i="21"/>
  <c r="AQ863" i="21"/>
  <c r="AN864" i="21"/>
  <c r="AO864" i="21"/>
  <c r="AP864" i="21"/>
  <c r="AQ864" i="21"/>
  <c r="AN865" i="21"/>
  <c r="AO865" i="21"/>
  <c r="AP865" i="21"/>
  <c r="AQ865" i="21"/>
  <c r="AN866" i="21"/>
  <c r="AO866" i="21"/>
  <c r="AP866" i="21"/>
  <c r="AQ866" i="21"/>
  <c r="AN867" i="21"/>
  <c r="AO867" i="21"/>
  <c r="AP867" i="21"/>
  <c r="AQ867" i="21"/>
  <c r="AN868" i="21"/>
  <c r="AO868" i="21"/>
  <c r="AP868" i="21"/>
  <c r="AQ868" i="21"/>
  <c r="AN869" i="21"/>
  <c r="AO869" i="21"/>
  <c r="AP869" i="21"/>
  <c r="AQ869" i="21"/>
  <c r="AN870" i="21"/>
  <c r="AO870" i="21"/>
  <c r="AP870" i="21"/>
  <c r="AQ870" i="21"/>
  <c r="AN871" i="21"/>
  <c r="AO871" i="21"/>
  <c r="AP871" i="21"/>
  <c r="AQ871" i="21"/>
  <c r="AN872" i="21"/>
  <c r="AO872" i="21"/>
  <c r="AP872" i="21"/>
  <c r="AQ872" i="21"/>
  <c r="AN873" i="21"/>
  <c r="AO873" i="21"/>
  <c r="AP873" i="21"/>
  <c r="AQ873" i="21"/>
  <c r="AN874" i="21"/>
  <c r="AO874" i="21"/>
  <c r="AP874" i="21"/>
  <c r="AQ874" i="21"/>
  <c r="AN875" i="21"/>
  <c r="AO875" i="21"/>
  <c r="AP875" i="21"/>
  <c r="AQ875" i="21"/>
  <c r="AN876" i="21"/>
  <c r="AO876" i="21"/>
  <c r="AP876" i="21"/>
  <c r="AQ876" i="21"/>
  <c r="AN877" i="21"/>
  <c r="AO877" i="21"/>
  <c r="AP877" i="21"/>
  <c r="AQ877" i="21"/>
  <c r="AN878" i="21"/>
  <c r="AO878" i="21"/>
  <c r="AP878" i="21"/>
  <c r="AQ878" i="21"/>
  <c r="AN879" i="21"/>
  <c r="AO879" i="21"/>
  <c r="AP879" i="21"/>
  <c r="AQ879" i="21"/>
  <c r="AN880" i="21"/>
  <c r="AO880" i="21"/>
  <c r="AP880" i="21"/>
  <c r="AQ880" i="21"/>
  <c r="AN881" i="21"/>
  <c r="AO881" i="21"/>
  <c r="AP881" i="21"/>
  <c r="AQ881" i="21"/>
  <c r="AN882" i="21"/>
  <c r="AO882" i="21"/>
  <c r="AP882" i="21"/>
  <c r="AQ882" i="21"/>
  <c r="AN883" i="21"/>
  <c r="AO883" i="21"/>
  <c r="AP883" i="21"/>
  <c r="AQ883" i="21"/>
  <c r="AN884" i="21"/>
  <c r="AO884" i="21"/>
  <c r="AP884" i="21"/>
  <c r="AQ884" i="21"/>
  <c r="AN885" i="21"/>
  <c r="AO885" i="21"/>
  <c r="AP885" i="21"/>
  <c r="AQ885" i="21"/>
  <c r="AN886" i="21"/>
  <c r="AO886" i="21"/>
  <c r="AP886" i="21"/>
  <c r="AQ886" i="21"/>
  <c r="AN887" i="21"/>
  <c r="AO887" i="21"/>
  <c r="AP887" i="21"/>
  <c r="AQ887" i="21"/>
  <c r="AN888" i="21"/>
  <c r="AO888" i="21"/>
  <c r="AP888" i="21"/>
  <c r="AQ888" i="21"/>
  <c r="AN889" i="21"/>
  <c r="AO889" i="21"/>
  <c r="AP889" i="21"/>
  <c r="AQ889" i="21"/>
  <c r="AN890" i="21"/>
  <c r="AO890" i="21"/>
  <c r="AP890" i="21"/>
  <c r="AQ890" i="21"/>
  <c r="AN891" i="21"/>
  <c r="AO891" i="21"/>
  <c r="AP891" i="21"/>
  <c r="AQ891" i="21"/>
  <c r="AN892" i="21"/>
  <c r="AO892" i="21"/>
  <c r="AP892" i="21"/>
  <c r="AQ892" i="21"/>
  <c r="AN893" i="21"/>
  <c r="AO893" i="21"/>
  <c r="AP893" i="21"/>
  <c r="AQ893" i="21"/>
  <c r="AN894" i="21"/>
  <c r="AO894" i="21"/>
  <c r="AP894" i="21"/>
  <c r="AQ894" i="21"/>
  <c r="AN895" i="21"/>
  <c r="AO895" i="21"/>
  <c r="AP895" i="21"/>
  <c r="AQ895" i="21"/>
  <c r="AN896" i="21"/>
  <c r="AO896" i="21"/>
  <c r="AP896" i="21"/>
  <c r="AQ896" i="21"/>
  <c r="AN897" i="21"/>
  <c r="AO897" i="21"/>
  <c r="AP897" i="21"/>
  <c r="AQ897" i="21"/>
  <c r="AN898" i="21"/>
  <c r="AO898" i="21"/>
  <c r="AP898" i="21"/>
  <c r="AQ898" i="21"/>
  <c r="AN899" i="21"/>
  <c r="AO899" i="21"/>
  <c r="AP899" i="21"/>
  <c r="AQ899" i="21"/>
  <c r="AN900" i="21"/>
  <c r="AO900" i="21"/>
  <c r="AP900" i="21"/>
  <c r="AQ900" i="21"/>
  <c r="AN901" i="21"/>
  <c r="AO901" i="21"/>
  <c r="AP901" i="21"/>
  <c r="AQ901" i="21"/>
  <c r="AN902" i="21"/>
  <c r="AO902" i="21"/>
  <c r="AP902" i="21"/>
  <c r="AQ902" i="21"/>
  <c r="AN903" i="21"/>
  <c r="AO903" i="21"/>
  <c r="AP903" i="21"/>
  <c r="AQ903" i="21"/>
  <c r="AN904" i="21"/>
  <c r="AO904" i="21"/>
  <c r="AP904" i="21"/>
  <c r="AQ904" i="21"/>
  <c r="AN905" i="21"/>
  <c r="AO905" i="21"/>
  <c r="AP905" i="21"/>
  <c r="AQ905" i="21"/>
  <c r="AN906" i="21"/>
  <c r="AO906" i="21"/>
  <c r="AP906" i="21"/>
  <c r="AQ906" i="21"/>
  <c r="AN907" i="21"/>
  <c r="AO907" i="21"/>
  <c r="AP907" i="21"/>
  <c r="AQ907" i="21"/>
  <c r="AN908" i="21"/>
  <c r="AO908" i="21"/>
  <c r="AP908" i="21"/>
  <c r="AQ908" i="21"/>
  <c r="AN909" i="21"/>
  <c r="AO909" i="21"/>
  <c r="AP909" i="21"/>
  <c r="AQ909" i="21"/>
  <c r="AN910" i="21"/>
  <c r="AO910" i="21"/>
  <c r="AP910" i="21"/>
  <c r="AQ910" i="21"/>
  <c r="AN911" i="21"/>
  <c r="AO911" i="21"/>
  <c r="AP911" i="21"/>
  <c r="AQ911" i="21"/>
  <c r="AN912" i="21"/>
  <c r="AO912" i="21"/>
  <c r="AP912" i="21"/>
  <c r="AQ912" i="21"/>
  <c r="AN913" i="21"/>
  <c r="AO913" i="21"/>
  <c r="AP913" i="21"/>
  <c r="AQ913" i="21"/>
  <c r="AN914" i="21"/>
  <c r="AO914" i="21"/>
  <c r="AP914" i="21"/>
  <c r="AQ914" i="21"/>
  <c r="AN915" i="21"/>
  <c r="AO915" i="21"/>
  <c r="AP915" i="21"/>
  <c r="AQ915" i="21"/>
  <c r="AN916" i="21"/>
  <c r="AO916" i="21"/>
  <c r="AP916" i="21"/>
  <c r="AQ916" i="21"/>
  <c r="AN917" i="21"/>
  <c r="AO917" i="21"/>
  <c r="AP917" i="21"/>
  <c r="AQ917" i="21"/>
  <c r="AN918" i="21"/>
  <c r="AO918" i="21"/>
  <c r="AP918" i="21"/>
  <c r="AQ918" i="21"/>
  <c r="AN919" i="21"/>
  <c r="AO919" i="21"/>
  <c r="AP919" i="21"/>
  <c r="AQ919" i="21"/>
  <c r="AN920" i="21"/>
  <c r="AO920" i="21"/>
  <c r="AP920" i="21"/>
  <c r="AQ920" i="21"/>
  <c r="AN921" i="21"/>
  <c r="AO921" i="21"/>
  <c r="AP921" i="21"/>
  <c r="AQ921" i="21"/>
  <c r="AN922" i="21"/>
  <c r="AO922" i="21"/>
  <c r="AP922" i="21"/>
  <c r="AQ922" i="21"/>
  <c r="AN923" i="21"/>
  <c r="AO923" i="21"/>
  <c r="AP923" i="21"/>
  <c r="AQ923" i="21"/>
  <c r="AN924" i="21"/>
  <c r="AO924" i="21"/>
  <c r="AP924" i="21"/>
  <c r="AQ924" i="21"/>
  <c r="AN925" i="21"/>
  <c r="AO925" i="21"/>
  <c r="AP925" i="21"/>
  <c r="AQ925" i="21"/>
  <c r="AN926" i="21"/>
  <c r="AO926" i="21"/>
  <c r="AP926" i="21"/>
  <c r="AQ926" i="21"/>
  <c r="AN927" i="21"/>
  <c r="AO927" i="21"/>
  <c r="AP927" i="21"/>
  <c r="AQ927" i="21"/>
  <c r="AN928" i="21"/>
  <c r="AO928" i="21"/>
  <c r="AP928" i="21"/>
  <c r="AQ928" i="21"/>
  <c r="AN929" i="21"/>
  <c r="AO929" i="21"/>
  <c r="AP929" i="21"/>
  <c r="AQ929" i="21"/>
  <c r="AN930" i="21"/>
  <c r="AO930" i="21"/>
  <c r="AP930" i="21"/>
  <c r="AQ930" i="21"/>
  <c r="AN931" i="21"/>
  <c r="AO931" i="21"/>
  <c r="AP931" i="21"/>
  <c r="AQ931" i="21"/>
  <c r="AN932" i="21"/>
  <c r="AO932" i="21"/>
  <c r="AP932" i="21"/>
  <c r="AQ932" i="21"/>
  <c r="AN933" i="21"/>
  <c r="AO933" i="21"/>
  <c r="AP933" i="21"/>
  <c r="AQ933" i="21"/>
  <c r="AN934" i="21"/>
  <c r="AO934" i="21"/>
  <c r="AP934" i="21"/>
  <c r="AQ934" i="21"/>
  <c r="AN935" i="21"/>
  <c r="AO935" i="21"/>
  <c r="AP935" i="21"/>
  <c r="AQ935" i="21"/>
  <c r="AN936" i="21"/>
  <c r="AO936" i="21"/>
  <c r="AP936" i="21"/>
  <c r="AQ936" i="21"/>
  <c r="AN937" i="21"/>
  <c r="AO937" i="21"/>
  <c r="AP937" i="21"/>
  <c r="AQ937" i="21"/>
  <c r="AN938" i="21"/>
  <c r="AO938" i="21"/>
  <c r="AP938" i="21"/>
  <c r="AQ938" i="21"/>
  <c r="AN939" i="21"/>
  <c r="AO939" i="21"/>
  <c r="AP939" i="21"/>
  <c r="AQ939" i="21"/>
  <c r="AN940" i="21"/>
  <c r="AO940" i="21"/>
  <c r="AP940" i="21"/>
  <c r="AQ940" i="21"/>
  <c r="AN941" i="21"/>
  <c r="AO941" i="21"/>
  <c r="AP941" i="21"/>
  <c r="AQ941" i="21"/>
  <c r="AN942" i="21"/>
  <c r="AO942" i="21"/>
  <c r="AP942" i="21"/>
  <c r="AQ942" i="21"/>
  <c r="AN943" i="21"/>
  <c r="AO943" i="21"/>
  <c r="AP943" i="21"/>
  <c r="AQ943" i="21"/>
  <c r="AN944" i="21"/>
  <c r="AO944" i="21"/>
  <c r="AP944" i="21"/>
  <c r="AQ944" i="21"/>
  <c r="AN945" i="21"/>
  <c r="AO945" i="21"/>
  <c r="AP945" i="21"/>
  <c r="AQ945" i="21"/>
  <c r="AN946" i="21"/>
  <c r="AO946" i="21"/>
  <c r="AP946" i="21"/>
  <c r="AQ946" i="21"/>
  <c r="AN947" i="21"/>
  <c r="AO947" i="21"/>
  <c r="AP947" i="21"/>
  <c r="AQ947" i="21"/>
  <c r="AN948" i="21"/>
  <c r="AO948" i="21"/>
  <c r="AP948" i="21"/>
  <c r="AQ948" i="21"/>
  <c r="AN949" i="21"/>
  <c r="AO949" i="21"/>
  <c r="AP949" i="21"/>
  <c r="AQ949" i="21"/>
  <c r="AN950" i="21"/>
  <c r="AO950" i="21"/>
  <c r="AP950" i="21"/>
  <c r="AQ950" i="21"/>
  <c r="AN951" i="21"/>
  <c r="AO951" i="21"/>
  <c r="AP951" i="21"/>
  <c r="AQ951" i="21"/>
  <c r="AN952" i="21"/>
  <c r="AO952" i="21"/>
  <c r="AP952" i="21"/>
  <c r="AQ952" i="21"/>
  <c r="AN953" i="21"/>
  <c r="AO953" i="21"/>
  <c r="AP953" i="21"/>
  <c r="AQ953" i="21"/>
  <c r="AN954" i="21"/>
  <c r="AO954" i="21"/>
  <c r="AP954" i="21"/>
  <c r="AQ954" i="21"/>
  <c r="AN955" i="21"/>
  <c r="AO955" i="21"/>
  <c r="AP955" i="21"/>
  <c r="AQ955" i="21"/>
  <c r="AN956" i="21"/>
  <c r="AO956" i="21"/>
  <c r="AP956" i="21"/>
  <c r="AQ956" i="21"/>
  <c r="AN957" i="21"/>
  <c r="AO957" i="21"/>
  <c r="AP957" i="21"/>
  <c r="AQ957" i="21"/>
  <c r="AN958" i="21"/>
  <c r="AO958" i="21"/>
  <c r="AP958" i="21"/>
  <c r="AQ958" i="21"/>
  <c r="AN959" i="21"/>
  <c r="AO959" i="21"/>
  <c r="AP959" i="21"/>
  <c r="AQ959" i="21"/>
  <c r="AN960" i="21"/>
  <c r="AO960" i="21"/>
  <c r="AP960" i="21"/>
  <c r="AQ960" i="21"/>
  <c r="AN961" i="21"/>
  <c r="AO961" i="21"/>
  <c r="AP961" i="21"/>
  <c r="AQ961" i="21"/>
  <c r="AN962" i="21"/>
  <c r="AO962" i="21"/>
  <c r="AP962" i="21"/>
  <c r="AQ962" i="21"/>
  <c r="AN963" i="21"/>
  <c r="AO963" i="21"/>
  <c r="AP963" i="21"/>
  <c r="AQ963" i="21"/>
  <c r="AN964" i="21"/>
  <c r="AO964" i="21"/>
  <c r="AP964" i="21"/>
  <c r="AQ964" i="21"/>
  <c r="AN965" i="21"/>
  <c r="AO965" i="21"/>
  <c r="AP965" i="21"/>
  <c r="AQ965" i="21"/>
  <c r="AN966" i="21"/>
  <c r="AO966" i="21"/>
  <c r="AP966" i="21"/>
  <c r="AQ966" i="21"/>
  <c r="AN967" i="21"/>
  <c r="AO967" i="21"/>
  <c r="AP967" i="21"/>
  <c r="AQ967" i="21"/>
  <c r="AN968" i="21"/>
  <c r="AO968" i="21"/>
  <c r="AP968" i="21"/>
  <c r="AQ968" i="21"/>
  <c r="AN969" i="21"/>
  <c r="AO969" i="21"/>
  <c r="AP969" i="21"/>
  <c r="AQ969" i="21"/>
  <c r="AN970" i="21"/>
  <c r="AO970" i="21"/>
  <c r="AP970" i="21"/>
  <c r="AQ970" i="21"/>
  <c r="AN971" i="21"/>
  <c r="AO971" i="21"/>
  <c r="AP971" i="21"/>
  <c r="AQ971" i="21"/>
  <c r="AN972" i="21"/>
  <c r="AO972" i="21"/>
  <c r="AP972" i="21"/>
  <c r="AQ972" i="21"/>
  <c r="AN973" i="21"/>
  <c r="AO973" i="21"/>
  <c r="AP973" i="21"/>
  <c r="AQ973" i="21"/>
  <c r="AN974" i="21"/>
  <c r="AO974" i="21"/>
  <c r="AP974" i="21"/>
  <c r="AQ974" i="21"/>
  <c r="AN975" i="21"/>
  <c r="AO975" i="21"/>
  <c r="AP975" i="21"/>
  <c r="AQ975" i="21"/>
  <c r="AN976" i="21"/>
  <c r="AO976" i="21"/>
  <c r="AP976" i="21"/>
  <c r="AQ976" i="21"/>
  <c r="AN977" i="21"/>
  <c r="AO977" i="21"/>
  <c r="AP977" i="21"/>
  <c r="AQ977" i="21"/>
  <c r="AN978" i="21"/>
  <c r="AO978" i="21"/>
  <c r="AP978" i="21"/>
  <c r="AQ978" i="21"/>
  <c r="AN979" i="21"/>
  <c r="AO979" i="21"/>
  <c r="AP979" i="21"/>
  <c r="AQ979" i="21"/>
  <c r="AN980" i="21"/>
  <c r="AO980" i="21"/>
  <c r="AP980" i="21"/>
  <c r="AQ980" i="21"/>
  <c r="AN981" i="21"/>
  <c r="AO981" i="21"/>
  <c r="AP981" i="21"/>
  <c r="AQ981" i="21"/>
  <c r="AN982" i="21"/>
  <c r="AO982" i="21"/>
  <c r="AP982" i="21"/>
  <c r="AQ982" i="21"/>
  <c r="AN983" i="21"/>
  <c r="AO983" i="21"/>
  <c r="AP983" i="21"/>
  <c r="AQ983" i="21"/>
  <c r="AN984" i="21"/>
  <c r="AO984" i="21"/>
  <c r="AP984" i="21"/>
  <c r="AQ984" i="21"/>
  <c r="AN985" i="21"/>
  <c r="AO985" i="21"/>
  <c r="AP985" i="21"/>
  <c r="AQ985" i="21"/>
  <c r="AN986" i="21"/>
  <c r="AO986" i="21"/>
  <c r="AP986" i="21"/>
  <c r="AQ986" i="21"/>
  <c r="AN987" i="21"/>
  <c r="AO987" i="21"/>
  <c r="AP987" i="21"/>
  <c r="AQ987" i="21"/>
  <c r="AN988" i="21"/>
  <c r="AO988" i="21"/>
  <c r="AP988" i="21"/>
  <c r="AQ988" i="21"/>
  <c r="AN989" i="21"/>
  <c r="AO989" i="21"/>
  <c r="AP989" i="21"/>
  <c r="AQ989" i="21"/>
  <c r="AN990" i="21"/>
  <c r="AO990" i="21"/>
  <c r="AP990" i="21"/>
  <c r="AQ990" i="21"/>
  <c r="AN991" i="21"/>
  <c r="AO991" i="21"/>
  <c r="AP991" i="21"/>
  <c r="AQ991" i="21"/>
  <c r="AN992" i="21"/>
  <c r="AO992" i="21"/>
  <c r="AP992" i="21"/>
  <c r="AQ992" i="21"/>
  <c r="AN993" i="21"/>
  <c r="AO993" i="21"/>
  <c r="AP993" i="21"/>
  <c r="AQ993" i="21"/>
  <c r="AN994" i="21"/>
  <c r="AO994" i="21"/>
  <c r="AP994" i="21"/>
  <c r="AQ994" i="21"/>
  <c r="AN995" i="21"/>
  <c r="AO995" i="21"/>
  <c r="AP995" i="21"/>
  <c r="AQ995" i="21"/>
  <c r="AN996" i="21"/>
  <c r="AO996" i="21"/>
  <c r="AP996" i="21"/>
  <c r="AQ996" i="21"/>
  <c r="AN997" i="21"/>
  <c r="AO997" i="21"/>
  <c r="AP997" i="21"/>
  <c r="AQ997" i="21"/>
  <c r="AN998" i="21"/>
  <c r="AO998" i="21"/>
  <c r="AP998" i="21"/>
  <c r="AQ998" i="21"/>
  <c r="AN999" i="21"/>
  <c r="AO999" i="21"/>
  <c r="AP999" i="21"/>
  <c r="AQ999" i="21"/>
  <c r="AN1000" i="21"/>
  <c r="AO1000" i="21"/>
  <c r="AP1000" i="21"/>
  <c r="AQ1000" i="21"/>
  <c r="AN1001" i="21"/>
  <c r="AO1001" i="21"/>
  <c r="AP1001" i="21"/>
  <c r="AQ1001" i="21"/>
  <c r="AN1002" i="21"/>
  <c r="AO1002" i="21"/>
  <c r="AP1002" i="21"/>
  <c r="AQ1002" i="21"/>
  <c r="AN1003" i="21"/>
  <c r="AO1003" i="21"/>
  <c r="AP1003" i="21"/>
  <c r="AQ1003" i="21"/>
  <c r="AN1004" i="21"/>
  <c r="AO1004" i="21"/>
  <c r="AP1004" i="21"/>
  <c r="AQ1004" i="21"/>
  <c r="AN1005" i="21"/>
  <c r="AO1005" i="21"/>
  <c r="AP1005" i="21"/>
  <c r="AQ1005" i="21"/>
  <c r="AN1006" i="21"/>
  <c r="AO1006" i="21"/>
  <c r="AP1006" i="21"/>
  <c r="AQ1006" i="21"/>
  <c r="AN1007" i="21"/>
  <c r="AO1007" i="21"/>
  <c r="AP1007" i="21"/>
  <c r="AQ1007" i="21"/>
  <c r="AN1008" i="21"/>
  <c r="AO1008" i="21"/>
  <c r="AP1008" i="21"/>
  <c r="AQ1008" i="21"/>
  <c r="AN1009" i="21"/>
  <c r="AO1009" i="21"/>
  <c r="AP1009" i="21"/>
  <c r="AQ1009" i="21"/>
  <c r="AN1010" i="21"/>
  <c r="AO1010" i="21"/>
  <c r="AP1010" i="21"/>
  <c r="AQ1010" i="21"/>
  <c r="AN1011" i="21"/>
  <c r="AO1011" i="21"/>
  <c r="AP1011" i="21"/>
  <c r="AQ1011" i="21"/>
  <c r="AN1012" i="21"/>
  <c r="AO1012" i="21"/>
  <c r="AP1012" i="21"/>
  <c r="AQ1012" i="21"/>
  <c r="AN1013" i="21"/>
  <c r="AO1013" i="21"/>
  <c r="AP1013" i="21"/>
  <c r="AQ1013" i="21"/>
  <c r="AN1014" i="21"/>
  <c r="AO1014" i="21"/>
  <c r="AP1014" i="21"/>
  <c r="AQ1014" i="21"/>
  <c r="AN1015" i="21"/>
  <c r="AO1015" i="21"/>
  <c r="AP1015" i="21"/>
  <c r="AQ1015" i="21"/>
  <c r="AN1016" i="21"/>
  <c r="AO1016" i="21"/>
  <c r="AP1016" i="21"/>
  <c r="AQ1016" i="21"/>
  <c r="AN1017" i="21"/>
  <c r="AO1017" i="21"/>
  <c r="AP1017" i="21"/>
  <c r="AQ1017" i="21"/>
  <c r="AN1018" i="21"/>
  <c r="AO1018" i="21"/>
  <c r="AP1018" i="21"/>
  <c r="AQ1018" i="21"/>
  <c r="AN1019" i="21"/>
  <c r="AO1019" i="21"/>
  <c r="AP1019" i="21"/>
  <c r="AQ1019" i="21"/>
  <c r="AN1020" i="21"/>
  <c r="AO1020" i="21"/>
  <c r="AP1020" i="21"/>
  <c r="AQ1020" i="21"/>
  <c r="AN1021" i="21"/>
  <c r="AO1021" i="21"/>
  <c r="AP1021" i="21"/>
  <c r="AQ1021" i="21"/>
  <c r="AN1022" i="21"/>
  <c r="AO1022" i="21"/>
  <c r="AP1022" i="21"/>
  <c r="AQ1022" i="21"/>
  <c r="AN1023" i="21"/>
  <c r="AO1023" i="21"/>
  <c r="AP1023" i="21"/>
  <c r="AQ1023" i="21"/>
  <c r="AN1024" i="21"/>
  <c r="AO1024" i="21"/>
  <c r="AP1024" i="21"/>
  <c r="AQ1024" i="21"/>
  <c r="AN1025" i="21"/>
  <c r="AO1025" i="21"/>
  <c r="AP1025" i="21"/>
  <c r="AQ1025" i="21"/>
  <c r="AN1026" i="21"/>
  <c r="AO1026" i="21"/>
  <c r="AP1026" i="21"/>
  <c r="AQ1026" i="21"/>
  <c r="AN1027" i="21"/>
  <c r="AO1027" i="21"/>
  <c r="AP1027" i="21"/>
  <c r="AQ1027" i="21"/>
  <c r="AN1028" i="21"/>
  <c r="AO1028" i="21"/>
  <c r="AP1028" i="21"/>
  <c r="AQ1028" i="21"/>
  <c r="AN1029" i="21"/>
  <c r="AO1029" i="21"/>
  <c r="AP1029" i="21"/>
  <c r="AQ1029" i="21"/>
  <c r="AN1030" i="21"/>
  <c r="AO1030" i="21"/>
  <c r="AP1030" i="21"/>
  <c r="AQ1030" i="21"/>
  <c r="AN1031" i="21"/>
  <c r="AO1031" i="21"/>
  <c r="AP1031" i="21"/>
  <c r="AQ1031" i="21"/>
  <c r="AN1032" i="21"/>
  <c r="AO1032" i="21"/>
  <c r="AP1032" i="21"/>
  <c r="AQ1032" i="21"/>
  <c r="AN1033" i="21"/>
  <c r="AO1033" i="21"/>
  <c r="AP1033" i="21"/>
  <c r="AQ1033" i="21"/>
  <c r="AN1034" i="21"/>
  <c r="AO1034" i="21"/>
  <c r="AP1034" i="21"/>
  <c r="AQ1034" i="21"/>
  <c r="AN1035" i="21"/>
  <c r="AO1035" i="21"/>
  <c r="AP1035" i="21"/>
  <c r="AQ1035" i="21"/>
  <c r="AN1036" i="21"/>
  <c r="AO1036" i="21"/>
  <c r="AP1036" i="21"/>
  <c r="AQ1036" i="21"/>
  <c r="AN1037" i="21"/>
  <c r="AO1037" i="21"/>
  <c r="AP1037" i="21"/>
  <c r="AQ1037" i="21"/>
  <c r="AN1038" i="21"/>
  <c r="AO1038" i="21"/>
  <c r="AP1038" i="21"/>
  <c r="AQ1038" i="21"/>
  <c r="AN1039" i="21"/>
  <c r="AO1039" i="21"/>
  <c r="AP1039" i="21"/>
  <c r="AQ1039" i="21"/>
  <c r="AN1040" i="21"/>
  <c r="AO1040" i="21"/>
  <c r="AP1040" i="21"/>
  <c r="AQ1040" i="21"/>
  <c r="AN1041" i="21"/>
  <c r="AO1041" i="21"/>
  <c r="AP1041" i="21"/>
  <c r="AQ1041" i="21"/>
  <c r="AN1042" i="21"/>
  <c r="AO1042" i="21"/>
  <c r="AP1042" i="21"/>
  <c r="AQ1042" i="21"/>
  <c r="AN1043" i="21"/>
  <c r="AO1043" i="21"/>
  <c r="AP1043" i="21"/>
  <c r="AQ1043" i="21"/>
  <c r="AN1044" i="21"/>
  <c r="AO1044" i="21"/>
  <c r="AP1044" i="21"/>
  <c r="AQ1044" i="21"/>
  <c r="AN1045" i="21"/>
  <c r="AO1045" i="21"/>
  <c r="AP1045" i="21"/>
  <c r="AQ1045" i="21"/>
  <c r="AN1046" i="21"/>
  <c r="AO1046" i="21"/>
  <c r="AP1046" i="21"/>
  <c r="AQ1046" i="21"/>
  <c r="AN1047" i="21"/>
  <c r="AO1047" i="21"/>
  <c r="AP1047" i="21"/>
  <c r="AQ1047" i="21"/>
  <c r="AN1048" i="21"/>
  <c r="AO1048" i="21"/>
  <c r="AP1048" i="21"/>
  <c r="AQ1048" i="21"/>
  <c r="AN1049" i="21"/>
  <c r="AO1049" i="21"/>
  <c r="AP1049" i="21"/>
  <c r="AQ1049" i="21"/>
  <c r="AN1050" i="21"/>
  <c r="AO1050" i="21"/>
  <c r="AP1050" i="21"/>
  <c r="AQ1050" i="21"/>
  <c r="AN1051" i="21"/>
  <c r="AO1051" i="21"/>
  <c r="AP1051" i="21"/>
  <c r="AQ1051" i="21"/>
  <c r="AN1052" i="21"/>
  <c r="AO1052" i="21"/>
  <c r="AP1052" i="21"/>
  <c r="AQ1052" i="21"/>
  <c r="AN1053" i="21"/>
  <c r="AO1053" i="21"/>
  <c r="AP1053" i="21"/>
  <c r="AQ1053" i="21"/>
  <c r="AN1054" i="21"/>
  <c r="AO1054" i="21"/>
  <c r="AP1054" i="21"/>
  <c r="AQ1054" i="21"/>
  <c r="AN1055" i="21"/>
  <c r="AO1055" i="21"/>
  <c r="AP1055" i="21"/>
  <c r="AQ1055" i="21"/>
  <c r="AN1056" i="21"/>
  <c r="AO1056" i="21"/>
  <c r="AP1056" i="21"/>
  <c r="AQ1056" i="21"/>
  <c r="AN1057" i="21"/>
  <c r="AO1057" i="21"/>
  <c r="AP1057" i="21"/>
  <c r="AQ1057" i="21"/>
  <c r="AN1058" i="21"/>
  <c r="AO1058" i="21"/>
  <c r="AP1058" i="21"/>
  <c r="AQ1058" i="21"/>
  <c r="AN1059" i="21"/>
  <c r="AO1059" i="21"/>
  <c r="AP1059" i="21"/>
  <c r="AQ1059" i="21"/>
  <c r="AN1060" i="21"/>
  <c r="AO1060" i="21"/>
  <c r="AP1060" i="21"/>
  <c r="AQ1060" i="21"/>
  <c r="AN1061" i="21"/>
  <c r="AO1061" i="21"/>
  <c r="AP1061" i="21"/>
  <c r="AQ1061" i="21"/>
  <c r="AN1062" i="21"/>
  <c r="AO1062" i="21"/>
  <c r="AP1062" i="21"/>
  <c r="AQ1062" i="21"/>
  <c r="AN1063" i="21"/>
  <c r="AO1063" i="21"/>
  <c r="AP1063" i="21"/>
  <c r="AQ1063" i="21"/>
  <c r="AN1064" i="21"/>
  <c r="AO1064" i="21"/>
  <c r="AP1064" i="21"/>
  <c r="AQ1064" i="21"/>
  <c r="AN1065" i="21"/>
  <c r="AO1065" i="21"/>
  <c r="AP1065" i="21"/>
  <c r="AQ1065" i="21"/>
  <c r="AN1066" i="21"/>
  <c r="AO1066" i="21"/>
  <c r="AP1066" i="21"/>
  <c r="AQ1066" i="21"/>
  <c r="AN1067" i="21"/>
  <c r="AO1067" i="21"/>
  <c r="AP1067" i="21"/>
  <c r="AQ1067" i="21"/>
  <c r="AN1068" i="21"/>
  <c r="AO1068" i="21"/>
  <c r="AP1068" i="21"/>
  <c r="AQ1068" i="21"/>
  <c r="AN1069" i="21"/>
  <c r="AO1069" i="21"/>
  <c r="AP1069" i="21"/>
  <c r="AQ1069" i="21"/>
  <c r="AN1070" i="21"/>
  <c r="AO1070" i="21"/>
  <c r="AP1070" i="21"/>
  <c r="AQ1070" i="21"/>
  <c r="AN1071" i="21"/>
  <c r="AO1071" i="21"/>
  <c r="AP1071" i="21"/>
  <c r="AQ1071" i="21"/>
  <c r="AN1072" i="21"/>
  <c r="AO1072" i="21"/>
  <c r="AP1072" i="21"/>
  <c r="AQ1072" i="21"/>
  <c r="AN1073" i="21"/>
  <c r="AO1073" i="21"/>
  <c r="AP1073" i="21"/>
  <c r="AQ1073" i="21"/>
  <c r="AN1074" i="21"/>
  <c r="AO1074" i="21"/>
  <c r="AP1074" i="21"/>
  <c r="AQ1074" i="21"/>
  <c r="AN1075" i="21"/>
  <c r="AO1075" i="21"/>
  <c r="AP1075" i="21"/>
  <c r="AQ1075" i="21"/>
  <c r="AN1076" i="21"/>
  <c r="AO1076" i="21"/>
  <c r="AP1076" i="21"/>
  <c r="AQ1076" i="21"/>
  <c r="AN1077" i="21"/>
  <c r="AO1077" i="21"/>
  <c r="AP1077" i="21"/>
  <c r="AQ1077" i="21"/>
  <c r="AN1078" i="21"/>
  <c r="AO1078" i="21"/>
  <c r="AP1078" i="21"/>
  <c r="AQ1078" i="21"/>
  <c r="AN1079" i="21"/>
  <c r="AO1079" i="21"/>
  <c r="AP1079" i="21"/>
  <c r="AQ1079" i="21"/>
  <c r="AN1080" i="21"/>
  <c r="AO1080" i="21"/>
  <c r="AP1080" i="21"/>
  <c r="AQ1080" i="21"/>
  <c r="AN1081" i="21"/>
  <c r="AO1081" i="21"/>
  <c r="AP1081" i="21"/>
  <c r="AQ1081" i="21"/>
  <c r="AN1082" i="21"/>
  <c r="AO1082" i="21"/>
  <c r="AP1082" i="21"/>
  <c r="AQ1082" i="21"/>
  <c r="AN1083" i="21"/>
  <c r="AO1083" i="21"/>
  <c r="AP1083" i="21"/>
  <c r="AQ1083" i="21"/>
  <c r="AN1084" i="21"/>
  <c r="AO1084" i="21"/>
  <c r="AP1084" i="21"/>
  <c r="AQ1084" i="21"/>
  <c r="AN1085" i="21"/>
  <c r="AO1085" i="21"/>
  <c r="AP1085" i="21"/>
  <c r="AQ1085" i="21"/>
  <c r="AN1086" i="21"/>
  <c r="AO1086" i="21"/>
  <c r="AP1086" i="21"/>
  <c r="AQ1086" i="21"/>
  <c r="AN1087" i="21"/>
  <c r="AO1087" i="21"/>
  <c r="AP1087" i="21"/>
  <c r="AQ1087" i="21"/>
  <c r="AN1088" i="21"/>
  <c r="AO1088" i="21"/>
  <c r="AP1088" i="21"/>
  <c r="AQ1088" i="21"/>
  <c r="AN1089" i="21"/>
  <c r="AO1089" i="21"/>
  <c r="AP1089" i="21"/>
  <c r="AQ1089" i="21"/>
  <c r="AN1090" i="21"/>
  <c r="AO1090" i="21"/>
  <c r="AP1090" i="21"/>
  <c r="AQ1090" i="21"/>
  <c r="AN1091" i="21"/>
  <c r="AO1091" i="21"/>
  <c r="AP1091" i="21"/>
  <c r="AQ1091" i="21"/>
  <c r="AN1092" i="21"/>
  <c r="AO1092" i="21"/>
  <c r="AP1092" i="21"/>
  <c r="AQ1092" i="21"/>
  <c r="AN1093" i="21"/>
  <c r="AO1093" i="21"/>
  <c r="AP1093" i="21"/>
  <c r="AQ1093" i="21"/>
  <c r="AN1094" i="21"/>
  <c r="AO1094" i="21"/>
  <c r="AP1094" i="21"/>
  <c r="AQ1094" i="21"/>
  <c r="AN1095" i="21"/>
  <c r="AO1095" i="21"/>
  <c r="AP1095" i="21"/>
  <c r="AQ1095" i="21"/>
  <c r="AN1096" i="21"/>
  <c r="AO1096" i="21"/>
  <c r="AP1096" i="21"/>
  <c r="AQ1096" i="21"/>
  <c r="AN1097" i="21"/>
  <c r="AO1097" i="21"/>
  <c r="AP1097" i="21"/>
  <c r="AQ1097" i="21"/>
  <c r="AN1098" i="21"/>
  <c r="AO1098" i="21"/>
  <c r="AP1098" i="21"/>
  <c r="AQ1098" i="21"/>
  <c r="AN1099" i="21"/>
  <c r="AO1099" i="21"/>
  <c r="AP1099" i="21"/>
  <c r="AQ1099" i="21"/>
  <c r="AN1100" i="21"/>
  <c r="AO1100" i="21"/>
  <c r="AP1100" i="21"/>
  <c r="AQ1100" i="21"/>
  <c r="AN1101" i="21"/>
  <c r="AO1101" i="21"/>
  <c r="AP1101" i="21"/>
  <c r="AQ1101" i="21"/>
  <c r="AN1102" i="21"/>
  <c r="AO1102" i="21"/>
  <c r="AP1102" i="21"/>
  <c r="AQ1102" i="21"/>
  <c r="AN1103" i="21"/>
  <c r="AO1103" i="21"/>
  <c r="AP1103" i="21"/>
  <c r="AQ1103" i="21"/>
  <c r="AN1104" i="21"/>
  <c r="AO1104" i="21"/>
  <c r="AP1104" i="21"/>
  <c r="AQ1104" i="21"/>
  <c r="AN1105" i="21"/>
  <c r="AO1105" i="21"/>
  <c r="AP1105" i="21"/>
  <c r="AQ1105" i="21"/>
  <c r="AN1106" i="21"/>
  <c r="AO1106" i="21"/>
  <c r="AP1106" i="21"/>
  <c r="AQ1106" i="21"/>
  <c r="AN1107" i="21"/>
  <c r="AO1107" i="21"/>
  <c r="AP1107" i="21"/>
  <c r="AQ1107" i="21"/>
  <c r="AN1108" i="21"/>
  <c r="AO1108" i="21"/>
  <c r="AP1108" i="21"/>
  <c r="AQ1108" i="21"/>
  <c r="AN1109" i="21"/>
  <c r="AO1109" i="21"/>
  <c r="AP1109" i="21"/>
  <c r="AQ1109" i="21"/>
  <c r="AN1110" i="21"/>
  <c r="AO1110" i="21"/>
  <c r="AP1110" i="21"/>
  <c r="AQ1110" i="21"/>
  <c r="AN1111" i="21"/>
  <c r="AO1111" i="21"/>
  <c r="AP1111" i="21"/>
  <c r="AQ1111" i="21"/>
  <c r="AN1112" i="21"/>
  <c r="AO1112" i="21"/>
  <c r="AP1112" i="21"/>
  <c r="AQ1112" i="21"/>
  <c r="AN1113" i="21"/>
  <c r="AO1113" i="21"/>
  <c r="AP1113" i="21"/>
  <c r="AQ1113" i="21"/>
  <c r="AN1114" i="21"/>
  <c r="AO1114" i="21"/>
  <c r="AP1114" i="21"/>
  <c r="AQ1114" i="21"/>
  <c r="AN1115" i="21"/>
  <c r="AO1115" i="21"/>
  <c r="AP1115" i="21"/>
  <c r="AQ1115" i="21"/>
  <c r="AN1116" i="21"/>
  <c r="AO1116" i="21"/>
  <c r="AP1116" i="21"/>
  <c r="AQ1116" i="21"/>
  <c r="AN1117" i="21"/>
  <c r="AO1117" i="21"/>
  <c r="AP1117" i="21"/>
  <c r="AQ1117" i="21"/>
  <c r="AN1118" i="21"/>
  <c r="AO1118" i="21"/>
  <c r="AP1118" i="21"/>
  <c r="AQ1118" i="21"/>
  <c r="AN1119" i="21"/>
  <c r="AO1119" i="21"/>
  <c r="AP1119" i="21"/>
  <c r="AQ1119" i="21"/>
  <c r="AN1120" i="21"/>
  <c r="AO1120" i="21"/>
  <c r="AP1120" i="21"/>
  <c r="AQ1120" i="21"/>
  <c r="AN1121" i="21"/>
  <c r="AO1121" i="21"/>
  <c r="AP1121" i="21"/>
  <c r="AQ1121" i="21"/>
  <c r="AN1122" i="21"/>
  <c r="AO1122" i="21"/>
  <c r="AP1122" i="21"/>
  <c r="AQ1122" i="21"/>
  <c r="AN1123" i="21"/>
  <c r="AO1123" i="21"/>
  <c r="AP1123" i="21"/>
  <c r="AQ1123" i="21"/>
  <c r="AN1124" i="21"/>
  <c r="AO1124" i="21"/>
  <c r="AP1124" i="21"/>
  <c r="AQ1124" i="21"/>
  <c r="AN1125" i="21"/>
  <c r="AO1125" i="21"/>
  <c r="AP1125" i="21"/>
  <c r="AQ1125" i="21"/>
  <c r="AN1126" i="21"/>
  <c r="AO1126" i="21"/>
  <c r="AP1126" i="21"/>
  <c r="AQ1126" i="21"/>
  <c r="AN1127" i="21"/>
  <c r="AO1127" i="21"/>
  <c r="AP1127" i="21"/>
  <c r="AQ1127" i="21"/>
  <c r="AN1128" i="21"/>
  <c r="AO1128" i="21"/>
  <c r="AP1128" i="21"/>
  <c r="AQ1128" i="21"/>
  <c r="AN1129" i="21"/>
  <c r="AO1129" i="21"/>
  <c r="AP1129" i="21"/>
  <c r="AQ1129" i="21"/>
  <c r="AN1130" i="21"/>
  <c r="AO1130" i="21"/>
  <c r="AP1130" i="21"/>
  <c r="AQ1130" i="21"/>
  <c r="AN1131" i="21"/>
  <c r="AO1131" i="21"/>
  <c r="AP1131" i="21"/>
  <c r="AQ1131" i="21"/>
  <c r="AN1132" i="21"/>
  <c r="AO1132" i="21"/>
  <c r="AP1132" i="21"/>
  <c r="AQ1132" i="21"/>
  <c r="AN1133" i="21"/>
  <c r="AO1133" i="21"/>
  <c r="AP1133" i="21"/>
  <c r="AQ1133" i="21"/>
  <c r="AN1134" i="21"/>
  <c r="AO1134" i="21"/>
  <c r="AP1134" i="21"/>
  <c r="AQ1134" i="21"/>
  <c r="AN1135" i="21"/>
  <c r="AO1135" i="21"/>
  <c r="AP1135" i="21"/>
  <c r="AQ1135" i="21"/>
  <c r="AN1136" i="21"/>
  <c r="AO1136" i="21"/>
  <c r="AP1136" i="21"/>
  <c r="AQ1136" i="21"/>
  <c r="AN1137" i="21"/>
  <c r="AO1137" i="21"/>
  <c r="AP1137" i="21"/>
  <c r="AQ1137" i="21"/>
  <c r="AN1138" i="21"/>
  <c r="AO1138" i="21"/>
  <c r="AP1138" i="21"/>
  <c r="AQ1138" i="21"/>
  <c r="AN1139" i="21"/>
  <c r="AO1139" i="21"/>
  <c r="AP1139" i="21"/>
  <c r="AQ1139" i="21"/>
  <c r="AN1140" i="21"/>
  <c r="AO1140" i="21"/>
  <c r="AP1140" i="21"/>
  <c r="AQ1140" i="21"/>
  <c r="AN1141" i="21"/>
  <c r="AO1141" i="21"/>
  <c r="AP1141" i="21"/>
  <c r="AQ1141" i="21"/>
  <c r="AN1142" i="21"/>
  <c r="AO1142" i="21"/>
  <c r="AP1142" i="21"/>
  <c r="AQ1142" i="21"/>
  <c r="AN1143" i="21"/>
  <c r="AO1143" i="21"/>
  <c r="AP1143" i="21"/>
  <c r="AQ1143" i="21"/>
  <c r="AN1144" i="21"/>
  <c r="AO1144" i="21"/>
  <c r="AP1144" i="21"/>
  <c r="AQ1144" i="21"/>
  <c r="AN1145" i="21"/>
  <c r="AO1145" i="21"/>
  <c r="AP1145" i="21"/>
  <c r="AQ1145" i="21"/>
  <c r="AN1146" i="21"/>
  <c r="AO1146" i="21"/>
  <c r="AP1146" i="21"/>
  <c r="AQ1146" i="21"/>
  <c r="AN1147" i="21"/>
  <c r="AO1147" i="21"/>
  <c r="AP1147" i="21"/>
  <c r="AQ1147" i="21"/>
  <c r="AN1148" i="21"/>
  <c r="AO1148" i="21"/>
  <c r="AP1148" i="21"/>
  <c r="AQ1148" i="21"/>
  <c r="AN1149" i="21"/>
  <c r="AO1149" i="21"/>
  <c r="AP1149" i="21"/>
  <c r="AQ1149" i="21"/>
  <c r="AN1150" i="21"/>
  <c r="AO1150" i="21"/>
  <c r="AP1150" i="21"/>
  <c r="AQ1150" i="21"/>
  <c r="AN1151" i="21"/>
  <c r="AO1151" i="21"/>
  <c r="AP1151" i="21"/>
  <c r="AQ1151" i="21"/>
  <c r="AN1152" i="21"/>
  <c r="AO1152" i="21"/>
  <c r="AP1152" i="21"/>
  <c r="AQ1152" i="21"/>
  <c r="AN1153" i="21"/>
  <c r="AO1153" i="21"/>
  <c r="AP1153" i="21"/>
  <c r="AQ1153" i="21"/>
  <c r="AN1154" i="21"/>
  <c r="AO1154" i="21"/>
  <c r="AP1154" i="21"/>
  <c r="AQ1154" i="21"/>
  <c r="AN1155" i="21"/>
  <c r="AO1155" i="21"/>
  <c r="AP1155" i="21"/>
  <c r="AQ1155" i="21"/>
  <c r="AN1156" i="21"/>
  <c r="AO1156" i="21"/>
  <c r="AP1156" i="21"/>
  <c r="AQ1156" i="21"/>
  <c r="AN1157" i="21"/>
  <c r="AO1157" i="21"/>
  <c r="AP1157" i="21"/>
  <c r="AQ1157" i="21"/>
  <c r="AN1158" i="21"/>
  <c r="AO1158" i="21"/>
  <c r="AP1158" i="21"/>
  <c r="AQ1158" i="21"/>
  <c r="AN1159" i="21"/>
  <c r="AO1159" i="21"/>
  <c r="AP1159" i="21"/>
  <c r="AQ1159" i="21"/>
  <c r="AN1160" i="21"/>
  <c r="AO1160" i="21"/>
  <c r="AP1160" i="21"/>
  <c r="AQ1160" i="21"/>
  <c r="AN1161" i="21"/>
  <c r="AO1161" i="21"/>
  <c r="AP1161" i="21"/>
  <c r="AQ1161" i="21"/>
  <c r="AN1162" i="21"/>
  <c r="AO1162" i="21"/>
  <c r="AP1162" i="21"/>
  <c r="AQ1162" i="21"/>
  <c r="AN1163" i="21"/>
  <c r="AO1163" i="21"/>
  <c r="AP1163" i="21"/>
  <c r="AQ1163" i="21"/>
  <c r="AN1164" i="21"/>
  <c r="AO1164" i="21"/>
  <c r="AP1164" i="21"/>
  <c r="AQ1164" i="21"/>
  <c r="AN1165" i="21"/>
  <c r="AO1165" i="21"/>
  <c r="AP1165" i="21"/>
  <c r="AQ1165" i="21"/>
  <c r="AN1166" i="21"/>
  <c r="AO1166" i="21"/>
  <c r="AP1166" i="21"/>
  <c r="AQ1166" i="21"/>
  <c r="AN1167" i="21"/>
  <c r="AO1167" i="21"/>
  <c r="AP1167" i="21"/>
  <c r="AQ1167" i="21"/>
  <c r="AN1168" i="21"/>
  <c r="AO1168" i="21"/>
  <c r="AP1168" i="21"/>
  <c r="AQ1168" i="21"/>
  <c r="AN1169" i="21"/>
  <c r="AO1169" i="21"/>
  <c r="AP1169" i="21"/>
  <c r="AQ1169" i="21"/>
  <c r="AN1170" i="21"/>
  <c r="AO1170" i="21"/>
  <c r="AP1170" i="21"/>
  <c r="AQ1170" i="21"/>
  <c r="AN1171" i="21"/>
  <c r="AO1171" i="21"/>
  <c r="AP1171" i="21"/>
  <c r="AQ1171" i="21"/>
  <c r="AN1172" i="21"/>
  <c r="AO1172" i="21"/>
  <c r="AP1172" i="21"/>
  <c r="AQ1172" i="21"/>
  <c r="AN1173" i="21"/>
  <c r="AO1173" i="21"/>
  <c r="AP1173" i="21"/>
  <c r="AQ1173" i="21"/>
  <c r="AN1174" i="21"/>
  <c r="AO1174" i="21"/>
  <c r="AP1174" i="21"/>
  <c r="AQ1174" i="21"/>
  <c r="AN1175" i="21"/>
  <c r="AO1175" i="21"/>
  <c r="AP1175" i="21"/>
  <c r="AQ1175" i="21"/>
  <c r="AN1176" i="21"/>
  <c r="AO1176" i="21"/>
  <c r="AP1176" i="21"/>
  <c r="AQ1176" i="21"/>
  <c r="AN1177" i="21"/>
  <c r="AO1177" i="21"/>
  <c r="AP1177" i="21"/>
  <c r="AQ1177" i="21"/>
  <c r="AN1178" i="21"/>
  <c r="AO1178" i="21"/>
  <c r="AP1178" i="21"/>
  <c r="AQ1178" i="21"/>
  <c r="AN1179" i="21"/>
  <c r="AO1179" i="21"/>
  <c r="AP1179" i="21"/>
  <c r="AQ1179" i="21"/>
  <c r="AN1180" i="21"/>
  <c r="AO1180" i="21"/>
  <c r="AP1180" i="21"/>
  <c r="AQ1180" i="21"/>
  <c r="AN1181" i="21"/>
  <c r="AO1181" i="21"/>
  <c r="AP1181" i="21"/>
  <c r="AQ1181" i="21"/>
  <c r="AN1182" i="21"/>
  <c r="AO1182" i="21"/>
  <c r="AP1182" i="21"/>
  <c r="AQ1182" i="21"/>
  <c r="AN1183" i="21"/>
  <c r="AO1183" i="21"/>
  <c r="AP1183" i="21"/>
  <c r="AQ1183" i="21"/>
  <c r="AN1184" i="21"/>
  <c r="AO1184" i="21"/>
  <c r="AP1184" i="21"/>
  <c r="AQ1184" i="21"/>
  <c r="AN1185" i="21"/>
  <c r="AO1185" i="21"/>
  <c r="AP1185" i="21"/>
  <c r="AQ1185" i="21"/>
  <c r="AN1186" i="21"/>
  <c r="AO1186" i="21"/>
  <c r="AP1186" i="21"/>
  <c r="AQ1186" i="21"/>
  <c r="AN1187" i="21"/>
  <c r="AO1187" i="21"/>
  <c r="AP1187" i="21"/>
  <c r="AQ1187" i="21"/>
  <c r="AN1188" i="21"/>
  <c r="AO1188" i="21"/>
  <c r="AP1188" i="21"/>
  <c r="AQ1188" i="21"/>
  <c r="AN1189" i="21"/>
  <c r="AO1189" i="21"/>
  <c r="AP1189" i="21"/>
  <c r="AQ1189" i="21"/>
  <c r="AN1190" i="21"/>
  <c r="AO1190" i="21"/>
  <c r="AP1190" i="21"/>
  <c r="AQ1190" i="21"/>
  <c r="AN1191" i="21"/>
  <c r="AO1191" i="21"/>
  <c r="AP1191" i="21"/>
  <c r="AQ1191" i="21"/>
  <c r="AN1192" i="21"/>
  <c r="AO1192" i="21"/>
  <c r="AP1192" i="21"/>
  <c r="AQ1192" i="21"/>
  <c r="AN1193" i="21"/>
  <c r="AO1193" i="21"/>
  <c r="AP1193" i="21"/>
  <c r="AQ1193" i="21"/>
  <c r="AN1194" i="21"/>
  <c r="AO1194" i="21"/>
  <c r="AP1194" i="21"/>
  <c r="AQ1194" i="21"/>
  <c r="AN1195" i="21"/>
  <c r="AO1195" i="21"/>
  <c r="AP1195" i="21"/>
  <c r="AQ1195" i="21"/>
  <c r="AN1196" i="21"/>
  <c r="AO1196" i="21"/>
  <c r="AP1196" i="21"/>
  <c r="AQ1196" i="21"/>
  <c r="AN1197" i="21"/>
  <c r="AO1197" i="21"/>
  <c r="AP1197" i="21"/>
  <c r="AQ1197" i="21"/>
  <c r="AN1198" i="21"/>
  <c r="AO1198" i="21"/>
  <c r="AP1198" i="21"/>
  <c r="AQ1198" i="21"/>
  <c r="AN1199" i="21"/>
  <c r="AO1199" i="21"/>
  <c r="AP1199" i="21"/>
  <c r="AQ1199" i="21"/>
  <c r="AN1200" i="21"/>
  <c r="AO1200" i="21"/>
  <c r="AP1200" i="21"/>
  <c r="AQ1200" i="21"/>
  <c r="AN1201" i="21"/>
  <c r="AO1201" i="21"/>
  <c r="AP1201" i="21"/>
  <c r="AQ1201" i="21"/>
  <c r="AN1202" i="21"/>
  <c r="AO1202" i="21"/>
  <c r="AP1202" i="21"/>
  <c r="AQ1202" i="21"/>
  <c r="AN1203" i="21"/>
  <c r="AO1203" i="21"/>
  <c r="AP1203" i="21"/>
  <c r="AQ1203" i="21"/>
  <c r="AN1204" i="21"/>
  <c r="AO1204" i="21"/>
  <c r="AP1204" i="21"/>
  <c r="AQ1204" i="21"/>
  <c r="AN1205" i="21"/>
  <c r="AO1205" i="21"/>
  <c r="AP1205" i="21"/>
  <c r="AQ1205" i="21"/>
  <c r="AN1206" i="21"/>
  <c r="AO1206" i="21"/>
  <c r="AP1206" i="21"/>
  <c r="AQ1206" i="21"/>
  <c r="AN1207" i="21"/>
  <c r="AO1207" i="21"/>
  <c r="AP1207" i="21"/>
  <c r="AQ1207" i="21"/>
  <c r="AN1208" i="21"/>
  <c r="AO1208" i="21"/>
  <c r="AP1208" i="21"/>
  <c r="AQ1208" i="21"/>
  <c r="AN1209" i="21"/>
  <c r="AO1209" i="21"/>
  <c r="AP1209" i="21"/>
  <c r="AQ1209" i="21"/>
  <c r="AN1210" i="21"/>
  <c r="AO1210" i="21"/>
  <c r="AP1210" i="21"/>
  <c r="AQ1210" i="21"/>
  <c r="AN1211" i="21"/>
  <c r="AO1211" i="21"/>
  <c r="AP1211" i="21"/>
  <c r="AQ1211" i="21"/>
  <c r="AN1212" i="21"/>
  <c r="AO1212" i="21"/>
  <c r="AP1212" i="21"/>
  <c r="AQ1212" i="21"/>
  <c r="AN1213" i="21"/>
  <c r="AO1213" i="21"/>
  <c r="AP1213" i="21"/>
  <c r="AQ1213" i="21"/>
  <c r="AN1214" i="21"/>
  <c r="AO1214" i="21"/>
  <c r="AP1214" i="21"/>
  <c r="AQ1214" i="21"/>
  <c r="AN1215" i="21"/>
  <c r="AO1215" i="21"/>
  <c r="AP1215" i="21"/>
  <c r="AQ1215" i="21"/>
  <c r="AN1216" i="21"/>
  <c r="AO1216" i="21"/>
  <c r="AP1216" i="21"/>
  <c r="AQ1216" i="21"/>
  <c r="AN1217" i="21"/>
  <c r="AO1217" i="21"/>
  <c r="AP1217" i="21"/>
  <c r="AQ1217" i="21"/>
  <c r="AN1218" i="21"/>
  <c r="AO1218" i="21"/>
  <c r="AP1218" i="21"/>
  <c r="AQ1218" i="21"/>
  <c r="AN1219" i="21"/>
  <c r="AO1219" i="21"/>
  <c r="AP1219" i="21"/>
  <c r="AQ1219" i="21"/>
  <c r="AN1220" i="21"/>
  <c r="AO1220" i="21"/>
  <c r="AP1220" i="21"/>
  <c r="AQ1220" i="21"/>
  <c r="AN1221" i="21"/>
  <c r="AO1221" i="21"/>
  <c r="AP1221" i="21"/>
  <c r="AQ1221" i="21"/>
  <c r="AN1222" i="21"/>
  <c r="AO1222" i="21"/>
  <c r="AP1222" i="21"/>
  <c r="AQ1222" i="21"/>
  <c r="AN1223" i="21"/>
  <c r="AO1223" i="21"/>
  <c r="AP1223" i="21"/>
  <c r="AQ1223" i="21"/>
  <c r="AN1224" i="21"/>
  <c r="AO1224" i="21"/>
  <c r="AP1224" i="21"/>
  <c r="AQ1224" i="21"/>
  <c r="AN1225" i="21"/>
  <c r="AO1225" i="21"/>
  <c r="AP1225" i="21"/>
  <c r="AQ1225" i="21"/>
  <c r="AN1226" i="21"/>
  <c r="AO1226" i="21"/>
  <c r="AP1226" i="21"/>
  <c r="AQ1226" i="21"/>
  <c r="AN1227" i="21"/>
  <c r="AO1227" i="21"/>
  <c r="AP1227" i="21"/>
  <c r="AQ1227" i="21"/>
  <c r="AN1228" i="21"/>
  <c r="AO1228" i="21"/>
  <c r="AP1228" i="21"/>
  <c r="AQ1228" i="21"/>
  <c r="AN1229" i="21"/>
  <c r="AO1229" i="21"/>
  <c r="AP1229" i="21"/>
  <c r="AQ1229" i="21"/>
  <c r="AN1230" i="21"/>
  <c r="AO1230" i="21"/>
  <c r="AP1230" i="21"/>
  <c r="AQ1230" i="21"/>
  <c r="AN1231" i="21"/>
  <c r="AO1231" i="21"/>
  <c r="AP1231" i="21"/>
  <c r="AQ1231" i="21"/>
  <c r="AN1232" i="21"/>
  <c r="AO1232" i="21"/>
  <c r="AP1232" i="21"/>
  <c r="AQ1232" i="21"/>
  <c r="AN1233" i="21"/>
  <c r="AO1233" i="21"/>
  <c r="AP1233" i="21"/>
  <c r="AQ1233" i="21"/>
  <c r="AN1234" i="21"/>
  <c r="AO1234" i="21"/>
  <c r="AP1234" i="21"/>
  <c r="AQ1234" i="21"/>
  <c r="AN1235" i="21"/>
  <c r="AO1235" i="21"/>
  <c r="AP1235" i="21"/>
  <c r="AQ1235" i="21"/>
  <c r="AN1236" i="21"/>
  <c r="AO1236" i="21"/>
  <c r="AP1236" i="21"/>
  <c r="AQ1236" i="21"/>
  <c r="AN1237" i="21"/>
  <c r="AO1237" i="21"/>
  <c r="AP1237" i="21"/>
  <c r="AQ1237" i="21"/>
  <c r="AN1238" i="21"/>
  <c r="AO1238" i="21"/>
  <c r="AP1238" i="21"/>
  <c r="AQ1238" i="21"/>
  <c r="AN1239" i="21"/>
  <c r="AO1239" i="21"/>
  <c r="AP1239" i="21"/>
  <c r="AQ1239" i="21"/>
  <c r="AN1240" i="21"/>
  <c r="AO1240" i="21"/>
  <c r="AP1240" i="21"/>
  <c r="AQ1240" i="21"/>
  <c r="AN1241" i="21"/>
  <c r="AO1241" i="21"/>
  <c r="AP1241" i="21"/>
  <c r="AQ1241" i="21"/>
  <c r="AN1242" i="21"/>
  <c r="AO1242" i="21"/>
  <c r="AP1242" i="21"/>
  <c r="AQ1242" i="21"/>
  <c r="AN1243" i="21"/>
  <c r="AO1243" i="21"/>
  <c r="AP1243" i="21"/>
  <c r="AQ1243" i="21"/>
  <c r="AN1244" i="21"/>
  <c r="AO1244" i="21"/>
  <c r="AP1244" i="21"/>
  <c r="AQ1244" i="21"/>
  <c r="AN1245" i="21"/>
  <c r="AO1245" i="21"/>
  <c r="AP1245" i="21"/>
  <c r="AQ1245" i="21"/>
  <c r="AN1246" i="21"/>
  <c r="AO1246" i="21"/>
  <c r="AP1246" i="21"/>
  <c r="AQ1246" i="21"/>
  <c r="AN1247" i="21"/>
  <c r="AO1247" i="21"/>
  <c r="AP1247" i="21"/>
  <c r="AQ1247" i="21"/>
  <c r="AN1248" i="21"/>
  <c r="AO1248" i="21"/>
  <c r="AP1248" i="21"/>
  <c r="AQ1248" i="21"/>
  <c r="AN1249" i="21"/>
  <c r="AO1249" i="21"/>
  <c r="AP1249" i="21"/>
  <c r="AQ1249" i="21"/>
  <c r="AN1250" i="21"/>
  <c r="AO1250" i="21"/>
  <c r="AP1250" i="21"/>
  <c r="AQ1250" i="21"/>
  <c r="AN1251" i="21"/>
  <c r="AO1251" i="21"/>
  <c r="AP1251" i="21"/>
  <c r="AQ1251" i="21"/>
  <c r="AN1252" i="21"/>
  <c r="AO1252" i="21"/>
  <c r="AP1252" i="21"/>
  <c r="AQ1252" i="21"/>
  <c r="AN1253" i="21"/>
  <c r="AO1253" i="21"/>
  <c r="AP1253" i="21"/>
  <c r="AQ1253" i="21"/>
  <c r="AN1254" i="21"/>
  <c r="AO1254" i="21"/>
  <c r="AP1254" i="21"/>
  <c r="AQ1254" i="21"/>
  <c r="AN1255" i="21"/>
  <c r="AO1255" i="21"/>
  <c r="AP1255" i="21"/>
  <c r="AQ1255" i="21"/>
  <c r="AN1256" i="21"/>
  <c r="AO1256" i="21"/>
  <c r="AP1256" i="21"/>
  <c r="AQ1256" i="21"/>
  <c r="AN1257" i="21"/>
  <c r="AO1257" i="21"/>
  <c r="AP1257" i="21"/>
  <c r="AQ1257" i="21"/>
  <c r="AN1258" i="21"/>
  <c r="AO1258" i="21"/>
  <c r="AP1258" i="21"/>
  <c r="AQ1258" i="21"/>
  <c r="AN1259" i="21"/>
  <c r="AO1259" i="21"/>
  <c r="AP1259" i="21"/>
  <c r="AQ1259" i="21"/>
  <c r="AN1260" i="21"/>
  <c r="AO1260" i="21"/>
  <c r="AP1260" i="21"/>
  <c r="AQ1260" i="21"/>
  <c r="AN1261" i="21"/>
  <c r="AO1261" i="21"/>
  <c r="AP1261" i="21"/>
  <c r="AQ1261" i="21"/>
  <c r="AN1262" i="21"/>
  <c r="AO1262" i="21"/>
  <c r="AP1262" i="21"/>
  <c r="AQ1262" i="21"/>
  <c r="AN1263" i="21"/>
  <c r="AO1263" i="21"/>
  <c r="AP1263" i="21"/>
  <c r="AQ1263" i="21"/>
  <c r="AN1264" i="21"/>
  <c r="AO1264" i="21"/>
  <c r="AP1264" i="21"/>
  <c r="AQ1264" i="21"/>
  <c r="AN1265" i="21"/>
  <c r="AO1265" i="21"/>
  <c r="AP1265" i="21"/>
  <c r="AQ1265" i="21"/>
  <c r="AN1266" i="21"/>
  <c r="AO1266" i="21"/>
  <c r="AP1266" i="21"/>
  <c r="AQ1266" i="21"/>
  <c r="AN1267" i="21"/>
  <c r="AO1267" i="21"/>
  <c r="AP1267" i="21"/>
  <c r="AQ1267" i="21"/>
  <c r="AN1268" i="21"/>
  <c r="AO1268" i="21"/>
  <c r="AP1268" i="21"/>
  <c r="AQ1268" i="21"/>
  <c r="AN1269" i="21"/>
  <c r="AO1269" i="21"/>
  <c r="AP1269" i="21"/>
  <c r="AQ1269" i="21"/>
  <c r="AN1270" i="21"/>
  <c r="AO1270" i="21"/>
  <c r="AP1270" i="21"/>
  <c r="AQ1270" i="21"/>
  <c r="AN1271" i="21"/>
  <c r="AO1271" i="21"/>
  <c r="AP1271" i="21"/>
  <c r="AQ1271" i="21"/>
  <c r="AN1272" i="21"/>
  <c r="AO1272" i="21"/>
  <c r="AP1272" i="21"/>
  <c r="AQ1272" i="21"/>
  <c r="AN1273" i="21"/>
  <c r="AO1273" i="21"/>
  <c r="AP1273" i="21"/>
  <c r="AQ1273" i="21"/>
  <c r="AN1274" i="21"/>
  <c r="AO1274" i="21"/>
  <c r="AP1274" i="21"/>
  <c r="AQ1274" i="21"/>
  <c r="AN1275" i="21"/>
  <c r="AO1275" i="21"/>
  <c r="AP1275" i="21"/>
  <c r="AQ1275" i="21"/>
  <c r="AN1276" i="21"/>
  <c r="AO1276" i="21"/>
  <c r="AP1276" i="21"/>
  <c r="AQ1276" i="21"/>
  <c r="AN1277" i="21"/>
  <c r="AO1277" i="21"/>
  <c r="AP1277" i="21"/>
  <c r="AQ1277" i="21"/>
  <c r="AN1278" i="21"/>
  <c r="AO1278" i="21"/>
  <c r="AP1278" i="21"/>
  <c r="AQ1278" i="21"/>
  <c r="AN1279" i="21"/>
  <c r="AO1279" i="21"/>
  <c r="AP1279" i="21"/>
  <c r="AQ1279" i="21"/>
  <c r="AN1280" i="21"/>
  <c r="AO1280" i="21"/>
  <c r="AP1280" i="21"/>
  <c r="AQ1280" i="21"/>
  <c r="AN1281" i="21"/>
  <c r="AO1281" i="21"/>
  <c r="AP1281" i="21"/>
  <c r="AQ1281" i="21"/>
  <c r="AN1282" i="21"/>
  <c r="AO1282" i="21"/>
  <c r="AP1282" i="21"/>
  <c r="AQ1282" i="21"/>
  <c r="AN1283" i="21"/>
  <c r="AO1283" i="21"/>
  <c r="AP1283" i="21"/>
  <c r="AQ1283" i="21"/>
  <c r="AN1284" i="21"/>
  <c r="AO1284" i="21"/>
  <c r="AP1284" i="21"/>
  <c r="AQ1284" i="21"/>
  <c r="AN1285" i="21"/>
  <c r="AO1285" i="21"/>
  <c r="AP1285" i="21"/>
  <c r="AQ1285" i="21"/>
  <c r="AN1286" i="21"/>
  <c r="AO1286" i="21"/>
  <c r="AP1286" i="21"/>
  <c r="AQ1286" i="21"/>
  <c r="AN1287" i="21"/>
  <c r="AO1287" i="21"/>
  <c r="AP1287" i="21"/>
  <c r="AQ1287" i="21"/>
  <c r="AN1288" i="21"/>
  <c r="AO1288" i="21"/>
  <c r="AP1288" i="21"/>
  <c r="AQ1288" i="21"/>
  <c r="AN1289" i="21"/>
  <c r="AO1289" i="21"/>
  <c r="AP1289" i="21"/>
  <c r="AQ1289" i="21"/>
  <c r="AN1290" i="21"/>
  <c r="AO1290" i="21"/>
  <c r="AP1290" i="21"/>
  <c r="AQ1290" i="21"/>
  <c r="AN1291" i="21"/>
  <c r="AO1291" i="21"/>
  <c r="AP1291" i="21"/>
  <c r="AQ1291" i="21"/>
  <c r="AN1292" i="21"/>
  <c r="AO1292" i="21"/>
  <c r="AP1292" i="21"/>
  <c r="AQ1292" i="21"/>
  <c r="AN1293" i="21"/>
  <c r="AO1293" i="21"/>
  <c r="AP1293" i="21"/>
  <c r="AQ1293" i="21"/>
  <c r="AN1294" i="21"/>
  <c r="AO1294" i="21"/>
  <c r="AP1294" i="21"/>
  <c r="AQ1294" i="21"/>
  <c r="AN1295" i="21"/>
  <c r="AO1295" i="21"/>
  <c r="AP1295" i="21"/>
  <c r="AQ1295" i="21"/>
  <c r="AN1296" i="21"/>
  <c r="AO1296" i="21"/>
  <c r="AP1296" i="21"/>
  <c r="AQ1296" i="21"/>
  <c r="AN1297" i="21"/>
  <c r="AO1297" i="21"/>
  <c r="AP1297" i="21"/>
  <c r="AQ1297" i="21"/>
  <c r="AQ1298" i="21"/>
  <c r="AN1299" i="21"/>
  <c r="AO1299" i="21"/>
  <c r="AP1299" i="21"/>
  <c r="AQ1299" i="21"/>
  <c r="AN1300" i="21"/>
  <c r="AO1300" i="21"/>
  <c r="AP1300" i="21"/>
  <c r="AQ1300" i="21"/>
  <c r="AN15" i="21"/>
  <c r="AO15" i="21"/>
  <c r="AP15" i="21"/>
  <c r="AQ15" i="21"/>
  <c r="AQ16" i="17"/>
  <c r="AQ17" i="17"/>
  <c r="AQ18" i="17"/>
  <c r="AQ19" i="17"/>
  <c r="AQ20" i="17"/>
  <c r="AQ21" i="17"/>
  <c r="AQ22" i="17"/>
  <c r="AQ23" i="17"/>
  <c r="AQ24" i="17"/>
  <c r="AQ25" i="17"/>
  <c r="AQ26" i="17"/>
  <c r="AQ27" i="17"/>
  <c r="AQ28" i="17"/>
  <c r="AQ29" i="17"/>
  <c r="AQ30" i="17"/>
  <c r="AQ31" i="17"/>
  <c r="AQ32" i="17"/>
  <c r="AQ33" i="17"/>
  <c r="AQ34" i="17"/>
  <c r="AQ35" i="17"/>
  <c r="AQ36" i="17"/>
  <c r="AQ37" i="17"/>
  <c r="AQ38" i="17"/>
  <c r="AQ39" i="17"/>
  <c r="AQ40" i="17"/>
  <c r="AQ41" i="17"/>
  <c r="AQ42" i="17"/>
  <c r="AQ43" i="17"/>
  <c r="AQ44" i="17"/>
  <c r="AQ45" i="17"/>
  <c r="AQ46" i="17"/>
  <c r="AQ47" i="17"/>
  <c r="AQ48" i="17"/>
  <c r="AQ49" i="17"/>
  <c r="AQ50" i="17"/>
  <c r="AQ51" i="17"/>
  <c r="AQ52" i="17"/>
  <c r="AQ53" i="17"/>
  <c r="AQ54" i="17"/>
  <c r="AQ55" i="17"/>
  <c r="AQ56" i="17"/>
  <c r="AQ57" i="17"/>
  <c r="AQ58" i="17"/>
  <c r="AQ59" i="17"/>
  <c r="AQ60" i="17"/>
  <c r="AQ61" i="17"/>
  <c r="AQ62" i="17"/>
  <c r="AQ63" i="17"/>
  <c r="AQ64" i="17"/>
  <c r="AQ65" i="17"/>
  <c r="AQ66" i="17"/>
  <c r="AQ67" i="17"/>
  <c r="AQ68" i="17"/>
  <c r="AQ69" i="17"/>
  <c r="AQ70" i="17"/>
  <c r="AQ71" i="17"/>
  <c r="AQ72" i="17"/>
  <c r="AQ73" i="17"/>
  <c r="AQ74" i="17"/>
  <c r="AQ75" i="17"/>
  <c r="AQ76" i="17"/>
  <c r="AQ77" i="17"/>
  <c r="AQ78" i="17"/>
  <c r="AQ79" i="17"/>
  <c r="AQ80" i="17"/>
  <c r="AQ81" i="17"/>
  <c r="AQ82" i="17"/>
  <c r="AQ83" i="17"/>
  <c r="AQ84" i="17"/>
  <c r="AQ85" i="17"/>
  <c r="AQ86" i="17"/>
  <c r="AQ87" i="17"/>
  <c r="AQ88" i="17"/>
  <c r="AQ89" i="17"/>
  <c r="AQ90" i="17"/>
  <c r="AQ91" i="17"/>
  <c r="AQ92" i="17"/>
  <c r="AQ93" i="17"/>
  <c r="AQ94" i="17"/>
  <c r="AQ95" i="17"/>
  <c r="AQ96" i="17"/>
  <c r="AQ97" i="17"/>
  <c r="AQ98" i="17"/>
  <c r="AQ99" i="17"/>
  <c r="AQ100" i="17"/>
  <c r="AQ101" i="17"/>
  <c r="AQ102" i="17"/>
  <c r="AQ103" i="17"/>
  <c r="AQ104" i="17"/>
  <c r="AQ105" i="17"/>
  <c r="AQ106" i="17"/>
  <c r="AQ107" i="17"/>
  <c r="AQ108" i="17"/>
  <c r="AQ109" i="17"/>
  <c r="AQ110" i="17"/>
  <c r="AQ111" i="17"/>
  <c r="AQ112" i="17"/>
  <c r="AQ113" i="17"/>
  <c r="AQ114" i="17"/>
  <c r="AQ115" i="17"/>
  <c r="AQ116" i="17"/>
  <c r="AQ117" i="17"/>
  <c r="AQ118" i="17"/>
  <c r="AQ119" i="17"/>
  <c r="AQ120" i="17"/>
  <c r="AQ121" i="17"/>
  <c r="AQ122" i="17"/>
  <c r="AQ123" i="17"/>
  <c r="AQ124" i="17"/>
  <c r="AQ125" i="17"/>
  <c r="AQ126" i="17"/>
  <c r="AQ127" i="17"/>
  <c r="AQ128" i="17"/>
  <c r="AQ129" i="17"/>
  <c r="AQ130" i="17"/>
  <c r="AQ131" i="17"/>
  <c r="AQ132" i="17"/>
  <c r="AQ133" i="17"/>
  <c r="AQ134" i="17"/>
  <c r="AQ135" i="17"/>
  <c r="AQ136" i="17"/>
  <c r="AQ137" i="17"/>
  <c r="AQ138" i="17"/>
  <c r="AQ139" i="17"/>
  <c r="AQ140" i="17"/>
  <c r="AQ141" i="17"/>
  <c r="AQ142" i="17"/>
  <c r="AQ143" i="17"/>
  <c r="AQ144" i="17"/>
  <c r="AQ145" i="17"/>
  <c r="AQ146" i="17"/>
  <c r="AQ147" i="17"/>
  <c r="AQ148" i="17"/>
  <c r="AQ149" i="17"/>
  <c r="AQ150" i="17"/>
  <c r="AQ151" i="17"/>
  <c r="AQ152" i="17"/>
  <c r="AQ153" i="17"/>
  <c r="AQ154" i="17"/>
  <c r="AQ155" i="17"/>
  <c r="AQ156" i="17"/>
  <c r="AQ157" i="17"/>
  <c r="AQ158" i="17"/>
  <c r="AQ159" i="17"/>
  <c r="AQ160" i="17"/>
  <c r="AQ161" i="17"/>
  <c r="AQ162" i="17"/>
  <c r="AQ163" i="17"/>
  <c r="AQ164" i="17"/>
  <c r="AQ165" i="17"/>
  <c r="AQ166" i="17"/>
  <c r="AQ167" i="17"/>
  <c r="AQ168" i="17"/>
  <c r="AQ169" i="17"/>
  <c r="AQ170" i="17"/>
  <c r="AQ171" i="17"/>
  <c r="AQ172" i="17"/>
  <c r="AQ173" i="17"/>
  <c r="AQ174" i="17"/>
  <c r="AQ175" i="17"/>
  <c r="AQ176" i="17"/>
  <c r="AQ177" i="17"/>
  <c r="AQ178" i="17"/>
  <c r="AQ179" i="17"/>
  <c r="AQ180" i="17"/>
  <c r="AQ181" i="17"/>
  <c r="AQ182" i="17"/>
  <c r="AQ183" i="17"/>
  <c r="AQ184" i="17"/>
  <c r="AQ185" i="17"/>
  <c r="AQ186" i="17"/>
  <c r="AQ187" i="17"/>
  <c r="AQ188" i="17"/>
  <c r="AQ189" i="17"/>
  <c r="AQ190" i="17"/>
  <c r="AQ191" i="17"/>
  <c r="AQ192" i="17"/>
  <c r="AQ193" i="17"/>
  <c r="AQ194" i="17"/>
  <c r="AQ195" i="17"/>
  <c r="AQ196" i="17"/>
  <c r="AQ197" i="17"/>
  <c r="AQ198" i="17"/>
  <c r="AQ199" i="17"/>
  <c r="AQ200" i="17"/>
  <c r="AQ201" i="17"/>
  <c r="AQ202" i="17"/>
  <c r="AQ203" i="17"/>
  <c r="AQ204" i="17"/>
  <c r="AQ205" i="17"/>
  <c r="AQ206" i="17"/>
  <c r="AQ207" i="17"/>
  <c r="AQ208" i="17"/>
  <c r="AQ209" i="17"/>
  <c r="AQ210" i="17"/>
  <c r="AQ211" i="17"/>
  <c r="AQ212" i="17"/>
  <c r="AQ213" i="17"/>
  <c r="AQ214" i="17"/>
  <c r="AQ215" i="17"/>
  <c r="AQ216" i="17"/>
  <c r="AQ217" i="17"/>
  <c r="AQ218" i="17"/>
  <c r="AQ219" i="17"/>
  <c r="AQ220" i="17"/>
  <c r="AQ221" i="17"/>
  <c r="AQ222" i="17"/>
  <c r="AQ223" i="17"/>
  <c r="AQ224" i="17"/>
  <c r="AQ225" i="17"/>
  <c r="AQ226" i="17"/>
  <c r="AQ227" i="17"/>
  <c r="AQ228" i="17"/>
  <c r="AQ229" i="17"/>
  <c r="AQ230" i="17"/>
  <c r="AQ231" i="17"/>
  <c r="AQ232" i="17"/>
  <c r="AQ233" i="17"/>
  <c r="AQ234" i="17"/>
  <c r="AQ235" i="17"/>
  <c r="AQ236" i="17"/>
  <c r="AQ237" i="17"/>
  <c r="AQ238" i="17"/>
  <c r="AQ239" i="17"/>
  <c r="AQ240" i="17"/>
  <c r="AQ241" i="17"/>
  <c r="AQ242" i="17"/>
  <c r="AQ243" i="17"/>
  <c r="AQ244" i="17"/>
  <c r="AQ245" i="17"/>
  <c r="AQ246" i="17"/>
  <c r="AQ247" i="17"/>
  <c r="AQ248" i="17"/>
  <c r="AQ249" i="17"/>
  <c r="AQ250" i="17"/>
  <c r="AQ251" i="17"/>
  <c r="AQ252" i="17"/>
  <c r="AQ253" i="17"/>
  <c r="AQ254" i="17"/>
  <c r="AQ255" i="17"/>
  <c r="AQ256" i="17"/>
  <c r="AQ257" i="17"/>
  <c r="AQ258" i="17"/>
  <c r="AQ259" i="17"/>
  <c r="AQ260" i="17"/>
  <c r="AQ261" i="17"/>
  <c r="AQ262" i="17"/>
  <c r="AQ263" i="17"/>
  <c r="AQ264" i="17"/>
  <c r="AQ265" i="17"/>
  <c r="AQ266" i="17"/>
  <c r="AQ267" i="17"/>
  <c r="AQ268" i="17"/>
  <c r="AQ269" i="17"/>
  <c r="AQ270" i="17"/>
  <c r="AQ271" i="17"/>
  <c r="AQ272" i="17"/>
  <c r="AQ273" i="17"/>
  <c r="AQ274" i="17"/>
  <c r="AQ275" i="17"/>
  <c r="AQ276" i="17"/>
  <c r="AQ277" i="17"/>
  <c r="AQ278" i="17"/>
  <c r="AQ279" i="17"/>
  <c r="AQ280" i="17"/>
  <c r="AQ281" i="17"/>
  <c r="AQ282" i="17"/>
  <c r="AQ283" i="17"/>
  <c r="AQ284" i="17"/>
  <c r="AQ285" i="17"/>
  <c r="AQ286" i="17"/>
  <c r="AQ287" i="17"/>
  <c r="AQ288" i="17"/>
  <c r="AQ289" i="17"/>
  <c r="AQ290" i="17"/>
  <c r="AQ291" i="17"/>
  <c r="AQ292" i="17"/>
  <c r="AQ293" i="17"/>
  <c r="AQ294" i="17"/>
  <c r="AQ295" i="17"/>
  <c r="AQ296" i="17"/>
  <c r="AQ297" i="17"/>
  <c r="AQ298" i="17"/>
  <c r="AQ299" i="17"/>
  <c r="AQ300" i="17"/>
  <c r="AQ301" i="17"/>
  <c r="AQ302" i="17"/>
  <c r="AQ303" i="17"/>
  <c r="AQ304" i="17"/>
  <c r="AQ305" i="17"/>
  <c r="AQ306" i="17"/>
  <c r="AQ307" i="17"/>
  <c r="AQ308" i="17"/>
  <c r="AQ309" i="17"/>
  <c r="AQ310" i="17"/>
  <c r="AQ311" i="17"/>
  <c r="AQ312" i="17"/>
  <c r="AQ313" i="17"/>
  <c r="AQ314" i="17"/>
  <c r="AQ315" i="17"/>
  <c r="AQ316" i="17"/>
  <c r="AQ317" i="17"/>
  <c r="AQ318" i="17"/>
  <c r="AQ319" i="17"/>
  <c r="AQ320" i="17"/>
  <c r="AQ321" i="17"/>
  <c r="AQ322" i="17"/>
  <c r="AQ323" i="17"/>
  <c r="AQ324" i="17"/>
  <c r="AQ325" i="17"/>
  <c r="AQ326" i="17"/>
  <c r="AQ327" i="17"/>
  <c r="AQ328" i="17"/>
  <c r="AQ329" i="17"/>
  <c r="AQ330" i="17"/>
  <c r="AQ331" i="17"/>
  <c r="AQ332" i="17"/>
  <c r="AQ333" i="17"/>
  <c r="AQ334" i="17"/>
  <c r="AQ335" i="17"/>
  <c r="AQ336" i="17"/>
  <c r="AQ337" i="17"/>
  <c r="AQ338" i="17"/>
  <c r="AQ339" i="17"/>
  <c r="AQ340" i="17"/>
  <c r="AQ341" i="17"/>
  <c r="AQ342" i="17"/>
  <c r="AQ343" i="17"/>
  <c r="AQ344" i="17"/>
  <c r="AQ345" i="17"/>
  <c r="AQ346" i="17"/>
  <c r="AQ347" i="17"/>
  <c r="AQ348" i="17"/>
  <c r="AQ349" i="17"/>
  <c r="AQ350" i="17"/>
  <c r="AQ351" i="17"/>
  <c r="AQ352" i="17"/>
  <c r="AQ353" i="17"/>
  <c r="AQ354" i="17"/>
  <c r="AQ355" i="17"/>
  <c r="AQ356" i="17"/>
  <c r="AQ357" i="17"/>
  <c r="AQ358" i="17"/>
  <c r="AQ359" i="17"/>
  <c r="AQ360" i="17"/>
  <c r="AQ361" i="17"/>
  <c r="AQ362" i="17"/>
  <c r="AQ363" i="17"/>
  <c r="AQ364" i="17"/>
  <c r="AQ365" i="17"/>
  <c r="AQ366" i="17"/>
  <c r="AQ367" i="17"/>
  <c r="AQ368" i="17"/>
  <c r="AQ369" i="17"/>
  <c r="AQ370" i="17"/>
  <c r="AQ371" i="17"/>
  <c r="AQ372" i="17"/>
  <c r="AQ373" i="17"/>
  <c r="AQ374" i="17"/>
  <c r="AQ375" i="17"/>
  <c r="AQ376" i="17"/>
  <c r="AQ377" i="17"/>
  <c r="AQ378" i="17"/>
  <c r="AQ379" i="17"/>
  <c r="AQ380" i="17"/>
  <c r="AQ381" i="17"/>
  <c r="AQ382" i="17"/>
  <c r="AQ383" i="17"/>
  <c r="AQ384" i="17"/>
  <c r="AQ385" i="17"/>
  <c r="AQ386" i="17"/>
  <c r="AQ387" i="17"/>
  <c r="AQ388" i="17"/>
  <c r="AQ389" i="17"/>
  <c r="AQ390" i="17"/>
  <c r="AQ391" i="17"/>
  <c r="AQ392" i="17"/>
  <c r="AQ393" i="17"/>
  <c r="AQ394" i="17"/>
  <c r="AQ395" i="17"/>
  <c r="AQ396" i="17"/>
  <c r="AQ397" i="17"/>
  <c r="AQ398" i="17"/>
  <c r="AQ399" i="17"/>
  <c r="AQ400" i="17"/>
  <c r="AQ401" i="17"/>
  <c r="AQ402" i="17"/>
  <c r="AQ403" i="17"/>
  <c r="AQ404" i="17"/>
  <c r="AQ405" i="17"/>
  <c r="AQ406" i="17"/>
  <c r="AQ407" i="17"/>
  <c r="AQ408" i="17"/>
  <c r="AQ409" i="17"/>
  <c r="AQ410" i="17"/>
  <c r="AQ411" i="17"/>
  <c r="AQ412" i="17"/>
  <c r="AQ413" i="17"/>
  <c r="AQ414" i="17"/>
  <c r="AQ415" i="17"/>
  <c r="AQ416" i="17"/>
  <c r="AQ417" i="17"/>
  <c r="AQ418" i="17"/>
  <c r="AQ419" i="17"/>
  <c r="AQ420" i="17"/>
  <c r="AQ421" i="17"/>
  <c r="AQ422" i="17"/>
  <c r="AQ423" i="17"/>
  <c r="AQ424" i="17"/>
  <c r="AQ425" i="17"/>
  <c r="AQ426" i="17"/>
  <c r="AQ427" i="17"/>
  <c r="AQ428" i="17"/>
  <c r="AQ429" i="17"/>
  <c r="AQ430" i="17"/>
  <c r="AQ431" i="17"/>
  <c r="AQ432" i="17"/>
  <c r="AQ433" i="17"/>
  <c r="AQ434" i="17"/>
  <c r="AQ435" i="17"/>
  <c r="AQ436" i="17"/>
  <c r="AQ437" i="17"/>
  <c r="AQ438" i="17"/>
  <c r="AQ439" i="17"/>
  <c r="AQ440" i="17"/>
  <c r="AQ441" i="17"/>
  <c r="AQ442" i="17"/>
  <c r="AQ443" i="17"/>
  <c r="AQ444" i="17"/>
  <c r="AQ445" i="17"/>
  <c r="AQ446" i="17"/>
  <c r="AQ447" i="17"/>
  <c r="AQ448" i="17"/>
  <c r="AQ449" i="17"/>
  <c r="AQ450" i="17"/>
  <c r="AQ451" i="17"/>
  <c r="AQ452" i="17"/>
  <c r="AQ453" i="17"/>
  <c r="AQ454" i="17"/>
  <c r="AQ455" i="17"/>
  <c r="AQ456" i="17"/>
  <c r="AQ457" i="17"/>
  <c r="AQ458" i="17"/>
  <c r="AQ459" i="17"/>
  <c r="AQ460" i="17"/>
  <c r="AQ461" i="17"/>
  <c r="AQ462" i="17"/>
  <c r="AQ463" i="17"/>
  <c r="AQ464" i="17"/>
  <c r="AQ465" i="17"/>
  <c r="AQ466" i="17"/>
  <c r="AQ467" i="17"/>
  <c r="AQ468" i="17"/>
  <c r="AQ469" i="17"/>
  <c r="AQ470" i="17"/>
  <c r="AQ471" i="17"/>
  <c r="AQ472" i="17"/>
  <c r="AQ473" i="17"/>
  <c r="AQ474" i="17"/>
  <c r="AQ475" i="17"/>
  <c r="AQ476" i="17"/>
  <c r="AQ477" i="17"/>
  <c r="AQ478" i="17"/>
  <c r="AQ479" i="17"/>
  <c r="AQ480" i="17"/>
  <c r="AQ481" i="17"/>
  <c r="AQ482" i="17"/>
  <c r="AQ483" i="17"/>
  <c r="AQ484" i="17"/>
  <c r="AQ485" i="17"/>
  <c r="AQ486" i="17"/>
  <c r="AQ487" i="17"/>
  <c r="AQ488" i="17"/>
  <c r="AQ489" i="17"/>
  <c r="AQ490" i="17"/>
  <c r="AQ491" i="17"/>
  <c r="AQ492" i="17"/>
  <c r="AQ493" i="17"/>
  <c r="AQ494" i="17"/>
  <c r="AQ495" i="17"/>
  <c r="AQ496" i="17"/>
  <c r="AQ497" i="17"/>
  <c r="AQ498" i="17"/>
  <c r="AQ499" i="17"/>
  <c r="AQ500" i="17"/>
  <c r="AQ501" i="17"/>
  <c r="AQ502" i="17"/>
  <c r="AQ503" i="17"/>
  <c r="AQ504" i="17"/>
  <c r="AQ505" i="17"/>
  <c r="AQ506" i="17"/>
  <c r="AQ507" i="17"/>
  <c r="AQ508" i="17"/>
  <c r="AQ509" i="17"/>
  <c r="AQ510" i="17"/>
  <c r="AQ511" i="17"/>
  <c r="AQ512" i="17"/>
  <c r="AQ513" i="17"/>
  <c r="AQ514" i="17"/>
  <c r="AQ515" i="17"/>
  <c r="AQ516" i="17"/>
  <c r="AQ517" i="17"/>
  <c r="AQ518" i="17"/>
  <c r="AQ519" i="17"/>
  <c r="AQ520" i="17"/>
  <c r="AQ521" i="17"/>
  <c r="AQ522" i="17"/>
  <c r="AQ523" i="17"/>
  <c r="AQ524" i="17"/>
  <c r="AQ525" i="17"/>
  <c r="AQ526" i="17"/>
  <c r="AQ527" i="17"/>
  <c r="AQ528" i="17"/>
  <c r="AQ529" i="17"/>
  <c r="AQ530" i="17"/>
  <c r="AQ531" i="17"/>
  <c r="AQ532" i="17"/>
  <c r="AQ533" i="17"/>
  <c r="AQ534" i="17"/>
  <c r="AQ535" i="17"/>
  <c r="AQ536" i="17"/>
  <c r="AQ537" i="17"/>
  <c r="AQ538" i="17"/>
  <c r="AQ539" i="17"/>
  <c r="AQ540" i="17"/>
  <c r="AQ541" i="17"/>
  <c r="AQ542" i="17"/>
  <c r="AQ543" i="17"/>
  <c r="AQ544" i="17"/>
  <c r="AQ545" i="17"/>
  <c r="AQ546" i="17"/>
  <c r="AQ547" i="17"/>
  <c r="AQ548" i="17"/>
  <c r="AQ549" i="17"/>
  <c r="AQ550" i="17"/>
  <c r="AQ551" i="17"/>
  <c r="AQ552" i="17"/>
  <c r="AQ553" i="17"/>
  <c r="AQ554" i="17"/>
  <c r="AQ555" i="17"/>
  <c r="AQ556" i="17"/>
  <c r="AQ557" i="17"/>
  <c r="AQ558" i="17"/>
  <c r="AQ559" i="17"/>
  <c r="AQ560" i="17"/>
  <c r="AQ561" i="17"/>
  <c r="AQ562" i="17"/>
  <c r="AQ563" i="17"/>
  <c r="AQ564" i="17"/>
  <c r="AQ565" i="17"/>
  <c r="AQ566" i="17"/>
  <c r="AQ567" i="17"/>
  <c r="AQ568" i="17"/>
  <c r="AQ569" i="17"/>
  <c r="AQ570" i="17"/>
  <c r="AQ571" i="17"/>
  <c r="AQ572" i="17"/>
  <c r="AQ573" i="17"/>
  <c r="AQ574" i="17"/>
  <c r="AQ575" i="17"/>
  <c r="AQ576" i="17"/>
  <c r="AQ577" i="17"/>
  <c r="AQ578" i="17"/>
  <c r="AQ579" i="17"/>
  <c r="AQ580" i="17"/>
  <c r="AQ581" i="17"/>
  <c r="AQ582" i="17"/>
  <c r="AQ583" i="17"/>
  <c r="AQ584" i="17"/>
  <c r="AQ585" i="17"/>
  <c r="AQ586" i="17"/>
  <c r="AQ587" i="17"/>
  <c r="AQ588" i="17"/>
  <c r="AQ589" i="17"/>
  <c r="AQ590" i="17"/>
  <c r="AQ591" i="17"/>
  <c r="AQ592" i="17"/>
  <c r="AQ593" i="17"/>
  <c r="AQ594" i="17"/>
  <c r="AQ595" i="17"/>
  <c r="AQ596" i="17"/>
  <c r="AQ597" i="17"/>
  <c r="AQ598" i="17"/>
  <c r="AQ599" i="17"/>
  <c r="AQ600" i="17"/>
  <c r="AQ601" i="17"/>
  <c r="AQ602" i="17"/>
  <c r="AQ603" i="17"/>
  <c r="AQ604" i="17"/>
  <c r="AQ605" i="17"/>
  <c r="AQ606" i="17"/>
  <c r="AQ607" i="17"/>
  <c r="AQ608" i="17"/>
  <c r="AQ609" i="17"/>
  <c r="AQ610" i="17"/>
  <c r="AQ611" i="17"/>
  <c r="AQ612" i="17"/>
  <c r="AQ613" i="17"/>
  <c r="AQ614" i="17"/>
  <c r="AQ615" i="17"/>
  <c r="AQ616" i="17"/>
  <c r="AQ617" i="17"/>
  <c r="AQ618" i="17"/>
  <c r="AQ619" i="17"/>
  <c r="AQ620" i="17"/>
  <c r="AQ621" i="17"/>
  <c r="AQ622" i="17"/>
  <c r="AQ623" i="17"/>
  <c r="AQ624" i="17"/>
  <c r="AQ625" i="17"/>
  <c r="AQ626" i="17"/>
  <c r="AQ627" i="17"/>
  <c r="AQ628" i="17"/>
  <c r="AQ629" i="17"/>
  <c r="AQ630" i="17"/>
  <c r="AQ631" i="17"/>
  <c r="AQ632" i="17"/>
  <c r="AQ633" i="17"/>
  <c r="AQ634" i="17"/>
  <c r="AQ635" i="17"/>
  <c r="AQ636" i="17"/>
  <c r="AQ637" i="17"/>
  <c r="AQ638" i="17"/>
  <c r="AQ639" i="17"/>
  <c r="AQ640" i="17"/>
  <c r="AQ641" i="17"/>
  <c r="AQ642" i="17"/>
  <c r="AQ643" i="17"/>
  <c r="AQ644" i="17"/>
  <c r="AQ645" i="17"/>
  <c r="AQ646" i="17"/>
  <c r="AQ647" i="17"/>
  <c r="AQ648" i="17"/>
  <c r="AQ649" i="17"/>
  <c r="AQ650" i="17"/>
  <c r="AQ651" i="17"/>
  <c r="AQ652" i="17"/>
  <c r="AQ653" i="17"/>
  <c r="AQ654" i="17"/>
  <c r="AQ655" i="17"/>
  <c r="AQ656" i="17"/>
  <c r="AQ657" i="17"/>
  <c r="AQ658" i="17"/>
  <c r="AQ659" i="17"/>
  <c r="AQ660" i="17"/>
  <c r="AQ661" i="17"/>
  <c r="AQ662" i="17"/>
  <c r="AQ663" i="17"/>
  <c r="AQ664" i="17"/>
  <c r="AQ665" i="17"/>
  <c r="AQ666" i="17"/>
  <c r="AQ667" i="17"/>
  <c r="AQ668" i="17"/>
  <c r="AQ669" i="17"/>
  <c r="AQ670" i="17"/>
  <c r="AQ671" i="17"/>
  <c r="AQ672" i="17"/>
  <c r="AQ673" i="17"/>
  <c r="AQ674" i="17"/>
  <c r="AQ675" i="17"/>
  <c r="AQ676" i="17"/>
  <c r="AQ677" i="17"/>
  <c r="AQ678" i="17"/>
  <c r="AQ679" i="17"/>
  <c r="AQ680" i="17"/>
  <c r="AQ681" i="17"/>
  <c r="AQ682" i="17"/>
  <c r="AQ683" i="17"/>
  <c r="AQ684" i="17"/>
  <c r="AQ685" i="17"/>
  <c r="AQ686" i="17"/>
  <c r="AQ687" i="17"/>
  <c r="AQ688" i="17"/>
  <c r="AQ689" i="17"/>
  <c r="AQ690" i="17"/>
  <c r="AQ691" i="17"/>
  <c r="AQ692" i="17"/>
  <c r="AQ693" i="17"/>
  <c r="AQ694" i="17"/>
  <c r="AQ695" i="17"/>
  <c r="AQ696" i="17"/>
  <c r="AQ697" i="17"/>
  <c r="AQ698" i="17"/>
  <c r="AQ699" i="17"/>
  <c r="AQ700" i="17"/>
  <c r="AQ701" i="17"/>
  <c r="AQ702" i="17"/>
  <c r="AQ703" i="17"/>
  <c r="AQ704" i="17"/>
  <c r="AQ705" i="17"/>
  <c r="AQ706" i="17"/>
  <c r="AQ707" i="17"/>
  <c r="AQ708" i="17"/>
  <c r="AQ709" i="17"/>
  <c r="AQ710" i="17"/>
  <c r="AQ711" i="17"/>
  <c r="AQ712" i="17"/>
  <c r="AQ713" i="17"/>
  <c r="AQ714" i="17"/>
  <c r="AQ715" i="17"/>
  <c r="AQ716" i="17"/>
  <c r="AQ717" i="17"/>
  <c r="AQ718" i="17"/>
  <c r="AQ719" i="17"/>
  <c r="AQ720" i="17"/>
  <c r="AQ721" i="17"/>
  <c r="AQ722" i="17"/>
  <c r="AQ723" i="17"/>
  <c r="AQ724" i="17"/>
  <c r="AQ725" i="17"/>
  <c r="AQ726" i="17"/>
  <c r="AQ727" i="17"/>
  <c r="AQ728" i="17"/>
  <c r="AQ729" i="17"/>
  <c r="AQ730" i="17"/>
  <c r="AQ731" i="17"/>
  <c r="AQ732" i="17"/>
  <c r="AQ733" i="17"/>
  <c r="AQ734" i="17"/>
  <c r="AQ735" i="17"/>
  <c r="AQ736" i="17"/>
  <c r="AQ737" i="17"/>
  <c r="AQ738" i="17"/>
  <c r="AQ739" i="17"/>
  <c r="AQ740" i="17"/>
  <c r="AQ741" i="17"/>
  <c r="AQ742" i="17"/>
  <c r="AQ743" i="17"/>
  <c r="AQ744" i="17"/>
  <c r="AQ745" i="17"/>
  <c r="AQ746" i="17"/>
  <c r="AQ747" i="17"/>
  <c r="AQ748" i="17"/>
  <c r="AQ749" i="17"/>
  <c r="AQ750" i="17"/>
  <c r="AQ751" i="17"/>
  <c r="AQ752" i="17"/>
  <c r="AQ753" i="17"/>
  <c r="AQ754" i="17"/>
  <c r="AQ755" i="17"/>
  <c r="AQ756" i="17"/>
  <c r="AQ757" i="17"/>
  <c r="AQ758" i="17"/>
  <c r="AQ759" i="17"/>
  <c r="AQ760" i="17"/>
  <c r="AQ761" i="17"/>
  <c r="AQ762" i="17"/>
  <c r="AQ763" i="17"/>
  <c r="AQ764" i="17"/>
  <c r="AQ765" i="17"/>
  <c r="AQ766" i="17"/>
  <c r="AQ767" i="17"/>
  <c r="AQ768" i="17"/>
  <c r="AQ769" i="17"/>
  <c r="AQ770" i="17"/>
  <c r="AQ771" i="17"/>
  <c r="AQ772" i="17"/>
  <c r="AQ773" i="17"/>
  <c r="AQ774" i="17"/>
  <c r="AQ775" i="17"/>
  <c r="AQ776" i="17"/>
  <c r="AQ777" i="17"/>
  <c r="AQ778" i="17"/>
  <c r="AQ779" i="17"/>
  <c r="AQ780" i="17"/>
  <c r="AQ781" i="17"/>
  <c r="AQ782" i="17"/>
  <c r="AQ783" i="17"/>
  <c r="AQ784" i="17"/>
  <c r="AQ785" i="17"/>
  <c r="AQ786" i="17"/>
  <c r="AQ787" i="17"/>
  <c r="AQ788" i="17"/>
  <c r="AQ789" i="17"/>
  <c r="AQ790" i="17"/>
  <c r="AQ791" i="17"/>
  <c r="AQ792" i="17"/>
  <c r="AQ793" i="17"/>
  <c r="AQ794" i="17"/>
  <c r="AQ795" i="17"/>
  <c r="AQ796" i="17"/>
  <c r="AQ797" i="17"/>
  <c r="AQ798" i="17"/>
  <c r="AQ799" i="17"/>
  <c r="AQ800" i="17"/>
  <c r="AQ801" i="17"/>
  <c r="AQ802" i="17"/>
  <c r="AQ803" i="17"/>
  <c r="AQ804" i="17"/>
  <c r="AQ805" i="17"/>
  <c r="AQ806" i="17"/>
  <c r="AQ807" i="17"/>
  <c r="AQ808" i="17"/>
  <c r="AQ809" i="17"/>
  <c r="AQ810" i="17"/>
  <c r="AQ811" i="17"/>
  <c r="AQ812" i="17"/>
  <c r="AQ813" i="17"/>
  <c r="AQ814" i="17"/>
  <c r="AQ815" i="17"/>
  <c r="AQ816" i="17"/>
  <c r="AQ817" i="17"/>
  <c r="AQ818" i="17"/>
  <c r="AQ819" i="17"/>
  <c r="AQ820" i="17"/>
  <c r="AQ821" i="17"/>
  <c r="AQ822" i="17"/>
  <c r="AQ823" i="17"/>
  <c r="AQ824" i="17"/>
  <c r="AQ825" i="17"/>
  <c r="AQ826" i="17"/>
  <c r="AQ827" i="17"/>
  <c r="AQ828" i="17"/>
  <c r="AQ829" i="17"/>
  <c r="AQ830" i="17"/>
  <c r="AQ831" i="17"/>
  <c r="AQ832" i="17"/>
  <c r="AQ833" i="17"/>
  <c r="AQ834" i="17"/>
  <c r="AQ835" i="17"/>
  <c r="AQ836" i="17"/>
  <c r="AQ837" i="17"/>
  <c r="AQ838" i="17"/>
  <c r="AQ839" i="17"/>
  <c r="AQ840" i="17"/>
  <c r="AQ841" i="17"/>
  <c r="AQ842" i="17"/>
  <c r="AQ843" i="17"/>
  <c r="AQ844" i="17"/>
  <c r="AQ845" i="17"/>
  <c r="AQ846" i="17"/>
  <c r="AQ847" i="17"/>
  <c r="AQ848" i="17"/>
  <c r="AQ849" i="17"/>
  <c r="AQ850" i="17"/>
  <c r="AQ851" i="17"/>
  <c r="AQ852" i="17"/>
  <c r="AQ853" i="17"/>
  <c r="AQ854" i="17"/>
  <c r="AQ855" i="17"/>
  <c r="AQ856" i="17"/>
  <c r="AQ857" i="17"/>
  <c r="AQ858" i="17"/>
  <c r="AQ859" i="17"/>
  <c r="AQ860" i="17"/>
  <c r="AQ861" i="17"/>
  <c r="AQ862" i="17"/>
  <c r="AQ863" i="17"/>
  <c r="AQ864" i="17"/>
  <c r="AQ865" i="17"/>
  <c r="AQ866" i="17"/>
  <c r="AQ867" i="17"/>
  <c r="AQ868" i="17"/>
  <c r="AQ869" i="17"/>
  <c r="AQ870" i="17"/>
  <c r="AQ871" i="17"/>
  <c r="AQ872" i="17"/>
  <c r="AQ873" i="17"/>
  <c r="AQ874" i="17"/>
  <c r="AQ875" i="17"/>
  <c r="AQ876" i="17"/>
  <c r="AQ877" i="17"/>
  <c r="AQ878" i="17"/>
  <c r="AQ879" i="17"/>
  <c r="AQ880" i="17"/>
  <c r="AQ881" i="17"/>
  <c r="AQ882" i="17"/>
  <c r="AQ883" i="17"/>
  <c r="AQ884" i="17"/>
  <c r="AQ885" i="17"/>
  <c r="AQ886" i="17"/>
  <c r="AQ887" i="17"/>
  <c r="AQ888" i="17"/>
  <c r="AQ889" i="17"/>
  <c r="AQ890" i="17"/>
  <c r="AQ891" i="17"/>
  <c r="AQ892" i="17"/>
  <c r="AQ893" i="17"/>
  <c r="AQ894" i="17"/>
  <c r="AQ895" i="17"/>
  <c r="AQ896" i="17"/>
  <c r="AQ897" i="17"/>
  <c r="AQ898" i="17"/>
  <c r="AQ899" i="17"/>
  <c r="AQ900" i="17"/>
  <c r="AQ901" i="17"/>
  <c r="AQ902" i="17"/>
  <c r="AQ903" i="17"/>
  <c r="AQ904" i="17"/>
  <c r="AQ905" i="17"/>
  <c r="AQ906" i="17"/>
  <c r="AQ907" i="17"/>
  <c r="AQ908" i="17"/>
  <c r="AQ909" i="17"/>
  <c r="AQ910" i="17"/>
  <c r="AQ911" i="17"/>
  <c r="AQ912" i="17"/>
  <c r="AQ913" i="17"/>
  <c r="AQ914" i="17"/>
  <c r="AQ915" i="17"/>
  <c r="AQ916" i="17"/>
  <c r="AQ917" i="17"/>
  <c r="AQ918" i="17"/>
  <c r="AQ919" i="17"/>
  <c r="AQ920" i="17"/>
  <c r="AQ921" i="17"/>
  <c r="AQ922" i="17"/>
  <c r="AQ923" i="17"/>
  <c r="AQ924" i="17"/>
  <c r="AQ925" i="17"/>
  <c r="AQ926" i="17"/>
  <c r="AQ927" i="17"/>
  <c r="AQ928" i="17"/>
  <c r="AQ929" i="17"/>
  <c r="AQ930" i="17"/>
  <c r="AQ931" i="17"/>
  <c r="AQ932" i="17"/>
  <c r="AQ933" i="17"/>
  <c r="AQ934" i="17"/>
  <c r="AQ935" i="17"/>
  <c r="AQ936" i="17"/>
  <c r="AQ937" i="17"/>
  <c r="AQ938" i="17"/>
  <c r="AQ939" i="17"/>
  <c r="AQ940" i="17"/>
  <c r="AQ941" i="17"/>
  <c r="AQ942" i="17"/>
  <c r="AQ943" i="17"/>
  <c r="AQ944" i="17"/>
  <c r="AQ945" i="17"/>
  <c r="AQ946" i="17"/>
  <c r="AQ947" i="17"/>
  <c r="AQ948" i="17"/>
  <c r="AQ949" i="17"/>
  <c r="AQ950" i="17"/>
  <c r="AQ951" i="17"/>
  <c r="AQ952" i="17"/>
  <c r="AQ953" i="17"/>
  <c r="AQ954" i="17"/>
  <c r="AQ955" i="17"/>
  <c r="AQ956" i="17"/>
  <c r="AQ957" i="17"/>
  <c r="AQ958" i="17"/>
  <c r="AQ959" i="17"/>
  <c r="AQ960" i="17"/>
  <c r="AQ961" i="17"/>
  <c r="AQ962" i="17"/>
  <c r="AQ963" i="17"/>
  <c r="AQ964" i="17"/>
  <c r="AQ965" i="17"/>
  <c r="AQ966" i="17"/>
  <c r="AQ967" i="17"/>
  <c r="AQ968" i="17"/>
  <c r="AQ969" i="17"/>
  <c r="AQ970" i="17"/>
  <c r="AQ971" i="17"/>
  <c r="AQ972" i="17"/>
  <c r="AQ973" i="17"/>
  <c r="AQ974" i="17"/>
  <c r="AQ975" i="17"/>
  <c r="AQ976" i="17"/>
  <c r="AQ977" i="17"/>
  <c r="AQ978" i="17"/>
  <c r="AQ979" i="17"/>
  <c r="AQ980" i="17"/>
  <c r="AQ981" i="17"/>
  <c r="AQ982" i="17"/>
  <c r="AQ983" i="17"/>
  <c r="AQ984" i="17"/>
  <c r="AQ985" i="17"/>
  <c r="AQ986" i="17"/>
  <c r="AQ987" i="17"/>
  <c r="AQ988" i="17"/>
  <c r="AQ989" i="17"/>
  <c r="AQ990" i="17"/>
  <c r="AQ991" i="17"/>
  <c r="AQ992" i="17"/>
  <c r="AQ993" i="17"/>
  <c r="AQ994" i="17"/>
  <c r="AQ995" i="17"/>
  <c r="AQ996" i="17"/>
  <c r="AQ997" i="17"/>
  <c r="AQ998" i="17"/>
  <c r="AQ999" i="17"/>
  <c r="AQ1000" i="17"/>
  <c r="AQ1001" i="17"/>
  <c r="AQ1002" i="17"/>
  <c r="AQ1003" i="17"/>
  <c r="AQ1004" i="17"/>
  <c r="AQ1005" i="17"/>
  <c r="AQ1006" i="17"/>
  <c r="AQ1007" i="17"/>
  <c r="AQ1008" i="17"/>
  <c r="AQ1009" i="17"/>
  <c r="AQ1010" i="17"/>
  <c r="AQ1011" i="17"/>
  <c r="AQ1012" i="17"/>
  <c r="AQ1013" i="17"/>
  <c r="AQ1014" i="17"/>
  <c r="AQ1015" i="17"/>
  <c r="AQ1016" i="17"/>
  <c r="AQ1017" i="17"/>
  <c r="AQ1018" i="17"/>
  <c r="AQ1019" i="17"/>
  <c r="AQ1020" i="17"/>
  <c r="AQ1021" i="17"/>
  <c r="AQ1022" i="17"/>
  <c r="AQ1023" i="17"/>
  <c r="AQ1024" i="17"/>
  <c r="AQ1025" i="17"/>
  <c r="AQ1026" i="17"/>
  <c r="AQ1027" i="17"/>
  <c r="AQ1028" i="17"/>
  <c r="AQ1029" i="17"/>
  <c r="AQ1030" i="17"/>
  <c r="AQ1031" i="17"/>
  <c r="AQ1032" i="17"/>
  <c r="AQ1033" i="17"/>
  <c r="AQ1034" i="17"/>
  <c r="AQ1035" i="17"/>
  <c r="AQ1036" i="17"/>
  <c r="AQ1037" i="17"/>
  <c r="AQ1038" i="17"/>
  <c r="AQ1039" i="17"/>
  <c r="AQ1040" i="17"/>
  <c r="AQ1041" i="17"/>
  <c r="AQ1042" i="17"/>
  <c r="AQ1043" i="17"/>
  <c r="AQ1044" i="17"/>
  <c r="AQ1045" i="17"/>
  <c r="AQ1046" i="17"/>
  <c r="AQ1047" i="17"/>
  <c r="AQ1048" i="17"/>
  <c r="AQ1049" i="17"/>
  <c r="AQ1050" i="17"/>
  <c r="AQ1051" i="17"/>
  <c r="AQ1052" i="17"/>
  <c r="AQ1053" i="17"/>
  <c r="AQ1054" i="17"/>
  <c r="AQ1055" i="17"/>
  <c r="AQ1056" i="17"/>
  <c r="AQ1057" i="17"/>
  <c r="AQ1058" i="17"/>
  <c r="AQ1059" i="17"/>
  <c r="AQ1060" i="17"/>
  <c r="AQ1061" i="17"/>
  <c r="AQ1062" i="17"/>
  <c r="AQ1063" i="17"/>
  <c r="AQ1064" i="17"/>
  <c r="AQ1065" i="17"/>
  <c r="AQ1066" i="17"/>
  <c r="AQ1067" i="17"/>
  <c r="AQ1068" i="17"/>
  <c r="AQ1069" i="17"/>
  <c r="AQ1070" i="17"/>
  <c r="AQ1071" i="17"/>
  <c r="AQ1072" i="17"/>
  <c r="AQ1073" i="17"/>
  <c r="AQ1074" i="17"/>
  <c r="AQ1075" i="17"/>
  <c r="AQ1076" i="17"/>
  <c r="AQ1077" i="17"/>
  <c r="AQ1078" i="17"/>
  <c r="AQ1079" i="17"/>
  <c r="AQ1080" i="17"/>
  <c r="AQ1081" i="17"/>
  <c r="AQ1082" i="17"/>
  <c r="AQ1083" i="17"/>
  <c r="AQ1084" i="17"/>
  <c r="AQ1085" i="17"/>
  <c r="AQ1086" i="17"/>
  <c r="AQ1087" i="17"/>
  <c r="AQ1088" i="17"/>
  <c r="AQ1089" i="17"/>
  <c r="AQ1090" i="17"/>
  <c r="AQ1091" i="17"/>
  <c r="AQ1092" i="17"/>
  <c r="AQ1093" i="17"/>
  <c r="AQ1094" i="17"/>
  <c r="AQ1095" i="17"/>
  <c r="AQ1096" i="17"/>
  <c r="AQ1097" i="17"/>
  <c r="AQ1098" i="17"/>
  <c r="AQ1099" i="17"/>
  <c r="AQ1100" i="17"/>
  <c r="AQ1101" i="17"/>
  <c r="AQ1102" i="17"/>
  <c r="AQ1103" i="17"/>
  <c r="AQ1104" i="17"/>
  <c r="AQ1105" i="17"/>
  <c r="AQ1106" i="17"/>
  <c r="AQ1107" i="17"/>
  <c r="AQ1108" i="17"/>
  <c r="AQ1109" i="17"/>
  <c r="AQ1110" i="17"/>
  <c r="AQ1111" i="17"/>
  <c r="AQ1112" i="17"/>
  <c r="AQ1113" i="17"/>
  <c r="AQ1114" i="17"/>
  <c r="AQ1115" i="17"/>
  <c r="AQ1116" i="17"/>
  <c r="AQ1117" i="17"/>
  <c r="AQ1118" i="17"/>
  <c r="AQ1119" i="17"/>
  <c r="AQ1120" i="17"/>
  <c r="AQ1121" i="17"/>
  <c r="AQ1122" i="17"/>
  <c r="AQ1123" i="17"/>
  <c r="AQ1124" i="17"/>
  <c r="AQ1125" i="17"/>
  <c r="AQ1126" i="17"/>
  <c r="AQ1127" i="17"/>
  <c r="AQ1128" i="17"/>
  <c r="AQ1129" i="17"/>
  <c r="AQ1130" i="17"/>
  <c r="AQ1131" i="17"/>
  <c r="AQ1132" i="17"/>
  <c r="AQ1133" i="17"/>
  <c r="AQ1134" i="17"/>
  <c r="AQ1135" i="17"/>
  <c r="AQ1136" i="17"/>
  <c r="AQ1137" i="17"/>
  <c r="AQ1138" i="17"/>
  <c r="AQ1139" i="17"/>
  <c r="AQ1140" i="17"/>
  <c r="AQ1141" i="17"/>
  <c r="AQ1142" i="17"/>
  <c r="AQ1143" i="17"/>
  <c r="AQ1144" i="17"/>
  <c r="AQ1145" i="17"/>
  <c r="AQ1146" i="17"/>
  <c r="AQ1147" i="17"/>
  <c r="AQ1148" i="17"/>
  <c r="AQ1149" i="17"/>
  <c r="AQ1150" i="17"/>
  <c r="AQ1151" i="17"/>
  <c r="AQ1152" i="17"/>
  <c r="AQ1153" i="17"/>
  <c r="AQ1154" i="17"/>
  <c r="AQ1155" i="17"/>
  <c r="AQ1156" i="17"/>
  <c r="AQ1157" i="17"/>
  <c r="AQ1158" i="17"/>
  <c r="AQ1159" i="17"/>
  <c r="AQ1160" i="17"/>
  <c r="AQ1161" i="17"/>
  <c r="AQ1162" i="17"/>
  <c r="AQ1163" i="17"/>
  <c r="AQ1164" i="17"/>
  <c r="AQ1165" i="17"/>
  <c r="AQ1166" i="17"/>
  <c r="AQ1167" i="17"/>
  <c r="AQ1168" i="17"/>
  <c r="AQ1169" i="17"/>
  <c r="AQ1170" i="17"/>
  <c r="AQ1171" i="17"/>
  <c r="AQ1172" i="17"/>
  <c r="AQ1173" i="17"/>
  <c r="AQ1174" i="17"/>
  <c r="AQ1175" i="17"/>
  <c r="AQ1176" i="17"/>
  <c r="AQ1177" i="17"/>
  <c r="AQ1178" i="17"/>
  <c r="AQ1179" i="17"/>
  <c r="AQ1180" i="17"/>
  <c r="AQ1181" i="17"/>
  <c r="AQ1182" i="17"/>
  <c r="AQ1183" i="17"/>
  <c r="AQ1184" i="17"/>
  <c r="AQ1185" i="17"/>
  <c r="AQ1186" i="17"/>
  <c r="AQ1187" i="17"/>
  <c r="AQ1188" i="17"/>
  <c r="AQ1189" i="17"/>
  <c r="AQ1190" i="17"/>
  <c r="AQ1191" i="17"/>
  <c r="AQ1192" i="17"/>
  <c r="AQ1193" i="17"/>
  <c r="AQ1194" i="17"/>
  <c r="AQ1195" i="17"/>
  <c r="AQ1196" i="17"/>
  <c r="AQ1197" i="17"/>
  <c r="AQ1198" i="17"/>
  <c r="AQ1199" i="17"/>
  <c r="AQ1200" i="17"/>
  <c r="AQ1201" i="17"/>
  <c r="AQ1202" i="17"/>
  <c r="AQ1203" i="17"/>
  <c r="AQ1204" i="17"/>
  <c r="AQ1205" i="17"/>
  <c r="AQ1206" i="17"/>
  <c r="AQ1207" i="17"/>
  <c r="AQ1208" i="17"/>
  <c r="AQ1209" i="17"/>
  <c r="AQ1210" i="17"/>
  <c r="AQ1211" i="17"/>
  <c r="AQ1212" i="17"/>
  <c r="AQ1213" i="17"/>
  <c r="AQ1214" i="17"/>
  <c r="AQ1215" i="17"/>
  <c r="AQ1216" i="17"/>
  <c r="AQ1217" i="17"/>
  <c r="AQ1218" i="17"/>
  <c r="AQ1219" i="17"/>
  <c r="AQ1220" i="17"/>
  <c r="AQ1221" i="17"/>
  <c r="AQ1222" i="17"/>
  <c r="AQ1223" i="17"/>
  <c r="AQ1224" i="17"/>
  <c r="AQ1225" i="17"/>
  <c r="AQ1226" i="17"/>
  <c r="AQ1227" i="17"/>
  <c r="AQ1228" i="17"/>
  <c r="AQ1229" i="17"/>
  <c r="AQ1230" i="17"/>
  <c r="AQ1231" i="17"/>
  <c r="AQ1232" i="17"/>
  <c r="AQ1233" i="17"/>
  <c r="AQ1234" i="17"/>
  <c r="AQ1235" i="17"/>
  <c r="AQ1236" i="17"/>
  <c r="AQ1237" i="17"/>
  <c r="AQ1238" i="17"/>
  <c r="AQ1239" i="17"/>
  <c r="AQ1240" i="17"/>
  <c r="AQ1241" i="17"/>
  <c r="AQ1242" i="17"/>
  <c r="AQ1243" i="17"/>
  <c r="AQ1244" i="17"/>
  <c r="AQ1245" i="17"/>
  <c r="AQ1246" i="17"/>
  <c r="AQ1247" i="17"/>
  <c r="AQ1248" i="17"/>
  <c r="AQ1249" i="17"/>
  <c r="AQ1250" i="17"/>
  <c r="AQ1251" i="17"/>
  <c r="AQ1252" i="17"/>
  <c r="AQ1253" i="17"/>
  <c r="AQ1254" i="17"/>
  <c r="AQ1255" i="17"/>
  <c r="AQ1256" i="17"/>
  <c r="AQ1257" i="17"/>
  <c r="AQ1258" i="17"/>
  <c r="AQ1259" i="17"/>
  <c r="AQ15" i="17"/>
  <c r="AM1297" i="17"/>
  <c r="AN1297" i="17"/>
  <c r="AO1297" i="17"/>
  <c r="AP1297" i="17"/>
  <c r="AM1298" i="17"/>
  <c r="AN1298" i="17"/>
  <c r="AO1298" i="17"/>
  <c r="AP1298" i="17"/>
  <c r="AM1299" i="17"/>
  <c r="AN1299" i="17"/>
  <c r="AO1299" i="17"/>
  <c r="AP1299" i="17"/>
  <c r="AM1300" i="17"/>
  <c r="AN1300" i="17"/>
  <c r="AO1300" i="17"/>
  <c r="AP1300" i="17"/>
  <c r="AM1286" i="17"/>
  <c r="AN1286" i="17"/>
  <c r="AO1286" i="17"/>
  <c r="AP1286" i="17"/>
  <c r="AM1287" i="17"/>
  <c r="AN1287" i="17"/>
  <c r="AO1287" i="17"/>
  <c r="AP1287" i="17"/>
  <c r="AM1288" i="17"/>
  <c r="AN1288" i="17"/>
  <c r="AO1288" i="17"/>
  <c r="AP1288" i="17"/>
  <c r="AM1289" i="17"/>
  <c r="AN1289" i="17"/>
  <c r="AO1289" i="17"/>
  <c r="AP1289" i="17"/>
  <c r="AM1290" i="17"/>
  <c r="AN1290" i="17"/>
  <c r="AO1290" i="17"/>
  <c r="AP1290" i="17"/>
  <c r="AM1291" i="17"/>
  <c r="AN1291" i="17"/>
  <c r="AO1291" i="17"/>
  <c r="AP1291" i="17"/>
  <c r="AM1292" i="17"/>
  <c r="AN1292" i="17"/>
  <c r="AO1292" i="17"/>
  <c r="AP1292" i="17"/>
  <c r="AM1293" i="17"/>
  <c r="AN1293" i="17"/>
  <c r="AO1293" i="17"/>
  <c r="AP1293" i="17"/>
  <c r="AM1294" i="17"/>
  <c r="AN1294" i="17"/>
  <c r="AO1294" i="17"/>
  <c r="AP1294" i="17"/>
  <c r="AM1295" i="17"/>
  <c r="AN1295" i="17"/>
  <c r="AO1295" i="17"/>
  <c r="AP1295" i="17"/>
  <c r="AM1296" i="17"/>
  <c r="AN1296" i="17"/>
  <c r="AO1296" i="17"/>
  <c r="AP1296" i="17"/>
  <c r="AM1276" i="17"/>
  <c r="AN1276" i="17"/>
  <c r="AO1276" i="17"/>
  <c r="AP1276" i="17"/>
  <c r="AM1277" i="17"/>
  <c r="AN1277" i="17"/>
  <c r="AO1277" i="17"/>
  <c r="AP1277" i="17"/>
  <c r="AM1278" i="17"/>
  <c r="AN1278" i="17"/>
  <c r="AO1278" i="17"/>
  <c r="AP1278" i="17"/>
  <c r="AM1279" i="17"/>
  <c r="AN1279" i="17"/>
  <c r="AO1279" i="17"/>
  <c r="AP1279" i="17"/>
  <c r="AM1280" i="17"/>
  <c r="AN1280" i="17"/>
  <c r="AO1280" i="17"/>
  <c r="AP1280" i="17"/>
  <c r="AM1281" i="17"/>
  <c r="AN1281" i="17"/>
  <c r="AO1281" i="17"/>
  <c r="AP1281" i="17"/>
  <c r="AM1282" i="17"/>
  <c r="AN1282" i="17"/>
  <c r="AO1282" i="17"/>
  <c r="AP1282" i="17"/>
  <c r="AM1283" i="17"/>
  <c r="AN1283" i="17"/>
  <c r="AO1283" i="17"/>
  <c r="AP1283" i="17"/>
  <c r="AM1284" i="17"/>
  <c r="AN1284" i="17"/>
  <c r="AO1284" i="17"/>
  <c r="AP1284" i="17"/>
  <c r="AM1285" i="17"/>
  <c r="AN1285" i="17"/>
  <c r="AO1285" i="17"/>
  <c r="AP1285" i="17"/>
  <c r="AM1266" i="17"/>
  <c r="AN1266" i="17"/>
  <c r="AO1266" i="17"/>
  <c r="AP1266" i="17"/>
  <c r="AM1267" i="17"/>
  <c r="AN1267" i="17"/>
  <c r="AO1267" i="17"/>
  <c r="AP1267" i="17"/>
  <c r="AM1268" i="17"/>
  <c r="AN1268" i="17"/>
  <c r="AO1268" i="17"/>
  <c r="AP1268" i="17"/>
  <c r="AM1269" i="17"/>
  <c r="AN1269" i="17"/>
  <c r="AO1269" i="17"/>
  <c r="AP1269" i="17"/>
  <c r="AM1270" i="17"/>
  <c r="AN1270" i="17"/>
  <c r="AO1270" i="17"/>
  <c r="AP1270" i="17"/>
  <c r="AM1271" i="17"/>
  <c r="AN1271" i="17"/>
  <c r="AO1271" i="17"/>
  <c r="AP1271" i="17"/>
  <c r="AM1272" i="17"/>
  <c r="AN1272" i="17"/>
  <c r="AO1272" i="17"/>
  <c r="AP1272" i="17"/>
  <c r="AM1273" i="17"/>
  <c r="AN1273" i="17"/>
  <c r="AO1273" i="17"/>
  <c r="AP1273" i="17"/>
  <c r="AM1274" i="17"/>
  <c r="AN1274" i="17"/>
  <c r="AO1274" i="17"/>
  <c r="AP1274" i="17"/>
  <c r="AM1275" i="17"/>
  <c r="AN1275" i="17"/>
  <c r="AO1275" i="17"/>
  <c r="AP1275" i="17"/>
  <c r="AM1260" i="17"/>
  <c r="AN1260" i="17"/>
  <c r="AO1260" i="17"/>
  <c r="AP1260" i="17"/>
  <c r="AM1261" i="17"/>
  <c r="AN1261" i="17"/>
  <c r="AO1261" i="17"/>
  <c r="AP1261" i="17"/>
  <c r="AM1262" i="17"/>
  <c r="AN1262" i="17"/>
  <c r="AO1262" i="17"/>
  <c r="AP1262" i="17"/>
  <c r="AM1263" i="17"/>
  <c r="AN1263" i="17"/>
  <c r="AO1263" i="17"/>
  <c r="AP1263" i="17"/>
  <c r="AM1264" i="17"/>
  <c r="AN1264" i="17"/>
  <c r="AO1264" i="17"/>
  <c r="AP1264" i="17"/>
  <c r="AM1265" i="17"/>
  <c r="AN1265" i="17"/>
  <c r="AO1265" i="17"/>
  <c r="AP1265" i="17"/>
  <c r="AN16" i="17"/>
  <c r="AN17" i="17"/>
  <c r="AN18" i="17"/>
  <c r="AN19" i="17"/>
  <c r="AN20" i="17"/>
  <c r="AN21" i="17"/>
  <c r="AN22" i="17"/>
  <c r="AN23" i="17"/>
  <c r="AN24" i="17"/>
  <c r="AN25" i="17"/>
  <c r="AN26" i="17"/>
  <c r="AN27" i="17"/>
  <c r="AN28" i="17"/>
  <c r="AN29" i="17"/>
  <c r="AN30" i="17"/>
  <c r="AN31" i="17"/>
  <c r="AN32" i="17"/>
  <c r="AN33" i="17"/>
  <c r="AN34" i="17"/>
  <c r="AN35" i="17"/>
  <c r="AN36" i="17"/>
  <c r="AN37" i="17"/>
  <c r="AN38" i="17"/>
  <c r="AN39" i="17"/>
  <c r="AN40" i="17"/>
  <c r="AN41" i="17"/>
  <c r="AN42" i="17"/>
  <c r="AN43" i="17"/>
  <c r="AN44" i="17"/>
  <c r="AN45" i="17"/>
  <c r="AN46" i="17"/>
  <c r="AN47" i="17"/>
  <c r="AN48" i="17"/>
  <c r="AN49" i="17"/>
  <c r="AN50" i="17"/>
  <c r="AN51" i="17"/>
  <c r="AN52" i="17"/>
  <c r="AN53" i="17"/>
  <c r="AN54" i="17"/>
  <c r="AN55" i="17"/>
  <c r="AN56" i="17"/>
  <c r="AN57" i="17"/>
  <c r="AN58" i="17"/>
  <c r="AN59" i="17"/>
  <c r="AN60" i="17"/>
  <c r="AN61" i="17"/>
  <c r="AN62" i="17"/>
  <c r="AN63" i="17"/>
  <c r="AN64" i="17"/>
  <c r="AN65" i="17"/>
  <c r="AN66" i="17"/>
  <c r="AN67" i="17"/>
  <c r="AN68" i="17"/>
  <c r="AN69" i="17"/>
  <c r="AN70" i="17"/>
  <c r="AN71" i="17"/>
  <c r="AN72" i="17"/>
  <c r="AN73" i="17"/>
  <c r="AN74" i="17"/>
  <c r="AN75" i="17"/>
  <c r="AN76" i="17"/>
  <c r="AN77" i="17"/>
  <c r="AN78" i="17"/>
  <c r="AN79" i="17"/>
  <c r="AN80" i="17"/>
  <c r="AN81" i="17"/>
  <c r="AN82" i="17"/>
  <c r="AN83" i="17"/>
  <c r="AN84" i="17"/>
  <c r="AN85" i="17"/>
  <c r="AN86" i="17"/>
  <c r="AN87" i="17"/>
  <c r="AN88" i="17"/>
  <c r="AN89" i="17"/>
  <c r="AN90" i="17"/>
  <c r="AN91" i="17"/>
  <c r="AN92" i="17"/>
  <c r="AN93" i="17"/>
  <c r="AN94" i="17"/>
  <c r="AN95" i="17"/>
  <c r="AN96" i="17"/>
  <c r="AN97" i="17"/>
  <c r="AN98" i="17"/>
  <c r="AN99" i="17"/>
  <c r="AN100" i="17"/>
  <c r="AN101" i="17"/>
  <c r="AN102" i="17"/>
  <c r="AN103" i="17"/>
  <c r="AN104" i="17"/>
  <c r="AN105" i="17"/>
  <c r="AN106" i="17"/>
  <c r="AN107" i="17"/>
  <c r="AN108" i="17"/>
  <c r="AN109" i="17"/>
  <c r="AN110" i="17"/>
  <c r="AN111" i="17"/>
  <c r="AN112" i="17"/>
  <c r="AN113" i="17"/>
  <c r="AN114" i="17"/>
  <c r="AN115" i="17"/>
  <c r="AN116" i="17"/>
  <c r="AN117" i="17"/>
  <c r="AN118" i="17"/>
  <c r="AN119" i="17"/>
  <c r="AN120" i="17"/>
  <c r="AN121" i="17"/>
  <c r="AN122" i="17"/>
  <c r="AN123" i="17"/>
  <c r="AN124" i="17"/>
  <c r="AN125" i="17"/>
  <c r="AN126" i="17"/>
  <c r="AN127" i="17"/>
  <c r="AN128" i="17"/>
  <c r="AN129" i="17"/>
  <c r="AN130" i="17"/>
  <c r="AN131" i="17"/>
  <c r="AN132" i="17"/>
  <c r="AN133" i="17"/>
  <c r="AN134" i="17"/>
  <c r="AN135" i="17"/>
  <c r="AN136" i="17"/>
  <c r="AN137" i="17"/>
  <c r="AN138" i="17"/>
  <c r="AN139" i="17"/>
  <c r="AN140" i="17"/>
  <c r="AN141" i="17"/>
  <c r="AN142" i="17"/>
  <c r="AN143" i="17"/>
  <c r="AN144" i="17"/>
  <c r="AN145" i="17"/>
  <c r="AN146" i="17"/>
  <c r="AN147" i="17"/>
  <c r="AN148" i="17"/>
  <c r="AN149" i="17"/>
  <c r="AN150" i="17"/>
  <c r="AN151" i="17"/>
  <c r="AN152" i="17"/>
  <c r="AN153" i="17"/>
  <c r="AN154" i="17"/>
  <c r="AN155" i="17"/>
  <c r="AN156" i="17"/>
  <c r="AN157" i="17"/>
  <c r="AN158" i="17"/>
  <c r="AN159" i="17"/>
  <c r="AN160" i="17"/>
  <c r="AN161" i="17"/>
  <c r="AN162" i="17"/>
  <c r="AN163" i="17"/>
  <c r="AN164" i="17"/>
  <c r="AN165" i="17"/>
  <c r="AN166" i="17"/>
  <c r="AN167" i="17"/>
  <c r="AN168" i="17"/>
  <c r="AN169" i="17"/>
  <c r="AN170" i="17"/>
  <c r="AN171" i="17"/>
  <c r="AN172" i="17"/>
  <c r="AN173" i="17"/>
  <c r="AN174" i="17"/>
  <c r="AN175" i="17"/>
  <c r="AN176" i="17"/>
  <c r="AN177" i="17"/>
  <c r="AN178" i="17"/>
  <c r="AN179" i="17"/>
  <c r="AN180" i="17"/>
  <c r="AN181" i="17"/>
  <c r="AN182" i="17"/>
  <c r="AN183" i="17"/>
  <c r="AN184" i="17"/>
  <c r="AN185" i="17"/>
  <c r="AN186" i="17"/>
  <c r="AN187" i="17"/>
  <c r="AN188" i="17"/>
  <c r="AN189" i="17"/>
  <c r="AN190" i="17"/>
  <c r="AN191" i="17"/>
  <c r="AN192" i="17"/>
  <c r="AN193" i="17"/>
  <c r="AN194" i="17"/>
  <c r="AN195" i="17"/>
  <c r="AN196" i="17"/>
  <c r="AN197" i="17"/>
  <c r="AN198" i="17"/>
  <c r="AN199" i="17"/>
  <c r="AN200" i="17"/>
  <c r="AN201" i="17"/>
  <c r="AN202" i="17"/>
  <c r="AN203" i="17"/>
  <c r="AN204" i="17"/>
  <c r="AN205" i="17"/>
  <c r="AN206" i="17"/>
  <c r="AN207" i="17"/>
  <c r="AN208" i="17"/>
  <c r="AN209" i="17"/>
  <c r="AN210" i="17"/>
  <c r="AN211" i="17"/>
  <c r="AN212" i="17"/>
  <c r="AN213" i="17"/>
  <c r="AN214" i="17"/>
  <c r="AN215" i="17"/>
  <c r="AN216" i="17"/>
  <c r="AN217" i="17"/>
  <c r="AN218" i="17"/>
  <c r="AN219" i="17"/>
  <c r="AN220" i="17"/>
  <c r="AN221" i="17"/>
  <c r="AN222" i="17"/>
  <c r="AN223" i="17"/>
  <c r="AN224" i="17"/>
  <c r="AN225" i="17"/>
  <c r="AN226" i="17"/>
  <c r="AN227" i="17"/>
  <c r="AN228" i="17"/>
  <c r="AN229" i="17"/>
  <c r="AN230" i="17"/>
  <c r="AN231" i="17"/>
  <c r="AN232" i="17"/>
  <c r="AN233" i="17"/>
  <c r="AN234" i="17"/>
  <c r="AN235" i="17"/>
  <c r="AN236" i="17"/>
  <c r="AN237" i="17"/>
  <c r="AN238" i="17"/>
  <c r="AN239" i="17"/>
  <c r="AN240" i="17"/>
  <c r="AN241" i="17"/>
  <c r="AN242" i="17"/>
  <c r="AN243" i="17"/>
  <c r="AN244" i="17"/>
  <c r="AN245" i="17"/>
  <c r="AN246" i="17"/>
  <c r="AN247" i="17"/>
  <c r="AN248" i="17"/>
  <c r="AN249" i="17"/>
  <c r="AN250" i="17"/>
  <c r="AN251" i="17"/>
  <c r="AN252" i="17"/>
  <c r="AN253" i="17"/>
  <c r="AN254" i="17"/>
  <c r="AN255" i="17"/>
  <c r="AN256" i="17"/>
  <c r="AN257" i="17"/>
  <c r="AN258" i="17"/>
  <c r="AN259" i="17"/>
  <c r="AN260" i="17"/>
  <c r="AN261" i="17"/>
  <c r="AN262" i="17"/>
  <c r="AN263" i="17"/>
  <c r="AN264" i="17"/>
  <c r="AN265" i="17"/>
  <c r="AN266" i="17"/>
  <c r="AN267" i="17"/>
  <c r="AN268" i="17"/>
  <c r="AN269" i="17"/>
  <c r="AN270" i="17"/>
  <c r="AN271" i="17"/>
  <c r="AN272" i="17"/>
  <c r="AN273" i="17"/>
  <c r="AN274" i="17"/>
  <c r="AN275" i="17"/>
  <c r="AN276" i="17"/>
  <c r="AN277" i="17"/>
  <c r="AN278" i="17"/>
  <c r="AN279" i="17"/>
  <c r="AN280" i="17"/>
  <c r="AN281" i="17"/>
  <c r="AN282" i="17"/>
  <c r="AN283" i="17"/>
  <c r="AN284" i="17"/>
  <c r="AN285" i="17"/>
  <c r="AN286" i="17"/>
  <c r="AN287" i="17"/>
  <c r="AN288" i="17"/>
  <c r="AN289" i="17"/>
  <c r="AN290" i="17"/>
  <c r="AN291" i="17"/>
  <c r="AN292" i="17"/>
  <c r="AN293" i="17"/>
  <c r="AN294" i="17"/>
  <c r="AN295" i="17"/>
  <c r="AN296" i="17"/>
  <c r="AN297" i="17"/>
  <c r="AN298" i="17"/>
  <c r="AN299" i="17"/>
  <c r="AN300" i="17"/>
  <c r="AN301" i="17"/>
  <c r="AN302" i="17"/>
  <c r="AN303" i="17"/>
  <c r="AN304" i="17"/>
  <c r="AN305" i="17"/>
  <c r="AN306" i="17"/>
  <c r="AN307" i="17"/>
  <c r="AN308" i="17"/>
  <c r="AN309" i="17"/>
  <c r="AN310" i="17"/>
  <c r="AN311" i="17"/>
  <c r="AN312" i="17"/>
  <c r="AN313" i="17"/>
  <c r="AN314" i="17"/>
  <c r="AN315" i="17"/>
  <c r="AN316" i="17"/>
  <c r="AN317" i="17"/>
  <c r="AN318" i="17"/>
  <c r="AN319" i="17"/>
  <c r="AN320" i="17"/>
  <c r="AN321" i="17"/>
  <c r="AN322" i="17"/>
  <c r="AN323" i="17"/>
  <c r="AN324" i="17"/>
  <c r="AN325" i="17"/>
  <c r="AN326" i="17"/>
  <c r="AN327" i="17"/>
  <c r="AN328" i="17"/>
  <c r="AN329" i="17"/>
  <c r="AN330" i="17"/>
  <c r="AN331" i="17"/>
  <c r="AN332" i="17"/>
  <c r="AN333" i="17"/>
  <c r="AN334" i="17"/>
  <c r="AN335" i="17"/>
  <c r="AN336" i="17"/>
  <c r="AN337" i="17"/>
  <c r="AN338" i="17"/>
  <c r="AN339" i="17"/>
  <c r="AN340" i="17"/>
  <c r="AN341" i="17"/>
  <c r="AN342" i="17"/>
  <c r="AN343" i="17"/>
  <c r="AN344" i="17"/>
  <c r="AN345" i="17"/>
  <c r="AN346" i="17"/>
  <c r="AN347" i="17"/>
  <c r="AN348" i="17"/>
  <c r="AN349" i="17"/>
  <c r="AN350" i="17"/>
  <c r="AN351" i="17"/>
  <c r="AN352" i="17"/>
  <c r="AN353" i="17"/>
  <c r="AN354" i="17"/>
  <c r="AN355" i="17"/>
  <c r="AN356" i="17"/>
  <c r="AN357" i="17"/>
  <c r="AN358" i="17"/>
  <c r="AN359" i="17"/>
  <c r="AN360" i="17"/>
  <c r="AN361" i="17"/>
  <c r="AN362" i="17"/>
  <c r="AN363" i="17"/>
  <c r="AN364" i="17"/>
  <c r="AN365" i="17"/>
  <c r="AN366" i="17"/>
  <c r="AN367" i="17"/>
  <c r="AN368" i="17"/>
  <c r="AN369" i="17"/>
  <c r="AN370" i="17"/>
  <c r="AN371" i="17"/>
  <c r="AN372" i="17"/>
  <c r="AN373" i="17"/>
  <c r="AN374" i="17"/>
  <c r="AN375" i="17"/>
  <c r="AN376" i="17"/>
  <c r="AN377" i="17"/>
  <c r="AN378" i="17"/>
  <c r="AN379" i="17"/>
  <c r="AN380" i="17"/>
  <c r="AN381" i="17"/>
  <c r="AN382" i="17"/>
  <c r="AN383" i="17"/>
  <c r="AN384" i="17"/>
  <c r="AN385" i="17"/>
  <c r="AN386" i="17"/>
  <c r="AN387" i="17"/>
  <c r="AN388" i="17"/>
  <c r="AN389" i="17"/>
  <c r="AN390" i="17"/>
  <c r="AN391" i="17"/>
  <c r="AN392" i="17"/>
  <c r="AN393" i="17"/>
  <c r="AN394" i="17"/>
  <c r="AN395" i="17"/>
  <c r="AN396" i="17"/>
  <c r="AN397" i="17"/>
  <c r="AN398" i="17"/>
  <c r="AN399" i="17"/>
  <c r="AN400" i="17"/>
  <c r="AN401" i="17"/>
  <c r="AN402" i="17"/>
  <c r="AN403" i="17"/>
  <c r="AN404" i="17"/>
  <c r="AN405" i="17"/>
  <c r="AN406" i="17"/>
  <c r="AN407" i="17"/>
  <c r="AN408" i="17"/>
  <c r="AN409" i="17"/>
  <c r="AN410" i="17"/>
  <c r="AN411" i="17"/>
  <c r="AN412" i="17"/>
  <c r="AN413" i="17"/>
  <c r="AN414" i="17"/>
  <c r="AN415" i="17"/>
  <c r="AN416" i="17"/>
  <c r="AN417" i="17"/>
  <c r="AN418" i="17"/>
  <c r="AN419" i="17"/>
  <c r="AN420" i="17"/>
  <c r="AN421" i="17"/>
  <c r="AN422" i="17"/>
  <c r="AN423" i="17"/>
  <c r="AN424" i="17"/>
  <c r="AN425" i="17"/>
  <c r="AN426" i="17"/>
  <c r="AN427" i="17"/>
  <c r="AN428" i="17"/>
  <c r="AN429" i="17"/>
  <c r="AN430" i="17"/>
  <c r="AN431" i="17"/>
  <c r="AN432" i="17"/>
  <c r="AN433" i="17"/>
  <c r="AN434" i="17"/>
  <c r="AN435" i="17"/>
  <c r="AN436" i="17"/>
  <c r="AN437" i="17"/>
  <c r="AN438" i="17"/>
  <c r="AN439" i="17"/>
  <c r="AN440" i="17"/>
  <c r="AN441" i="17"/>
  <c r="AN442" i="17"/>
  <c r="AN443" i="17"/>
  <c r="AN444" i="17"/>
  <c r="AN445" i="17"/>
  <c r="AN446" i="17"/>
  <c r="AN447" i="17"/>
  <c r="AN448" i="17"/>
  <c r="AN449" i="17"/>
  <c r="AN450" i="17"/>
  <c r="AN451" i="17"/>
  <c r="AN452" i="17"/>
  <c r="AN453" i="17"/>
  <c r="AN454" i="17"/>
  <c r="AN455" i="17"/>
  <c r="AN456" i="17"/>
  <c r="AN457" i="17"/>
  <c r="AN458" i="17"/>
  <c r="AN459" i="17"/>
  <c r="AN460" i="17"/>
  <c r="AN461" i="17"/>
  <c r="AN462" i="17"/>
  <c r="AN463" i="17"/>
  <c r="AN464" i="17"/>
  <c r="AN465" i="17"/>
  <c r="AN466" i="17"/>
  <c r="AN467" i="17"/>
  <c r="AN468" i="17"/>
  <c r="AN469" i="17"/>
  <c r="AN470" i="17"/>
  <c r="AN471" i="17"/>
  <c r="AN472" i="17"/>
  <c r="AN473" i="17"/>
  <c r="AN474" i="17"/>
  <c r="AN475" i="17"/>
  <c r="AN476" i="17"/>
  <c r="AN477" i="17"/>
  <c r="AN478" i="17"/>
  <c r="AN479" i="17"/>
  <c r="AN480" i="17"/>
  <c r="AN481" i="17"/>
  <c r="AN482" i="17"/>
  <c r="AN483" i="17"/>
  <c r="AN484" i="17"/>
  <c r="AN485" i="17"/>
  <c r="AN486" i="17"/>
  <c r="AN487" i="17"/>
  <c r="AN488" i="17"/>
  <c r="AN489" i="17"/>
  <c r="AN490" i="17"/>
  <c r="AN491" i="17"/>
  <c r="AN492" i="17"/>
  <c r="AN493" i="17"/>
  <c r="AN494" i="17"/>
  <c r="AN495" i="17"/>
  <c r="AN496" i="17"/>
  <c r="AN497" i="17"/>
  <c r="AN498" i="17"/>
  <c r="AN499" i="17"/>
  <c r="AN500" i="17"/>
  <c r="AN501" i="17"/>
  <c r="AN502" i="17"/>
  <c r="AN503" i="17"/>
  <c r="AN504" i="17"/>
  <c r="AN505" i="17"/>
  <c r="AN506" i="17"/>
  <c r="AN507" i="17"/>
  <c r="AN508" i="17"/>
  <c r="AN509" i="17"/>
  <c r="AN510" i="17"/>
  <c r="AN511" i="17"/>
  <c r="AN512" i="17"/>
  <c r="AN513" i="17"/>
  <c r="AN514" i="17"/>
  <c r="AN515" i="17"/>
  <c r="AN516" i="17"/>
  <c r="AN517" i="17"/>
  <c r="AN518" i="17"/>
  <c r="AN519" i="17"/>
  <c r="AN520" i="17"/>
  <c r="AN521" i="17"/>
  <c r="AN522" i="17"/>
  <c r="AN523" i="17"/>
  <c r="AN524" i="17"/>
  <c r="AN525" i="17"/>
  <c r="AN526" i="17"/>
  <c r="AN527" i="17"/>
  <c r="AN528" i="17"/>
  <c r="AN529" i="17"/>
  <c r="AN530" i="17"/>
  <c r="AN531" i="17"/>
  <c r="AN532" i="17"/>
  <c r="AN533" i="17"/>
  <c r="AN534" i="17"/>
  <c r="AN535" i="17"/>
  <c r="AN536" i="17"/>
  <c r="AN537" i="17"/>
  <c r="AN538" i="17"/>
  <c r="AN539" i="17"/>
  <c r="AN540" i="17"/>
  <c r="AN541" i="17"/>
  <c r="AN542" i="17"/>
  <c r="AN543" i="17"/>
  <c r="AN544" i="17"/>
  <c r="AN545" i="17"/>
  <c r="AN546" i="17"/>
  <c r="AN547" i="17"/>
  <c r="AN548" i="17"/>
  <c r="AN549" i="17"/>
  <c r="AN550" i="17"/>
  <c r="AN551" i="17"/>
  <c r="AN552" i="17"/>
  <c r="AN553" i="17"/>
  <c r="AN554" i="17"/>
  <c r="AN555" i="17"/>
  <c r="AN556" i="17"/>
  <c r="AN557" i="17"/>
  <c r="AN558" i="17"/>
  <c r="AN559" i="17"/>
  <c r="AN560" i="17"/>
  <c r="AN561" i="17"/>
  <c r="AN562" i="17"/>
  <c r="AN563" i="17"/>
  <c r="AN564" i="17"/>
  <c r="AN565" i="17"/>
  <c r="AN566" i="17"/>
  <c r="AN567" i="17"/>
  <c r="AN568" i="17"/>
  <c r="AN569" i="17"/>
  <c r="AN570" i="17"/>
  <c r="AN571" i="17"/>
  <c r="AN572" i="17"/>
  <c r="AN573" i="17"/>
  <c r="AN574" i="17"/>
  <c r="AN575" i="17"/>
  <c r="AN576" i="17"/>
  <c r="AN577" i="17"/>
  <c r="AN578" i="17"/>
  <c r="AN579" i="17"/>
  <c r="AN580" i="17"/>
  <c r="AN581" i="17"/>
  <c r="AN582" i="17"/>
  <c r="AN583" i="17"/>
  <c r="AN584" i="17"/>
  <c r="AN585" i="17"/>
  <c r="AN586" i="17"/>
  <c r="AN587" i="17"/>
  <c r="AN588" i="17"/>
  <c r="AN589" i="17"/>
  <c r="AN590" i="17"/>
  <c r="AN591" i="17"/>
  <c r="AN592" i="17"/>
  <c r="AN593" i="17"/>
  <c r="AN594" i="17"/>
  <c r="AN595" i="17"/>
  <c r="AN596" i="17"/>
  <c r="AN597" i="17"/>
  <c r="AN598" i="17"/>
  <c r="AN599" i="17"/>
  <c r="AN600" i="17"/>
  <c r="AN601" i="17"/>
  <c r="AN602" i="17"/>
  <c r="AN603" i="17"/>
  <c r="AN604" i="17"/>
  <c r="AN605" i="17"/>
  <c r="AN606" i="17"/>
  <c r="AN607" i="17"/>
  <c r="AN608" i="17"/>
  <c r="AN609" i="17"/>
  <c r="AN610" i="17"/>
  <c r="AN611" i="17"/>
  <c r="AN612" i="17"/>
  <c r="AN613" i="17"/>
  <c r="AN614" i="17"/>
  <c r="AN615" i="17"/>
  <c r="AN616" i="17"/>
  <c r="AN617" i="17"/>
  <c r="AN618" i="17"/>
  <c r="AN619" i="17"/>
  <c r="AN620" i="17"/>
  <c r="AN621" i="17"/>
  <c r="AN622" i="17"/>
  <c r="AN623" i="17"/>
  <c r="AN624" i="17"/>
  <c r="AN625" i="17"/>
  <c r="AN626" i="17"/>
  <c r="AN627" i="17"/>
  <c r="AN628" i="17"/>
  <c r="AN629" i="17"/>
  <c r="AN630" i="17"/>
  <c r="AN631" i="17"/>
  <c r="AN632" i="17"/>
  <c r="AN633" i="17"/>
  <c r="AN634" i="17"/>
  <c r="AN635" i="17"/>
  <c r="AN636" i="17"/>
  <c r="AN637" i="17"/>
  <c r="AN638" i="17"/>
  <c r="AN639" i="17"/>
  <c r="AN640" i="17"/>
  <c r="AN641" i="17"/>
  <c r="AN642" i="17"/>
  <c r="AN643" i="17"/>
  <c r="AN644" i="17"/>
  <c r="AN645" i="17"/>
  <c r="AN646" i="17"/>
  <c r="AN647" i="17"/>
  <c r="AN648" i="17"/>
  <c r="AN649" i="17"/>
  <c r="AN650" i="17"/>
  <c r="AN651" i="17"/>
  <c r="AN652" i="17"/>
  <c r="AN653" i="17"/>
  <c r="AN654" i="17"/>
  <c r="AN655" i="17"/>
  <c r="AN656" i="17"/>
  <c r="AN657" i="17"/>
  <c r="AN658" i="17"/>
  <c r="AN659" i="17"/>
  <c r="AN660" i="17"/>
  <c r="AN661" i="17"/>
  <c r="AN662" i="17"/>
  <c r="AN663" i="17"/>
  <c r="AN664" i="17"/>
  <c r="AN665" i="17"/>
  <c r="AN666" i="17"/>
  <c r="AN667" i="17"/>
  <c r="AN668" i="17"/>
  <c r="AN669" i="17"/>
  <c r="AN670" i="17"/>
  <c r="AN671" i="17"/>
  <c r="AN672" i="17"/>
  <c r="AN673" i="17"/>
  <c r="AN674" i="17"/>
  <c r="AN675" i="17"/>
  <c r="AN676" i="17"/>
  <c r="AN677" i="17"/>
  <c r="AN678" i="17"/>
  <c r="AN679" i="17"/>
  <c r="AN680" i="17"/>
  <c r="AN681" i="17"/>
  <c r="AN682" i="17"/>
  <c r="AN683" i="17"/>
  <c r="AN684" i="17"/>
  <c r="AN685" i="17"/>
  <c r="AN686" i="17"/>
  <c r="AN687" i="17"/>
  <c r="AN688" i="17"/>
  <c r="AN689" i="17"/>
  <c r="AN690" i="17"/>
  <c r="AN691" i="17"/>
  <c r="AN692" i="17"/>
  <c r="AN693" i="17"/>
  <c r="AN694" i="17"/>
  <c r="AN695" i="17"/>
  <c r="AN696" i="17"/>
  <c r="AN697" i="17"/>
  <c r="AN698" i="17"/>
  <c r="AN699" i="17"/>
  <c r="AN700" i="17"/>
  <c r="AN701" i="17"/>
  <c r="AN702" i="17"/>
  <c r="AN703" i="17"/>
  <c r="AN704" i="17"/>
  <c r="AN705" i="17"/>
  <c r="AN706" i="17"/>
  <c r="AN707" i="17"/>
  <c r="AN708" i="17"/>
  <c r="AN709" i="17"/>
  <c r="AN710" i="17"/>
  <c r="AN711" i="17"/>
  <c r="AN712" i="17"/>
  <c r="AN713" i="17"/>
  <c r="AN714" i="17"/>
  <c r="AN715" i="17"/>
  <c r="AN716" i="17"/>
  <c r="AN717" i="17"/>
  <c r="AN718" i="17"/>
  <c r="AN719" i="17"/>
  <c r="AN720" i="17"/>
  <c r="AN721" i="17"/>
  <c r="AN722" i="17"/>
  <c r="AN723" i="17"/>
  <c r="AN724" i="17"/>
  <c r="AN725" i="17"/>
  <c r="AN726" i="17"/>
  <c r="AN727" i="17"/>
  <c r="AN728" i="17"/>
  <c r="AN729" i="17"/>
  <c r="AN730" i="17"/>
  <c r="AN731" i="17"/>
  <c r="AN732" i="17"/>
  <c r="AN733" i="17"/>
  <c r="AN734" i="17"/>
  <c r="AN735" i="17"/>
  <c r="AN736" i="17"/>
  <c r="AN737" i="17"/>
  <c r="AN738" i="17"/>
  <c r="AN739" i="17"/>
  <c r="AN740" i="17"/>
  <c r="AN741" i="17"/>
  <c r="AN742" i="17"/>
  <c r="AN743" i="17"/>
  <c r="AN744" i="17"/>
  <c r="AN745" i="17"/>
  <c r="AN746" i="17"/>
  <c r="AN747" i="17"/>
  <c r="AN748" i="17"/>
  <c r="AN749" i="17"/>
  <c r="AN750" i="17"/>
  <c r="AN751" i="17"/>
  <c r="AN752" i="17"/>
  <c r="AN753" i="17"/>
  <c r="AN754" i="17"/>
  <c r="AN755" i="17"/>
  <c r="AN756" i="17"/>
  <c r="AN757" i="17"/>
  <c r="AN758" i="17"/>
  <c r="AN759" i="17"/>
  <c r="AN760" i="17"/>
  <c r="AN761" i="17"/>
  <c r="AN762" i="17"/>
  <c r="AN763" i="17"/>
  <c r="AN764" i="17"/>
  <c r="AN765" i="17"/>
  <c r="AN766" i="17"/>
  <c r="AN767" i="17"/>
  <c r="AN768" i="17"/>
  <c r="AN769" i="17"/>
  <c r="AN770" i="17"/>
  <c r="AN771" i="17"/>
  <c r="AN772" i="17"/>
  <c r="AN773" i="17"/>
  <c r="AN774" i="17"/>
  <c r="AN775" i="17"/>
  <c r="AN776" i="17"/>
  <c r="AN777" i="17"/>
  <c r="AN778" i="17"/>
  <c r="AN779" i="17"/>
  <c r="AN780" i="17"/>
  <c r="AN781" i="17"/>
  <c r="AN782" i="17"/>
  <c r="AN783" i="17"/>
  <c r="AN784" i="17"/>
  <c r="AN785" i="17"/>
  <c r="AN786" i="17"/>
  <c r="AN787" i="17"/>
  <c r="AN788" i="17"/>
  <c r="AN789" i="17"/>
  <c r="AN790" i="17"/>
  <c r="AN791" i="17"/>
  <c r="AN792" i="17"/>
  <c r="AN793" i="17"/>
  <c r="AN794" i="17"/>
  <c r="AN795" i="17"/>
  <c r="AN796" i="17"/>
  <c r="AN797" i="17"/>
  <c r="AN798" i="17"/>
  <c r="AN799" i="17"/>
  <c r="AN800" i="17"/>
  <c r="AN801" i="17"/>
  <c r="AN802" i="17"/>
  <c r="AN803" i="17"/>
  <c r="AN804" i="17"/>
  <c r="AN805" i="17"/>
  <c r="AN806" i="17"/>
  <c r="AN807" i="17"/>
  <c r="AN808" i="17"/>
  <c r="AN809" i="17"/>
  <c r="AN810" i="17"/>
  <c r="AN811" i="17"/>
  <c r="AN812" i="17"/>
  <c r="AN813" i="17"/>
  <c r="AN814" i="17"/>
  <c r="AN815" i="17"/>
  <c r="AN816" i="17"/>
  <c r="AN817" i="17"/>
  <c r="AN818" i="17"/>
  <c r="AN819" i="17"/>
  <c r="AN820" i="17"/>
  <c r="AN821" i="17"/>
  <c r="AN822" i="17"/>
  <c r="AN823" i="17"/>
  <c r="AN824" i="17"/>
  <c r="AN825" i="17"/>
  <c r="AN826" i="17"/>
  <c r="AN827" i="17"/>
  <c r="AN828" i="17"/>
  <c r="AN829" i="17"/>
  <c r="AN830" i="17"/>
  <c r="AN831" i="17"/>
  <c r="AN832" i="17"/>
  <c r="AN833" i="17"/>
  <c r="AN834" i="17"/>
  <c r="AN835" i="17"/>
  <c r="AN836" i="17"/>
  <c r="AN837" i="17"/>
  <c r="AN838" i="17"/>
  <c r="AN839" i="17"/>
  <c r="AN840" i="17"/>
  <c r="AN841" i="17"/>
  <c r="AN842" i="17"/>
  <c r="AN843" i="17"/>
  <c r="AN844" i="17"/>
  <c r="AN845" i="17"/>
  <c r="AN846" i="17"/>
  <c r="AN847" i="17"/>
  <c r="AN848" i="17"/>
  <c r="AN849" i="17"/>
  <c r="AN850" i="17"/>
  <c r="AN851" i="17"/>
  <c r="AN852" i="17"/>
  <c r="AN853" i="17"/>
  <c r="AN854" i="17"/>
  <c r="AN855" i="17"/>
  <c r="AN856" i="17"/>
  <c r="AN857" i="17"/>
  <c r="AN858" i="17"/>
  <c r="AN859" i="17"/>
  <c r="AN860" i="17"/>
  <c r="AN861" i="17"/>
  <c r="AN862" i="17"/>
  <c r="AN863" i="17"/>
  <c r="AN864" i="17"/>
  <c r="AN865" i="17"/>
  <c r="AN866" i="17"/>
  <c r="AN867" i="17"/>
  <c r="AN868" i="17"/>
  <c r="AN869" i="17"/>
  <c r="AN870" i="17"/>
  <c r="AN871" i="17"/>
  <c r="AN872" i="17"/>
  <c r="AN873" i="17"/>
  <c r="AN874" i="17"/>
  <c r="AN875" i="17"/>
  <c r="AN876" i="17"/>
  <c r="AN877" i="17"/>
  <c r="AN878" i="17"/>
  <c r="AN879" i="17"/>
  <c r="AN880" i="17"/>
  <c r="AN881" i="17"/>
  <c r="AN882" i="17"/>
  <c r="AN883" i="17"/>
  <c r="AN884" i="17"/>
  <c r="AN885" i="17"/>
  <c r="AN886" i="17"/>
  <c r="AN887" i="17"/>
  <c r="AN888" i="17"/>
  <c r="AN889" i="17"/>
  <c r="AN890" i="17"/>
  <c r="AN891" i="17"/>
  <c r="AN892" i="17"/>
  <c r="AN893" i="17"/>
  <c r="AN894" i="17"/>
  <c r="AN895" i="17"/>
  <c r="AN896" i="17"/>
  <c r="AN897" i="17"/>
  <c r="AN898" i="17"/>
  <c r="AN899" i="17"/>
  <c r="AN900" i="17"/>
  <c r="AN901" i="17"/>
  <c r="AN902" i="17"/>
  <c r="AN903" i="17"/>
  <c r="AN904" i="17"/>
  <c r="AN905" i="17"/>
  <c r="AN906" i="17"/>
  <c r="AN907" i="17"/>
  <c r="AN908" i="17"/>
  <c r="AN909" i="17"/>
  <c r="AN910" i="17"/>
  <c r="AN911" i="17"/>
  <c r="AN912" i="17"/>
  <c r="AN913" i="17"/>
  <c r="AN914" i="17"/>
  <c r="AN915" i="17"/>
  <c r="AN916" i="17"/>
  <c r="AN917" i="17"/>
  <c r="AN918" i="17"/>
  <c r="AN919" i="17"/>
  <c r="AN920" i="17"/>
  <c r="AN921" i="17"/>
  <c r="AN922" i="17"/>
  <c r="AN923" i="17"/>
  <c r="AN924" i="17"/>
  <c r="AN925" i="17"/>
  <c r="AN926" i="17"/>
  <c r="AN927" i="17"/>
  <c r="AN928" i="17"/>
  <c r="AN929" i="17"/>
  <c r="AN930" i="17"/>
  <c r="AN931" i="17"/>
  <c r="AN932" i="17"/>
  <c r="AN933" i="17"/>
  <c r="AN934" i="17"/>
  <c r="AN935" i="17"/>
  <c r="AN936" i="17"/>
  <c r="AN937" i="17"/>
  <c r="AN938" i="17"/>
  <c r="AN939" i="17"/>
  <c r="AN940" i="17"/>
  <c r="AN941" i="17"/>
  <c r="AN942" i="17"/>
  <c r="AN943" i="17"/>
  <c r="AN944" i="17"/>
  <c r="AN945" i="17"/>
  <c r="AN946" i="17"/>
  <c r="AN947" i="17"/>
  <c r="AN948" i="17"/>
  <c r="AN949" i="17"/>
  <c r="AN950" i="17"/>
  <c r="AN951" i="17"/>
  <c r="AN952" i="17"/>
  <c r="AN953" i="17"/>
  <c r="AN954" i="17"/>
  <c r="AN955" i="17"/>
  <c r="AN956" i="17"/>
  <c r="AN957" i="17"/>
  <c r="AN958" i="17"/>
  <c r="AN959" i="17"/>
  <c r="AN960" i="17"/>
  <c r="AN961" i="17"/>
  <c r="AN962" i="17"/>
  <c r="AN963" i="17"/>
  <c r="AN964" i="17"/>
  <c r="AN965" i="17"/>
  <c r="AN966" i="17"/>
  <c r="AN967" i="17"/>
  <c r="AN968" i="17"/>
  <c r="AN969" i="17"/>
  <c r="AN970" i="17"/>
  <c r="AN971" i="17"/>
  <c r="AN972" i="17"/>
  <c r="AN973" i="17"/>
  <c r="AN974" i="17"/>
  <c r="AN975" i="17"/>
  <c r="AN976" i="17"/>
  <c r="AN977" i="17"/>
  <c r="AN978" i="17"/>
  <c r="AN979" i="17"/>
  <c r="AN980" i="17"/>
  <c r="AN981" i="17"/>
  <c r="AN982" i="17"/>
  <c r="AN983" i="17"/>
  <c r="AN984" i="17"/>
  <c r="AN985" i="17"/>
  <c r="AN986" i="17"/>
  <c r="AN987" i="17"/>
  <c r="AN988" i="17"/>
  <c r="AN989" i="17"/>
  <c r="AN990" i="17"/>
  <c r="AN991" i="17"/>
  <c r="AN992" i="17"/>
  <c r="AN993" i="17"/>
  <c r="AN994" i="17"/>
  <c r="AN995" i="17"/>
  <c r="AN996" i="17"/>
  <c r="AN997" i="17"/>
  <c r="AN998" i="17"/>
  <c r="AN999" i="17"/>
  <c r="AN1000" i="17"/>
  <c r="AN1001" i="17"/>
  <c r="AN1002" i="17"/>
  <c r="AN1003" i="17"/>
  <c r="AN1004" i="17"/>
  <c r="AN1005" i="17"/>
  <c r="AN1006" i="17"/>
  <c r="AN1007" i="17"/>
  <c r="AN1008" i="17"/>
  <c r="AN1009" i="17"/>
  <c r="AN1010" i="17"/>
  <c r="AN1011" i="17"/>
  <c r="AN1012" i="17"/>
  <c r="AN1013" i="17"/>
  <c r="AN1014" i="17"/>
  <c r="AN1015" i="17"/>
  <c r="AN1016" i="17"/>
  <c r="AN1017" i="17"/>
  <c r="AN1018" i="17"/>
  <c r="AN1019" i="17"/>
  <c r="AN1020" i="17"/>
  <c r="AN1021" i="17"/>
  <c r="AN1022" i="17"/>
  <c r="AN1023" i="17"/>
  <c r="AN1024" i="17"/>
  <c r="AN1025" i="17"/>
  <c r="AN1026" i="17"/>
  <c r="AN1027" i="17"/>
  <c r="AN1028" i="17"/>
  <c r="AN1029" i="17"/>
  <c r="AN1030" i="17"/>
  <c r="AN1031" i="17"/>
  <c r="AN1032" i="17"/>
  <c r="AN1033" i="17"/>
  <c r="AN1034" i="17"/>
  <c r="AN1035" i="17"/>
  <c r="AN1036" i="17"/>
  <c r="AN1037" i="17"/>
  <c r="AN1038" i="17"/>
  <c r="AN1039" i="17"/>
  <c r="AN1040" i="17"/>
  <c r="AN1041" i="17"/>
  <c r="AN1042" i="17"/>
  <c r="AN1043" i="17"/>
  <c r="AN1044" i="17"/>
  <c r="AN1045" i="17"/>
  <c r="AN1046" i="17"/>
  <c r="AN1047" i="17"/>
  <c r="AN1048" i="17"/>
  <c r="AN1049" i="17"/>
  <c r="AN1050" i="17"/>
  <c r="AN1051" i="17"/>
  <c r="AN1052" i="17"/>
  <c r="AN1053" i="17"/>
  <c r="AN1054" i="17"/>
  <c r="AN1055" i="17"/>
  <c r="AN1056" i="17"/>
  <c r="AN1057" i="17"/>
  <c r="AN1058" i="17"/>
  <c r="AN1059" i="17"/>
  <c r="AN1060" i="17"/>
  <c r="AN1061" i="17"/>
  <c r="AN1062" i="17"/>
  <c r="AN1063" i="17"/>
  <c r="AN1064" i="17"/>
  <c r="AN1065" i="17"/>
  <c r="AN1066" i="17"/>
  <c r="AN1067" i="17"/>
  <c r="AN1068" i="17"/>
  <c r="AN1069" i="17"/>
  <c r="AN1070" i="17"/>
  <c r="AN1071" i="17"/>
  <c r="AN1072" i="17"/>
  <c r="AN1073" i="17"/>
  <c r="AN1074" i="17"/>
  <c r="AN1075" i="17"/>
  <c r="AN1076" i="17"/>
  <c r="AN1077" i="17"/>
  <c r="AN1078" i="17"/>
  <c r="AN1079" i="17"/>
  <c r="AN1080" i="17"/>
  <c r="AN1081" i="17"/>
  <c r="AN1082" i="17"/>
  <c r="AN1083" i="17"/>
  <c r="AN1084" i="17"/>
  <c r="AN1085" i="17"/>
  <c r="AN1086" i="17"/>
  <c r="AN1087" i="17"/>
  <c r="AN1088" i="17"/>
  <c r="AN1089" i="17"/>
  <c r="AN1090" i="17"/>
  <c r="AN1091" i="17"/>
  <c r="AN1092" i="17"/>
  <c r="AN1093" i="17"/>
  <c r="AN1094" i="17"/>
  <c r="AN1095" i="17"/>
  <c r="AN1096" i="17"/>
  <c r="AN1097" i="17"/>
  <c r="AN1098" i="17"/>
  <c r="AN1099" i="17"/>
  <c r="AN1100" i="17"/>
  <c r="AN1101" i="17"/>
  <c r="AN1102" i="17"/>
  <c r="AN1103" i="17"/>
  <c r="AN1104" i="17"/>
  <c r="AN1105" i="17"/>
  <c r="AN1106" i="17"/>
  <c r="AN1107" i="17"/>
  <c r="AN1108" i="17"/>
  <c r="AN1109" i="17"/>
  <c r="AN1110" i="17"/>
  <c r="AN1111" i="17"/>
  <c r="AN1112" i="17"/>
  <c r="AN1113" i="17"/>
  <c r="AN1114" i="17"/>
  <c r="AN1115" i="17"/>
  <c r="AN1116" i="17"/>
  <c r="AN1117" i="17"/>
  <c r="AN1118" i="17"/>
  <c r="AN1119" i="17"/>
  <c r="AN1120" i="17"/>
  <c r="AN1121" i="17"/>
  <c r="AN1122" i="17"/>
  <c r="AN1123" i="17"/>
  <c r="AN1124" i="17"/>
  <c r="AN1125" i="17"/>
  <c r="AN1126" i="17"/>
  <c r="AN1127" i="17"/>
  <c r="AN1128" i="17"/>
  <c r="AN1129" i="17"/>
  <c r="AN1130" i="17"/>
  <c r="AN1131" i="17"/>
  <c r="AN1132" i="17"/>
  <c r="AN1133" i="17"/>
  <c r="AN1134" i="17"/>
  <c r="AN1135" i="17"/>
  <c r="AN1136" i="17"/>
  <c r="AN1137" i="17"/>
  <c r="AN1138" i="17"/>
  <c r="AN1139" i="17"/>
  <c r="AN1140" i="17"/>
  <c r="AN1141" i="17"/>
  <c r="AN1142" i="17"/>
  <c r="AN1143" i="17"/>
  <c r="AN1144" i="17"/>
  <c r="AN1145" i="17"/>
  <c r="AN1146" i="17"/>
  <c r="AN1147" i="17"/>
  <c r="AN1148" i="17"/>
  <c r="AN1149" i="17"/>
  <c r="AN1150" i="17"/>
  <c r="AN1151" i="17"/>
  <c r="AN1152" i="17"/>
  <c r="AN1153" i="17"/>
  <c r="AN1154" i="17"/>
  <c r="AN1155" i="17"/>
  <c r="AN1156" i="17"/>
  <c r="AN1157" i="17"/>
  <c r="AN1158" i="17"/>
  <c r="AN1159" i="17"/>
  <c r="AN1160" i="17"/>
  <c r="AN1161" i="17"/>
  <c r="AN1162" i="17"/>
  <c r="AN1163" i="17"/>
  <c r="AN1164" i="17"/>
  <c r="AN1165" i="17"/>
  <c r="AN1166" i="17"/>
  <c r="AN1167" i="17"/>
  <c r="AN1168" i="17"/>
  <c r="AN1169" i="17"/>
  <c r="AN1170" i="17"/>
  <c r="AN1171" i="17"/>
  <c r="AN1172" i="17"/>
  <c r="AN1173" i="17"/>
  <c r="AN1174" i="17"/>
  <c r="AN1175" i="17"/>
  <c r="AN1176" i="17"/>
  <c r="AN1177" i="17"/>
  <c r="AN1178" i="17"/>
  <c r="AN1179" i="17"/>
  <c r="AN1180" i="17"/>
  <c r="AN1181" i="17"/>
  <c r="AN1182" i="17"/>
  <c r="AN1183" i="17"/>
  <c r="AN1184" i="17"/>
  <c r="AN1185" i="17"/>
  <c r="AN1186" i="17"/>
  <c r="AN1187" i="17"/>
  <c r="AN1188" i="17"/>
  <c r="AN1189" i="17"/>
  <c r="AN1190" i="17"/>
  <c r="AN1191" i="17"/>
  <c r="AN1192" i="17"/>
  <c r="AN1193" i="17"/>
  <c r="AN1194" i="17"/>
  <c r="AN1195" i="17"/>
  <c r="AN1196" i="17"/>
  <c r="AN1197" i="17"/>
  <c r="AN1198" i="17"/>
  <c r="AN1199" i="17"/>
  <c r="AN1200" i="17"/>
  <c r="AN1201" i="17"/>
  <c r="AN1202" i="17"/>
  <c r="AN1203" i="17"/>
  <c r="AN1204" i="17"/>
  <c r="AN1205" i="17"/>
  <c r="AN1206" i="17"/>
  <c r="AN1207" i="17"/>
  <c r="AN1208" i="17"/>
  <c r="AN1209" i="17"/>
  <c r="AN1210" i="17"/>
  <c r="AN1211" i="17"/>
  <c r="AN1212" i="17"/>
  <c r="AN1213" i="17"/>
  <c r="AN1214" i="17"/>
  <c r="AN1215" i="17"/>
  <c r="AN1216" i="17"/>
  <c r="AN1217" i="17"/>
  <c r="AN1218" i="17"/>
  <c r="AN1219" i="17"/>
  <c r="AN1220" i="17"/>
  <c r="AN1221" i="17"/>
  <c r="AN1222" i="17"/>
  <c r="AN1223" i="17"/>
  <c r="AN1224" i="17"/>
  <c r="AN1225" i="17"/>
  <c r="AN1226" i="17"/>
  <c r="AN1227" i="17"/>
  <c r="AN1228" i="17"/>
  <c r="AN1229" i="17"/>
  <c r="AN1230" i="17"/>
  <c r="AN1231" i="17"/>
  <c r="AN1232" i="17"/>
  <c r="AN1233" i="17"/>
  <c r="AN1234" i="17"/>
  <c r="AN1235" i="17"/>
  <c r="AN1236" i="17"/>
  <c r="AN1237" i="17"/>
  <c r="AN1238" i="17"/>
  <c r="AN1239" i="17"/>
  <c r="AN1240" i="17"/>
  <c r="AN1241" i="17"/>
  <c r="AN1242" i="17"/>
  <c r="AN1243" i="17"/>
  <c r="AN1244" i="17"/>
  <c r="AN1245" i="17"/>
  <c r="AN1246" i="17"/>
  <c r="AN1247" i="17"/>
  <c r="AN1248" i="17"/>
  <c r="AN1249" i="17"/>
  <c r="AN1250" i="17"/>
  <c r="AN1251" i="17"/>
  <c r="AN1252" i="17"/>
  <c r="AN1253" i="17"/>
  <c r="AN1254" i="17"/>
  <c r="AN1255" i="17"/>
  <c r="AN1256" i="17"/>
  <c r="AN1257" i="17"/>
  <c r="AN1258" i="17"/>
  <c r="AN1259" i="17"/>
  <c r="AN15" i="17"/>
  <c r="AM1260" i="13"/>
  <c r="AN1260" i="13"/>
  <c r="AO1260" i="13"/>
  <c r="AP1260" i="13"/>
  <c r="AM1261" i="13"/>
  <c r="AN1261" i="13"/>
  <c r="AO1261" i="13"/>
  <c r="AP1261" i="13"/>
  <c r="AM1262" i="13"/>
  <c r="AN1262" i="13"/>
  <c r="AO1262" i="13"/>
  <c r="AP1262" i="13"/>
  <c r="AM1263" i="13"/>
  <c r="AN1263" i="13"/>
  <c r="AO1263" i="13"/>
  <c r="AP1263" i="13"/>
  <c r="AM1264" i="13"/>
  <c r="AN1264" i="13"/>
  <c r="AO1264" i="13"/>
  <c r="AP1264" i="13"/>
  <c r="AM1265" i="13"/>
  <c r="AN1265" i="13"/>
  <c r="AO1265" i="13"/>
  <c r="AP1265" i="13"/>
  <c r="AM1266" i="13"/>
  <c r="AN1266" i="13"/>
  <c r="AO1266" i="13"/>
  <c r="AP1266" i="13"/>
  <c r="AM1267" i="13"/>
  <c r="AN1267" i="13"/>
  <c r="AO1267" i="13"/>
  <c r="AP1267" i="13"/>
  <c r="AM1268" i="13"/>
  <c r="AN1268" i="13"/>
  <c r="AO1268" i="13"/>
  <c r="AP1268" i="13"/>
  <c r="AM1269" i="13"/>
  <c r="AN1269" i="13"/>
  <c r="AO1269" i="13"/>
  <c r="AP1269" i="13"/>
  <c r="AM1270" i="13"/>
  <c r="AN1270" i="13"/>
  <c r="AO1270" i="13"/>
  <c r="AP1270" i="13"/>
  <c r="AM1271" i="13"/>
  <c r="AN1271" i="13"/>
  <c r="AO1271" i="13"/>
  <c r="AP1271" i="13"/>
  <c r="AM1272" i="13"/>
  <c r="AN1272" i="13"/>
  <c r="AO1272" i="13"/>
  <c r="AP1272" i="13"/>
  <c r="AM1273" i="13"/>
  <c r="AN1273" i="13"/>
  <c r="AO1273" i="13"/>
  <c r="AP1273" i="13"/>
  <c r="AM1274" i="13"/>
  <c r="AN1274" i="13"/>
  <c r="AO1274" i="13"/>
  <c r="AP1274" i="13"/>
  <c r="AM1275" i="13"/>
  <c r="AN1275" i="13"/>
  <c r="AO1275" i="13"/>
  <c r="AP1275" i="13"/>
  <c r="AM1276" i="13"/>
  <c r="AN1276" i="13"/>
  <c r="AO1276" i="13"/>
  <c r="AP1276" i="13"/>
  <c r="AM1277" i="13"/>
  <c r="AN1277" i="13"/>
  <c r="AO1277" i="13"/>
  <c r="AP1277" i="13"/>
  <c r="AM1278" i="13"/>
  <c r="AN1278" i="13"/>
  <c r="AO1278" i="13"/>
  <c r="AP1278" i="13"/>
  <c r="AM1279" i="13"/>
  <c r="AN1279" i="13"/>
  <c r="AO1279" i="13"/>
  <c r="AP1279" i="13"/>
  <c r="AM1280" i="13"/>
  <c r="AN1280" i="13"/>
  <c r="AO1280" i="13"/>
  <c r="AP1280" i="13"/>
  <c r="AM1281" i="13"/>
  <c r="AN1281" i="13"/>
  <c r="AO1281" i="13"/>
  <c r="AP1281" i="13"/>
  <c r="AM1282" i="13"/>
  <c r="AN1282" i="13"/>
  <c r="AO1282" i="13"/>
  <c r="AP1282" i="13"/>
  <c r="AM1283" i="13"/>
  <c r="AN1283" i="13"/>
  <c r="AO1283" i="13"/>
  <c r="AP1283" i="13"/>
  <c r="AM1284" i="13"/>
  <c r="AN1284" i="13"/>
  <c r="AO1284" i="13"/>
  <c r="AP1284" i="13"/>
  <c r="AM1285" i="13"/>
  <c r="AN1285" i="13"/>
  <c r="AO1285" i="13"/>
  <c r="AP1285" i="13"/>
  <c r="AM1286" i="13"/>
  <c r="AN1286" i="13"/>
  <c r="AO1286" i="13"/>
  <c r="AP1286" i="13"/>
  <c r="AM1287" i="13"/>
  <c r="AN1287" i="13"/>
  <c r="AO1287" i="13"/>
  <c r="AP1287" i="13"/>
  <c r="AM1288" i="13"/>
  <c r="AN1288" i="13"/>
  <c r="AO1288" i="13"/>
  <c r="AP1288" i="13"/>
  <c r="AM1289" i="13"/>
  <c r="AN1289" i="13"/>
  <c r="AO1289" i="13"/>
  <c r="AP1289" i="13"/>
  <c r="AM1290" i="13"/>
  <c r="AN1290" i="13"/>
  <c r="AO1290" i="13"/>
  <c r="AP1290" i="13"/>
  <c r="AM1291" i="13"/>
  <c r="AN1291" i="13"/>
  <c r="AO1291" i="13"/>
  <c r="AP1291" i="13"/>
  <c r="AM1292" i="13"/>
  <c r="AN1292" i="13"/>
  <c r="AO1292" i="13"/>
  <c r="AP1292" i="13"/>
  <c r="AM1293" i="13"/>
  <c r="AN1293" i="13"/>
  <c r="AO1293" i="13"/>
  <c r="AP1293" i="13"/>
  <c r="AM1294" i="13"/>
  <c r="AN1294" i="13"/>
  <c r="AO1294" i="13"/>
  <c r="AP1294" i="13"/>
  <c r="AM1295" i="13"/>
  <c r="AN1295" i="13"/>
  <c r="AO1295" i="13"/>
  <c r="AP1295" i="13"/>
  <c r="AM1296" i="13"/>
  <c r="AN1296" i="13"/>
  <c r="AO1296" i="13"/>
  <c r="AP1296" i="13"/>
  <c r="AM1297" i="13"/>
  <c r="AN1297" i="13"/>
  <c r="AO1297" i="13"/>
  <c r="AP1297" i="13"/>
  <c r="AM1298" i="13"/>
  <c r="AN1298" i="13"/>
  <c r="AO1298" i="13"/>
  <c r="AP1298" i="13"/>
  <c r="AN16" i="13"/>
  <c r="AN17" i="13"/>
  <c r="AN18" i="13"/>
  <c r="AN19" i="13"/>
  <c r="AN20" i="13"/>
  <c r="AN21" i="13"/>
  <c r="AN22" i="13"/>
  <c r="AN23" i="13"/>
  <c r="AN24" i="13"/>
  <c r="AN25" i="13"/>
  <c r="AN26" i="13"/>
  <c r="AN27" i="13"/>
  <c r="AN28" i="13"/>
  <c r="AN29" i="13"/>
  <c r="AN30" i="13"/>
  <c r="AN31" i="13"/>
  <c r="AN32" i="13"/>
  <c r="AN33" i="13"/>
  <c r="AN34" i="13"/>
  <c r="AN35" i="13"/>
  <c r="AN36" i="13"/>
  <c r="AN37" i="13"/>
  <c r="AN38" i="13"/>
  <c r="AN39" i="13"/>
  <c r="AN40" i="13"/>
  <c r="AN41" i="13"/>
  <c r="AN42" i="13"/>
  <c r="AN43" i="13"/>
  <c r="AN44" i="13"/>
  <c r="AN45" i="13"/>
  <c r="AN46" i="13"/>
  <c r="AN47" i="13"/>
  <c r="AN48" i="13"/>
  <c r="AN49" i="13"/>
  <c r="AN50" i="13"/>
  <c r="AN51" i="13"/>
  <c r="AN52" i="13"/>
  <c r="AN53" i="13"/>
  <c r="AN54" i="13"/>
  <c r="AN55" i="13"/>
  <c r="AN56" i="13"/>
  <c r="AN57" i="13"/>
  <c r="AN58" i="13"/>
  <c r="AN59" i="13"/>
  <c r="AN60" i="13"/>
  <c r="AN61" i="13"/>
  <c r="AN62" i="13"/>
  <c r="AN63" i="13"/>
  <c r="AN64" i="13"/>
  <c r="AN65" i="13"/>
  <c r="AN66" i="13"/>
  <c r="AN67" i="13"/>
  <c r="AN68" i="13"/>
  <c r="AN69" i="13"/>
  <c r="AN70" i="13"/>
  <c r="AN71" i="13"/>
  <c r="AN72" i="13"/>
  <c r="AN73" i="13"/>
  <c r="AN74" i="13"/>
  <c r="AN75" i="13"/>
  <c r="AN76" i="13"/>
  <c r="AN77" i="13"/>
  <c r="AN78" i="13"/>
  <c r="AN79" i="13"/>
  <c r="AN80" i="13"/>
  <c r="AN81" i="13"/>
  <c r="AN82" i="13"/>
  <c r="AN83" i="13"/>
  <c r="AN84" i="13"/>
  <c r="AN85" i="13"/>
  <c r="AN86" i="13"/>
  <c r="AN87" i="13"/>
  <c r="AN88" i="13"/>
  <c r="AN89" i="13"/>
  <c r="AN90" i="13"/>
  <c r="AN91" i="13"/>
  <c r="AN92" i="13"/>
  <c r="AN93" i="13"/>
  <c r="AN94" i="13"/>
  <c r="AN95" i="13"/>
  <c r="AN96" i="13"/>
  <c r="AN97" i="13"/>
  <c r="AN98" i="13"/>
  <c r="AN99" i="13"/>
  <c r="AN100" i="13"/>
  <c r="AN101" i="13"/>
  <c r="AN102" i="13"/>
  <c r="AN103" i="13"/>
  <c r="AN104" i="13"/>
  <c r="AN105" i="13"/>
  <c r="AN106" i="13"/>
  <c r="AN107" i="13"/>
  <c r="AN108" i="13"/>
  <c r="AN109" i="13"/>
  <c r="AN110" i="13"/>
  <c r="AN111" i="13"/>
  <c r="AN112" i="13"/>
  <c r="AN113" i="13"/>
  <c r="AN114" i="13"/>
  <c r="AN115" i="13"/>
  <c r="AN116" i="13"/>
  <c r="AN117" i="13"/>
  <c r="AN118" i="13"/>
  <c r="AN119" i="13"/>
  <c r="AN120" i="13"/>
  <c r="AN121" i="13"/>
  <c r="AN122" i="13"/>
  <c r="AN123" i="13"/>
  <c r="AN124" i="13"/>
  <c r="AN125" i="13"/>
  <c r="AN126" i="13"/>
  <c r="AN127" i="13"/>
  <c r="AN128" i="13"/>
  <c r="AN129" i="13"/>
  <c r="AN130" i="13"/>
  <c r="AN131" i="13"/>
  <c r="AN132" i="13"/>
  <c r="AN133" i="13"/>
  <c r="AN134" i="13"/>
  <c r="AN135" i="13"/>
  <c r="AN136" i="13"/>
  <c r="AN137" i="13"/>
  <c r="AN138" i="13"/>
  <c r="AN139" i="13"/>
  <c r="AN140" i="13"/>
  <c r="AN141" i="13"/>
  <c r="AN142" i="13"/>
  <c r="AN143" i="13"/>
  <c r="AN144" i="13"/>
  <c r="AN145" i="13"/>
  <c r="AN146" i="13"/>
  <c r="AN147" i="13"/>
  <c r="AN148" i="13"/>
  <c r="AN149" i="13"/>
  <c r="AN150" i="13"/>
  <c r="AN151" i="13"/>
  <c r="AN152" i="13"/>
  <c r="AN153" i="13"/>
  <c r="AN154" i="13"/>
  <c r="AN155" i="13"/>
  <c r="AN156" i="13"/>
  <c r="AN157" i="13"/>
  <c r="AN158" i="13"/>
  <c r="AN159" i="13"/>
  <c r="AN160" i="13"/>
  <c r="AN161" i="13"/>
  <c r="AN162" i="13"/>
  <c r="AN163" i="13"/>
  <c r="AN164" i="13"/>
  <c r="AN165" i="13"/>
  <c r="AN166" i="13"/>
  <c r="AN167" i="13"/>
  <c r="AN168" i="13"/>
  <c r="AN169" i="13"/>
  <c r="AN170" i="13"/>
  <c r="AN171" i="13"/>
  <c r="AN172" i="13"/>
  <c r="AN173" i="13"/>
  <c r="AN174" i="13"/>
  <c r="AN175" i="13"/>
  <c r="AN176" i="13"/>
  <c r="AN177" i="13"/>
  <c r="AN178" i="13"/>
  <c r="AN179" i="13"/>
  <c r="AN180" i="13"/>
  <c r="AN181" i="13"/>
  <c r="AN182" i="13"/>
  <c r="AN183" i="13"/>
  <c r="AN184" i="13"/>
  <c r="AN185" i="13"/>
  <c r="AN186" i="13"/>
  <c r="AN187" i="13"/>
  <c r="AN188" i="13"/>
  <c r="AN189" i="13"/>
  <c r="AN190" i="13"/>
  <c r="AN191" i="13"/>
  <c r="AN192" i="13"/>
  <c r="AN193" i="13"/>
  <c r="AN194" i="13"/>
  <c r="AN195" i="13"/>
  <c r="AN196" i="13"/>
  <c r="AN197" i="13"/>
  <c r="AN198" i="13"/>
  <c r="AN199" i="13"/>
  <c r="AN200" i="13"/>
  <c r="AN201" i="13"/>
  <c r="AN202" i="13"/>
  <c r="AN203" i="13"/>
  <c r="AN204" i="13"/>
  <c r="AN205" i="13"/>
  <c r="AN206" i="13"/>
  <c r="AN207" i="13"/>
  <c r="AN208" i="13"/>
  <c r="AN209" i="13"/>
  <c r="AN210" i="13"/>
  <c r="AN211" i="13"/>
  <c r="AN212" i="13"/>
  <c r="AN213" i="13"/>
  <c r="AN214" i="13"/>
  <c r="AN215" i="13"/>
  <c r="AN216" i="13"/>
  <c r="AN217" i="13"/>
  <c r="AN218" i="13"/>
  <c r="AN219" i="13"/>
  <c r="AN220" i="13"/>
  <c r="AN221" i="13"/>
  <c r="AN222" i="13"/>
  <c r="AN223" i="13"/>
  <c r="AN224" i="13"/>
  <c r="AN225" i="13"/>
  <c r="AN226" i="13"/>
  <c r="AN227" i="13"/>
  <c r="AN228" i="13"/>
  <c r="AN229" i="13"/>
  <c r="AN230" i="13"/>
  <c r="AN231" i="13"/>
  <c r="AN232" i="13"/>
  <c r="AN233" i="13"/>
  <c r="AN234" i="13"/>
  <c r="AN235" i="13"/>
  <c r="AN236" i="13"/>
  <c r="AN237" i="13"/>
  <c r="AN238" i="13"/>
  <c r="AN239" i="13"/>
  <c r="AN240" i="13"/>
  <c r="AN241" i="13"/>
  <c r="AN242" i="13"/>
  <c r="AN243" i="13"/>
  <c r="AN244" i="13"/>
  <c r="AN245" i="13"/>
  <c r="AN246" i="13"/>
  <c r="AN247" i="13"/>
  <c r="AN248" i="13"/>
  <c r="AN249" i="13"/>
  <c r="AN250" i="13"/>
  <c r="AN251" i="13"/>
  <c r="AN252" i="13"/>
  <c r="AN253" i="13"/>
  <c r="AN254" i="13"/>
  <c r="AN255" i="13"/>
  <c r="AN256" i="13"/>
  <c r="AN257" i="13"/>
  <c r="AN258" i="13"/>
  <c r="AN259" i="13"/>
  <c r="AN260" i="13"/>
  <c r="AN261" i="13"/>
  <c r="AN262" i="13"/>
  <c r="AN263" i="13"/>
  <c r="AN264" i="13"/>
  <c r="AN265" i="13"/>
  <c r="AN266" i="13"/>
  <c r="AN267" i="13"/>
  <c r="AN268" i="13"/>
  <c r="AN269" i="13"/>
  <c r="AN270" i="13"/>
  <c r="AN271" i="13"/>
  <c r="AN272" i="13"/>
  <c r="AN273" i="13"/>
  <c r="AN274" i="13"/>
  <c r="AN275" i="13"/>
  <c r="AN276" i="13"/>
  <c r="AN277" i="13"/>
  <c r="AN278" i="13"/>
  <c r="AN279" i="13"/>
  <c r="AN280" i="13"/>
  <c r="AN281" i="13"/>
  <c r="AN282" i="13"/>
  <c r="AN283" i="13"/>
  <c r="AN284" i="13"/>
  <c r="AN285" i="13"/>
  <c r="AN286" i="13"/>
  <c r="AN287" i="13"/>
  <c r="AN288" i="13"/>
  <c r="AN289" i="13"/>
  <c r="AN290" i="13"/>
  <c r="AN291" i="13"/>
  <c r="AN292" i="13"/>
  <c r="AN293" i="13"/>
  <c r="AN294" i="13"/>
  <c r="AN295" i="13"/>
  <c r="AN296" i="13"/>
  <c r="AN297" i="13"/>
  <c r="AN298" i="13"/>
  <c r="AN299" i="13"/>
  <c r="AN300" i="13"/>
  <c r="AN301" i="13"/>
  <c r="AN302" i="13"/>
  <c r="AN303" i="13"/>
  <c r="AN304" i="13"/>
  <c r="AN305" i="13"/>
  <c r="AN306" i="13"/>
  <c r="AN307" i="13"/>
  <c r="AN308" i="13"/>
  <c r="AN309" i="13"/>
  <c r="AN310" i="13"/>
  <c r="AN311" i="13"/>
  <c r="AN312" i="13"/>
  <c r="AN313" i="13"/>
  <c r="AN314" i="13"/>
  <c r="AN315" i="13"/>
  <c r="AN316" i="13"/>
  <c r="AN317" i="13"/>
  <c r="AN318" i="13"/>
  <c r="AN319" i="13"/>
  <c r="AN320" i="13"/>
  <c r="AN321" i="13"/>
  <c r="AN322" i="13"/>
  <c r="AN323" i="13"/>
  <c r="AN324" i="13"/>
  <c r="AN325" i="13"/>
  <c r="AN326" i="13"/>
  <c r="AN327" i="13"/>
  <c r="AN328" i="13"/>
  <c r="AN329" i="13"/>
  <c r="AN330" i="13"/>
  <c r="AN331" i="13"/>
  <c r="AN332" i="13"/>
  <c r="AN333" i="13"/>
  <c r="AN334" i="13"/>
  <c r="AN335" i="13"/>
  <c r="AN336" i="13"/>
  <c r="AN337" i="13"/>
  <c r="AN338" i="13"/>
  <c r="AN339" i="13"/>
  <c r="AN340" i="13"/>
  <c r="AN341" i="13"/>
  <c r="AN342" i="13"/>
  <c r="AN343" i="13"/>
  <c r="AN344" i="13"/>
  <c r="AN345" i="13"/>
  <c r="AN346" i="13"/>
  <c r="AN347" i="13"/>
  <c r="AN348" i="13"/>
  <c r="AN349" i="13"/>
  <c r="AN350" i="13"/>
  <c r="AN351" i="13"/>
  <c r="AN352" i="13"/>
  <c r="AN353" i="13"/>
  <c r="AN354" i="13"/>
  <c r="AN355" i="13"/>
  <c r="AN356" i="13"/>
  <c r="AN357" i="13"/>
  <c r="AN358" i="13"/>
  <c r="AN359" i="13"/>
  <c r="AN360" i="13"/>
  <c r="AN361" i="13"/>
  <c r="AN362" i="13"/>
  <c r="AN363" i="13"/>
  <c r="AN364" i="13"/>
  <c r="AN365" i="13"/>
  <c r="AN366" i="13"/>
  <c r="AN367" i="13"/>
  <c r="AN368" i="13"/>
  <c r="AN369" i="13"/>
  <c r="AN370" i="13"/>
  <c r="AN371" i="13"/>
  <c r="AN372" i="13"/>
  <c r="AN373" i="13"/>
  <c r="AN374" i="13"/>
  <c r="AN375" i="13"/>
  <c r="AN376" i="13"/>
  <c r="AN377" i="13"/>
  <c r="AN378" i="13"/>
  <c r="AN379" i="13"/>
  <c r="AN380" i="13"/>
  <c r="AN381" i="13"/>
  <c r="AN382" i="13"/>
  <c r="AN383" i="13"/>
  <c r="AN384" i="13"/>
  <c r="AN385" i="13"/>
  <c r="AN386" i="13"/>
  <c r="AN387" i="13"/>
  <c r="AN388" i="13"/>
  <c r="AN389" i="13"/>
  <c r="AN390" i="13"/>
  <c r="AN391" i="13"/>
  <c r="AN392" i="13"/>
  <c r="AN393" i="13"/>
  <c r="AN394" i="13"/>
  <c r="AN395" i="13"/>
  <c r="AN396" i="13"/>
  <c r="AN397" i="13"/>
  <c r="AN398" i="13"/>
  <c r="AN399" i="13"/>
  <c r="AN400" i="13"/>
  <c r="AN401" i="13"/>
  <c r="AN402" i="13"/>
  <c r="AN403" i="13"/>
  <c r="AN404" i="13"/>
  <c r="AN405" i="13"/>
  <c r="AN406" i="13"/>
  <c r="AN407" i="13"/>
  <c r="AN408" i="13"/>
  <c r="AN409" i="13"/>
  <c r="AN410" i="13"/>
  <c r="AN411" i="13"/>
  <c r="AN412" i="13"/>
  <c r="AN413" i="13"/>
  <c r="AN414" i="13"/>
  <c r="AN415" i="13"/>
  <c r="AN416" i="13"/>
  <c r="AN417" i="13"/>
  <c r="AN418" i="13"/>
  <c r="AN419" i="13"/>
  <c r="AN420" i="13"/>
  <c r="AN421" i="13"/>
  <c r="AN422" i="13"/>
  <c r="AN423" i="13"/>
  <c r="AN424" i="13"/>
  <c r="AN425" i="13"/>
  <c r="AN426" i="13"/>
  <c r="AN427" i="13"/>
  <c r="AN428" i="13"/>
  <c r="AN429" i="13"/>
  <c r="AN430" i="13"/>
  <c r="AN431" i="13"/>
  <c r="AN432" i="13"/>
  <c r="AN433" i="13"/>
  <c r="AN434" i="13"/>
  <c r="AN435" i="13"/>
  <c r="AN436" i="13"/>
  <c r="AN437" i="13"/>
  <c r="AN438" i="13"/>
  <c r="AN439" i="13"/>
  <c r="AN440" i="13"/>
  <c r="AN441" i="13"/>
  <c r="AN442" i="13"/>
  <c r="AN443" i="13"/>
  <c r="AN444" i="13"/>
  <c r="AN445" i="13"/>
  <c r="AN446" i="13"/>
  <c r="AN447" i="13"/>
  <c r="AN448" i="13"/>
  <c r="AN449" i="13"/>
  <c r="AN450" i="13"/>
  <c r="AN451" i="13"/>
  <c r="AN452" i="13"/>
  <c r="AN453" i="13"/>
  <c r="AN454" i="13"/>
  <c r="AN455" i="13"/>
  <c r="AN456" i="13"/>
  <c r="AN457" i="13"/>
  <c r="AN458" i="13"/>
  <c r="AN459" i="13"/>
  <c r="AN460" i="13"/>
  <c r="AN461" i="13"/>
  <c r="AN462" i="13"/>
  <c r="AN463" i="13"/>
  <c r="AN464" i="13"/>
  <c r="AN465" i="13"/>
  <c r="AN466" i="13"/>
  <c r="AN467" i="13"/>
  <c r="AN468" i="13"/>
  <c r="AN469" i="13"/>
  <c r="AN470" i="13"/>
  <c r="AN471" i="13"/>
  <c r="AN472" i="13"/>
  <c r="AN473" i="13"/>
  <c r="AN474" i="13"/>
  <c r="AN475" i="13"/>
  <c r="AN476" i="13"/>
  <c r="AN477" i="13"/>
  <c r="AN478" i="13"/>
  <c r="AN479" i="13"/>
  <c r="AN480" i="13"/>
  <c r="AN481" i="13"/>
  <c r="AN482" i="13"/>
  <c r="AN483" i="13"/>
  <c r="AN484" i="13"/>
  <c r="AN485" i="13"/>
  <c r="AN486" i="13"/>
  <c r="AN487" i="13"/>
  <c r="AN488" i="13"/>
  <c r="AN489" i="13"/>
  <c r="AN490" i="13"/>
  <c r="AN491" i="13"/>
  <c r="AN492" i="13"/>
  <c r="AN493" i="13"/>
  <c r="AN494" i="13"/>
  <c r="AN495" i="13"/>
  <c r="AN496" i="13"/>
  <c r="AN497" i="13"/>
  <c r="AN498" i="13"/>
  <c r="AN499" i="13"/>
  <c r="AN500" i="13"/>
  <c r="AN501" i="13"/>
  <c r="AN502" i="13"/>
  <c r="AN503" i="13"/>
  <c r="AN504" i="13"/>
  <c r="AN505" i="13"/>
  <c r="AN506" i="13"/>
  <c r="AN507" i="13"/>
  <c r="AN508" i="13"/>
  <c r="AN509" i="13"/>
  <c r="AN510" i="13"/>
  <c r="AN511" i="13"/>
  <c r="AN512" i="13"/>
  <c r="AN513" i="13"/>
  <c r="AN514" i="13"/>
  <c r="AN515" i="13"/>
  <c r="AN516" i="13"/>
  <c r="AN517" i="13"/>
  <c r="AN518" i="13"/>
  <c r="AN519" i="13"/>
  <c r="AN520" i="13"/>
  <c r="AN521" i="13"/>
  <c r="AN522" i="13"/>
  <c r="AN523" i="13"/>
  <c r="AN524" i="13"/>
  <c r="AN525" i="13"/>
  <c r="AN526" i="13"/>
  <c r="AN527" i="13"/>
  <c r="AN528" i="13"/>
  <c r="AN529" i="13"/>
  <c r="AN530" i="13"/>
  <c r="AN531" i="13"/>
  <c r="AN532" i="13"/>
  <c r="AN533" i="13"/>
  <c r="AN534" i="13"/>
  <c r="AN535" i="13"/>
  <c r="AN536" i="13"/>
  <c r="AN537" i="13"/>
  <c r="AN538" i="13"/>
  <c r="AN539" i="13"/>
  <c r="AN540" i="13"/>
  <c r="AN541" i="13"/>
  <c r="AN542" i="13"/>
  <c r="AN543" i="13"/>
  <c r="AN544" i="13"/>
  <c r="AN545" i="13"/>
  <c r="AN546" i="13"/>
  <c r="AN547" i="13"/>
  <c r="AN548" i="13"/>
  <c r="AN549" i="13"/>
  <c r="AN550" i="13"/>
  <c r="AN551" i="13"/>
  <c r="AN552" i="13"/>
  <c r="AN553" i="13"/>
  <c r="AN554" i="13"/>
  <c r="AN555" i="13"/>
  <c r="AN556" i="13"/>
  <c r="AN557" i="13"/>
  <c r="AN558" i="13"/>
  <c r="AN559" i="13"/>
  <c r="AN560" i="13"/>
  <c r="AN561" i="13"/>
  <c r="AN562" i="13"/>
  <c r="AN563" i="13"/>
  <c r="AN564" i="13"/>
  <c r="AN565" i="13"/>
  <c r="AN566" i="13"/>
  <c r="AN567" i="13"/>
  <c r="AN568" i="13"/>
  <c r="AN569" i="13"/>
  <c r="AN570" i="13"/>
  <c r="AN571" i="13"/>
  <c r="AN572" i="13"/>
  <c r="AN573" i="13"/>
  <c r="AN574" i="13"/>
  <c r="AN575" i="13"/>
  <c r="AN576" i="13"/>
  <c r="AN577" i="13"/>
  <c r="AN578" i="13"/>
  <c r="AN579" i="13"/>
  <c r="AN580" i="13"/>
  <c r="AN581" i="13"/>
  <c r="AN582" i="13"/>
  <c r="AN583" i="13"/>
  <c r="AN584" i="13"/>
  <c r="AN585" i="13"/>
  <c r="AN586" i="13"/>
  <c r="AN587" i="13"/>
  <c r="AN588" i="13"/>
  <c r="AN589" i="13"/>
  <c r="AN590" i="13"/>
  <c r="AN591" i="13"/>
  <c r="AN592" i="13"/>
  <c r="AN593" i="13"/>
  <c r="AN594" i="13"/>
  <c r="AN595" i="13"/>
  <c r="AN596" i="13"/>
  <c r="AN597" i="13"/>
  <c r="AN598" i="13"/>
  <c r="AN599" i="13"/>
  <c r="AN600" i="13"/>
  <c r="AN601" i="13"/>
  <c r="AN602" i="13"/>
  <c r="AN603" i="13"/>
  <c r="AN604" i="13"/>
  <c r="AN605" i="13"/>
  <c r="AN606" i="13"/>
  <c r="AN607" i="13"/>
  <c r="AN608" i="13"/>
  <c r="AN609" i="13"/>
  <c r="AN610" i="13"/>
  <c r="AN611" i="13"/>
  <c r="AN612" i="13"/>
  <c r="AN613" i="13"/>
  <c r="AN614" i="13"/>
  <c r="AN615" i="13"/>
  <c r="AN616" i="13"/>
  <c r="AN617" i="13"/>
  <c r="AN618" i="13"/>
  <c r="AN619" i="13"/>
  <c r="AN620" i="13"/>
  <c r="AN621" i="13"/>
  <c r="AN622" i="13"/>
  <c r="AN623" i="13"/>
  <c r="AN624" i="13"/>
  <c r="AN625" i="13"/>
  <c r="AN626" i="13"/>
  <c r="AN627" i="13"/>
  <c r="AN628" i="13"/>
  <c r="AN629" i="13"/>
  <c r="AN630" i="13"/>
  <c r="AN631" i="13"/>
  <c r="AN632" i="13"/>
  <c r="AN633" i="13"/>
  <c r="AN634" i="13"/>
  <c r="AN635" i="13"/>
  <c r="AN636" i="13"/>
  <c r="AN637" i="13"/>
  <c r="AN638" i="13"/>
  <c r="AN639" i="13"/>
  <c r="AN640" i="13"/>
  <c r="AN641" i="13"/>
  <c r="AN642" i="13"/>
  <c r="AN643" i="13"/>
  <c r="AN644" i="13"/>
  <c r="AN645" i="13"/>
  <c r="AN646" i="13"/>
  <c r="AN647" i="13"/>
  <c r="AN648" i="13"/>
  <c r="AN649" i="13"/>
  <c r="AN650" i="13"/>
  <c r="AN651" i="13"/>
  <c r="AN652" i="13"/>
  <c r="AN653" i="13"/>
  <c r="AN654" i="13"/>
  <c r="AN655" i="13"/>
  <c r="AN656" i="13"/>
  <c r="AN657" i="13"/>
  <c r="AN658" i="13"/>
  <c r="AN659" i="13"/>
  <c r="AN660" i="13"/>
  <c r="AN661" i="13"/>
  <c r="AN662" i="13"/>
  <c r="AN663" i="13"/>
  <c r="AN664" i="13"/>
  <c r="AN665" i="13"/>
  <c r="AN666" i="13"/>
  <c r="AN667" i="13"/>
  <c r="AN668" i="13"/>
  <c r="AN669" i="13"/>
  <c r="AN670" i="13"/>
  <c r="AN671" i="13"/>
  <c r="AN672" i="13"/>
  <c r="AN673" i="13"/>
  <c r="AN674" i="13"/>
  <c r="AN675" i="13"/>
  <c r="AN676" i="13"/>
  <c r="AN677" i="13"/>
  <c r="AN678" i="13"/>
  <c r="AN679" i="13"/>
  <c r="AN680" i="13"/>
  <c r="AN681" i="13"/>
  <c r="AN682" i="13"/>
  <c r="AN683" i="13"/>
  <c r="AN684" i="13"/>
  <c r="AN685" i="13"/>
  <c r="AN686" i="13"/>
  <c r="AN687" i="13"/>
  <c r="AN688" i="13"/>
  <c r="AN689" i="13"/>
  <c r="AN690" i="13"/>
  <c r="AN691" i="13"/>
  <c r="AN692" i="13"/>
  <c r="AN693" i="13"/>
  <c r="AN694" i="13"/>
  <c r="AN695" i="13"/>
  <c r="AN696" i="13"/>
  <c r="AN697" i="13"/>
  <c r="AN698" i="13"/>
  <c r="AN699" i="13"/>
  <c r="AN700" i="13"/>
  <c r="AN701" i="13"/>
  <c r="AN702" i="13"/>
  <c r="AN703" i="13"/>
  <c r="AN704" i="13"/>
  <c r="AN705" i="13"/>
  <c r="AN706" i="13"/>
  <c r="AN707" i="13"/>
  <c r="AN708" i="13"/>
  <c r="AN709" i="13"/>
  <c r="AN710" i="13"/>
  <c r="AN711" i="13"/>
  <c r="AN712" i="13"/>
  <c r="AN713" i="13"/>
  <c r="AN714" i="13"/>
  <c r="AN715" i="13"/>
  <c r="AN716" i="13"/>
  <c r="AN717" i="13"/>
  <c r="AN718" i="13"/>
  <c r="AN719" i="13"/>
  <c r="AN720" i="13"/>
  <c r="AN721" i="13"/>
  <c r="AN722" i="13"/>
  <c r="AN723" i="13"/>
  <c r="AN724" i="13"/>
  <c r="AN725" i="13"/>
  <c r="AN726" i="13"/>
  <c r="AN727" i="13"/>
  <c r="AN728" i="13"/>
  <c r="AN729" i="13"/>
  <c r="AN730" i="13"/>
  <c r="AN731" i="13"/>
  <c r="AN732" i="13"/>
  <c r="AN733" i="13"/>
  <c r="AN734" i="13"/>
  <c r="AN735" i="13"/>
  <c r="AN736" i="13"/>
  <c r="AN737" i="13"/>
  <c r="AN738" i="13"/>
  <c r="AN739" i="13"/>
  <c r="AN740" i="13"/>
  <c r="AN741" i="13"/>
  <c r="AN742" i="13"/>
  <c r="AN743" i="13"/>
  <c r="AN744" i="13"/>
  <c r="AN745" i="13"/>
  <c r="AN746" i="13"/>
  <c r="AN747" i="13"/>
  <c r="AN748" i="13"/>
  <c r="AN749" i="13"/>
  <c r="AN750" i="13"/>
  <c r="AN751" i="13"/>
  <c r="AN752" i="13"/>
  <c r="AN753" i="13"/>
  <c r="AN754" i="13"/>
  <c r="AN755" i="13"/>
  <c r="AN756" i="13"/>
  <c r="AN757" i="13"/>
  <c r="AN758" i="13"/>
  <c r="AN759" i="13"/>
  <c r="AN760" i="13"/>
  <c r="AN761" i="13"/>
  <c r="AN762" i="13"/>
  <c r="AN763" i="13"/>
  <c r="AN764" i="13"/>
  <c r="AN765" i="13"/>
  <c r="AN766" i="13"/>
  <c r="AN767" i="13"/>
  <c r="AN768" i="13"/>
  <c r="AN769" i="13"/>
  <c r="AN770" i="13"/>
  <c r="AN771" i="13"/>
  <c r="AN772" i="13"/>
  <c r="AN773" i="13"/>
  <c r="AN774" i="13"/>
  <c r="AN775" i="13"/>
  <c r="AN776" i="13"/>
  <c r="AN777" i="13"/>
  <c r="AN778" i="13"/>
  <c r="AN779" i="13"/>
  <c r="AN780" i="13"/>
  <c r="AN781" i="13"/>
  <c r="AN782" i="13"/>
  <c r="AN783" i="13"/>
  <c r="AN784" i="13"/>
  <c r="AN785" i="13"/>
  <c r="AN786" i="13"/>
  <c r="AN787" i="13"/>
  <c r="AN788" i="13"/>
  <c r="AN789" i="13"/>
  <c r="AN790" i="13"/>
  <c r="AN791" i="13"/>
  <c r="AN792" i="13"/>
  <c r="AN793" i="13"/>
  <c r="AN794" i="13"/>
  <c r="AN795" i="13"/>
  <c r="AN796" i="13"/>
  <c r="AN797" i="13"/>
  <c r="AN798" i="13"/>
  <c r="AN799" i="13"/>
  <c r="AN800" i="13"/>
  <c r="AN801" i="13"/>
  <c r="AN802" i="13"/>
  <c r="AN803" i="13"/>
  <c r="AN804" i="13"/>
  <c r="AN805" i="13"/>
  <c r="AN806" i="13"/>
  <c r="AN807" i="13"/>
  <c r="AN808" i="13"/>
  <c r="AN809" i="13"/>
  <c r="AN810" i="13"/>
  <c r="AN811" i="13"/>
  <c r="AN812" i="13"/>
  <c r="AN813" i="13"/>
  <c r="AN814" i="13"/>
  <c r="AN815" i="13"/>
  <c r="AN816" i="13"/>
  <c r="AN817" i="13"/>
  <c r="AN818" i="13"/>
  <c r="AN819" i="13"/>
  <c r="AN820" i="13"/>
  <c r="AN821" i="13"/>
  <c r="AN822" i="13"/>
  <c r="AN823" i="13"/>
  <c r="AN824" i="13"/>
  <c r="AN825" i="13"/>
  <c r="AN826" i="13"/>
  <c r="AN827" i="13"/>
  <c r="AN828" i="13"/>
  <c r="AN829" i="13"/>
  <c r="AN830" i="13"/>
  <c r="AN831" i="13"/>
  <c r="AN832" i="13"/>
  <c r="AN833" i="13"/>
  <c r="AN834" i="13"/>
  <c r="AN835" i="13"/>
  <c r="AN836" i="13"/>
  <c r="AN837" i="13"/>
  <c r="AN838" i="13"/>
  <c r="AN839" i="13"/>
  <c r="AN840" i="13"/>
  <c r="AN841" i="13"/>
  <c r="AN842" i="13"/>
  <c r="AN843" i="13"/>
  <c r="AN844" i="13"/>
  <c r="AN845" i="13"/>
  <c r="AN846" i="13"/>
  <c r="AN847" i="13"/>
  <c r="AN848" i="13"/>
  <c r="AN849" i="13"/>
  <c r="AN850" i="13"/>
  <c r="AN851" i="13"/>
  <c r="AN852" i="13"/>
  <c r="AN853" i="13"/>
  <c r="AN854" i="13"/>
  <c r="AN855" i="13"/>
  <c r="AN856" i="13"/>
  <c r="AN857" i="13"/>
  <c r="AN858" i="13"/>
  <c r="AN859" i="13"/>
  <c r="AN860" i="13"/>
  <c r="AN861" i="13"/>
  <c r="AN862" i="13"/>
  <c r="AN863" i="13"/>
  <c r="AN864" i="13"/>
  <c r="AN865" i="13"/>
  <c r="AN866" i="13"/>
  <c r="AN867" i="13"/>
  <c r="AN868" i="13"/>
  <c r="AN869" i="13"/>
  <c r="AN870" i="13"/>
  <c r="AN871" i="13"/>
  <c r="AN872" i="13"/>
  <c r="AN873" i="13"/>
  <c r="AN874" i="13"/>
  <c r="AN875" i="13"/>
  <c r="AN876" i="13"/>
  <c r="AN877" i="13"/>
  <c r="AN878" i="13"/>
  <c r="AN879" i="13"/>
  <c r="AN880" i="13"/>
  <c r="AN881" i="13"/>
  <c r="AN882" i="13"/>
  <c r="AN883" i="13"/>
  <c r="AN884" i="13"/>
  <c r="AN885" i="13"/>
  <c r="AN886" i="13"/>
  <c r="AN887" i="13"/>
  <c r="AN888" i="13"/>
  <c r="AN889" i="13"/>
  <c r="AN890" i="13"/>
  <c r="AN891" i="13"/>
  <c r="AN892" i="13"/>
  <c r="AN893" i="13"/>
  <c r="AN894" i="13"/>
  <c r="AN895" i="13"/>
  <c r="AN896" i="13"/>
  <c r="AN897" i="13"/>
  <c r="AN898" i="13"/>
  <c r="AN899" i="13"/>
  <c r="AN900" i="13"/>
  <c r="AN901" i="13"/>
  <c r="AN902" i="13"/>
  <c r="AN903" i="13"/>
  <c r="AN904" i="13"/>
  <c r="AN905" i="13"/>
  <c r="AN906" i="13"/>
  <c r="AN907" i="13"/>
  <c r="AN908" i="13"/>
  <c r="AN909" i="13"/>
  <c r="AN910" i="13"/>
  <c r="AN911" i="13"/>
  <c r="AN912" i="13"/>
  <c r="AN913" i="13"/>
  <c r="AN914" i="13"/>
  <c r="AN915" i="13"/>
  <c r="AN916" i="13"/>
  <c r="AN917" i="13"/>
  <c r="AN918" i="13"/>
  <c r="AN919" i="13"/>
  <c r="AN920" i="13"/>
  <c r="AN921" i="13"/>
  <c r="AN922" i="13"/>
  <c r="AN923" i="13"/>
  <c r="AN924" i="13"/>
  <c r="AN925" i="13"/>
  <c r="AN926" i="13"/>
  <c r="AN927" i="13"/>
  <c r="AN928" i="13"/>
  <c r="AN929" i="13"/>
  <c r="AN930" i="13"/>
  <c r="AN931" i="13"/>
  <c r="AN932" i="13"/>
  <c r="AN933" i="13"/>
  <c r="AN934" i="13"/>
  <c r="AN935" i="13"/>
  <c r="AN936" i="13"/>
  <c r="AN937" i="13"/>
  <c r="AN938" i="13"/>
  <c r="AN939" i="13"/>
  <c r="AN940" i="13"/>
  <c r="AN941" i="13"/>
  <c r="AN942" i="13"/>
  <c r="AN943" i="13"/>
  <c r="AN944" i="13"/>
  <c r="AN945" i="13"/>
  <c r="AN946" i="13"/>
  <c r="AN947" i="13"/>
  <c r="AN948" i="13"/>
  <c r="AN949" i="13"/>
  <c r="AN950" i="13"/>
  <c r="AN951" i="13"/>
  <c r="AN952" i="13"/>
  <c r="AN953" i="13"/>
  <c r="AN954" i="13"/>
  <c r="AN955" i="13"/>
  <c r="AN956" i="13"/>
  <c r="AN957" i="13"/>
  <c r="AN958" i="13"/>
  <c r="AN959" i="13"/>
  <c r="AN960" i="13"/>
  <c r="AN961" i="13"/>
  <c r="AN962" i="13"/>
  <c r="AN963" i="13"/>
  <c r="AN964" i="13"/>
  <c r="AN965" i="13"/>
  <c r="AN966" i="13"/>
  <c r="AN967" i="13"/>
  <c r="AN968" i="13"/>
  <c r="AN969" i="13"/>
  <c r="AN970" i="13"/>
  <c r="AN971" i="13"/>
  <c r="AN972" i="13"/>
  <c r="AN973" i="13"/>
  <c r="AN974" i="13"/>
  <c r="AN975" i="13"/>
  <c r="AN976" i="13"/>
  <c r="AN977" i="13"/>
  <c r="AN978" i="13"/>
  <c r="AN979" i="13"/>
  <c r="AN980" i="13"/>
  <c r="AN981" i="13"/>
  <c r="AN982" i="13"/>
  <c r="AN983" i="13"/>
  <c r="AN984" i="13"/>
  <c r="AN985" i="13"/>
  <c r="AN986" i="13"/>
  <c r="AN987" i="13"/>
  <c r="AN988" i="13"/>
  <c r="AN989" i="13"/>
  <c r="AN990" i="13"/>
  <c r="AN991" i="13"/>
  <c r="AN992" i="13"/>
  <c r="AN993" i="13"/>
  <c r="AN994" i="13"/>
  <c r="AN995" i="13"/>
  <c r="AN996" i="13"/>
  <c r="AN997" i="13"/>
  <c r="AN998" i="13"/>
  <c r="AN999" i="13"/>
  <c r="AN1000" i="13"/>
  <c r="AN1001" i="13"/>
  <c r="AN1002" i="13"/>
  <c r="AN1003" i="13"/>
  <c r="AN1004" i="13"/>
  <c r="AN1005" i="13"/>
  <c r="AN1006" i="13"/>
  <c r="AN1007" i="13"/>
  <c r="AN1008" i="13"/>
  <c r="AN1009" i="13"/>
  <c r="AN1010" i="13"/>
  <c r="AN1011" i="13"/>
  <c r="AN1012" i="13"/>
  <c r="AN1013" i="13"/>
  <c r="AN1014" i="13"/>
  <c r="AN1015" i="13"/>
  <c r="AN1016" i="13"/>
  <c r="AN1017" i="13"/>
  <c r="AN1018" i="13"/>
  <c r="AN1019" i="13"/>
  <c r="AN1020" i="13"/>
  <c r="AN1021" i="13"/>
  <c r="AN1022" i="13"/>
  <c r="AN1023" i="13"/>
  <c r="AN1024" i="13"/>
  <c r="AN1025" i="13"/>
  <c r="AN1026" i="13"/>
  <c r="AN1027" i="13"/>
  <c r="AN1028" i="13"/>
  <c r="AN1029" i="13"/>
  <c r="AN1030" i="13"/>
  <c r="AN1031" i="13"/>
  <c r="AN1032" i="13"/>
  <c r="AN1033" i="13"/>
  <c r="AN1034" i="13"/>
  <c r="AN1035" i="13"/>
  <c r="AN1036" i="13"/>
  <c r="AN1037" i="13"/>
  <c r="AN1038" i="13"/>
  <c r="AN1039" i="13"/>
  <c r="AN1040" i="13"/>
  <c r="AN1041" i="13"/>
  <c r="AN1042" i="13"/>
  <c r="AN1043" i="13"/>
  <c r="AN1044" i="13"/>
  <c r="AN1045" i="13"/>
  <c r="AN1046" i="13"/>
  <c r="AN1047" i="13"/>
  <c r="AN1048" i="13"/>
  <c r="AN1049" i="13"/>
  <c r="AN1050" i="13"/>
  <c r="AN1051" i="13"/>
  <c r="AN1052" i="13"/>
  <c r="AN1053" i="13"/>
  <c r="AN1054" i="13"/>
  <c r="AN1055" i="13"/>
  <c r="AN1056" i="13"/>
  <c r="AN1057" i="13"/>
  <c r="AN1058" i="13"/>
  <c r="AN1059" i="13"/>
  <c r="AN1060" i="13"/>
  <c r="AN1061" i="13"/>
  <c r="AN1062" i="13"/>
  <c r="AN1063" i="13"/>
  <c r="AN1064" i="13"/>
  <c r="AN1065" i="13"/>
  <c r="AN1066" i="13"/>
  <c r="AN1067" i="13"/>
  <c r="AN1068" i="13"/>
  <c r="AN1069" i="13"/>
  <c r="AN1070" i="13"/>
  <c r="AN1071" i="13"/>
  <c r="AN1072" i="13"/>
  <c r="AN1073" i="13"/>
  <c r="AN1074" i="13"/>
  <c r="AN1075" i="13"/>
  <c r="AN1076" i="13"/>
  <c r="AN1077" i="13"/>
  <c r="AN1078" i="13"/>
  <c r="AN1079" i="13"/>
  <c r="AN1080" i="13"/>
  <c r="AN1081" i="13"/>
  <c r="AN1082" i="13"/>
  <c r="AN1083" i="13"/>
  <c r="AN1084" i="13"/>
  <c r="AN1085" i="13"/>
  <c r="AN1086" i="13"/>
  <c r="AN1087" i="13"/>
  <c r="AN1088" i="13"/>
  <c r="AN1089" i="13"/>
  <c r="AN1090" i="13"/>
  <c r="AN1091" i="13"/>
  <c r="AN1092" i="13"/>
  <c r="AN1093" i="13"/>
  <c r="AN1094" i="13"/>
  <c r="AN1095" i="13"/>
  <c r="AN1096" i="13"/>
  <c r="AN1097" i="13"/>
  <c r="AN1098" i="13"/>
  <c r="AN1099" i="13"/>
  <c r="AN1100" i="13"/>
  <c r="AN1101" i="13"/>
  <c r="AN1102" i="13"/>
  <c r="AN1103" i="13"/>
  <c r="AN1104" i="13"/>
  <c r="AN1105" i="13"/>
  <c r="AN1106" i="13"/>
  <c r="AN1107" i="13"/>
  <c r="AN1108" i="13"/>
  <c r="AN1109" i="13"/>
  <c r="AN1110" i="13"/>
  <c r="AN1111" i="13"/>
  <c r="AN1112" i="13"/>
  <c r="AN1113" i="13"/>
  <c r="AN1114" i="13"/>
  <c r="AN1115" i="13"/>
  <c r="AN1116" i="13"/>
  <c r="AN1117" i="13"/>
  <c r="AN1118" i="13"/>
  <c r="AN1119" i="13"/>
  <c r="AN1120" i="13"/>
  <c r="AN1121" i="13"/>
  <c r="AN1122" i="13"/>
  <c r="AN1123" i="13"/>
  <c r="AN1124" i="13"/>
  <c r="AN1125" i="13"/>
  <c r="AN1126" i="13"/>
  <c r="AN1127" i="13"/>
  <c r="AN1128" i="13"/>
  <c r="AN1129" i="13"/>
  <c r="AN1130" i="13"/>
  <c r="AN1131" i="13"/>
  <c r="AN1132" i="13"/>
  <c r="AN1133" i="13"/>
  <c r="AN1134" i="13"/>
  <c r="AN1135" i="13"/>
  <c r="AN1136" i="13"/>
  <c r="AN1137" i="13"/>
  <c r="AN1138" i="13"/>
  <c r="AN1139" i="13"/>
  <c r="AN1140" i="13"/>
  <c r="AN1141" i="13"/>
  <c r="AN1142" i="13"/>
  <c r="AN1143" i="13"/>
  <c r="AN1144" i="13"/>
  <c r="AN1145" i="13"/>
  <c r="AN1146" i="13"/>
  <c r="AN1147" i="13"/>
  <c r="AN1148" i="13"/>
  <c r="AN1149" i="13"/>
  <c r="AN1150" i="13"/>
  <c r="AN1151" i="13"/>
  <c r="AN1152" i="13"/>
  <c r="AN1153" i="13"/>
  <c r="AN1154" i="13"/>
  <c r="AN1155" i="13"/>
  <c r="AN1156" i="13"/>
  <c r="AN1157" i="13"/>
  <c r="AN1158" i="13"/>
  <c r="AN1159" i="13"/>
  <c r="AN1160" i="13"/>
  <c r="AN1161" i="13"/>
  <c r="AN1162" i="13"/>
  <c r="AN1163" i="13"/>
  <c r="AN1164" i="13"/>
  <c r="AN1165" i="13"/>
  <c r="AN1166" i="13"/>
  <c r="AN1167" i="13"/>
  <c r="AN1168" i="13"/>
  <c r="AN1169" i="13"/>
  <c r="AN1170" i="13"/>
  <c r="AN1171" i="13"/>
  <c r="AN1172" i="13"/>
  <c r="AN1173" i="13"/>
  <c r="AN1174" i="13"/>
  <c r="AN1175" i="13"/>
  <c r="AN1176" i="13"/>
  <c r="AN1177" i="13"/>
  <c r="AN1178" i="13"/>
  <c r="AN1179" i="13"/>
  <c r="AN1180" i="13"/>
  <c r="AN1181" i="13"/>
  <c r="AN1182" i="13"/>
  <c r="AN1183" i="13"/>
  <c r="AN1184" i="13"/>
  <c r="AN1185" i="13"/>
  <c r="AN1186" i="13"/>
  <c r="AN1187" i="13"/>
  <c r="AN1188" i="13"/>
  <c r="AN1189" i="13"/>
  <c r="AN1190" i="13"/>
  <c r="AN1191" i="13"/>
  <c r="AN1192" i="13"/>
  <c r="AN1193" i="13"/>
  <c r="AN1194" i="13"/>
  <c r="AN1195" i="13"/>
  <c r="AN1196" i="13"/>
  <c r="AN1197" i="13"/>
  <c r="AN1198" i="13"/>
  <c r="AN1199" i="13"/>
  <c r="AN1200" i="13"/>
  <c r="AN1201" i="13"/>
  <c r="AN1202" i="13"/>
  <c r="AN1203" i="13"/>
  <c r="AN1204" i="13"/>
  <c r="AN1205" i="13"/>
  <c r="AN1206" i="13"/>
  <c r="AN1207" i="13"/>
  <c r="AN1208" i="13"/>
  <c r="AN1209" i="13"/>
  <c r="AN1210" i="13"/>
  <c r="AN1211" i="13"/>
  <c r="AN1212" i="13"/>
  <c r="AN1213" i="13"/>
  <c r="AN1214" i="13"/>
  <c r="AN1215" i="13"/>
  <c r="AN1216" i="13"/>
  <c r="AN1217" i="13"/>
  <c r="AN1218" i="13"/>
  <c r="AN1219" i="13"/>
  <c r="AN1220" i="13"/>
  <c r="AN1221" i="13"/>
  <c r="AN1222" i="13"/>
  <c r="AN1223" i="13"/>
  <c r="AN1224" i="13"/>
  <c r="AN1225" i="13"/>
  <c r="AN1226" i="13"/>
  <c r="AN1227" i="13"/>
  <c r="AN1228" i="13"/>
  <c r="AN1229" i="13"/>
  <c r="AN1230" i="13"/>
  <c r="AN1231" i="13"/>
  <c r="AN1232" i="13"/>
  <c r="AN1233" i="13"/>
  <c r="AN1234" i="13"/>
  <c r="AN1235" i="13"/>
  <c r="AN1236" i="13"/>
  <c r="AN1237" i="13"/>
  <c r="AN1238" i="13"/>
  <c r="AN1239" i="13"/>
  <c r="AN1240" i="13"/>
  <c r="AN1241" i="13"/>
  <c r="AN1242" i="13"/>
  <c r="AN1243" i="13"/>
  <c r="AN1244" i="13"/>
  <c r="AN1245" i="13"/>
  <c r="AN1246" i="13"/>
  <c r="AN1247" i="13"/>
  <c r="AN1248" i="13"/>
  <c r="AN1249" i="13"/>
  <c r="AN1250" i="13"/>
  <c r="AN1251" i="13"/>
  <c r="AN1252" i="13"/>
  <c r="AN1253" i="13"/>
  <c r="AN1254" i="13"/>
  <c r="AN1255" i="13"/>
  <c r="AN1256" i="13"/>
  <c r="AN1257" i="13"/>
  <c r="AN1258" i="13"/>
  <c r="AN1259" i="13"/>
  <c r="AN15" i="13"/>
  <c r="H32" i="6"/>
  <c r="S32" i="6"/>
  <c r="S30" i="6"/>
  <c r="H30" i="6"/>
  <c r="S28" i="6"/>
  <c r="H28" i="6"/>
  <c r="AM1255" i="21" l="1"/>
  <c r="AM1259" i="21"/>
  <c r="AM1258" i="21"/>
  <c r="AM1257" i="21"/>
  <c r="AM1256" i="21"/>
  <c r="AM1254" i="21"/>
  <c r="AM1253" i="21"/>
  <c r="AM1252" i="21"/>
  <c r="AM1251" i="21"/>
  <c r="AM1250" i="21"/>
  <c r="AM1249" i="21"/>
  <c r="AM1248" i="21"/>
  <c r="AM1247" i="21"/>
  <c r="AM1246" i="21"/>
  <c r="AM1245" i="21"/>
  <c r="AM1244" i="21"/>
  <c r="AM1243" i="21"/>
  <c r="AM1242" i="21"/>
  <c r="AM1241" i="21"/>
  <c r="AM1240" i="21"/>
  <c r="AM1239" i="21"/>
  <c r="AM1238" i="21"/>
  <c r="AM1237" i="21"/>
  <c r="AM1236" i="21"/>
  <c r="AM1235" i="21"/>
  <c r="AM1234" i="21"/>
  <c r="AM1233" i="21"/>
  <c r="AM1232" i="21"/>
  <c r="AM1231" i="21"/>
  <c r="AM1230" i="21"/>
  <c r="AM1229" i="21"/>
  <c r="AM1228" i="21"/>
  <c r="AM1227" i="21"/>
  <c r="AM1226" i="21"/>
  <c r="AM1225" i="21"/>
  <c r="AM1224" i="21"/>
  <c r="AM1223" i="21"/>
  <c r="AM1222" i="21"/>
  <c r="AM1221" i="21"/>
  <c r="AM1220" i="21"/>
  <c r="AM1219" i="21"/>
  <c r="AM1218" i="21"/>
  <c r="AM1217" i="21"/>
  <c r="AM1216" i="21"/>
  <c r="AM1215" i="21"/>
  <c r="AM1214" i="21"/>
  <c r="AM1213" i="21"/>
  <c r="AM1212" i="21"/>
  <c r="AM1211" i="21"/>
  <c r="AM1210" i="21"/>
  <c r="AM1209" i="21"/>
  <c r="AM1208" i="21"/>
  <c r="AM1207" i="21"/>
  <c r="AM1206" i="21"/>
  <c r="AM1205" i="21"/>
  <c r="AM1204" i="21"/>
  <c r="AM1203" i="21"/>
  <c r="AM1202" i="21"/>
  <c r="AM1201" i="21"/>
  <c r="AM1200" i="21"/>
  <c r="AM1199" i="21"/>
  <c r="AM1198" i="21"/>
  <c r="AM1197" i="21"/>
  <c r="AM1196" i="21"/>
  <c r="AM1195" i="21"/>
  <c r="AM1194" i="21"/>
  <c r="AM1193" i="21"/>
  <c r="AM1192" i="21"/>
  <c r="AM1191" i="21"/>
  <c r="AM1190" i="21"/>
  <c r="AM1189" i="21"/>
  <c r="AM1188" i="21"/>
  <c r="AM1187" i="21"/>
  <c r="AM1186" i="21"/>
  <c r="AM1185" i="21"/>
  <c r="AM1184" i="21"/>
  <c r="AM1183" i="21"/>
  <c r="AM1182" i="21"/>
  <c r="AM1181" i="21"/>
  <c r="AM1180" i="21"/>
  <c r="AM1179" i="21"/>
  <c r="AM1178" i="21"/>
  <c r="AM1177" i="21"/>
  <c r="AM1176" i="21"/>
  <c r="AM1175" i="21"/>
  <c r="AM1174" i="21"/>
  <c r="AM1173" i="21"/>
  <c r="AM1172" i="21"/>
  <c r="AM1171" i="21"/>
  <c r="AM1170" i="21"/>
  <c r="AM1169" i="21"/>
  <c r="AM1168" i="21"/>
  <c r="AM1167" i="21"/>
  <c r="AM1166" i="21"/>
  <c r="AM1165" i="21"/>
  <c r="AM1164" i="21"/>
  <c r="AM1163" i="21"/>
  <c r="AM1162" i="21"/>
  <c r="AM1161" i="21"/>
  <c r="AM1160" i="21"/>
  <c r="AM1159" i="21"/>
  <c r="AM1158" i="21"/>
  <c r="AM1157" i="21"/>
  <c r="AM1156" i="21"/>
  <c r="AM1155" i="21"/>
  <c r="AM1154" i="21"/>
  <c r="AM1153" i="21"/>
  <c r="AM1152" i="21"/>
  <c r="AM1151" i="21"/>
  <c r="AM1150" i="21"/>
  <c r="AM1149" i="21"/>
  <c r="AM1148" i="21"/>
  <c r="AM1147" i="21"/>
  <c r="AM1146" i="21"/>
  <c r="AM1145" i="21"/>
  <c r="AM1144" i="21"/>
  <c r="AM1143" i="21"/>
  <c r="AM1142" i="21"/>
  <c r="AM1141" i="21"/>
  <c r="AM1140" i="21"/>
  <c r="AM1139" i="21"/>
  <c r="AM1138" i="21"/>
  <c r="AM1137" i="21"/>
  <c r="AM1136" i="21"/>
  <c r="AM1135" i="21"/>
  <c r="AM1134" i="21"/>
  <c r="AM1133" i="21"/>
  <c r="AM1132" i="21"/>
  <c r="AM1131" i="21"/>
  <c r="AM1130" i="21"/>
  <c r="AM1129" i="21"/>
  <c r="AM1128" i="21"/>
  <c r="AM1127" i="21"/>
  <c r="AM1126" i="21"/>
  <c r="AM1125" i="21"/>
  <c r="AM1124" i="21"/>
  <c r="AM1123" i="21"/>
  <c r="AM1122" i="21"/>
  <c r="AM1121" i="21"/>
  <c r="AM1120" i="21"/>
  <c r="AM1119" i="21"/>
  <c r="AM1118" i="21"/>
  <c r="AM1117" i="21"/>
  <c r="AM1116" i="21"/>
  <c r="AM1115" i="21"/>
  <c r="AM1114" i="21"/>
  <c r="AM1113" i="21"/>
  <c r="AM1112" i="21"/>
  <c r="AM1111" i="21"/>
  <c r="AM1110" i="21"/>
  <c r="AM1109" i="21"/>
  <c r="AM1108" i="21"/>
  <c r="AM1107" i="21"/>
  <c r="AM1106" i="21"/>
  <c r="AM1105" i="21"/>
  <c r="AM1104" i="21"/>
  <c r="AM1103" i="21"/>
  <c r="AM1102" i="21"/>
  <c r="AM1101" i="21"/>
  <c r="AM1100" i="21"/>
  <c r="AM1099" i="21"/>
  <c r="AM1098" i="21"/>
  <c r="AM1097" i="21"/>
  <c r="AM1096" i="21"/>
  <c r="AM1095" i="21"/>
  <c r="AM1094" i="21"/>
  <c r="AM1093" i="21"/>
  <c r="AM1092" i="21"/>
  <c r="AM1091" i="21"/>
  <c r="AM1090" i="21"/>
  <c r="AM1089" i="21"/>
  <c r="AM1088" i="21"/>
  <c r="AM1087" i="21"/>
  <c r="AM1086" i="21"/>
  <c r="AM1085" i="21"/>
  <c r="AM1084" i="21"/>
  <c r="AM1083" i="21"/>
  <c r="AM1082" i="21"/>
  <c r="AM1081" i="21"/>
  <c r="AM1080" i="21"/>
  <c r="AM1079" i="21"/>
  <c r="AM1078" i="21"/>
  <c r="AM1077" i="21"/>
  <c r="AM1076" i="21"/>
  <c r="AM1075" i="21"/>
  <c r="AM1074" i="21"/>
  <c r="AM1073" i="21"/>
  <c r="AM1072" i="21"/>
  <c r="AM1071" i="21"/>
  <c r="AM1070" i="21"/>
  <c r="AM1069" i="21"/>
  <c r="AM1068" i="21"/>
  <c r="AM1067" i="21"/>
  <c r="AM1066" i="21"/>
  <c r="AM1065" i="21"/>
  <c r="AM1064" i="21"/>
  <c r="AM1063" i="21"/>
  <c r="AM1062" i="21"/>
  <c r="AM1061" i="21"/>
  <c r="AM1060" i="21"/>
  <c r="AM1059" i="21"/>
  <c r="AM1058" i="21"/>
  <c r="AM1057" i="21"/>
  <c r="AM1056" i="21"/>
  <c r="AM1055" i="21"/>
  <c r="AM1054" i="21"/>
  <c r="AM1053" i="21"/>
  <c r="AM1052" i="21"/>
  <c r="AM1051" i="21"/>
  <c r="AM1050" i="21"/>
  <c r="AM1049" i="21"/>
  <c r="AM1048" i="21"/>
  <c r="AM1047" i="21"/>
  <c r="AM1046" i="21"/>
  <c r="AM1045" i="21"/>
  <c r="AM1044" i="21"/>
  <c r="AM1043" i="21"/>
  <c r="AM1042" i="21"/>
  <c r="AM1041" i="21"/>
  <c r="AM1040" i="21"/>
  <c r="AM1039" i="21"/>
  <c r="AM1038" i="21"/>
  <c r="AM1037" i="21"/>
  <c r="AM1036" i="21"/>
  <c r="AM1035" i="21"/>
  <c r="AM1034" i="21"/>
  <c r="AM1033" i="21"/>
  <c r="AM1032" i="21"/>
  <c r="AM1031" i="21"/>
  <c r="AM1030" i="21"/>
  <c r="AM1029" i="21"/>
  <c r="AM1028" i="21"/>
  <c r="AM1027" i="21"/>
  <c r="AM1026" i="21"/>
  <c r="AM1025" i="21"/>
  <c r="AM1024" i="21"/>
  <c r="AM1023" i="21"/>
  <c r="AM1022" i="21"/>
  <c r="AM1021" i="21"/>
  <c r="AM1020" i="21"/>
  <c r="AM1019" i="21"/>
  <c r="AM1018" i="21"/>
  <c r="AM1017" i="21"/>
  <c r="AM1016" i="21"/>
  <c r="AM1015" i="21"/>
  <c r="AM1014" i="21"/>
  <c r="AM1013" i="21"/>
  <c r="AM1012" i="21"/>
  <c r="AM1011" i="21"/>
  <c r="AM1010" i="21"/>
  <c r="AM1009" i="21"/>
  <c r="AM1008" i="21"/>
  <c r="AM1007" i="21"/>
  <c r="AM1006" i="21"/>
  <c r="AM1005" i="21"/>
  <c r="AM1004" i="21"/>
  <c r="AM1003" i="21"/>
  <c r="AM1002" i="21"/>
  <c r="AM1001" i="21"/>
  <c r="AM1000" i="21"/>
  <c r="AM999" i="21"/>
  <c r="AM998" i="21"/>
  <c r="AM997" i="21"/>
  <c r="AM996" i="21"/>
  <c r="AM995" i="21"/>
  <c r="AM994" i="21"/>
  <c r="AM993" i="21"/>
  <c r="AM992" i="21"/>
  <c r="AM991" i="21"/>
  <c r="AM990" i="21"/>
  <c r="AM989" i="21"/>
  <c r="AM988" i="21"/>
  <c r="AM987" i="21"/>
  <c r="AM986" i="21"/>
  <c r="AM985" i="21"/>
  <c r="AM984" i="21"/>
  <c r="AM983" i="21"/>
  <c r="AM982" i="21"/>
  <c r="AM981" i="21"/>
  <c r="AM980" i="21"/>
  <c r="AM979" i="21"/>
  <c r="AM978" i="21"/>
  <c r="AM977" i="21"/>
  <c r="AM976" i="21"/>
  <c r="AM975" i="21"/>
  <c r="AM974" i="21"/>
  <c r="AM973" i="21"/>
  <c r="AM972" i="21"/>
  <c r="AM971" i="21"/>
  <c r="AM970" i="21"/>
  <c r="AM969" i="21"/>
  <c r="AM968" i="21"/>
  <c r="AM967" i="21"/>
  <c r="AM966" i="21"/>
  <c r="AM965" i="21"/>
  <c r="AM964" i="21"/>
  <c r="AM963" i="21"/>
  <c r="AM962" i="21"/>
  <c r="AM961" i="21"/>
  <c r="AM960" i="21"/>
  <c r="AM959" i="21"/>
  <c r="AM958" i="21"/>
  <c r="AM957" i="21"/>
  <c r="AM956" i="21"/>
  <c r="AM955" i="21"/>
  <c r="AM954" i="21"/>
  <c r="AM953" i="21"/>
  <c r="AM952" i="21"/>
  <c r="AM951" i="21"/>
  <c r="AM950" i="21"/>
  <c r="AM949" i="21"/>
  <c r="AM948" i="21"/>
  <c r="AM947" i="21"/>
  <c r="AM946" i="21"/>
  <c r="AM945" i="21"/>
  <c r="AM944" i="21"/>
  <c r="AM943" i="21"/>
  <c r="AM942" i="21"/>
  <c r="AM941" i="21"/>
  <c r="AM940" i="21"/>
  <c r="AM939" i="21"/>
  <c r="AM938" i="21"/>
  <c r="AM937" i="21"/>
  <c r="AM936" i="21"/>
  <c r="AM935" i="21"/>
  <c r="AM934" i="21"/>
  <c r="AM933" i="21"/>
  <c r="AM932" i="21"/>
  <c r="AM931" i="21"/>
  <c r="AM930" i="21"/>
  <c r="AM929" i="21"/>
  <c r="AM928" i="21"/>
  <c r="AM927" i="21"/>
  <c r="AM926" i="21"/>
  <c r="AM925" i="21"/>
  <c r="AM924" i="21"/>
  <c r="AM923" i="21"/>
  <c r="AM922" i="21"/>
  <c r="AM921" i="21"/>
  <c r="AM920" i="21"/>
  <c r="AM919" i="21"/>
  <c r="AM918" i="21"/>
  <c r="AM917" i="21"/>
  <c r="AM916" i="21"/>
  <c r="AM915" i="21"/>
  <c r="AM914" i="21"/>
  <c r="AM913" i="21"/>
  <c r="AM912" i="21"/>
  <c r="AM911" i="21"/>
  <c r="AM910" i="21"/>
  <c r="AM909" i="21"/>
  <c r="AM908" i="21"/>
  <c r="AM907" i="21"/>
  <c r="AM906" i="21"/>
  <c r="AM905" i="21"/>
  <c r="AM904" i="21"/>
  <c r="AM903" i="21"/>
  <c r="AM902" i="21"/>
  <c r="AM901" i="21"/>
  <c r="AM900" i="21"/>
  <c r="AM899" i="21"/>
  <c r="AM898" i="21"/>
  <c r="AM897" i="21"/>
  <c r="AM896" i="21"/>
  <c r="AM895" i="21"/>
  <c r="AM894" i="21"/>
  <c r="AM893" i="21"/>
  <c r="AM892" i="21"/>
  <c r="AM891" i="21"/>
  <c r="AM890" i="21"/>
  <c r="AM889" i="21"/>
  <c r="AM888" i="21"/>
  <c r="AM887" i="21"/>
  <c r="AM886" i="21"/>
  <c r="AM885" i="21"/>
  <c r="AM884" i="21"/>
  <c r="AM883" i="21"/>
  <c r="AM882" i="21"/>
  <c r="AM881" i="21"/>
  <c r="AM880" i="21"/>
  <c r="AM879" i="21"/>
  <c r="AM878" i="21"/>
  <c r="AM877" i="21"/>
  <c r="AM876" i="21"/>
  <c r="AM875" i="21"/>
  <c r="AM874" i="21"/>
  <c r="AM873" i="21"/>
  <c r="AM872" i="21"/>
  <c r="AM871" i="21"/>
  <c r="AM870" i="21"/>
  <c r="AM869" i="21"/>
  <c r="AM868" i="21"/>
  <c r="AM867" i="21"/>
  <c r="AM866" i="21"/>
  <c r="AM865" i="21"/>
  <c r="AM864" i="21"/>
  <c r="AM863" i="21"/>
  <c r="AM862" i="21"/>
  <c r="AM861" i="21"/>
  <c r="AM860" i="21"/>
  <c r="AM859" i="21"/>
  <c r="AM858" i="21"/>
  <c r="AM857" i="21"/>
  <c r="AM856" i="21"/>
  <c r="AM855" i="21"/>
  <c r="AM854" i="21"/>
  <c r="AM853" i="21"/>
  <c r="AM852" i="21"/>
  <c r="AM851" i="21"/>
  <c r="AM850" i="21"/>
  <c r="AM849" i="21"/>
  <c r="AM848" i="21"/>
  <c r="AM847" i="21"/>
  <c r="AM846" i="21"/>
  <c r="AM845" i="21"/>
  <c r="AM844" i="21"/>
  <c r="AM843" i="21"/>
  <c r="AM842" i="21"/>
  <c r="AM841" i="21"/>
  <c r="AM840" i="21"/>
  <c r="AM839" i="21"/>
  <c r="AM838" i="21"/>
  <c r="AM837" i="21"/>
  <c r="AM836" i="21"/>
  <c r="AM835" i="21"/>
  <c r="AM834" i="21"/>
  <c r="AM833" i="21"/>
  <c r="AM832" i="21"/>
  <c r="AM831" i="21"/>
  <c r="AM830" i="21"/>
  <c r="AM829" i="21"/>
  <c r="AM828" i="21"/>
  <c r="AM827" i="21"/>
  <c r="AM826" i="21"/>
  <c r="AM825" i="21"/>
  <c r="AM824" i="21"/>
  <c r="AM823" i="21"/>
  <c r="AM822" i="21"/>
  <c r="AM821" i="21"/>
  <c r="AM820" i="21"/>
  <c r="AM819" i="21"/>
  <c r="AM818" i="21"/>
  <c r="AM817" i="21"/>
  <c r="AM816" i="21"/>
  <c r="AM815" i="21"/>
  <c r="AM814" i="21"/>
  <c r="AM813" i="21"/>
  <c r="AM812" i="21"/>
  <c r="AM811" i="21"/>
  <c r="AM810" i="21"/>
  <c r="AM809" i="21"/>
  <c r="AM808" i="21"/>
  <c r="AM807" i="21"/>
  <c r="AM806" i="21"/>
  <c r="AM805" i="21"/>
  <c r="AM804" i="21"/>
  <c r="AM803" i="21"/>
  <c r="AM802" i="21"/>
  <c r="AM801" i="21"/>
  <c r="AM800" i="21"/>
  <c r="AM799" i="21"/>
  <c r="AM798" i="21"/>
  <c r="AM797" i="21"/>
  <c r="AM796" i="21"/>
  <c r="AM795" i="21"/>
  <c r="AM794" i="21"/>
  <c r="AM793" i="21"/>
  <c r="AM792" i="21"/>
  <c r="AM791" i="21"/>
  <c r="AM790" i="21"/>
  <c r="AM789" i="21"/>
  <c r="AM788" i="21"/>
  <c r="AM787" i="21"/>
  <c r="AM786" i="21"/>
  <c r="AM785" i="21"/>
  <c r="AM784" i="21"/>
  <c r="AM783" i="21"/>
  <c r="AM782" i="21"/>
  <c r="AM781" i="21"/>
  <c r="AM780" i="21"/>
  <c r="AM779" i="21"/>
  <c r="AM778" i="21"/>
  <c r="AM777" i="21"/>
  <c r="AM776" i="21"/>
  <c r="AM775" i="21"/>
  <c r="AM774" i="21"/>
  <c r="AM773" i="21"/>
  <c r="AM772" i="21"/>
  <c r="AM771" i="21"/>
  <c r="AM770" i="21"/>
  <c r="AM769" i="21"/>
  <c r="AM768" i="21"/>
  <c r="AM767" i="21"/>
  <c r="AM766" i="21"/>
  <c r="AM765" i="21"/>
  <c r="AM764" i="21"/>
  <c r="AM763" i="21"/>
  <c r="AM762" i="21"/>
  <c r="AM761" i="21"/>
  <c r="AM760" i="21"/>
  <c r="AM759" i="21"/>
  <c r="AM758" i="21"/>
  <c r="AM757" i="21"/>
  <c r="AM756" i="21"/>
  <c r="AM755" i="21"/>
  <c r="AM754" i="21"/>
  <c r="AM753" i="21"/>
  <c r="AM752" i="21"/>
  <c r="AM751" i="21"/>
  <c r="AM750" i="21"/>
  <c r="AM749" i="21"/>
  <c r="AM748" i="21"/>
  <c r="AM747" i="21"/>
  <c r="AM746" i="21"/>
  <c r="AM745" i="21"/>
  <c r="AM744" i="21"/>
  <c r="AM743" i="21"/>
  <c r="AM742" i="21"/>
  <c r="AM741" i="21"/>
  <c r="AM740" i="21"/>
  <c r="AM739" i="21"/>
  <c r="AM738" i="21"/>
  <c r="AM737" i="21"/>
  <c r="AM736" i="21"/>
  <c r="AM735" i="21"/>
  <c r="AM734" i="21"/>
  <c r="AM733" i="21"/>
  <c r="AM732" i="21"/>
  <c r="AM731" i="21"/>
  <c r="AM730" i="21"/>
  <c r="AM729" i="21"/>
  <c r="AM728" i="21"/>
  <c r="AM727" i="21"/>
  <c r="AM726" i="21"/>
  <c r="AM725" i="21"/>
  <c r="AM724" i="21"/>
  <c r="AM723" i="21"/>
  <c r="AM722" i="21"/>
  <c r="AM721" i="21"/>
  <c r="AM720" i="21"/>
  <c r="AM719" i="21"/>
  <c r="AM718" i="21"/>
  <c r="AM717" i="21"/>
  <c r="AM716" i="21"/>
  <c r="AM715" i="21"/>
  <c r="AM714" i="21"/>
  <c r="AM713" i="21"/>
  <c r="AM712" i="21"/>
  <c r="AM711" i="21"/>
  <c r="AM710" i="21"/>
  <c r="AM709" i="21"/>
  <c r="AM708" i="21"/>
  <c r="AM707" i="21"/>
  <c r="AM706" i="21"/>
  <c r="AM705" i="21"/>
  <c r="AM704" i="21"/>
  <c r="AM703" i="21"/>
  <c r="AM702" i="21"/>
  <c r="AM701" i="21"/>
  <c r="AM700" i="21"/>
  <c r="AM699" i="21"/>
  <c r="AM698" i="21"/>
  <c r="AM697" i="21"/>
  <c r="AM696" i="21"/>
  <c r="AM695" i="21"/>
  <c r="AM694" i="21"/>
  <c r="AM693" i="21"/>
  <c r="AM692" i="21"/>
  <c r="AM691" i="21"/>
  <c r="AM690" i="21"/>
  <c r="AM689" i="21"/>
  <c r="AM688" i="21"/>
  <c r="AM687" i="21"/>
  <c r="AM686" i="21"/>
  <c r="AM685" i="21"/>
  <c r="AM684" i="21"/>
  <c r="AM683" i="21"/>
  <c r="AM682" i="21"/>
  <c r="AM681" i="21"/>
  <c r="AM680" i="21"/>
  <c r="AM679" i="21"/>
  <c r="AM678" i="21"/>
  <c r="AM677" i="21"/>
  <c r="AM676" i="21"/>
  <c r="AM675" i="21"/>
  <c r="AM674" i="21"/>
  <c r="AM673" i="21"/>
  <c r="AM672" i="21"/>
  <c r="AM671" i="21"/>
  <c r="AM670" i="21"/>
  <c r="AM669" i="21"/>
  <c r="AM668" i="21"/>
  <c r="AM667" i="21"/>
  <c r="AM666" i="21"/>
  <c r="AM665" i="21"/>
  <c r="AM664" i="21"/>
  <c r="AM663" i="21"/>
  <c r="AM662" i="21"/>
  <c r="AM661" i="21"/>
  <c r="AM660" i="21"/>
  <c r="AM659" i="21"/>
  <c r="AM658" i="21"/>
  <c r="AM657" i="21"/>
  <c r="AM656" i="21"/>
  <c r="AM655" i="21"/>
  <c r="AM654" i="21"/>
  <c r="AM653" i="21"/>
  <c r="AM652" i="21"/>
  <c r="AM651" i="21"/>
  <c r="AM650" i="21"/>
  <c r="AM649" i="21"/>
  <c r="AM648" i="21"/>
  <c r="AM647" i="21"/>
  <c r="AM646" i="21"/>
  <c r="AM645" i="21"/>
  <c r="AM644" i="21"/>
  <c r="AM643" i="21"/>
  <c r="AM642" i="21"/>
  <c r="AM641" i="21"/>
  <c r="AM640" i="21"/>
  <c r="AM639" i="21"/>
  <c r="AM638" i="21"/>
  <c r="AM637" i="21"/>
  <c r="AM636" i="21"/>
  <c r="AM635" i="21"/>
  <c r="AM634" i="21"/>
  <c r="AM633" i="21"/>
  <c r="AM632" i="21"/>
  <c r="AM631" i="21"/>
  <c r="AM630" i="21"/>
  <c r="AM629" i="21"/>
  <c r="AM628" i="21"/>
  <c r="AM627" i="21"/>
  <c r="AM626" i="21"/>
  <c r="AM625" i="21"/>
  <c r="AM624" i="21"/>
  <c r="AM623" i="21"/>
  <c r="AM622" i="21"/>
  <c r="AM621" i="21"/>
  <c r="AM620" i="21"/>
  <c r="AM619" i="21"/>
  <c r="AM618" i="21"/>
  <c r="AM617" i="21"/>
  <c r="AM616" i="21"/>
  <c r="AM615" i="21"/>
  <c r="AM614" i="21"/>
  <c r="AM613" i="21"/>
  <c r="AM612" i="21"/>
  <c r="AM611" i="21"/>
  <c r="AM610" i="21"/>
  <c r="AM609" i="21"/>
  <c r="AM608" i="21"/>
  <c r="AM607" i="21"/>
  <c r="AM606" i="21"/>
  <c r="AM605" i="21"/>
  <c r="AM604" i="21"/>
  <c r="AM603" i="21"/>
  <c r="AM602" i="21"/>
  <c r="AM601" i="21"/>
  <c r="AM600" i="21"/>
  <c r="AM599" i="21"/>
  <c r="AM598" i="21"/>
  <c r="AM597" i="21"/>
  <c r="AM596" i="21"/>
  <c r="AM595" i="21"/>
  <c r="AM594" i="21"/>
  <c r="AM593" i="21"/>
  <c r="AM592" i="21"/>
  <c r="AM591" i="21"/>
  <c r="AM590" i="21"/>
  <c r="AM589" i="21"/>
  <c r="AM588" i="21"/>
  <c r="AM587" i="21"/>
  <c r="AM586" i="21"/>
  <c r="AM585" i="21"/>
  <c r="AM584" i="21"/>
  <c r="AM583" i="21"/>
  <c r="AM582" i="21"/>
  <c r="AM581" i="21"/>
  <c r="AM580" i="21"/>
  <c r="AM579" i="21"/>
  <c r="AM578" i="21"/>
  <c r="AM577" i="21"/>
  <c r="AM576" i="21"/>
  <c r="AM575" i="21"/>
  <c r="AM574" i="21"/>
  <c r="AM573" i="21"/>
  <c r="AM572" i="21"/>
  <c r="AM571" i="21"/>
  <c r="AM570" i="21"/>
  <c r="AM569" i="21"/>
  <c r="AM568" i="21"/>
  <c r="AM567" i="21"/>
  <c r="AM566" i="21"/>
  <c r="AM565" i="21"/>
  <c r="AM564" i="21"/>
  <c r="AM563" i="21"/>
  <c r="AM562" i="21"/>
  <c r="AM561" i="21"/>
  <c r="AM560" i="21"/>
  <c r="AM559" i="21"/>
  <c r="AM558" i="21"/>
  <c r="AM557" i="21"/>
  <c r="AM556" i="21"/>
  <c r="AM555" i="21"/>
  <c r="AM554" i="21"/>
  <c r="AM553" i="21"/>
  <c r="AM552" i="21"/>
  <c r="AM551" i="21"/>
  <c r="AM550" i="21"/>
  <c r="AM549" i="21"/>
  <c r="AM548" i="21"/>
  <c r="AM547" i="21"/>
  <c r="AM546" i="21"/>
  <c r="AM545" i="21"/>
  <c r="AM544" i="21"/>
  <c r="AM543" i="21"/>
  <c r="AM542" i="21"/>
  <c r="AM541" i="21"/>
  <c r="AM540" i="21"/>
  <c r="AM539" i="21"/>
  <c r="AM538" i="21"/>
  <c r="AM537" i="21"/>
  <c r="AM536" i="21"/>
  <c r="AM535" i="21"/>
  <c r="AM534" i="21"/>
  <c r="AM533" i="21"/>
  <c r="AM532" i="21"/>
  <c r="AM531" i="21"/>
  <c r="AM530" i="21"/>
  <c r="AM529" i="21"/>
  <c r="AM528" i="21"/>
  <c r="AM527" i="21"/>
  <c r="AM526" i="21"/>
  <c r="AM525" i="21"/>
  <c r="AM524" i="21"/>
  <c r="AM523" i="21"/>
  <c r="AM522" i="21"/>
  <c r="AM521" i="21"/>
  <c r="AM520" i="21"/>
  <c r="AM519" i="21"/>
  <c r="AM518" i="21"/>
  <c r="AM517" i="21"/>
  <c r="AM516" i="21"/>
  <c r="AM515" i="21"/>
  <c r="AM514" i="21"/>
  <c r="AM513" i="21"/>
  <c r="AM512" i="21"/>
  <c r="AM511" i="21"/>
  <c r="AM510" i="21"/>
  <c r="AM509" i="21"/>
  <c r="AM508" i="21"/>
  <c r="AM507" i="21"/>
  <c r="AM506" i="21"/>
  <c r="AM505" i="21"/>
  <c r="AM504" i="21"/>
  <c r="AM503" i="21"/>
  <c r="AM502" i="21"/>
  <c r="AM501" i="21"/>
  <c r="AM500" i="21"/>
  <c r="AM499" i="21"/>
  <c r="AM498" i="21"/>
  <c r="AM497" i="21"/>
  <c r="AM496" i="21"/>
  <c r="AM495" i="21"/>
  <c r="AM494" i="21"/>
  <c r="AM493" i="21"/>
  <c r="AM492" i="21"/>
  <c r="AM491" i="21"/>
  <c r="AM490" i="21"/>
  <c r="AM489" i="21"/>
  <c r="AM488" i="21"/>
  <c r="AM487" i="21"/>
  <c r="AM486" i="21"/>
  <c r="AM485" i="21"/>
  <c r="AM484" i="21"/>
  <c r="AM483" i="21"/>
  <c r="AM482" i="21"/>
  <c r="AM481" i="21"/>
  <c r="AM480" i="21"/>
  <c r="AM479" i="21"/>
  <c r="AM478" i="21"/>
  <c r="AM477" i="21"/>
  <c r="AM476" i="21"/>
  <c r="AM475" i="21"/>
  <c r="AM474" i="21"/>
  <c r="AM473" i="21"/>
  <c r="AM472" i="21"/>
  <c r="AM471" i="21"/>
  <c r="AM470" i="21"/>
  <c r="AM469" i="21"/>
  <c r="AM468" i="21"/>
  <c r="AM467" i="21"/>
  <c r="AM466" i="21"/>
  <c r="AM465" i="21"/>
  <c r="AM464" i="21"/>
  <c r="AM463" i="21"/>
  <c r="AM462" i="21"/>
  <c r="AM461" i="21"/>
  <c r="AM460" i="21"/>
  <c r="AM459" i="21"/>
  <c r="AM458" i="21"/>
  <c r="AM457" i="21"/>
  <c r="AM456" i="21"/>
  <c r="AM455" i="21"/>
  <c r="AM454" i="21"/>
  <c r="AM453" i="21"/>
  <c r="AM452" i="21"/>
  <c r="AM451" i="21"/>
  <c r="AM450" i="21"/>
  <c r="AM449" i="21"/>
  <c r="AM448" i="21"/>
  <c r="AM447" i="21"/>
  <c r="AM446" i="21"/>
  <c r="AM445" i="21"/>
  <c r="AM444" i="21"/>
  <c r="AM443" i="21"/>
  <c r="AM442" i="21"/>
  <c r="AM441" i="21"/>
  <c r="AM440" i="21"/>
  <c r="AM439" i="21"/>
  <c r="AM438" i="21"/>
  <c r="AM437" i="21"/>
  <c r="AM436" i="21"/>
  <c r="AM435" i="21"/>
  <c r="AM434" i="21"/>
  <c r="AM433" i="21"/>
  <c r="AM432" i="21"/>
  <c r="AM431" i="21"/>
  <c r="AM430" i="21"/>
  <c r="AM429" i="21"/>
  <c r="AM428" i="21"/>
  <c r="AM427" i="21"/>
  <c r="AM426" i="21"/>
  <c r="AM425" i="21"/>
  <c r="AM424" i="21"/>
  <c r="AM423" i="21"/>
  <c r="AM422" i="21"/>
  <c r="AM421" i="21"/>
  <c r="AM420" i="21"/>
  <c r="AM419" i="21"/>
  <c r="AM418" i="21"/>
  <c r="AM417" i="21"/>
  <c r="AM416" i="21"/>
  <c r="AM415" i="21"/>
  <c r="AM414" i="21"/>
  <c r="AM413" i="21"/>
  <c r="AM412" i="21"/>
  <c r="AM411" i="21"/>
  <c r="AM410" i="21"/>
  <c r="AM409" i="21"/>
  <c r="AM408" i="21"/>
  <c r="AM407" i="21"/>
  <c r="AM406" i="21"/>
  <c r="AM405" i="21"/>
  <c r="AM404" i="21"/>
  <c r="AM403" i="21"/>
  <c r="AM402" i="21"/>
  <c r="AM401" i="21"/>
  <c r="AM400" i="21"/>
  <c r="AM399" i="21"/>
  <c r="AM398" i="21"/>
  <c r="AM397" i="21"/>
  <c r="AM396" i="21"/>
  <c r="AM395" i="21"/>
  <c r="AM394" i="21"/>
  <c r="AM393" i="21"/>
  <c r="AM392" i="21"/>
  <c r="AM391" i="21"/>
  <c r="AM390" i="21"/>
  <c r="AM389" i="21"/>
  <c r="AM388" i="21"/>
  <c r="AM387" i="21"/>
  <c r="AM386" i="21"/>
  <c r="AM385" i="21"/>
  <c r="AM384" i="21"/>
  <c r="AM383" i="21"/>
  <c r="AM382" i="21"/>
  <c r="AM381" i="21"/>
  <c r="AM380" i="21"/>
  <c r="AM379" i="21"/>
  <c r="AM378" i="21"/>
  <c r="AM377" i="21"/>
  <c r="AM376" i="21"/>
  <c r="AM375" i="21"/>
  <c r="AM374" i="21"/>
  <c r="AM373" i="21"/>
  <c r="AM372" i="21"/>
  <c r="AM371" i="21"/>
  <c r="AM370" i="21"/>
  <c r="AM369" i="21"/>
  <c r="AM368" i="21"/>
  <c r="AM367" i="21"/>
  <c r="AM366" i="21"/>
  <c r="AM365" i="21"/>
  <c r="AM364" i="21"/>
  <c r="AM363" i="21"/>
  <c r="AM362" i="21"/>
  <c r="AM361" i="21"/>
  <c r="AM360" i="21"/>
  <c r="AM359" i="21"/>
  <c r="AM358" i="21"/>
  <c r="AM357" i="21"/>
  <c r="AM356" i="21"/>
  <c r="AM355" i="21"/>
  <c r="AM354" i="21"/>
  <c r="AM353" i="21"/>
  <c r="AM352" i="21"/>
  <c r="AM351" i="21"/>
  <c r="AM350" i="21"/>
  <c r="AM349" i="21"/>
  <c r="AM348" i="21"/>
  <c r="AM347" i="21"/>
  <c r="AM346" i="21"/>
  <c r="AM345" i="21"/>
  <c r="AM344" i="21"/>
  <c r="AM343" i="21"/>
  <c r="AM342" i="21"/>
  <c r="AM341" i="21"/>
  <c r="AM340" i="21"/>
  <c r="AM339" i="21"/>
  <c r="AM338" i="21"/>
  <c r="AM337" i="21"/>
  <c r="AM336" i="21"/>
  <c r="AM335" i="21"/>
  <c r="AM334" i="21"/>
  <c r="AM333" i="21"/>
  <c r="AM332" i="21"/>
  <c r="AM331" i="21"/>
  <c r="AM330" i="21"/>
  <c r="AM329" i="21"/>
  <c r="AM328" i="21"/>
  <c r="AM327" i="21"/>
  <c r="AM326" i="21"/>
  <c r="AM325" i="21"/>
  <c r="AM324" i="21"/>
  <c r="AM323" i="21"/>
  <c r="AM322" i="21"/>
  <c r="AM321" i="21"/>
  <c r="AM320" i="21"/>
  <c r="AM319" i="21"/>
  <c r="AM318" i="21"/>
  <c r="AM317" i="21"/>
  <c r="AM316" i="21"/>
  <c r="AM315" i="21"/>
  <c r="AM314" i="21"/>
  <c r="AM313" i="21"/>
  <c r="AM312" i="21"/>
  <c r="AM311" i="21"/>
  <c r="AM310" i="21"/>
  <c r="AM309" i="21"/>
  <c r="AM308" i="21"/>
  <c r="AM307" i="21"/>
  <c r="AM306" i="21"/>
  <c r="AM305" i="21"/>
  <c r="AM304" i="21"/>
  <c r="AM303" i="21"/>
  <c r="AM302" i="21"/>
  <c r="AM301" i="21"/>
  <c r="AM300" i="21"/>
  <c r="AM299" i="21"/>
  <c r="AM298" i="21"/>
  <c r="AM297" i="21"/>
  <c r="AM296" i="21"/>
  <c r="AM295" i="21"/>
  <c r="AM294" i="21"/>
  <c r="AM293" i="21"/>
  <c r="AM292" i="21"/>
  <c r="AM291" i="21"/>
  <c r="AM290" i="21"/>
  <c r="AM289" i="21"/>
  <c r="AM288" i="21"/>
  <c r="AM287" i="21"/>
  <c r="AM286" i="21"/>
  <c r="AM285" i="21"/>
  <c r="AM284" i="21"/>
  <c r="AM283" i="21"/>
  <c r="AM282" i="21"/>
  <c r="AM281" i="21"/>
  <c r="AM280" i="21"/>
  <c r="AM279" i="21"/>
  <c r="AM278" i="21"/>
  <c r="AM277" i="21"/>
  <c r="AM276" i="21"/>
  <c r="AM275" i="21"/>
  <c r="AM274" i="21"/>
  <c r="AM273" i="21"/>
  <c r="AM272" i="21"/>
  <c r="AM271" i="21"/>
  <c r="AM270" i="21"/>
  <c r="AM269" i="21"/>
  <c r="AM268" i="21"/>
  <c r="AM267" i="21"/>
  <c r="AM266" i="21"/>
  <c r="AM265" i="21"/>
  <c r="AM264" i="21"/>
  <c r="AM263" i="21"/>
  <c r="AM262" i="21"/>
  <c r="AM261" i="21"/>
  <c r="AM260" i="21"/>
  <c r="AM259" i="21"/>
  <c r="AM258" i="21"/>
  <c r="AM257" i="21"/>
  <c r="AM256" i="21"/>
  <c r="AM255" i="21"/>
  <c r="AM254" i="21"/>
  <c r="AM253" i="21"/>
  <c r="AM252" i="21"/>
  <c r="AM251" i="21"/>
  <c r="AM250" i="21"/>
  <c r="AM249" i="21"/>
  <c r="AM248" i="21"/>
  <c r="AM247" i="21"/>
  <c r="AM246" i="21"/>
  <c r="AM245" i="21"/>
  <c r="AM244" i="21"/>
  <c r="AM243" i="21"/>
  <c r="AM242" i="21"/>
  <c r="AM241" i="21"/>
  <c r="AM240" i="21"/>
  <c r="AM239" i="21"/>
  <c r="AM238" i="21"/>
  <c r="AM237" i="21"/>
  <c r="AM236" i="21"/>
  <c r="AM235" i="21"/>
  <c r="AM234" i="21"/>
  <c r="AM233" i="21"/>
  <c r="AM232" i="21"/>
  <c r="AM231" i="21"/>
  <c r="AM230" i="21"/>
  <c r="AM229" i="21"/>
  <c r="AM228" i="21"/>
  <c r="AM227" i="21"/>
  <c r="AM226" i="21"/>
  <c r="AM225" i="21"/>
  <c r="AM224" i="21"/>
  <c r="AM223" i="21"/>
  <c r="AM222" i="21"/>
  <c r="AM221" i="21"/>
  <c r="AM220" i="21"/>
  <c r="AM219" i="21"/>
  <c r="AM218" i="21"/>
  <c r="AM217" i="21"/>
  <c r="AM216" i="21"/>
  <c r="AM215" i="21"/>
  <c r="AM214" i="21"/>
  <c r="AM213" i="21"/>
  <c r="AM212" i="21"/>
  <c r="AM211" i="21"/>
  <c r="AM210" i="21"/>
  <c r="AM209" i="21"/>
  <c r="AM208" i="21"/>
  <c r="AM207" i="21"/>
  <c r="AM206" i="21"/>
  <c r="AM205" i="21"/>
  <c r="AM204" i="21"/>
  <c r="AM203" i="21"/>
  <c r="AM202" i="21"/>
  <c r="AM201" i="21"/>
  <c r="AM200" i="21"/>
  <c r="AM199" i="21"/>
  <c r="AM198" i="21"/>
  <c r="AM197" i="21"/>
  <c r="AM196" i="21"/>
  <c r="AM195" i="21"/>
  <c r="AM194" i="21"/>
  <c r="AM193" i="21"/>
  <c r="AM192" i="21"/>
  <c r="AM191" i="21"/>
  <c r="AM190" i="21"/>
  <c r="AM189" i="21"/>
  <c r="AM188" i="21"/>
  <c r="AM187" i="21"/>
  <c r="AM186" i="21"/>
  <c r="AM185" i="21"/>
  <c r="AM184" i="21"/>
  <c r="AM183" i="21"/>
  <c r="AM182" i="21"/>
  <c r="AM181" i="21"/>
  <c r="AM180" i="21"/>
  <c r="AM179" i="21"/>
  <c r="AM178" i="21"/>
  <c r="AM177" i="21"/>
  <c r="AM176" i="21"/>
  <c r="AM175" i="21"/>
  <c r="AM174" i="21"/>
  <c r="AM173" i="21"/>
  <c r="AM172" i="21"/>
  <c r="AM171" i="21"/>
  <c r="AM170" i="21"/>
  <c r="AM169" i="21"/>
  <c r="AM168" i="21"/>
  <c r="AM167" i="21"/>
  <c r="AM166" i="21"/>
  <c r="AM165" i="21"/>
  <c r="AM164" i="21"/>
  <c r="AM163" i="21"/>
  <c r="AM162" i="21"/>
  <c r="AM161" i="21"/>
  <c r="AM160" i="21"/>
  <c r="AM159" i="21"/>
  <c r="AM158" i="21"/>
  <c r="AM157" i="21"/>
  <c r="AM156" i="21"/>
  <c r="AM155" i="21"/>
  <c r="AM154" i="21"/>
  <c r="AM153" i="21"/>
  <c r="AM152" i="21"/>
  <c r="AM151" i="21"/>
  <c r="AM150" i="21"/>
  <c r="AM149" i="21"/>
  <c r="AM148" i="21"/>
  <c r="AM147" i="21"/>
  <c r="AM146" i="21"/>
  <c r="AM145" i="21"/>
  <c r="AM144" i="21"/>
  <c r="AM143" i="21"/>
  <c r="AM142" i="21"/>
  <c r="AM141" i="21"/>
  <c r="AM140" i="21"/>
  <c r="AM139" i="21"/>
  <c r="AM138" i="21"/>
  <c r="AM137" i="21"/>
  <c r="AM136" i="21"/>
  <c r="AM135" i="21"/>
  <c r="AM134" i="21"/>
  <c r="AM133" i="21"/>
  <c r="AM132" i="21"/>
  <c r="AM131" i="21"/>
  <c r="AM130" i="21"/>
  <c r="AM129" i="21"/>
  <c r="AM128" i="21"/>
  <c r="AM127" i="21"/>
  <c r="AM126" i="21"/>
  <c r="AM125" i="21"/>
  <c r="AM124" i="21"/>
  <c r="AM123" i="21"/>
  <c r="AM122" i="21"/>
  <c r="AM121" i="21"/>
  <c r="AM120" i="21"/>
  <c r="AM119" i="21"/>
  <c r="AM118" i="21"/>
  <c r="AM117" i="21"/>
  <c r="AM116" i="21"/>
  <c r="AM115" i="21"/>
  <c r="AM114" i="21"/>
  <c r="AM113" i="21"/>
  <c r="AM112" i="21"/>
  <c r="AM111" i="21"/>
  <c r="AM110" i="21"/>
  <c r="AM109" i="21"/>
  <c r="AM108" i="21"/>
  <c r="AM107" i="21"/>
  <c r="AM106" i="21"/>
  <c r="AM105" i="21"/>
  <c r="AM104" i="21"/>
  <c r="AM103" i="21"/>
  <c r="AM102" i="21"/>
  <c r="AM101" i="21"/>
  <c r="AM100" i="21"/>
  <c r="AM99" i="21"/>
  <c r="AM98" i="21"/>
  <c r="AM97" i="21"/>
  <c r="AM96" i="21"/>
  <c r="AM95" i="21"/>
  <c r="AM94" i="21"/>
  <c r="AM93" i="21"/>
  <c r="AM92" i="21"/>
  <c r="AM91" i="21"/>
  <c r="AM90" i="21"/>
  <c r="AM89" i="21"/>
  <c r="AM88" i="21"/>
  <c r="AM87" i="21"/>
  <c r="AM86" i="21"/>
  <c r="AM85" i="21"/>
  <c r="AM84" i="21"/>
  <c r="AM83" i="21"/>
  <c r="AM82" i="21"/>
  <c r="AM81" i="21"/>
  <c r="AM80" i="21"/>
  <c r="AM79" i="21"/>
  <c r="AM78" i="21"/>
  <c r="AM77" i="21"/>
  <c r="AM76" i="21"/>
  <c r="AM75" i="21"/>
  <c r="AM74" i="21"/>
  <c r="AM73" i="21"/>
  <c r="AM72" i="21"/>
  <c r="AM71" i="21"/>
  <c r="AM70" i="21"/>
  <c r="AM69" i="21"/>
  <c r="AM68" i="21"/>
  <c r="AM67" i="21"/>
  <c r="AM66" i="21"/>
  <c r="AM65" i="21"/>
  <c r="AM64" i="21"/>
  <c r="AM63" i="21"/>
  <c r="AM62" i="21"/>
  <c r="AM61" i="21"/>
  <c r="AM60" i="21"/>
  <c r="AM59" i="21"/>
  <c r="AM58" i="21"/>
  <c r="AM57" i="21"/>
  <c r="AM56" i="21"/>
  <c r="AM55" i="21"/>
  <c r="AM54" i="21"/>
  <c r="AM53" i="21"/>
  <c r="AM52" i="21"/>
  <c r="AM51" i="21"/>
  <c r="AM50" i="21"/>
  <c r="AM49" i="21"/>
  <c r="AM48" i="21"/>
  <c r="AM47" i="21"/>
  <c r="AM46" i="21"/>
  <c r="AM45" i="21"/>
  <c r="AM44" i="21"/>
  <c r="AM43" i="21"/>
  <c r="AM42" i="21"/>
  <c r="AM41" i="21"/>
  <c r="AM40" i="21"/>
  <c r="AM39" i="21"/>
  <c r="AM38" i="21"/>
  <c r="AM37" i="21"/>
  <c r="AM36" i="21"/>
  <c r="AM35" i="21"/>
  <c r="AM34" i="21"/>
  <c r="AM33" i="21"/>
  <c r="AM32" i="21"/>
  <c r="AM31" i="21"/>
  <c r="AM30" i="21"/>
  <c r="AM29" i="21"/>
  <c r="AM28" i="21"/>
  <c r="AM27" i="21"/>
  <c r="AM26" i="21"/>
  <c r="AM25" i="21"/>
  <c r="AM24" i="21"/>
  <c r="AM23" i="21"/>
  <c r="AM22" i="21"/>
  <c r="AM21" i="21"/>
  <c r="AM20" i="21"/>
  <c r="AM19" i="21"/>
  <c r="AM18" i="21"/>
  <c r="AM17" i="21"/>
  <c r="AM16" i="21"/>
  <c r="AM15" i="21"/>
  <c r="AS8" i="21"/>
  <c r="AR8" i="21"/>
  <c r="AS7" i="21"/>
  <c r="AR7" i="21"/>
  <c r="AS6" i="21"/>
  <c r="AR6" i="21"/>
  <c r="AS5" i="21"/>
  <c r="AR5" i="21"/>
  <c r="AP1259" i="17"/>
  <c r="AO1259" i="17"/>
  <c r="AM1259" i="17"/>
  <c r="AP1258" i="17"/>
  <c r="AO1258" i="17"/>
  <c r="AM1258" i="17"/>
  <c r="AP1257" i="17"/>
  <c r="AO1257" i="17"/>
  <c r="AM1257" i="17"/>
  <c r="AP1256" i="17"/>
  <c r="AO1256" i="17"/>
  <c r="AM1256" i="17"/>
  <c r="AP1255" i="17"/>
  <c r="AO1255" i="17"/>
  <c r="AM1255" i="17"/>
  <c r="AP1254" i="17"/>
  <c r="AO1254" i="17"/>
  <c r="AM1254" i="17"/>
  <c r="AP1253" i="17"/>
  <c r="AO1253" i="17"/>
  <c r="AM1253" i="17"/>
  <c r="AP1252" i="17"/>
  <c r="AO1252" i="17"/>
  <c r="AM1252" i="17"/>
  <c r="AP1251" i="17"/>
  <c r="AO1251" i="17"/>
  <c r="AM1251" i="17"/>
  <c r="AP1250" i="17"/>
  <c r="AO1250" i="17"/>
  <c r="AM1250" i="17"/>
  <c r="AP1249" i="17"/>
  <c r="AO1249" i="17"/>
  <c r="AM1249" i="17"/>
  <c r="AP1248" i="17"/>
  <c r="AO1248" i="17"/>
  <c r="AM1248" i="17"/>
  <c r="AP1247" i="17"/>
  <c r="AO1247" i="17"/>
  <c r="AM1247" i="17"/>
  <c r="AP1246" i="17"/>
  <c r="AO1246" i="17"/>
  <c r="AM1246" i="17"/>
  <c r="AP1245" i="17"/>
  <c r="AO1245" i="17"/>
  <c r="AM1245" i="17"/>
  <c r="AP1244" i="17"/>
  <c r="AO1244" i="17"/>
  <c r="AM1244" i="17"/>
  <c r="AP1243" i="17"/>
  <c r="AO1243" i="17"/>
  <c r="AM1243" i="17"/>
  <c r="AP1242" i="17"/>
  <c r="AO1242" i="17"/>
  <c r="AM1242" i="17"/>
  <c r="AP1241" i="17"/>
  <c r="AO1241" i="17"/>
  <c r="AM1241" i="17"/>
  <c r="AP1240" i="17"/>
  <c r="AO1240" i="17"/>
  <c r="AM1240" i="17"/>
  <c r="AP1239" i="17"/>
  <c r="AO1239" i="17"/>
  <c r="AM1239" i="17"/>
  <c r="AP1238" i="17"/>
  <c r="AO1238" i="17"/>
  <c r="AM1238" i="17"/>
  <c r="AP1237" i="17"/>
  <c r="AO1237" i="17"/>
  <c r="AM1237" i="17"/>
  <c r="AP1236" i="17"/>
  <c r="AO1236" i="17"/>
  <c r="AM1236" i="17"/>
  <c r="AP1235" i="17"/>
  <c r="AO1235" i="17"/>
  <c r="AM1235" i="17"/>
  <c r="AP1234" i="17"/>
  <c r="AO1234" i="17"/>
  <c r="AM1234" i="17"/>
  <c r="AP1233" i="17"/>
  <c r="AO1233" i="17"/>
  <c r="AM1233" i="17"/>
  <c r="AP1232" i="17"/>
  <c r="AO1232" i="17"/>
  <c r="AM1232" i="17"/>
  <c r="AP1231" i="17"/>
  <c r="AO1231" i="17"/>
  <c r="AM1231" i="17"/>
  <c r="AP1230" i="17"/>
  <c r="AO1230" i="17"/>
  <c r="AM1230" i="17"/>
  <c r="AP1229" i="17"/>
  <c r="AO1229" i="17"/>
  <c r="AM1229" i="17"/>
  <c r="AP1228" i="17"/>
  <c r="AO1228" i="17"/>
  <c r="AM1228" i="17"/>
  <c r="AP1227" i="17"/>
  <c r="AO1227" i="17"/>
  <c r="AM1227" i="17"/>
  <c r="AP1226" i="17"/>
  <c r="AO1226" i="17"/>
  <c r="AM1226" i="17"/>
  <c r="AP1225" i="17"/>
  <c r="AO1225" i="17"/>
  <c r="AM1225" i="17"/>
  <c r="AP1224" i="17"/>
  <c r="AO1224" i="17"/>
  <c r="AM1224" i="17"/>
  <c r="AP1223" i="17"/>
  <c r="AO1223" i="17"/>
  <c r="AM1223" i="17"/>
  <c r="AP1222" i="17"/>
  <c r="AO1222" i="17"/>
  <c r="AM1222" i="17"/>
  <c r="AP1221" i="17"/>
  <c r="AO1221" i="17"/>
  <c r="AM1221" i="17"/>
  <c r="AP1220" i="17"/>
  <c r="AO1220" i="17"/>
  <c r="AM1220" i="17"/>
  <c r="AP1219" i="17"/>
  <c r="AO1219" i="17"/>
  <c r="AM1219" i="17"/>
  <c r="AP1218" i="17"/>
  <c r="AO1218" i="17"/>
  <c r="AM1218" i="17"/>
  <c r="AP1217" i="17"/>
  <c r="AO1217" i="17"/>
  <c r="AM1217" i="17"/>
  <c r="AP1216" i="17"/>
  <c r="AO1216" i="17"/>
  <c r="AM1216" i="17"/>
  <c r="AP1215" i="17"/>
  <c r="AO1215" i="17"/>
  <c r="AM1215" i="17"/>
  <c r="AP1214" i="17"/>
  <c r="AO1214" i="17"/>
  <c r="AM1214" i="17"/>
  <c r="AP1213" i="17"/>
  <c r="AO1213" i="17"/>
  <c r="AM1213" i="17"/>
  <c r="AP1212" i="17"/>
  <c r="AO1212" i="17"/>
  <c r="AM1212" i="17"/>
  <c r="AP1211" i="17"/>
  <c r="AO1211" i="17"/>
  <c r="AM1211" i="17"/>
  <c r="AP1210" i="17"/>
  <c r="AO1210" i="17"/>
  <c r="AM1210" i="17"/>
  <c r="AP1209" i="17"/>
  <c r="AO1209" i="17"/>
  <c r="AM1209" i="17"/>
  <c r="AP1208" i="17"/>
  <c r="AO1208" i="17"/>
  <c r="AM1208" i="17"/>
  <c r="AP1207" i="17"/>
  <c r="AO1207" i="17"/>
  <c r="AM1207" i="17"/>
  <c r="AP1206" i="17"/>
  <c r="AO1206" i="17"/>
  <c r="AM1206" i="17"/>
  <c r="AP1205" i="17"/>
  <c r="AO1205" i="17"/>
  <c r="AM1205" i="17"/>
  <c r="AP1204" i="17"/>
  <c r="AO1204" i="17"/>
  <c r="AM1204" i="17"/>
  <c r="AP1203" i="17"/>
  <c r="AO1203" i="17"/>
  <c r="AM1203" i="17"/>
  <c r="AP1202" i="17"/>
  <c r="AO1202" i="17"/>
  <c r="AM1202" i="17"/>
  <c r="AP1201" i="17"/>
  <c r="AO1201" i="17"/>
  <c r="AM1201" i="17"/>
  <c r="AP1200" i="17"/>
  <c r="AO1200" i="17"/>
  <c r="AM1200" i="17"/>
  <c r="AP1199" i="17"/>
  <c r="AO1199" i="17"/>
  <c r="AM1199" i="17"/>
  <c r="AP1198" i="17"/>
  <c r="AO1198" i="17"/>
  <c r="AM1198" i="17"/>
  <c r="AP1197" i="17"/>
  <c r="AO1197" i="17"/>
  <c r="AM1197" i="17"/>
  <c r="AP1196" i="17"/>
  <c r="AO1196" i="17"/>
  <c r="AM1196" i="17"/>
  <c r="AP1195" i="17"/>
  <c r="AO1195" i="17"/>
  <c r="AM1195" i="17"/>
  <c r="AP1194" i="17"/>
  <c r="AO1194" i="17"/>
  <c r="AM1194" i="17"/>
  <c r="AP1193" i="17"/>
  <c r="AO1193" i="17"/>
  <c r="AM1193" i="17"/>
  <c r="AP1192" i="17"/>
  <c r="AO1192" i="17"/>
  <c r="AM1192" i="17"/>
  <c r="AP1191" i="17"/>
  <c r="AO1191" i="17"/>
  <c r="AM1191" i="17"/>
  <c r="AP1190" i="17"/>
  <c r="AO1190" i="17"/>
  <c r="AM1190" i="17"/>
  <c r="AP1189" i="17"/>
  <c r="AO1189" i="17"/>
  <c r="AM1189" i="17"/>
  <c r="AP1188" i="17"/>
  <c r="AO1188" i="17"/>
  <c r="AM1188" i="17"/>
  <c r="AP1187" i="17"/>
  <c r="AO1187" i="17"/>
  <c r="AM1187" i="17"/>
  <c r="AP1186" i="17"/>
  <c r="AO1186" i="17"/>
  <c r="AM1186" i="17"/>
  <c r="AP1185" i="17"/>
  <c r="AO1185" i="17"/>
  <c r="AM1185" i="17"/>
  <c r="AP1184" i="17"/>
  <c r="AO1184" i="17"/>
  <c r="AM1184" i="17"/>
  <c r="AP1183" i="17"/>
  <c r="AO1183" i="17"/>
  <c r="AM1183" i="17"/>
  <c r="AP1182" i="17"/>
  <c r="AO1182" i="17"/>
  <c r="AM1182" i="17"/>
  <c r="AP1181" i="17"/>
  <c r="AO1181" i="17"/>
  <c r="AM1181" i="17"/>
  <c r="AP1180" i="17"/>
  <c r="AO1180" i="17"/>
  <c r="AM1180" i="17"/>
  <c r="AP1179" i="17"/>
  <c r="AO1179" i="17"/>
  <c r="AM1179" i="17"/>
  <c r="AP1178" i="17"/>
  <c r="AO1178" i="17"/>
  <c r="AM1178" i="17"/>
  <c r="AP1177" i="17"/>
  <c r="AO1177" i="17"/>
  <c r="AM1177" i="17"/>
  <c r="AP1176" i="17"/>
  <c r="AO1176" i="17"/>
  <c r="AM1176" i="17"/>
  <c r="AP1175" i="17"/>
  <c r="AO1175" i="17"/>
  <c r="AM1175" i="17"/>
  <c r="AP1174" i="17"/>
  <c r="AO1174" i="17"/>
  <c r="AM1174" i="17"/>
  <c r="AP1173" i="17"/>
  <c r="AO1173" i="17"/>
  <c r="AM1173" i="17"/>
  <c r="AP1172" i="17"/>
  <c r="AO1172" i="17"/>
  <c r="AM1172" i="17"/>
  <c r="AP1171" i="17"/>
  <c r="AO1171" i="17"/>
  <c r="AM1171" i="17"/>
  <c r="AP1170" i="17"/>
  <c r="AO1170" i="17"/>
  <c r="AM1170" i="17"/>
  <c r="AP1169" i="17"/>
  <c r="AO1169" i="17"/>
  <c r="AM1169" i="17"/>
  <c r="AP1168" i="17"/>
  <c r="AO1168" i="17"/>
  <c r="AM1168" i="17"/>
  <c r="AP1167" i="17"/>
  <c r="AO1167" i="17"/>
  <c r="AM1167" i="17"/>
  <c r="AP1166" i="17"/>
  <c r="AO1166" i="17"/>
  <c r="AM1166" i="17"/>
  <c r="AP1165" i="17"/>
  <c r="AO1165" i="17"/>
  <c r="AM1165" i="17"/>
  <c r="AP1164" i="17"/>
  <c r="AO1164" i="17"/>
  <c r="AM1164" i="17"/>
  <c r="AP1163" i="17"/>
  <c r="AO1163" i="17"/>
  <c r="AM1163" i="17"/>
  <c r="AP1162" i="17"/>
  <c r="AO1162" i="17"/>
  <c r="AM1162" i="17"/>
  <c r="AP1161" i="17"/>
  <c r="AO1161" i="17"/>
  <c r="AM1161" i="17"/>
  <c r="AP1160" i="17"/>
  <c r="AO1160" i="17"/>
  <c r="AM1160" i="17"/>
  <c r="AP1159" i="17"/>
  <c r="AO1159" i="17"/>
  <c r="AM1159" i="17"/>
  <c r="AP1158" i="17"/>
  <c r="AO1158" i="17"/>
  <c r="AM1158" i="17"/>
  <c r="AP1157" i="17"/>
  <c r="AO1157" i="17"/>
  <c r="AM1157" i="17"/>
  <c r="AP1156" i="17"/>
  <c r="AO1156" i="17"/>
  <c r="AM1156" i="17"/>
  <c r="AP1155" i="17"/>
  <c r="AO1155" i="17"/>
  <c r="AM1155" i="17"/>
  <c r="AP1154" i="17"/>
  <c r="AO1154" i="17"/>
  <c r="AM1154" i="17"/>
  <c r="AP1153" i="17"/>
  <c r="AO1153" i="17"/>
  <c r="AM1153" i="17"/>
  <c r="AP1152" i="17"/>
  <c r="AO1152" i="17"/>
  <c r="AM1152" i="17"/>
  <c r="AP1151" i="17"/>
  <c r="AO1151" i="17"/>
  <c r="AM1151" i="17"/>
  <c r="AP1150" i="17"/>
  <c r="AO1150" i="17"/>
  <c r="AM1150" i="17"/>
  <c r="AP1149" i="17"/>
  <c r="AO1149" i="17"/>
  <c r="AM1149" i="17"/>
  <c r="AP1148" i="17"/>
  <c r="AO1148" i="17"/>
  <c r="AM1148" i="17"/>
  <c r="AP1147" i="17"/>
  <c r="AO1147" i="17"/>
  <c r="AM1147" i="17"/>
  <c r="AP1146" i="17"/>
  <c r="AO1146" i="17"/>
  <c r="AM1146" i="17"/>
  <c r="AP1145" i="17"/>
  <c r="AO1145" i="17"/>
  <c r="AM1145" i="17"/>
  <c r="AP1144" i="17"/>
  <c r="AO1144" i="17"/>
  <c r="AM1144" i="17"/>
  <c r="AP1143" i="17"/>
  <c r="AO1143" i="17"/>
  <c r="AM1143" i="17"/>
  <c r="AP1142" i="17"/>
  <c r="AO1142" i="17"/>
  <c r="AM1142" i="17"/>
  <c r="AP1141" i="17"/>
  <c r="AO1141" i="17"/>
  <c r="AM1141" i="17"/>
  <c r="AP1140" i="17"/>
  <c r="AO1140" i="17"/>
  <c r="AM1140" i="17"/>
  <c r="AP1139" i="17"/>
  <c r="AO1139" i="17"/>
  <c r="AM1139" i="17"/>
  <c r="AP1138" i="17"/>
  <c r="AO1138" i="17"/>
  <c r="AM1138" i="17"/>
  <c r="AP1137" i="17"/>
  <c r="AO1137" i="17"/>
  <c r="AM1137" i="17"/>
  <c r="AP1136" i="17"/>
  <c r="AO1136" i="17"/>
  <c r="AM1136" i="17"/>
  <c r="AP1135" i="17"/>
  <c r="AO1135" i="17"/>
  <c r="AM1135" i="17"/>
  <c r="AP1134" i="17"/>
  <c r="AO1134" i="17"/>
  <c r="AM1134" i="17"/>
  <c r="AP1133" i="17"/>
  <c r="AO1133" i="17"/>
  <c r="AM1133" i="17"/>
  <c r="AP1132" i="17"/>
  <c r="AO1132" i="17"/>
  <c r="AM1132" i="17"/>
  <c r="AP1131" i="17"/>
  <c r="AO1131" i="17"/>
  <c r="AM1131" i="17"/>
  <c r="AP1130" i="17"/>
  <c r="AO1130" i="17"/>
  <c r="AM1130" i="17"/>
  <c r="AP1129" i="17"/>
  <c r="AO1129" i="17"/>
  <c r="AM1129" i="17"/>
  <c r="AP1128" i="17"/>
  <c r="AO1128" i="17"/>
  <c r="AM1128" i="17"/>
  <c r="AP1127" i="17"/>
  <c r="AO1127" i="17"/>
  <c r="AM1127" i="17"/>
  <c r="AP1126" i="17"/>
  <c r="AO1126" i="17"/>
  <c r="AM1126" i="17"/>
  <c r="AP1125" i="17"/>
  <c r="AO1125" i="17"/>
  <c r="AM1125" i="17"/>
  <c r="AP1124" i="17"/>
  <c r="AO1124" i="17"/>
  <c r="AM1124" i="17"/>
  <c r="AP1123" i="17"/>
  <c r="AO1123" i="17"/>
  <c r="AM1123" i="17"/>
  <c r="AP1122" i="17"/>
  <c r="AO1122" i="17"/>
  <c r="AM1122" i="17"/>
  <c r="AP1121" i="17"/>
  <c r="AO1121" i="17"/>
  <c r="AM1121" i="17"/>
  <c r="AP1120" i="17"/>
  <c r="AO1120" i="17"/>
  <c r="AM1120" i="17"/>
  <c r="AP1119" i="17"/>
  <c r="AO1119" i="17"/>
  <c r="AM1119" i="17"/>
  <c r="AP1118" i="17"/>
  <c r="AO1118" i="17"/>
  <c r="AM1118" i="17"/>
  <c r="AP1117" i="17"/>
  <c r="AO1117" i="17"/>
  <c r="AM1117" i="17"/>
  <c r="AP1116" i="17"/>
  <c r="AO1116" i="17"/>
  <c r="AM1116" i="17"/>
  <c r="AP1115" i="17"/>
  <c r="AO1115" i="17"/>
  <c r="AM1115" i="17"/>
  <c r="AP1114" i="17"/>
  <c r="AO1114" i="17"/>
  <c r="AM1114" i="17"/>
  <c r="AP1113" i="17"/>
  <c r="AO1113" i="17"/>
  <c r="AM1113" i="17"/>
  <c r="AP1112" i="17"/>
  <c r="AO1112" i="17"/>
  <c r="AM1112" i="17"/>
  <c r="AP1111" i="17"/>
  <c r="AO1111" i="17"/>
  <c r="AM1111" i="17"/>
  <c r="AP1110" i="17"/>
  <c r="AO1110" i="17"/>
  <c r="AM1110" i="17"/>
  <c r="AP1109" i="17"/>
  <c r="AO1109" i="17"/>
  <c r="AM1109" i="17"/>
  <c r="AP1108" i="17"/>
  <c r="AO1108" i="17"/>
  <c r="AM1108" i="17"/>
  <c r="AP1107" i="17"/>
  <c r="AO1107" i="17"/>
  <c r="AM1107" i="17"/>
  <c r="AP1106" i="17"/>
  <c r="AO1106" i="17"/>
  <c r="AM1106" i="17"/>
  <c r="AP1105" i="17"/>
  <c r="AO1105" i="17"/>
  <c r="AM1105" i="17"/>
  <c r="AP1104" i="17"/>
  <c r="AO1104" i="17"/>
  <c r="AM1104" i="17"/>
  <c r="AP1103" i="17"/>
  <c r="AO1103" i="17"/>
  <c r="AM1103" i="17"/>
  <c r="AP1102" i="17"/>
  <c r="AO1102" i="17"/>
  <c r="AM1102" i="17"/>
  <c r="AP1101" i="17"/>
  <c r="AO1101" i="17"/>
  <c r="AM1101" i="17"/>
  <c r="AP1100" i="17"/>
  <c r="AO1100" i="17"/>
  <c r="AM1100" i="17"/>
  <c r="AP1099" i="17"/>
  <c r="AO1099" i="17"/>
  <c r="AM1099" i="17"/>
  <c r="AP1098" i="17"/>
  <c r="AO1098" i="17"/>
  <c r="AM1098" i="17"/>
  <c r="AP1097" i="17"/>
  <c r="AO1097" i="17"/>
  <c r="AM1097" i="17"/>
  <c r="AP1096" i="17"/>
  <c r="AO1096" i="17"/>
  <c r="AM1096" i="17"/>
  <c r="AP1095" i="17"/>
  <c r="AO1095" i="17"/>
  <c r="AM1095" i="17"/>
  <c r="AP1094" i="17"/>
  <c r="AO1094" i="17"/>
  <c r="AM1094" i="17"/>
  <c r="AP1093" i="17"/>
  <c r="AO1093" i="17"/>
  <c r="AM1093" i="17"/>
  <c r="AP1092" i="17"/>
  <c r="AO1092" i="17"/>
  <c r="AM1092" i="17"/>
  <c r="AP1091" i="17"/>
  <c r="AO1091" i="17"/>
  <c r="AM1091" i="17"/>
  <c r="AP1090" i="17"/>
  <c r="AO1090" i="17"/>
  <c r="AM1090" i="17"/>
  <c r="AP1089" i="17"/>
  <c r="AO1089" i="17"/>
  <c r="AM1089" i="17"/>
  <c r="AP1088" i="17"/>
  <c r="AO1088" i="17"/>
  <c r="AM1088" i="17"/>
  <c r="AP1087" i="17"/>
  <c r="AO1087" i="17"/>
  <c r="AM1087" i="17"/>
  <c r="AP1086" i="17"/>
  <c r="AO1086" i="17"/>
  <c r="AM1086" i="17"/>
  <c r="AP1085" i="17"/>
  <c r="AO1085" i="17"/>
  <c r="AM1085" i="17"/>
  <c r="AP1084" i="17"/>
  <c r="AO1084" i="17"/>
  <c r="AM1084" i="17"/>
  <c r="AP1083" i="17"/>
  <c r="AO1083" i="17"/>
  <c r="AM1083" i="17"/>
  <c r="AP1082" i="17"/>
  <c r="AO1082" i="17"/>
  <c r="AM1082" i="17"/>
  <c r="AP1081" i="17"/>
  <c r="AO1081" i="17"/>
  <c r="AM1081" i="17"/>
  <c r="AP1080" i="17"/>
  <c r="AO1080" i="17"/>
  <c r="AM1080" i="17"/>
  <c r="AP1079" i="17"/>
  <c r="AO1079" i="17"/>
  <c r="AM1079" i="17"/>
  <c r="AP1078" i="17"/>
  <c r="AO1078" i="17"/>
  <c r="AM1078" i="17"/>
  <c r="AP1077" i="17"/>
  <c r="AO1077" i="17"/>
  <c r="AM1077" i="17"/>
  <c r="AP1076" i="17"/>
  <c r="AO1076" i="17"/>
  <c r="AM1076" i="17"/>
  <c r="AP1075" i="17"/>
  <c r="AO1075" i="17"/>
  <c r="AM1075" i="17"/>
  <c r="AP1074" i="17"/>
  <c r="AO1074" i="17"/>
  <c r="AM1074" i="17"/>
  <c r="AP1073" i="17"/>
  <c r="AO1073" i="17"/>
  <c r="AM1073" i="17"/>
  <c r="AP1072" i="17"/>
  <c r="AO1072" i="17"/>
  <c r="AM1072" i="17"/>
  <c r="AP1071" i="17"/>
  <c r="AO1071" i="17"/>
  <c r="AM1071" i="17"/>
  <c r="AP1070" i="17"/>
  <c r="AO1070" i="17"/>
  <c r="AM1070" i="17"/>
  <c r="AP1069" i="17"/>
  <c r="AO1069" i="17"/>
  <c r="AM1069" i="17"/>
  <c r="AP1068" i="17"/>
  <c r="AO1068" i="17"/>
  <c r="AM1068" i="17"/>
  <c r="AP1067" i="17"/>
  <c r="AO1067" i="17"/>
  <c r="AM1067" i="17"/>
  <c r="AP1066" i="17"/>
  <c r="AO1066" i="17"/>
  <c r="AM1066" i="17"/>
  <c r="AP1065" i="17"/>
  <c r="AO1065" i="17"/>
  <c r="AM1065" i="17"/>
  <c r="AP1064" i="17"/>
  <c r="AO1064" i="17"/>
  <c r="AM1064" i="17"/>
  <c r="AP1063" i="17"/>
  <c r="AO1063" i="17"/>
  <c r="AM1063" i="17"/>
  <c r="AP1062" i="17"/>
  <c r="AO1062" i="17"/>
  <c r="AM1062" i="17"/>
  <c r="AP1061" i="17"/>
  <c r="AO1061" i="17"/>
  <c r="AM1061" i="17"/>
  <c r="AP1060" i="17"/>
  <c r="AO1060" i="17"/>
  <c r="AM1060" i="17"/>
  <c r="AP1059" i="17"/>
  <c r="AO1059" i="17"/>
  <c r="AM1059" i="17"/>
  <c r="AP1058" i="17"/>
  <c r="AO1058" i="17"/>
  <c r="AM1058" i="17"/>
  <c r="AP1057" i="17"/>
  <c r="AO1057" i="17"/>
  <c r="AM1057" i="17"/>
  <c r="AP1056" i="17"/>
  <c r="AO1056" i="17"/>
  <c r="AM1056" i="17"/>
  <c r="AP1055" i="17"/>
  <c r="AO1055" i="17"/>
  <c r="AM1055" i="17"/>
  <c r="AP1054" i="17"/>
  <c r="AO1054" i="17"/>
  <c r="AM1054" i="17"/>
  <c r="AP1053" i="17"/>
  <c r="AO1053" i="17"/>
  <c r="AM1053" i="17"/>
  <c r="AP1052" i="17"/>
  <c r="AO1052" i="17"/>
  <c r="AM1052" i="17"/>
  <c r="AP1051" i="17"/>
  <c r="AO1051" i="17"/>
  <c r="AM1051" i="17"/>
  <c r="AP1050" i="17"/>
  <c r="AO1050" i="17"/>
  <c r="AM1050" i="17"/>
  <c r="AP1049" i="17"/>
  <c r="AO1049" i="17"/>
  <c r="AM1049" i="17"/>
  <c r="AP1048" i="17"/>
  <c r="AO1048" i="17"/>
  <c r="AM1048" i="17"/>
  <c r="AP1047" i="17"/>
  <c r="AO1047" i="17"/>
  <c r="AM1047" i="17"/>
  <c r="AP1046" i="17"/>
  <c r="AO1046" i="17"/>
  <c r="AM1046" i="17"/>
  <c r="AP1045" i="17"/>
  <c r="AO1045" i="17"/>
  <c r="AM1045" i="17"/>
  <c r="AP1044" i="17"/>
  <c r="AO1044" i="17"/>
  <c r="AM1044" i="17"/>
  <c r="AP1043" i="17"/>
  <c r="AO1043" i="17"/>
  <c r="AM1043" i="17"/>
  <c r="AP1042" i="17"/>
  <c r="AO1042" i="17"/>
  <c r="AM1042" i="17"/>
  <c r="AP1041" i="17"/>
  <c r="AO1041" i="17"/>
  <c r="AM1041" i="17"/>
  <c r="AP1040" i="17"/>
  <c r="AO1040" i="17"/>
  <c r="AM1040" i="17"/>
  <c r="AP1039" i="17"/>
  <c r="AO1039" i="17"/>
  <c r="AM1039" i="17"/>
  <c r="AP1038" i="17"/>
  <c r="AO1038" i="17"/>
  <c r="AM1038" i="17"/>
  <c r="AP1037" i="17"/>
  <c r="AO1037" i="17"/>
  <c r="AM1037" i="17"/>
  <c r="AP1036" i="17"/>
  <c r="AO1036" i="17"/>
  <c r="AM1036" i="17"/>
  <c r="AP1035" i="17"/>
  <c r="AO1035" i="17"/>
  <c r="AM1035" i="17"/>
  <c r="AP1034" i="17"/>
  <c r="AO1034" i="17"/>
  <c r="AM1034" i="17"/>
  <c r="AP1033" i="17"/>
  <c r="AO1033" i="17"/>
  <c r="AM1033" i="17"/>
  <c r="AP1032" i="17"/>
  <c r="AO1032" i="17"/>
  <c r="AM1032" i="17"/>
  <c r="AP1031" i="17"/>
  <c r="AO1031" i="17"/>
  <c r="AM1031" i="17"/>
  <c r="AP1030" i="17"/>
  <c r="AO1030" i="17"/>
  <c r="AM1030" i="17"/>
  <c r="AP1029" i="17"/>
  <c r="AO1029" i="17"/>
  <c r="AM1029" i="17"/>
  <c r="AP1028" i="17"/>
  <c r="AO1028" i="17"/>
  <c r="AM1028" i="17"/>
  <c r="AP1027" i="17"/>
  <c r="AO1027" i="17"/>
  <c r="AM1027" i="17"/>
  <c r="AP1026" i="17"/>
  <c r="AO1026" i="17"/>
  <c r="AM1026" i="17"/>
  <c r="AP1025" i="17"/>
  <c r="AO1025" i="17"/>
  <c r="AM1025" i="17"/>
  <c r="AP1024" i="17"/>
  <c r="AO1024" i="17"/>
  <c r="AM1024" i="17"/>
  <c r="AP1023" i="17"/>
  <c r="AO1023" i="17"/>
  <c r="AM1023" i="17"/>
  <c r="AP1022" i="17"/>
  <c r="AO1022" i="17"/>
  <c r="AM1022" i="17"/>
  <c r="AP1021" i="17"/>
  <c r="AO1021" i="17"/>
  <c r="AM1021" i="17"/>
  <c r="AP1020" i="17"/>
  <c r="AO1020" i="17"/>
  <c r="AM1020" i="17"/>
  <c r="AP1019" i="17"/>
  <c r="AO1019" i="17"/>
  <c r="AM1019" i="17"/>
  <c r="AP1018" i="17"/>
  <c r="AO1018" i="17"/>
  <c r="AM1018" i="17"/>
  <c r="AP1017" i="17"/>
  <c r="AO1017" i="17"/>
  <c r="AM1017" i="17"/>
  <c r="AP1016" i="17"/>
  <c r="AO1016" i="17"/>
  <c r="AM1016" i="17"/>
  <c r="AP1015" i="17"/>
  <c r="AO1015" i="17"/>
  <c r="AM1015" i="17"/>
  <c r="AP1014" i="17"/>
  <c r="AO1014" i="17"/>
  <c r="AM1014" i="17"/>
  <c r="AP1013" i="17"/>
  <c r="AO1013" i="17"/>
  <c r="AM1013" i="17"/>
  <c r="AP1012" i="17"/>
  <c r="AO1012" i="17"/>
  <c r="AM1012" i="17"/>
  <c r="AP1011" i="17"/>
  <c r="AO1011" i="17"/>
  <c r="AM1011" i="17"/>
  <c r="AP1010" i="17"/>
  <c r="AO1010" i="17"/>
  <c r="AM1010" i="17"/>
  <c r="AP1009" i="17"/>
  <c r="AO1009" i="17"/>
  <c r="AM1009" i="17"/>
  <c r="AP1008" i="17"/>
  <c r="AO1008" i="17"/>
  <c r="AM1008" i="17"/>
  <c r="AP1007" i="17"/>
  <c r="AO1007" i="17"/>
  <c r="AM1007" i="17"/>
  <c r="AP1006" i="17"/>
  <c r="AO1006" i="17"/>
  <c r="AM1006" i="17"/>
  <c r="AP1005" i="17"/>
  <c r="AO1005" i="17"/>
  <c r="AM1005" i="17"/>
  <c r="AP1004" i="17"/>
  <c r="AO1004" i="17"/>
  <c r="AM1004" i="17"/>
  <c r="AP1003" i="17"/>
  <c r="AO1003" i="17"/>
  <c r="AM1003" i="17"/>
  <c r="AP1002" i="17"/>
  <c r="AO1002" i="17"/>
  <c r="AM1002" i="17"/>
  <c r="AP1001" i="17"/>
  <c r="AO1001" i="17"/>
  <c r="AM1001" i="17"/>
  <c r="AP1000" i="17"/>
  <c r="AO1000" i="17"/>
  <c r="AM1000" i="17"/>
  <c r="AP999" i="17"/>
  <c r="AO999" i="17"/>
  <c r="AM999" i="17"/>
  <c r="AP998" i="17"/>
  <c r="AO998" i="17"/>
  <c r="AM998" i="17"/>
  <c r="AP997" i="17"/>
  <c r="AO997" i="17"/>
  <c r="AM997" i="17"/>
  <c r="AP996" i="17"/>
  <c r="AO996" i="17"/>
  <c r="AM996" i="17"/>
  <c r="AP995" i="17"/>
  <c r="AO995" i="17"/>
  <c r="AM995" i="17"/>
  <c r="AP994" i="17"/>
  <c r="AO994" i="17"/>
  <c r="AM994" i="17"/>
  <c r="AP993" i="17"/>
  <c r="AO993" i="17"/>
  <c r="AM993" i="17"/>
  <c r="AP992" i="17"/>
  <c r="AO992" i="17"/>
  <c r="AM992" i="17"/>
  <c r="AP991" i="17"/>
  <c r="AO991" i="17"/>
  <c r="AM991" i="17"/>
  <c r="AP990" i="17"/>
  <c r="AO990" i="17"/>
  <c r="AM990" i="17"/>
  <c r="AP989" i="17"/>
  <c r="AO989" i="17"/>
  <c r="AM989" i="17"/>
  <c r="AP988" i="17"/>
  <c r="AO988" i="17"/>
  <c r="AM988" i="17"/>
  <c r="AP987" i="17"/>
  <c r="AO987" i="17"/>
  <c r="AM987" i="17"/>
  <c r="AP986" i="17"/>
  <c r="AO986" i="17"/>
  <c r="AM986" i="17"/>
  <c r="AP985" i="17"/>
  <c r="AO985" i="17"/>
  <c r="AM985" i="17"/>
  <c r="AP984" i="17"/>
  <c r="AO984" i="17"/>
  <c r="AM984" i="17"/>
  <c r="AP983" i="17"/>
  <c r="AO983" i="17"/>
  <c r="AM983" i="17"/>
  <c r="AP982" i="17"/>
  <c r="AO982" i="17"/>
  <c r="AM982" i="17"/>
  <c r="AP981" i="17"/>
  <c r="AO981" i="17"/>
  <c r="AM981" i="17"/>
  <c r="AP980" i="17"/>
  <c r="AO980" i="17"/>
  <c r="AM980" i="17"/>
  <c r="AP979" i="17"/>
  <c r="AO979" i="17"/>
  <c r="AM979" i="17"/>
  <c r="AP978" i="17"/>
  <c r="AO978" i="17"/>
  <c r="AM978" i="17"/>
  <c r="AP977" i="17"/>
  <c r="AO977" i="17"/>
  <c r="AM977" i="17"/>
  <c r="AP976" i="17"/>
  <c r="AO976" i="17"/>
  <c r="AM976" i="17"/>
  <c r="AP975" i="17"/>
  <c r="AO975" i="17"/>
  <c r="AM975" i="17"/>
  <c r="AP974" i="17"/>
  <c r="AO974" i="17"/>
  <c r="AM974" i="17"/>
  <c r="AP973" i="17"/>
  <c r="AO973" i="17"/>
  <c r="AM973" i="17"/>
  <c r="AP972" i="17"/>
  <c r="AO972" i="17"/>
  <c r="AM972" i="17"/>
  <c r="AP971" i="17"/>
  <c r="AO971" i="17"/>
  <c r="AM971" i="17"/>
  <c r="AP970" i="17"/>
  <c r="AO970" i="17"/>
  <c r="AM970" i="17"/>
  <c r="AP969" i="17"/>
  <c r="AO969" i="17"/>
  <c r="AM969" i="17"/>
  <c r="AP968" i="17"/>
  <c r="AO968" i="17"/>
  <c r="AM968" i="17"/>
  <c r="AP967" i="17"/>
  <c r="AO967" i="17"/>
  <c r="AM967" i="17"/>
  <c r="AP966" i="17"/>
  <c r="AO966" i="17"/>
  <c r="AM966" i="17"/>
  <c r="AP965" i="17"/>
  <c r="AO965" i="17"/>
  <c r="AM965" i="17"/>
  <c r="AP964" i="17"/>
  <c r="AO964" i="17"/>
  <c r="AM964" i="17"/>
  <c r="AP963" i="17"/>
  <c r="AO963" i="17"/>
  <c r="AM963" i="17"/>
  <c r="AP962" i="17"/>
  <c r="AO962" i="17"/>
  <c r="AM962" i="17"/>
  <c r="AP961" i="17"/>
  <c r="AO961" i="17"/>
  <c r="AM961" i="17"/>
  <c r="AP960" i="17"/>
  <c r="AO960" i="17"/>
  <c r="AM960" i="17"/>
  <c r="AP959" i="17"/>
  <c r="AO959" i="17"/>
  <c r="AM959" i="17"/>
  <c r="AP958" i="17"/>
  <c r="AO958" i="17"/>
  <c r="AM958" i="17"/>
  <c r="AP957" i="17"/>
  <c r="AO957" i="17"/>
  <c r="AM957" i="17"/>
  <c r="AP956" i="17"/>
  <c r="AO956" i="17"/>
  <c r="AM956" i="17"/>
  <c r="AP955" i="17"/>
  <c r="AO955" i="17"/>
  <c r="AM955" i="17"/>
  <c r="AP954" i="17"/>
  <c r="AO954" i="17"/>
  <c r="AM954" i="17"/>
  <c r="AP953" i="17"/>
  <c r="AO953" i="17"/>
  <c r="AM953" i="17"/>
  <c r="AP952" i="17"/>
  <c r="AO952" i="17"/>
  <c r="AM952" i="17"/>
  <c r="AP951" i="17"/>
  <c r="AO951" i="17"/>
  <c r="AM951" i="17"/>
  <c r="AP950" i="17"/>
  <c r="AO950" i="17"/>
  <c r="AM950" i="17"/>
  <c r="AP949" i="17"/>
  <c r="AO949" i="17"/>
  <c r="AM949" i="17"/>
  <c r="AP948" i="17"/>
  <c r="AO948" i="17"/>
  <c r="AM948" i="17"/>
  <c r="AP947" i="17"/>
  <c r="AO947" i="17"/>
  <c r="AM947" i="17"/>
  <c r="AP946" i="17"/>
  <c r="AO946" i="17"/>
  <c r="AM946" i="17"/>
  <c r="AP945" i="17"/>
  <c r="AO945" i="17"/>
  <c r="AM945" i="17"/>
  <c r="AP944" i="17"/>
  <c r="AO944" i="17"/>
  <c r="AM944" i="17"/>
  <c r="AP943" i="17"/>
  <c r="AO943" i="17"/>
  <c r="AM943" i="17"/>
  <c r="AP942" i="17"/>
  <c r="AO942" i="17"/>
  <c r="AM942" i="17"/>
  <c r="AP941" i="17"/>
  <c r="AO941" i="17"/>
  <c r="AM941" i="17"/>
  <c r="AP940" i="17"/>
  <c r="AO940" i="17"/>
  <c r="AM940" i="17"/>
  <c r="AP939" i="17"/>
  <c r="AO939" i="17"/>
  <c r="AM939" i="17"/>
  <c r="AP938" i="17"/>
  <c r="AO938" i="17"/>
  <c r="AM938" i="17"/>
  <c r="AP937" i="17"/>
  <c r="AO937" i="17"/>
  <c r="AM937" i="17"/>
  <c r="AP936" i="17"/>
  <c r="AO936" i="17"/>
  <c r="AM936" i="17"/>
  <c r="AP935" i="17"/>
  <c r="AO935" i="17"/>
  <c r="AM935" i="17"/>
  <c r="AP934" i="17"/>
  <c r="AO934" i="17"/>
  <c r="AM934" i="17"/>
  <c r="AP933" i="17"/>
  <c r="AO933" i="17"/>
  <c r="AM933" i="17"/>
  <c r="AP932" i="17"/>
  <c r="AO932" i="17"/>
  <c r="AM932" i="17"/>
  <c r="AP931" i="17"/>
  <c r="AO931" i="17"/>
  <c r="AM931" i="17"/>
  <c r="AP930" i="17"/>
  <c r="AO930" i="17"/>
  <c r="AM930" i="17"/>
  <c r="AP929" i="17"/>
  <c r="AO929" i="17"/>
  <c r="AM929" i="17"/>
  <c r="AP928" i="17"/>
  <c r="AO928" i="17"/>
  <c r="AM928" i="17"/>
  <c r="AP927" i="17"/>
  <c r="AO927" i="17"/>
  <c r="AM927" i="17"/>
  <c r="AP926" i="17"/>
  <c r="AO926" i="17"/>
  <c r="AM926" i="17"/>
  <c r="AP925" i="17"/>
  <c r="AO925" i="17"/>
  <c r="AM925" i="17"/>
  <c r="AP924" i="17"/>
  <c r="AO924" i="17"/>
  <c r="AM924" i="17"/>
  <c r="AP923" i="17"/>
  <c r="AO923" i="17"/>
  <c r="AM923" i="17"/>
  <c r="AP922" i="17"/>
  <c r="AO922" i="17"/>
  <c r="AM922" i="17"/>
  <c r="AP921" i="17"/>
  <c r="AO921" i="17"/>
  <c r="AM921" i="17"/>
  <c r="AP920" i="17"/>
  <c r="AO920" i="17"/>
  <c r="AM920" i="17"/>
  <c r="AP919" i="17"/>
  <c r="AO919" i="17"/>
  <c r="AM919" i="17"/>
  <c r="AP918" i="17"/>
  <c r="AO918" i="17"/>
  <c r="AM918" i="17"/>
  <c r="AP917" i="17"/>
  <c r="AO917" i="17"/>
  <c r="AM917" i="17"/>
  <c r="AP916" i="17"/>
  <c r="AO916" i="17"/>
  <c r="AM916" i="17"/>
  <c r="AP915" i="17"/>
  <c r="AO915" i="17"/>
  <c r="AM915" i="17"/>
  <c r="AP914" i="17"/>
  <c r="AO914" i="17"/>
  <c r="AM914" i="17"/>
  <c r="AP913" i="17"/>
  <c r="AO913" i="17"/>
  <c r="AM913" i="17"/>
  <c r="AP912" i="17"/>
  <c r="AO912" i="17"/>
  <c r="AM912" i="17"/>
  <c r="AP911" i="17"/>
  <c r="AO911" i="17"/>
  <c r="AM911" i="17"/>
  <c r="AP910" i="17"/>
  <c r="AO910" i="17"/>
  <c r="AM910" i="17"/>
  <c r="AP909" i="17"/>
  <c r="AO909" i="17"/>
  <c r="AM909" i="17"/>
  <c r="AP908" i="17"/>
  <c r="AO908" i="17"/>
  <c r="AM908" i="17"/>
  <c r="AP907" i="17"/>
  <c r="AO907" i="17"/>
  <c r="AM907" i="17"/>
  <c r="AP906" i="17"/>
  <c r="AO906" i="17"/>
  <c r="AM906" i="17"/>
  <c r="AP905" i="17"/>
  <c r="AO905" i="17"/>
  <c r="AM905" i="17"/>
  <c r="AP904" i="17"/>
  <c r="AO904" i="17"/>
  <c r="AM904" i="17"/>
  <c r="AP903" i="17"/>
  <c r="AO903" i="17"/>
  <c r="AM903" i="17"/>
  <c r="AP902" i="17"/>
  <c r="AO902" i="17"/>
  <c r="AM902" i="17"/>
  <c r="AP901" i="17"/>
  <c r="AO901" i="17"/>
  <c r="AM901" i="17"/>
  <c r="AP900" i="17"/>
  <c r="AO900" i="17"/>
  <c r="AM900" i="17"/>
  <c r="AP899" i="17"/>
  <c r="AO899" i="17"/>
  <c r="AM899" i="17"/>
  <c r="AP898" i="17"/>
  <c r="AO898" i="17"/>
  <c r="AM898" i="17"/>
  <c r="AP897" i="17"/>
  <c r="AO897" i="17"/>
  <c r="AM897" i="17"/>
  <c r="AP896" i="17"/>
  <c r="AO896" i="17"/>
  <c r="AM896" i="17"/>
  <c r="AP895" i="17"/>
  <c r="AO895" i="17"/>
  <c r="AM895" i="17"/>
  <c r="AP894" i="17"/>
  <c r="AO894" i="17"/>
  <c r="AM894" i="17"/>
  <c r="AP893" i="17"/>
  <c r="AO893" i="17"/>
  <c r="AM893" i="17"/>
  <c r="AP892" i="17"/>
  <c r="AO892" i="17"/>
  <c r="AM892" i="17"/>
  <c r="AP891" i="17"/>
  <c r="AO891" i="17"/>
  <c r="AM891" i="17"/>
  <c r="AP890" i="17"/>
  <c r="AO890" i="17"/>
  <c r="AM890" i="17"/>
  <c r="AP889" i="17"/>
  <c r="AO889" i="17"/>
  <c r="AM889" i="17"/>
  <c r="AP888" i="17"/>
  <c r="AO888" i="17"/>
  <c r="AM888" i="17"/>
  <c r="AP887" i="17"/>
  <c r="AO887" i="17"/>
  <c r="AM887" i="17"/>
  <c r="AP886" i="17"/>
  <c r="AO886" i="17"/>
  <c r="AM886" i="17"/>
  <c r="AP885" i="17"/>
  <c r="AO885" i="17"/>
  <c r="AM885" i="17"/>
  <c r="AP884" i="17"/>
  <c r="AO884" i="17"/>
  <c r="AM884" i="17"/>
  <c r="AP883" i="17"/>
  <c r="AO883" i="17"/>
  <c r="AM883" i="17"/>
  <c r="AP882" i="17"/>
  <c r="AO882" i="17"/>
  <c r="AM882" i="17"/>
  <c r="AP881" i="17"/>
  <c r="AO881" i="17"/>
  <c r="AM881" i="17"/>
  <c r="AP880" i="17"/>
  <c r="AO880" i="17"/>
  <c r="AM880" i="17"/>
  <c r="AP879" i="17"/>
  <c r="AO879" i="17"/>
  <c r="AM879" i="17"/>
  <c r="AP878" i="17"/>
  <c r="AO878" i="17"/>
  <c r="AM878" i="17"/>
  <c r="AP877" i="17"/>
  <c r="AO877" i="17"/>
  <c r="AM877" i="17"/>
  <c r="AP876" i="17"/>
  <c r="AO876" i="17"/>
  <c r="AM876" i="17"/>
  <c r="AP875" i="17"/>
  <c r="AO875" i="17"/>
  <c r="AM875" i="17"/>
  <c r="AP874" i="17"/>
  <c r="AO874" i="17"/>
  <c r="AM874" i="17"/>
  <c r="AP873" i="17"/>
  <c r="AO873" i="17"/>
  <c r="AM873" i="17"/>
  <c r="AP872" i="17"/>
  <c r="AO872" i="17"/>
  <c r="AM872" i="17"/>
  <c r="AP871" i="17"/>
  <c r="AO871" i="17"/>
  <c r="AM871" i="17"/>
  <c r="AP870" i="17"/>
  <c r="AO870" i="17"/>
  <c r="AM870" i="17"/>
  <c r="AP869" i="17"/>
  <c r="AO869" i="17"/>
  <c r="AM869" i="17"/>
  <c r="AP868" i="17"/>
  <c r="AO868" i="17"/>
  <c r="AM868" i="17"/>
  <c r="AP867" i="17"/>
  <c r="AO867" i="17"/>
  <c r="AM867" i="17"/>
  <c r="AP866" i="17"/>
  <c r="AO866" i="17"/>
  <c r="AM866" i="17"/>
  <c r="AP865" i="17"/>
  <c r="AO865" i="17"/>
  <c r="AM865" i="17"/>
  <c r="AP864" i="17"/>
  <c r="AO864" i="17"/>
  <c r="AM864" i="17"/>
  <c r="AP863" i="17"/>
  <c r="AO863" i="17"/>
  <c r="AM863" i="17"/>
  <c r="AP862" i="17"/>
  <c r="AO862" i="17"/>
  <c r="AM862" i="17"/>
  <c r="AP861" i="17"/>
  <c r="AO861" i="17"/>
  <c r="AM861" i="17"/>
  <c r="AP860" i="17"/>
  <c r="AO860" i="17"/>
  <c r="AM860" i="17"/>
  <c r="AP859" i="17"/>
  <c r="AO859" i="17"/>
  <c r="AM859" i="17"/>
  <c r="AP858" i="17"/>
  <c r="AO858" i="17"/>
  <c r="AM858" i="17"/>
  <c r="AP857" i="17"/>
  <c r="AO857" i="17"/>
  <c r="AM857" i="17"/>
  <c r="AP856" i="17"/>
  <c r="AO856" i="17"/>
  <c r="AM856" i="17"/>
  <c r="AP855" i="17"/>
  <c r="AO855" i="17"/>
  <c r="AM855" i="17"/>
  <c r="AP854" i="17"/>
  <c r="AO854" i="17"/>
  <c r="AM854" i="17"/>
  <c r="AP853" i="17"/>
  <c r="AO853" i="17"/>
  <c r="AM853" i="17"/>
  <c r="AP852" i="17"/>
  <c r="AO852" i="17"/>
  <c r="AM852" i="17"/>
  <c r="AP851" i="17"/>
  <c r="AO851" i="17"/>
  <c r="AM851" i="17"/>
  <c r="AP850" i="17"/>
  <c r="AO850" i="17"/>
  <c r="AM850" i="17"/>
  <c r="AP849" i="17"/>
  <c r="AO849" i="17"/>
  <c r="AM849" i="17"/>
  <c r="AP848" i="17"/>
  <c r="AO848" i="17"/>
  <c r="AM848" i="17"/>
  <c r="AP847" i="17"/>
  <c r="AO847" i="17"/>
  <c r="AM847" i="17"/>
  <c r="AP846" i="17"/>
  <c r="AO846" i="17"/>
  <c r="AM846" i="17"/>
  <c r="AP845" i="17"/>
  <c r="AO845" i="17"/>
  <c r="AM845" i="17"/>
  <c r="AP844" i="17"/>
  <c r="AO844" i="17"/>
  <c r="AM844" i="17"/>
  <c r="AP843" i="17"/>
  <c r="AO843" i="17"/>
  <c r="AM843" i="17"/>
  <c r="AP842" i="17"/>
  <c r="AO842" i="17"/>
  <c r="AM842" i="17"/>
  <c r="AP841" i="17"/>
  <c r="AO841" i="17"/>
  <c r="AM841" i="17"/>
  <c r="AP840" i="17"/>
  <c r="AO840" i="17"/>
  <c r="AM840" i="17"/>
  <c r="AP839" i="17"/>
  <c r="AO839" i="17"/>
  <c r="AM839" i="17"/>
  <c r="AP838" i="17"/>
  <c r="AO838" i="17"/>
  <c r="AM838" i="17"/>
  <c r="AP837" i="17"/>
  <c r="AO837" i="17"/>
  <c r="AM837" i="17"/>
  <c r="AP836" i="17"/>
  <c r="AO836" i="17"/>
  <c r="AM836" i="17"/>
  <c r="AP835" i="17"/>
  <c r="AO835" i="17"/>
  <c r="AM835" i="17"/>
  <c r="AP834" i="17"/>
  <c r="AO834" i="17"/>
  <c r="AM834" i="17"/>
  <c r="AP833" i="17"/>
  <c r="AO833" i="17"/>
  <c r="AM833" i="17"/>
  <c r="AP832" i="17"/>
  <c r="AO832" i="17"/>
  <c r="AM832" i="17"/>
  <c r="AP831" i="17"/>
  <c r="AO831" i="17"/>
  <c r="AM831" i="17"/>
  <c r="AP830" i="17"/>
  <c r="AO830" i="17"/>
  <c r="AM830" i="17"/>
  <c r="AP829" i="17"/>
  <c r="AO829" i="17"/>
  <c r="AM829" i="17"/>
  <c r="AP828" i="17"/>
  <c r="AO828" i="17"/>
  <c r="AM828" i="17"/>
  <c r="AP827" i="17"/>
  <c r="AO827" i="17"/>
  <c r="AM827" i="17"/>
  <c r="AP826" i="17"/>
  <c r="AO826" i="17"/>
  <c r="AM826" i="17"/>
  <c r="AP825" i="17"/>
  <c r="AO825" i="17"/>
  <c r="AM825" i="17"/>
  <c r="AP824" i="17"/>
  <c r="AO824" i="17"/>
  <c r="AM824" i="17"/>
  <c r="AP823" i="17"/>
  <c r="AO823" i="17"/>
  <c r="AM823" i="17"/>
  <c r="AP822" i="17"/>
  <c r="AO822" i="17"/>
  <c r="AM822" i="17"/>
  <c r="AP821" i="17"/>
  <c r="AO821" i="17"/>
  <c r="AM821" i="17"/>
  <c r="AP820" i="17"/>
  <c r="AO820" i="17"/>
  <c r="AM820" i="17"/>
  <c r="AP819" i="17"/>
  <c r="AO819" i="17"/>
  <c r="AM819" i="17"/>
  <c r="AP818" i="17"/>
  <c r="AO818" i="17"/>
  <c r="AM818" i="17"/>
  <c r="AP817" i="17"/>
  <c r="AO817" i="17"/>
  <c r="AM817" i="17"/>
  <c r="AP816" i="17"/>
  <c r="AO816" i="17"/>
  <c r="AM816" i="17"/>
  <c r="AP815" i="17"/>
  <c r="AO815" i="17"/>
  <c r="AM815" i="17"/>
  <c r="AP814" i="17"/>
  <c r="AO814" i="17"/>
  <c r="AM814" i="17"/>
  <c r="AP813" i="17"/>
  <c r="AO813" i="17"/>
  <c r="AM813" i="17"/>
  <c r="AP812" i="17"/>
  <c r="AO812" i="17"/>
  <c r="AM812" i="17"/>
  <c r="AP811" i="17"/>
  <c r="AO811" i="17"/>
  <c r="AM811" i="17"/>
  <c r="AP810" i="17"/>
  <c r="AO810" i="17"/>
  <c r="AM810" i="17"/>
  <c r="AP809" i="17"/>
  <c r="AO809" i="17"/>
  <c r="AM809" i="17"/>
  <c r="AP808" i="17"/>
  <c r="AO808" i="17"/>
  <c r="AM808" i="17"/>
  <c r="AP807" i="17"/>
  <c r="AO807" i="17"/>
  <c r="AM807" i="17"/>
  <c r="AP806" i="17"/>
  <c r="AO806" i="17"/>
  <c r="AM806" i="17"/>
  <c r="AP805" i="17"/>
  <c r="AO805" i="17"/>
  <c r="AM805" i="17"/>
  <c r="AP804" i="17"/>
  <c r="AO804" i="17"/>
  <c r="AM804" i="17"/>
  <c r="AP803" i="17"/>
  <c r="AO803" i="17"/>
  <c r="AM803" i="17"/>
  <c r="AP802" i="17"/>
  <c r="AO802" i="17"/>
  <c r="AM802" i="17"/>
  <c r="AP801" i="17"/>
  <c r="AO801" i="17"/>
  <c r="AM801" i="17"/>
  <c r="AP800" i="17"/>
  <c r="AO800" i="17"/>
  <c r="AM800" i="17"/>
  <c r="AP799" i="17"/>
  <c r="AO799" i="17"/>
  <c r="AM799" i="17"/>
  <c r="AP798" i="17"/>
  <c r="AO798" i="17"/>
  <c r="AM798" i="17"/>
  <c r="AP797" i="17"/>
  <c r="AO797" i="17"/>
  <c r="AM797" i="17"/>
  <c r="AP796" i="17"/>
  <c r="AO796" i="17"/>
  <c r="AM796" i="17"/>
  <c r="AP795" i="17"/>
  <c r="AO795" i="17"/>
  <c r="AM795" i="17"/>
  <c r="AP794" i="17"/>
  <c r="AO794" i="17"/>
  <c r="AM794" i="17"/>
  <c r="AP793" i="17"/>
  <c r="AO793" i="17"/>
  <c r="AM793" i="17"/>
  <c r="AP792" i="17"/>
  <c r="AO792" i="17"/>
  <c r="AM792" i="17"/>
  <c r="AP791" i="17"/>
  <c r="AO791" i="17"/>
  <c r="AM791" i="17"/>
  <c r="AP790" i="17"/>
  <c r="AO790" i="17"/>
  <c r="AM790" i="17"/>
  <c r="AP789" i="17"/>
  <c r="AO789" i="17"/>
  <c r="AM789" i="17"/>
  <c r="AP788" i="17"/>
  <c r="AO788" i="17"/>
  <c r="AM788" i="17"/>
  <c r="AP787" i="17"/>
  <c r="AO787" i="17"/>
  <c r="AM787" i="17"/>
  <c r="AP786" i="17"/>
  <c r="AO786" i="17"/>
  <c r="AM786" i="17"/>
  <c r="AP785" i="17"/>
  <c r="AO785" i="17"/>
  <c r="AM785" i="17"/>
  <c r="AP784" i="17"/>
  <c r="AO784" i="17"/>
  <c r="AM784" i="17"/>
  <c r="AP783" i="17"/>
  <c r="AO783" i="17"/>
  <c r="AM783" i="17"/>
  <c r="AP782" i="17"/>
  <c r="AO782" i="17"/>
  <c r="AM782" i="17"/>
  <c r="AP781" i="17"/>
  <c r="AO781" i="17"/>
  <c r="AM781" i="17"/>
  <c r="AP780" i="17"/>
  <c r="AO780" i="17"/>
  <c r="AM780" i="17"/>
  <c r="AP779" i="17"/>
  <c r="AO779" i="17"/>
  <c r="AM779" i="17"/>
  <c r="AP778" i="17"/>
  <c r="AO778" i="17"/>
  <c r="AM778" i="17"/>
  <c r="AP777" i="17"/>
  <c r="AO777" i="17"/>
  <c r="AM777" i="17"/>
  <c r="AP776" i="17"/>
  <c r="AO776" i="17"/>
  <c r="AM776" i="17"/>
  <c r="AP775" i="17"/>
  <c r="AO775" i="17"/>
  <c r="AM775" i="17"/>
  <c r="AP774" i="17"/>
  <c r="AO774" i="17"/>
  <c r="AM774" i="17"/>
  <c r="AP773" i="17"/>
  <c r="AO773" i="17"/>
  <c r="AM773" i="17"/>
  <c r="AP772" i="17"/>
  <c r="AO772" i="17"/>
  <c r="AM772" i="17"/>
  <c r="AP771" i="17"/>
  <c r="AO771" i="17"/>
  <c r="AM771" i="17"/>
  <c r="AP770" i="17"/>
  <c r="AO770" i="17"/>
  <c r="AM770" i="17"/>
  <c r="AP769" i="17"/>
  <c r="AO769" i="17"/>
  <c r="AM769" i="17"/>
  <c r="AP768" i="17"/>
  <c r="AO768" i="17"/>
  <c r="AM768" i="17"/>
  <c r="AP767" i="17"/>
  <c r="AO767" i="17"/>
  <c r="AM767" i="17"/>
  <c r="AP766" i="17"/>
  <c r="AO766" i="17"/>
  <c r="AM766" i="17"/>
  <c r="AP765" i="17"/>
  <c r="AO765" i="17"/>
  <c r="AM765" i="17"/>
  <c r="AP764" i="17"/>
  <c r="AO764" i="17"/>
  <c r="AM764" i="17"/>
  <c r="AP763" i="17"/>
  <c r="AO763" i="17"/>
  <c r="AM763" i="17"/>
  <c r="AP762" i="17"/>
  <c r="AO762" i="17"/>
  <c r="AM762" i="17"/>
  <c r="AP761" i="17"/>
  <c r="AO761" i="17"/>
  <c r="AM761" i="17"/>
  <c r="AP760" i="17"/>
  <c r="AO760" i="17"/>
  <c r="AM760" i="17"/>
  <c r="AP759" i="17"/>
  <c r="AO759" i="17"/>
  <c r="AM759" i="17"/>
  <c r="AP758" i="17"/>
  <c r="AO758" i="17"/>
  <c r="AM758" i="17"/>
  <c r="AP757" i="17"/>
  <c r="AO757" i="17"/>
  <c r="AM757" i="17"/>
  <c r="AP756" i="17"/>
  <c r="AO756" i="17"/>
  <c r="AM756" i="17"/>
  <c r="AP755" i="17"/>
  <c r="AO755" i="17"/>
  <c r="AM755" i="17"/>
  <c r="AP754" i="17"/>
  <c r="AO754" i="17"/>
  <c r="AM754" i="17"/>
  <c r="AP753" i="17"/>
  <c r="AO753" i="17"/>
  <c r="AM753" i="17"/>
  <c r="AP752" i="17"/>
  <c r="AO752" i="17"/>
  <c r="AM752" i="17"/>
  <c r="AP751" i="17"/>
  <c r="AO751" i="17"/>
  <c r="AM751" i="17"/>
  <c r="AP750" i="17"/>
  <c r="AO750" i="17"/>
  <c r="AM750" i="17"/>
  <c r="AP749" i="17"/>
  <c r="AO749" i="17"/>
  <c r="AM749" i="17"/>
  <c r="AP748" i="17"/>
  <c r="AO748" i="17"/>
  <c r="AM748" i="17"/>
  <c r="AP747" i="17"/>
  <c r="AO747" i="17"/>
  <c r="AM747" i="17"/>
  <c r="AP746" i="17"/>
  <c r="AO746" i="17"/>
  <c r="AM746" i="17"/>
  <c r="AP745" i="17"/>
  <c r="AO745" i="17"/>
  <c r="AM745" i="17"/>
  <c r="AP744" i="17"/>
  <c r="AO744" i="17"/>
  <c r="AM744" i="17"/>
  <c r="AP743" i="17"/>
  <c r="AO743" i="17"/>
  <c r="AM743" i="17"/>
  <c r="AP742" i="17"/>
  <c r="AO742" i="17"/>
  <c r="AM742" i="17"/>
  <c r="AP741" i="17"/>
  <c r="AO741" i="17"/>
  <c r="AM741" i="17"/>
  <c r="AP740" i="17"/>
  <c r="AO740" i="17"/>
  <c r="AM740" i="17"/>
  <c r="AP739" i="17"/>
  <c r="AO739" i="17"/>
  <c r="AM739" i="17"/>
  <c r="AP738" i="17"/>
  <c r="AO738" i="17"/>
  <c r="AM738" i="17"/>
  <c r="AP737" i="17"/>
  <c r="AO737" i="17"/>
  <c r="AM737" i="17"/>
  <c r="AP736" i="17"/>
  <c r="AO736" i="17"/>
  <c r="AM736" i="17"/>
  <c r="AP735" i="17"/>
  <c r="AO735" i="17"/>
  <c r="AM735" i="17"/>
  <c r="AP734" i="17"/>
  <c r="AO734" i="17"/>
  <c r="AM734" i="17"/>
  <c r="AP733" i="17"/>
  <c r="AO733" i="17"/>
  <c r="AM733" i="17"/>
  <c r="AP732" i="17"/>
  <c r="AO732" i="17"/>
  <c r="AM732" i="17"/>
  <c r="AP731" i="17"/>
  <c r="AO731" i="17"/>
  <c r="AM731" i="17"/>
  <c r="AP730" i="17"/>
  <c r="AO730" i="17"/>
  <c r="AM730" i="17"/>
  <c r="AP729" i="17"/>
  <c r="AO729" i="17"/>
  <c r="AM729" i="17"/>
  <c r="AP728" i="17"/>
  <c r="AO728" i="17"/>
  <c r="AM728" i="17"/>
  <c r="AP727" i="17"/>
  <c r="AO727" i="17"/>
  <c r="AM727" i="17"/>
  <c r="AP726" i="17"/>
  <c r="AO726" i="17"/>
  <c r="AM726" i="17"/>
  <c r="AP725" i="17"/>
  <c r="AO725" i="17"/>
  <c r="AM725" i="17"/>
  <c r="AP724" i="17"/>
  <c r="AO724" i="17"/>
  <c r="AM724" i="17"/>
  <c r="AP723" i="17"/>
  <c r="AO723" i="17"/>
  <c r="AM723" i="17"/>
  <c r="AP722" i="17"/>
  <c r="AO722" i="17"/>
  <c r="AM722" i="17"/>
  <c r="AP721" i="17"/>
  <c r="AO721" i="17"/>
  <c r="AM721" i="17"/>
  <c r="AP720" i="17"/>
  <c r="AO720" i="17"/>
  <c r="AM720" i="17"/>
  <c r="AP719" i="17"/>
  <c r="AO719" i="17"/>
  <c r="AM719" i="17"/>
  <c r="AP718" i="17"/>
  <c r="AO718" i="17"/>
  <c r="AM718" i="17"/>
  <c r="AP717" i="17"/>
  <c r="AO717" i="17"/>
  <c r="AM717" i="17"/>
  <c r="AP716" i="17"/>
  <c r="AO716" i="17"/>
  <c r="AM716" i="17"/>
  <c r="AP715" i="17"/>
  <c r="AO715" i="17"/>
  <c r="AM715" i="17"/>
  <c r="AP714" i="17"/>
  <c r="AO714" i="17"/>
  <c r="AM714" i="17"/>
  <c r="AP713" i="17"/>
  <c r="AO713" i="17"/>
  <c r="AM713" i="17"/>
  <c r="AP712" i="17"/>
  <c r="AO712" i="17"/>
  <c r="AM712" i="17"/>
  <c r="AP711" i="17"/>
  <c r="AO711" i="17"/>
  <c r="AM711" i="17"/>
  <c r="AP710" i="17"/>
  <c r="AO710" i="17"/>
  <c r="AM710" i="17"/>
  <c r="AP709" i="17"/>
  <c r="AO709" i="17"/>
  <c r="AM709" i="17"/>
  <c r="AP708" i="17"/>
  <c r="AO708" i="17"/>
  <c r="AM708" i="17"/>
  <c r="AP707" i="17"/>
  <c r="AO707" i="17"/>
  <c r="AM707" i="17"/>
  <c r="AP706" i="17"/>
  <c r="AO706" i="17"/>
  <c r="AM706" i="17"/>
  <c r="AP705" i="17"/>
  <c r="AO705" i="17"/>
  <c r="AM705" i="17"/>
  <c r="AP704" i="17"/>
  <c r="AO704" i="17"/>
  <c r="AM704" i="17"/>
  <c r="AP703" i="17"/>
  <c r="AO703" i="17"/>
  <c r="AM703" i="17"/>
  <c r="AP702" i="17"/>
  <c r="AO702" i="17"/>
  <c r="AM702" i="17"/>
  <c r="AP701" i="17"/>
  <c r="AO701" i="17"/>
  <c r="AM701" i="17"/>
  <c r="AP700" i="17"/>
  <c r="AO700" i="17"/>
  <c r="AM700" i="17"/>
  <c r="AP699" i="17"/>
  <c r="AO699" i="17"/>
  <c r="AM699" i="17"/>
  <c r="AP698" i="17"/>
  <c r="AO698" i="17"/>
  <c r="AM698" i="17"/>
  <c r="AP697" i="17"/>
  <c r="AO697" i="17"/>
  <c r="AM697" i="17"/>
  <c r="AP696" i="17"/>
  <c r="AO696" i="17"/>
  <c r="AM696" i="17"/>
  <c r="AP695" i="17"/>
  <c r="AO695" i="17"/>
  <c r="AM695" i="17"/>
  <c r="AP694" i="17"/>
  <c r="AO694" i="17"/>
  <c r="AM694" i="17"/>
  <c r="AP693" i="17"/>
  <c r="AO693" i="17"/>
  <c r="AM693" i="17"/>
  <c r="AP692" i="17"/>
  <c r="AO692" i="17"/>
  <c r="AM692" i="17"/>
  <c r="AP691" i="17"/>
  <c r="AO691" i="17"/>
  <c r="AM691" i="17"/>
  <c r="AP690" i="17"/>
  <c r="AO690" i="17"/>
  <c r="AM690" i="17"/>
  <c r="AP689" i="17"/>
  <c r="AO689" i="17"/>
  <c r="AM689" i="17"/>
  <c r="AP688" i="17"/>
  <c r="AO688" i="17"/>
  <c r="AM688" i="17"/>
  <c r="AP687" i="17"/>
  <c r="AO687" i="17"/>
  <c r="AM687" i="17"/>
  <c r="AP686" i="17"/>
  <c r="AO686" i="17"/>
  <c r="AM686" i="17"/>
  <c r="AP685" i="17"/>
  <c r="AO685" i="17"/>
  <c r="AM685" i="17"/>
  <c r="AP684" i="17"/>
  <c r="AO684" i="17"/>
  <c r="AM684" i="17"/>
  <c r="AP683" i="17"/>
  <c r="AO683" i="17"/>
  <c r="AM683" i="17"/>
  <c r="AP682" i="17"/>
  <c r="AO682" i="17"/>
  <c r="AM682" i="17"/>
  <c r="AP681" i="17"/>
  <c r="AO681" i="17"/>
  <c r="AM681" i="17"/>
  <c r="AP680" i="17"/>
  <c r="AO680" i="17"/>
  <c r="AM680" i="17"/>
  <c r="AP679" i="17"/>
  <c r="AO679" i="17"/>
  <c r="AM679" i="17"/>
  <c r="AP678" i="17"/>
  <c r="AO678" i="17"/>
  <c r="AM678" i="17"/>
  <c r="AP677" i="17"/>
  <c r="AO677" i="17"/>
  <c r="AM677" i="17"/>
  <c r="AP676" i="17"/>
  <c r="AO676" i="17"/>
  <c r="AM676" i="17"/>
  <c r="AP675" i="17"/>
  <c r="AO675" i="17"/>
  <c r="AM675" i="17"/>
  <c r="AP674" i="17"/>
  <c r="AO674" i="17"/>
  <c r="AM674" i="17"/>
  <c r="AP673" i="17"/>
  <c r="AO673" i="17"/>
  <c r="AM673" i="17"/>
  <c r="AP672" i="17"/>
  <c r="AO672" i="17"/>
  <c r="AM672" i="17"/>
  <c r="AP671" i="17"/>
  <c r="AO671" i="17"/>
  <c r="AM671" i="17"/>
  <c r="AP670" i="17"/>
  <c r="AO670" i="17"/>
  <c r="AM670" i="17"/>
  <c r="AP669" i="17"/>
  <c r="AO669" i="17"/>
  <c r="AM669" i="17"/>
  <c r="AP668" i="17"/>
  <c r="AO668" i="17"/>
  <c r="AM668" i="17"/>
  <c r="AP667" i="17"/>
  <c r="AO667" i="17"/>
  <c r="AM667" i="17"/>
  <c r="AP666" i="17"/>
  <c r="AO666" i="17"/>
  <c r="AM666" i="17"/>
  <c r="AP665" i="17"/>
  <c r="AO665" i="17"/>
  <c r="AM665" i="17"/>
  <c r="AP664" i="17"/>
  <c r="AO664" i="17"/>
  <c r="AM664" i="17"/>
  <c r="AP663" i="17"/>
  <c r="AO663" i="17"/>
  <c r="AM663" i="17"/>
  <c r="AP662" i="17"/>
  <c r="AO662" i="17"/>
  <c r="AM662" i="17"/>
  <c r="AP661" i="17"/>
  <c r="AO661" i="17"/>
  <c r="AM661" i="17"/>
  <c r="AP660" i="17"/>
  <c r="AO660" i="17"/>
  <c r="AM660" i="17"/>
  <c r="AP659" i="17"/>
  <c r="AO659" i="17"/>
  <c r="AM659" i="17"/>
  <c r="AP658" i="17"/>
  <c r="AO658" i="17"/>
  <c r="AM658" i="17"/>
  <c r="AP657" i="17"/>
  <c r="AO657" i="17"/>
  <c r="AM657" i="17"/>
  <c r="AP656" i="17"/>
  <c r="AO656" i="17"/>
  <c r="AM656" i="17"/>
  <c r="AP655" i="17"/>
  <c r="AO655" i="17"/>
  <c r="AM655" i="17"/>
  <c r="AP654" i="17"/>
  <c r="AO654" i="17"/>
  <c r="AM654" i="17"/>
  <c r="AP653" i="17"/>
  <c r="AO653" i="17"/>
  <c r="AM653" i="17"/>
  <c r="AP652" i="17"/>
  <c r="AO652" i="17"/>
  <c r="AM652" i="17"/>
  <c r="AP651" i="17"/>
  <c r="AO651" i="17"/>
  <c r="AM651" i="17"/>
  <c r="AP650" i="17"/>
  <c r="AO650" i="17"/>
  <c r="AM650" i="17"/>
  <c r="AP649" i="17"/>
  <c r="AO649" i="17"/>
  <c r="AM649" i="17"/>
  <c r="AP648" i="17"/>
  <c r="AO648" i="17"/>
  <c r="AM648" i="17"/>
  <c r="AP647" i="17"/>
  <c r="AO647" i="17"/>
  <c r="AM647" i="17"/>
  <c r="AP646" i="17"/>
  <c r="AO646" i="17"/>
  <c r="AM646" i="17"/>
  <c r="AP645" i="17"/>
  <c r="AO645" i="17"/>
  <c r="AM645" i="17"/>
  <c r="AP644" i="17"/>
  <c r="AO644" i="17"/>
  <c r="AM644" i="17"/>
  <c r="AP643" i="17"/>
  <c r="AO643" i="17"/>
  <c r="AM643" i="17"/>
  <c r="AP642" i="17"/>
  <c r="AO642" i="17"/>
  <c r="AM642" i="17"/>
  <c r="AP641" i="17"/>
  <c r="AO641" i="17"/>
  <c r="AM641" i="17"/>
  <c r="AP640" i="17"/>
  <c r="AO640" i="17"/>
  <c r="AM640" i="17"/>
  <c r="AP639" i="17"/>
  <c r="AO639" i="17"/>
  <c r="AM639" i="17"/>
  <c r="AP638" i="17"/>
  <c r="AO638" i="17"/>
  <c r="AM638" i="17"/>
  <c r="AP637" i="17"/>
  <c r="AO637" i="17"/>
  <c r="AM637" i="17"/>
  <c r="AP636" i="17"/>
  <c r="AO636" i="17"/>
  <c r="AM636" i="17"/>
  <c r="AP635" i="17"/>
  <c r="AO635" i="17"/>
  <c r="AM635" i="17"/>
  <c r="AP634" i="17"/>
  <c r="AO634" i="17"/>
  <c r="AM634" i="17"/>
  <c r="AP633" i="17"/>
  <c r="AO633" i="17"/>
  <c r="AM633" i="17"/>
  <c r="AP632" i="17"/>
  <c r="AO632" i="17"/>
  <c r="AM632" i="17"/>
  <c r="AP631" i="17"/>
  <c r="AO631" i="17"/>
  <c r="AM631" i="17"/>
  <c r="AP630" i="17"/>
  <c r="AO630" i="17"/>
  <c r="AM630" i="17"/>
  <c r="AP629" i="17"/>
  <c r="AO629" i="17"/>
  <c r="AM629" i="17"/>
  <c r="AP628" i="17"/>
  <c r="AO628" i="17"/>
  <c r="AM628" i="17"/>
  <c r="AP627" i="17"/>
  <c r="AO627" i="17"/>
  <c r="AM627" i="17"/>
  <c r="AP626" i="17"/>
  <c r="AO626" i="17"/>
  <c r="AM626" i="17"/>
  <c r="AP625" i="17"/>
  <c r="AO625" i="17"/>
  <c r="AM625" i="17"/>
  <c r="AP624" i="17"/>
  <c r="AO624" i="17"/>
  <c r="AM624" i="17"/>
  <c r="AP623" i="17"/>
  <c r="AO623" i="17"/>
  <c r="AM623" i="17"/>
  <c r="AP622" i="17"/>
  <c r="AO622" i="17"/>
  <c r="AM622" i="17"/>
  <c r="AP621" i="17"/>
  <c r="AO621" i="17"/>
  <c r="AM621" i="17"/>
  <c r="AP620" i="17"/>
  <c r="AO620" i="17"/>
  <c r="AM620" i="17"/>
  <c r="AP619" i="17"/>
  <c r="AO619" i="17"/>
  <c r="AM619" i="17"/>
  <c r="AP618" i="17"/>
  <c r="AO618" i="17"/>
  <c r="AM618" i="17"/>
  <c r="AP617" i="17"/>
  <c r="AO617" i="17"/>
  <c r="AM617" i="17"/>
  <c r="AP616" i="17"/>
  <c r="AO616" i="17"/>
  <c r="AM616" i="17"/>
  <c r="AP615" i="17"/>
  <c r="AO615" i="17"/>
  <c r="AM615" i="17"/>
  <c r="AP614" i="17"/>
  <c r="AO614" i="17"/>
  <c r="AM614" i="17"/>
  <c r="AP613" i="17"/>
  <c r="AO613" i="17"/>
  <c r="AM613" i="17"/>
  <c r="AP612" i="17"/>
  <c r="AO612" i="17"/>
  <c r="AM612" i="17"/>
  <c r="AP611" i="17"/>
  <c r="AO611" i="17"/>
  <c r="AM611" i="17"/>
  <c r="AP610" i="17"/>
  <c r="AO610" i="17"/>
  <c r="AM610" i="17"/>
  <c r="AP609" i="17"/>
  <c r="AO609" i="17"/>
  <c r="AM609" i="17"/>
  <c r="AP608" i="17"/>
  <c r="AO608" i="17"/>
  <c r="AM608" i="17"/>
  <c r="AP607" i="17"/>
  <c r="AO607" i="17"/>
  <c r="AM607" i="17"/>
  <c r="AP606" i="17"/>
  <c r="AO606" i="17"/>
  <c r="AM606" i="17"/>
  <c r="AP605" i="17"/>
  <c r="AO605" i="17"/>
  <c r="AM605" i="17"/>
  <c r="AP604" i="17"/>
  <c r="AO604" i="17"/>
  <c r="AM604" i="17"/>
  <c r="AP603" i="17"/>
  <c r="AO603" i="17"/>
  <c r="AM603" i="17"/>
  <c r="AP602" i="17"/>
  <c r="AO602" i="17"/>
  <c r="AM602" i="17"/>
  <c r="AP601" i="17"/>
  <c r="AO601" i="17"/>
  <c r="AM601" i="17"/>
  <c r="AP600" i="17"/>
  <c r="AO600" i="17"/>
  <c r="AM600" i="17"/>
  <c r="AP599" i="17"/>
  <c r="AO599" i="17"/>
  <c r="AM599" i="17"/>
  <c r="AP598" i="17"/>
  <c r="AO598" i="17"/>
  <c r="AM598" i="17"/>
  <c r="AP597" i="17"/>
  <c r="AO597" i="17"/>
  <c r="AM597" i="17"/>
  <c r="AP596" i="17"/>
  <c r="AO596" i="17"/>
  <c r="AM596" i="17"/>
  <c r="AP595" i="17"/>
  <c r="AO595" i="17"/>
  <c r="AM595" i="17"/>
  <c r="AP594" i="17"/>
  <c r="AO594" i="17"/>
  <c r="AM594" i="17"/>
  <c r="AP593" i="17"/>
  <c r="AO593" i="17"/>
  <c r="AM593" i="17"/>
  <c r="AP592" i="17"/>
  <c r="AO592" i="17"/>
  <c r="AM592" i="17"/>
  <c r="AP591" i="17"/>
  <c r="AO591" i="17"/>
  <c r="AM591" i="17"/>
  <c r="AP590" i="17"/>
  <c r="AO590" i="17"/>
  <c r="AM590" i="17"/>
  <c r="AP589" i="17"/>
  <c r="AO589" i="17"/>
  <c r="AM589" i="17"/>
  <c r="AP588" i="17"/>
  <c r="AO588" i="17"/>
  <c r="AM588" i="17"/>
  <c r="AP587" i="17"/>
  <c r="AO587" i="17"/>
  <c r="AM587" i="17"/>
  <c r="AP586" i="17"/>
  <c r="AO586" i="17"/>
  <c r="AM586" i="17"/>
  <c r="AP585" i="17"/>
  <c r="AO585" i="17"/>
  <c r="AM585" i="17"/>
  <c r="AP584" i="17"/>
  <c r="AO584" i="17"/>
  <c r="AM584" i="17"/>
  <c r="AP583" i="17"/>
  <c r="AO583" i="17"/>
  <c r="AM583" i="17"/>
  <c r="AP582" i="17"/>
  <c r="AO582" i="17"/>
  <c r="AM582" i="17"/>
  <c r="AP581" i="17"/>
  <c r="AO581" i="17"/>
  <c r="AM581" i="17"/>
  <c r="AP580" i="17"/>
  <c r="AO580" i="17"/>
  <c r="AM580" i="17"/>
  <c r="AP579" i="17"/>
  <c r="AO579" i="17"/>
  <c r="AM579" i="17"/>
  <c r="AP578" i="17"/>
  <c r="AO578" i="17"/>
  <c r="AM578" i="17"/>
  <c r="AP577" i="17"/>
  <c r="AO577" i="17"/>
  <c r="AM577" i="17"/>
  <c r="AP576" i="17"/>
  <c r="AO576" i="17"/>
  <c r="AM576" i="17"/>
  <c r="AP575" i="17"/>
  <c r="AO575" i="17"/>
  <c r="AM575" i="17"/>
  <c r="AP574" i="17"/>
  <c r="AO574" i="17"/>
  <c r="AM574" i="17"/>
  <c r="AP573" i="17"/>
  <c r="AO573" i="17"/>
  <c r="AM573" i="17"/>
  <c r="AP572" i="17"/>
  <c r="AO572" i="17"/>
  <c r="AM572" i="17"/>
  <c r="AP571" i="17"/>
  <c r="AO571" i="17"/>
  <c r="AM571" i="17"/>
  <c r="AP570" i="17"/>
  <c r="AO570" i="17"/>
  <c r="AM570" i="17"/>
  <c r="AP569" i="17"/>
  <c r="AO569" i="17"/>
  <c r="AM569" i="17"/>
  <c r="AP568" i="17"/>
  <c r="AO568" i="17"/>
  <c r="AM568" i="17"/>
  <c r="AP567" i="17"/>
  <c r="AO567" i="17"/>
  <c r="AM567" i="17"/>
  <c r="AP566" i="17"/>
  <c r="AO566" i="17"/>
  <c r="AM566" i="17"/>
  <c r="AP565" i="17"/>
  <c r="AO565" i="17"/>
  <c r="AM565" i="17"/>
  <c r="AP564" i="17"/>
  <c r="AO564" i="17"/>
  <c r="AM564" i="17"/>
  <c r="AP563" i="17"/>
  <c r="AO563" i="17"/>
  <c r="AM563" i="17"/>
  <c r="AP562" i="17"/>
  <c r="AO562" i="17"/>
  <c r="AM562" i="17"/>
  <c r="AP561" i="17"/>
  <c r="AO561" i="17"/>
  <c r="AM561" i="17"/>
  <c r="AP560" i="17"/>
  <c r="AO560" i="17"/>
  <c r="AM560" i="17"/>
  <c r="AP559" i="17"/>
  <c r="AO559" i="17"/>
  <c r="AM559" i="17"/>
  <c r="AP558" i="17"/>
  <c r="AO558" i="17"/>
  <c r="AM558" i="17"/>
  <c r="AP557" i="17"/>
  <c r="AO557" i="17"/>
  <c r="AM557" i="17"/>
  <c r="AP556" i="17"/>
  <c r="AO556" i="17"/>
  <c r="AM556" i="17"/>
  <c r="AP555" i="17"/>
  <c r="AO555" i="17"/>
  <c r="AM555" i="17"/>
  <c r="AP554" i="17"/>
  <c r="AO554" i="17"/>
  <c r="AM554" i="17"/>
  <c r="AP553" i="17"/>
  <c r="AO553" i="17"/>
  <c r="AM553" i="17"/>
  <c r="AP552" i="17"/>
  <c r="AO552" i="17"/>
  <c r="AM552" i="17"/>
  <c r="AP551" i="17"/>
  <c r="AO551" i="17"/>
  <c r="AM551" i="17"/>
  <c r="AP550" i="17"/>
  <c r="AO550" i="17"/>
  <c r="AM550" i="17"/>
  <c r="AP549" i="17"/>
  <c r="AO549" i="17"/>
  <c r="AM549" i="17"/>
  <c r="AP548" i="17"/>
  <c r="AO548" i="17"/>
  <c r="AM548" i="17"/>
  <c r="AP547" i="17"/>
  <c r="AO547" i="17"/>
  <c r="AM547" i="17"/>
  <c r="AP546" i="17"/>
  <c r="AO546" i="17"/>
  <c r="AM546" i="17"/>
  <c r="AP545" i="17"/>
  <c r="AO545" i="17"/>
  <c r="AM545" i="17"/>
  <c r="AP544" i="17"/>
  <c r="AO544" i="17"/>
  <c r="AM544" i="17"/>
  <c r="AP543" i="17"/>
  <c r="AO543" i="17"/>
  <c r="AM543" i="17"/>
  <c r="AP542" i="17"/>
  <c r="AO542" i="17"/>
  <c r="AM542" i="17"/>
  <c r="AP541" i="17"/>
  <c r="AO541" i="17"/>
  <c r="AM541" i="17"/>
  <c r="AP540" i="17"/>
  <c r="AO540" i="17"/>
  <c r="AM540" i="17"/>
  <c r="AP539" i="17"/>
  <c r="AO539" i="17"/>
  <c r="AM539" i="17"/>
  <c r="AP538" i="17"/>
  <c r="AO538" i="17"/>
  <c r="AM538" i="17"/>
  <c r="AP537" i="17"/>
  <c r="AO537" i="17"/>
  <c r="AM537" i="17"/>
  <c r="AP536" i="17"/>
  <c r="AO536" i="17"/>
  <c r="AM536" i="17"/>
  <c r="AP535" i="17"/>
  <c r="AO535" i="17"/>
  <c r="AM535" i="17"/>
  <c r="AP534" i="17"/>
  <c r="AO534" i="17"/>
  <c r="AM534" i="17"/>
  <c r="AP533" i="17"/>
  <c r="AO533" i="17"/>
  <c r="AM533" i="17"/>
  <c r="AP532" i="17"/>
  <c r="AO532" i="17"/>
  <c r="AM532" i="17"/>
  <c r="AP531" i="17"/>
  <c r="AO531" i="17"/>
  <c r="AM531" i="17"/>
  <c r="AP530" i="17"/>
  <c r="AO530" i="17"/>
  <c r="AM530" i="17"/>
  <c r="AP529" i="17"/>
  <c r="AO529" i="17"/>
  <c r="AM529" i="17"/>
  <c r="AP528" i="17"/>
  <c r="AO528" i="17"/>
  <c r="AM528" i="17"/>
  <c r="AP527" i="17"/>
  <c r="AO527" i="17"/>
  <c r="AM527" i="17"/>
  <c r="AP526" i="17"/>
  <c r="AO526" i="17"/>
  <c r="AM526" i="17"/>
  <c r="AP525" i="17"/>
  <c r="AO525" i="17"/>
  <c r="AM525" i="17"/>
  <c r="AP524" i="17"/>
  <c r="AO524" i="17"/>
  <c r="AM524" i="17"/>
  <c r="AP523" i="17"/>
  <c r="AO523" i="17"/>
  <c r="AM523" i="17"/>
  <c r="AP522" i="17"/>
  <c r="AO522" i="17"/>
  <c r="AM522" i="17"/>
  <c r="AP521" i="17"/>
  <c r="AO521" i="17"/>
  <c r="AM521" i="17"/>
  <c r="AP520" i="17"/>
  <c r="AO520" i="17"/>
  <c r="AM520" i="17"/>
  <c r="AP519" i="17"/>
  <c r="AO519" i="17"/>
  <c r="AM519" i="17"/>
  <c r="AP518" i="17"/>
  <c r="AO518" i="17"/>
  <c r="AM518" i="17"/>
  <c r="AP517" i="17"/>
  <c r="AO517" i="17"/>
  <c r="AM517" i="17"/>
  <c r="AP516" i="17"/>
  <c r="AO516" i="17"/>
  <c r="AM516" i="17"/>
  <c r="AP515" i="17"/>
  <c r="AO515" i="17"/>
  <c r="AM515" i="17"/>
  <c r="AP514" i="17"/>
  <c r="AO514" i="17"/>
  <c r="AM514" i="17"/>
  <c r="AP513" i="17"/>
  <c r="AO513" i="17"/>
  <c r="AM513" i="17"/>
  <c r="AP512" i="17"/>
  <c r="AO512" i="17"/>
  <c r="AM512" i="17"/>
  <c r="AP511" i="17"/>
  <c r="AO511" i="17"/>
  <c r="AM511" i="17"/>
  <c r="AP510" i="17"/>
  <c r="AO510" i="17"/>
  <c r="AM510" i="17"/>
  <c r="AP509" i="17"/>
  <c r="AO509" i="17"/>
  <c r="AM509" i="17"/>
  <c r="AP508" i="17"/>
  <c r="AO508" i="17"/>
  <c r="AM508" i="17"/>
  <c r="AP507" i="17"/>
  <c r="AO507" i="17"/>
  <c r="AM507" i="17"/>
  <c r="AP506" i="17"/>
  <c r="AO506" i="17"/>
  <c r="AM506" i="17"/>
  <c r="AP505" i="17"/>
  <c r="AO505" i="17"/>
  <c r="AM505" i="17"/>
  <c r="AP504" i="17"/>
  <c r="AO504" i="17"/>
  <c r="AM504" i="17"/>
  <c r="AP503" i="17"/>
  <c r="AO503" i="17"/>
  <c r="AM503" i="17"/>
  <c r="AP502" i="17"/>
  <c r="AO502" i="17"/>
  <c r="AM502" i="17"/>
  <c r="AP501" i="17"/>
  <c r="AO501" i="17"/>
  <c r="AM501" i="17"/>
  <c r="AP500" i="17"/>
  <c r="AO500" i="17"/>
  <c r="AM500" i="17"/>
  <c r="AP499" i="17"/>
  <c r="AO499" i="17"/>
  <c r="AM499" i="17"/>
  <c r="AP498" i="17"/>
  <c r="AO498" i="17"/>
  <c r="AM498" i="17"/>
  <c r="AP497" i="17"/>
  <c r="AO497" i="17"/>
  <c r="AM497" i="17"/>
  <c r="AP496" i="17"/>
  <c r="AO496" i="17"/>
  <c r="AM496" i="17"/>
  <c r="AP495" i="17"/>
  <c r="AO495" i="17"/>
  <c r="AM495" i="17"/>
  <c r="AP494" i="17"/>
  <c r="AO494" i="17"/>
  <c r="AM494" i="17"/>
  <c r="AP493" i="17"/>
  <c r="AO493" i="17"/>
  <c r="AM493" i="17"/>
  <c r="AP492" i="17"/>
  <c r="AO492" i="17"/>
  <c r="AM492" i="17"/>
  <c r="AP491" i="17"/>
  <c r="AO491" i="17"/>
  <c r="AM491" i="17"/>
  <c r="AP490" i="17"/>
  <c r="AO490" i="17"/>
  <c r="AM490" i="17"/>
  <c r="AP489" i="17"/>
  <c r="AO489" i="17"/>
  <c r="AM489" i="17"/>
  <c r="AP488" i="17"/>
  <c r="AO488" i="17"/>
  <c r="AM488" i="17"/>
  <c r="AP487" i="17"/>
  <c r="AO487" i="17"/>
  <c r="AM487" i="17"/>
  <c r="AP486" i="17"/>
  <c r="AO486" i="17"/>
  <c r="AM486" i="17"/>
  <c r="AP485" i="17"/>
  <c r="AO485" i="17"/>
  <c r="AM485" i="17"/>
  <c r="AP484" i="17"/>
  <c r="AO484" i="17"/>
  <c r="AM484" i="17"/>
  <c r="AP483" i="17"/>
  <c r="AO483" i="17"/>
  <c r="AM483" i="17"/>
  <c r="AP482" i="17"/>
  <c r="AO482" i="17"/>
  <c r="AM482" i="17"/>
  <c r="AP481" i="17"/>
  <c r="AO481" i="17"/>
  <c r="AM481" i="17"/>
  <c r="AP480" i="17"/>
  <c r="AO480" i="17"/>
  <c r="AM480" i="17"/>
  <c r="AP479" i="17"/>
  <c r="AO479" i="17"/>
  <c r="AM479" i="17"/>
  <c r="AP478" i="17"/>
  <c r="AO478" i="17"/>
  <c r="AM478" i="17"/>
  <c r="AP477" i="17"/>
  <c r="AO477" i="17"/>
  <c r="AM477" i="17"/>
  <c r="AP476" i="17"/>
  <c r="AO476" i="17"/>
  <c r="AM476" i="17"/>
  <c r="AP475" i="17"/>
  <c r="AO475" i="17"/>
  <c r="AM475" i="17"/>
  <c r="AP474" i="17"/>
  <c r="AO474" i="17"/>
  <c r="AM474" i="17"/>
  <c r="AP473" i="17"/>
  <c r="AO473" i="17"/>
  <c r="AM473" i="17"/>
  <c r="AP472" i="17"/>
  <c r="AO472" i="17"/>
  <c r="AM472" i="17"/>
  <c r="AP471" i="17"/>
  <c r="AO471" i="17"/>
  <c r="AM471" i="17"/>
  <c r="AP470" i="17"/>
  <c r="AO470" i="17"/>
  <c r="AM470" i="17"/>
  <c r="AP469" i="17"/>
  <c r="AO469" i="17"/>
  <c r="AM469" i="17"/>
  <c r="AP468" i="17"/>
  <c r="AO468" i="17"/>
  <c r="AM468" i="17"/>
  <c r="AP467" i="17"/>
  <c r="AO467" i="17"/>
  <c r="AM467" i="17"/>
  <c r="AP466" i="17"/>
  <c r="AO466" i="17"/>
  <c r="AM466" i="17"/>
  <c r="AP465" i="17"/>
  <c r="AO465" i="17"/>
  <c r="AM465" i="17"/>
  <c r="AP464" i="17"/>
  <c r="AO464" i="17"/>
  <c r="AM464" i="17"/>
  <c r="AP463" i="17"/>
  <c r="AO463" i="17"/>
  <c r="AM463" i="17"/>
  <c r="AP462" i="17"/>
  <c r="AO462" i="17"/>
  <c r="AM462" i="17"/>
  <c r="AP461" i="17"/>
  <c r="AO461" i="17"/>
  <c r="AM461" i="17"/>
  <c r="AP460" i="17"/>
  <c r="AO460" i="17"/>
  <c r="AM460" i="17"/>
  <c r="AP459" i="17"/>
  <c r="AO459" i="17"/>
  <c r="AM459" i="17"/>
  <c r="AP458" i="17"/>
  <c r="AO458" i="17"/>
  <c r="AM458" i="17"/>
  <c r="AP457" i="17"/>
  <c r="AO457" i="17"/>
  <c r="AM457" i="17"/>
  <c r="AP456" i="17"/>
  <c r="AO456" i="17"/>
  <c r="AM456" i="17"/>
  <c r="AP455" i="17"/>
  <c r="AO455" i="17"/>
  <c r="AM455" i="17"/>
  <c r="AP454" i="17"/>
  <c r="AO454" i="17"/>
  <c r="AM454" i="17"/>
  <c r="AP453" i="17"/>
  <c r="AO453" i="17"/>
  <c r="AM453" i="17"/>
  <c r="AP452" i="17"/>
  <c r="AO452" i="17"/>
  <c r="AM452" i="17"/>
  <c r="AP451" i="17"/>
  <c r="AO451" i="17"/>
  <c r="AM451" i="17"/>
  <c r="AP450" i="17"/>
  <c r="AO450" i="17"/>
  <c r="AM450" i="17"/>
  <c r="AP449" i="17"/>
  <c r="AO449" i="17"/>
  <c r="AM449" i="17"/>
  <c r="AP448" i="17"/>
  <c r="AO448" i="17"/>
  <c r="AM448" i="17"/>
  <c r="AP447" i="17"/>
  <c r="AO447" i="17"/>
  <c r="AM447" i="17"/>
  <c r="AP446" i="17"/>
  <c r="AO446" i="17"/>
  <c r="AM446" i="17"/>
  <c r="AP445" i="17"/>
  <c r="AO445" i="17"/>
  <c r="AM445" i="17"/>
  <c r="AP444" i="17"/>
  <c r="AO444" i="17"/>
  <c r="AM444" i="17"/>
  <c r="AP443" i="17"/>
  <c r="AO443" i="17"/>
  <c r="AM443" i="17"/>
  <c r="AP442" i="17"/>
  <c r="AO442" i="17"/>
  <c r="AM442" i="17"/>
  <c r="AP441" i="17"/>
  <c r="AO441" i="17"/>
  <c r="AM441" i="17"/>
  <c r="AP440" i="17"/>
  <c r="AO440" i="17"/>
  <c r="AM440" i="17"/>
  <c r="AP439" i="17"/>
  <c r="AO439" i="17"/>
  <c r="AM439" i="17"/>
  <c r="AP438" i="17"/>
  <c r="AO438" i="17"/>
  <c r="AM438" i="17"/>
  <c r="AP437" i="17"/>
  <c r="AO437" i="17"/>
  <c r="AM437" i="17"/>
  <c r="AP436" i="17"/>
  <c r="AO436" i="17"/>
  <c r="AM436" i="17"/>
  <c r="AP435" i="17"/>
  <c r="AO435" i="17"/>
  <c r="AM435" i="17"/>
  <c r="AP434" i="17"/>
  <c r="AO434" i="17"/>
  <c r="AM434" i="17"/>
  <c r="AP433" i="17"/>
  <c r="AO433" i="17"/>
  <c r="AM433" i="17"/>
  <c r="AP432" i="17"/>
  <c r="AO432" i="17"/>
  <c r="AM432" i="17"/>
  <c r="AP431" i="17"/>
  <c r="AO431" i="17"/>
  <c r="AM431" i="17"/>
  <c r="AP430" i="17"/>
  <c r="AO430" i="17"/>
  <c r="AM430" i="17"/>
  <c r="AP429" i="17"/>
  <c r="AO429" i="17"/>
  <c r="AM429" i="17"/>
  <c r="AP428" i="17"/>
  <c r="AO428" i="17"/>
  <c r="AM428" i="17"/>
  <c r="AP427" i="17"/>
  <c r="AO427" i="17"/>
  <c r="AM427" i="17"/>
  <c r="AP426" i="17"/>
  <c r="AO426" i="17"/>
  <c r="AM426" i="17"/>
  <c r="AP425" i="17"/>
  <c r="AO425" i="17"/>
  <c r="AM425" i="17"/>
  <c r="AP424" i="17"/>
  <c r="AO424" i="17"/>
  <c r="AM424" i="17"/>
  <c r="AP423" i="17"/>
  <c r="AO423" i="17"/>
  <c r="AM423" i="17"/>
  <c r="AP422" i="17"/>
  <c r="AO422" i="17"/>
  <c r="AM422" i="17"/>
  <c r="AP421" i="17"/>
  <c r="AO421" i="17"/>
  <c r="AM421" i="17"/>
  <c r="AP420" i="17"/>
  <c r="AO420" i="17"/>
  <c r="AM420" i="17"/>
  <c r="AP419" i="17"/>
  <c r="AO419" i="17"/>
  <c r="AM419" i="17"/>
  <c r="AP418" i="17"/>
  <c r="AO418" i="17"/>
  <c r="AM418" i="17"/>
  <c r="AP417" i="17"/>
  <c r="AO417" i="17"/>
  <c r="AM417" i="17"/>
  <c r="AP416" i="17"/>
  <c r="AO416" i="17"/>
  <c r="AM416" i="17"/>
  <c r="AP415" i="17"/>
  <c r="AO415" i="17"/>
  <c r="AM415" i="17"/>
  <c r="AP414" i="17"/>
  <c r="AO414" i="17"/>
  <c r="AM414" i="17"/>
  <c r="AP413" i="17"/>
  <c r="AO413" i="17"/>
  <c r="AM413" i="17"/>
  <c r="AP412" i="17"/>
  <c r="AO412" i="17"/>
  <c r="AM412" i="17"/>
  <c r="AP411" i="17"/>
  <c r="AO411" i="17"/>
  <c r="AM411" i="17"/>
  <c r="AP410" i="17"/>
  <c r="AO410" i="17"/>
  <c r="AM410" i="17"/>
  <c r="AP409" i="17"/>
  <c r="AO409" i="17"/>
  <c r="AM409" i="17"/>
  <c r="AP408" i="17"/>
  <c r="AO408" i="17"/>
  <c r="AM408" i="17"/>
  <c r="AP407" i="17"/>
  <c r="AO407" i="17"/>
  <c r="AM407" i="17"/>
  <c r="AP406" i="17"/>
  <c r="AO406" i="17"/>
  <c r="AM406" i="17"/>
  <c r="AP405" i="17"/>
  <c r="AO405" i="17"/>
  <c r="AM405" i="17"/>
  <c r="AP404" i="17"/>
  <c r="AO404" i="17"/>
  <c r="AM404" i="17"/>
  <c r="AP403" i="17"/>
  <c r="AO403" i="17"/>
  <c r="AM403" i="17"/>
  <c r="AP402" i="17"/>
  <c r="AO402" i="17"/>
  <c r="AM402" i="17"/>
  <c r="AP401" i="17"/>
  <c r="AO401" i="17"/>
  <c r="AM401" i="17"/>
  <c r="AP400" i="17"/>
  <c r="AO400" i="17"/>
  <c r="AM400" i="17"/>
  <c r="AP399" i="17"/>
  <c r="AO399" i="17"/>
  <c r="AM399" i="17"/>
  <c r="AP398" i="17"/>
  <c r="AO398" i="17"/>
  <c r="AM398" i="17"/>
  <c r="AP397" i="17"/>
  <c r="AO397" i="17"/>
  <c r="AM397" i="17"/>
  <c r="AP396" i="17"/>
  <c r="AO396" i="17"/>
  <c r="AM396" i="17"/>
  <c r="AP395" i="17"/>
  <c r="AO395" i="17"/>
  <c r="AM395" i="17"/>
  <c r="AP394" i="17"/>
  <c r="AO394" i="17"/>
  <c r="AM394" i="17"/>
  <c r="AP393" i="17"/>
  <c r="AO393" i="17"/>
  <c r="AM393" i="17"/>
  <c r="AP392" i="17"/>
  <c r="AO392" i="17"/>
  <c r="AM392" i="17"/>
  <c r="AP391" i="17"/>
  <c r="AO391" i="17"/>
  <c r="AM391" i="17"/>
  <c r="AP390" i="17"/>
  <c r="AO390" i="17"/>
  <c r="AM390" i="17"/>
  <c r="AP389" i="17"/>
  <c r="AO389" i="17"/>
  <c r="AM389" i="17"/>
  <c r="AP388" i="17"/>
  <c r="AO388" i="17"/>
  <c r="AM388" i="17"/>
  <c r="AP387" i="17"/>
  <c r="AO387" i="17"/>
  <c r="AM387" i="17"/>
  <c r="AP386" i="17"/>
  <c r="AO386" i="17"/>
  <c r="AM386" i="17"/>
  <c r="AP385" i="17"/>
  <c r="AO385" i="17"/>
  <c r="AM385" i="17"/>
  <c r="AP384" i="17"/>
  <c r="AO384" i="17"/>
  <c r="AM384" i="17"/>
  <c r="AP383" i="17"/>
  <c r="AO383" i="17"/>
  <c r="AM383" i="17"/>
  <c r="AP382" i="17"/>
  <c r="AO382" i="17"/>
  <c r="AM382" i="17"/>
  <c r="AP381" i="17"/>
  <c r="AO381" i="17"/>
  <c r="AM381" i="17"/>
  <c r="AP380" i="17"/>
  <c r="AO380" i="17"/>
  <c r="AM380" i="17"/>
  <c r="AP379" i="17"/>
  <c r="AO379" i="17"/>
  <c r="AM379" i="17"/>
  <c r="AP378" i="17"/>
  <c r="AO378" i="17"/>
  <c r="AM378" i="17"/>
  <c r="AP377" i="17"/>
  <c r="AO377" i="17"/>
  <c r="AM377" i="17"/>
  <c r="AP376" i="17"/>
  <c r="AO376" i="17"/>
  <c r="AM376" i="17"/>
  <c r="AP375" i="17"/>
  <c r="AO375" i="17"/>
  <c r="AM375" i="17"/>
  <c r="AP374" i="17"/>
  <c r="AO374" i="17"/>
  <c r="AM374" i="17"/>
  <c r="AP373" i="17"/>
  <c r="AO373" i="17"/>
  <c r="AM373" i="17"/>
  <c r="AP372" i="17"/>
  <c r="AO372" i="17"/>
  <c r="AM372" i="17"/>
  <c r="AP371" i="17"/>
  <c r="AO371" i="17"/>
  <c r="AM371" i="17"/>
  <c r="AP370" i="17"/>
  <c r="AO370" i="17"/>
  <c r="AM370" i="17"/>
  <c r="AP369" i="17"/>
  <c r="AO369" i="17"/>
  <c r="AM369" i="17"/>
  <c r="AP368" i="17"/>
  <c r="AO368" i="17"/>
  <c r="AM368" i="17"/>
  <c r="AP367" i="17"/>
  <c r="AO367" i="17"/>
  <c r="AM367" i="17"/>
  <c r="AP366" i="17"/>
  <c r="AO366" i="17"/>
  <c r="AM366" i="17"/>
  <c r="AP365" i="17"/>
  <c r="AO365" i="17"/>
  <c r="AM365" i="17"/>
  <c r="AP364" i="17"/>
  <c r="AO364" i="17"/>
  <c r="AM364" i="17"/>
  <c r="AP363" i="17"/>
  <c r="AO363" i="17"/>
  <c r="AM363" i="17"/>
  <c r="AP362" i="17"/>
  <c r="AO362" i="17"/>
  <c r="AM362" i="17"/>
  <c r="AP361" i="17"/>
  <c r="AO361" i="17"/>
  <c r="AM361" i="17"/>
  <c r="AP360" i="17"/>
  <c r="AO360" i="17"/>
  <c r="AM360" i="17"/>
  <c r="AP359" i="17"/>
  <c r="AO359" i="17"/>
  <c r="AM359" i="17"/>
  <c r="AP358" i="17"/>
  <c r="AO358" i="17"/>
  <c r="AM358" i="17"/>
  <c r="AP357" i="17"/>
  <c r="AO357" i="17"/>
  <c r="AM357" i="17"/>
  <c r="AP356" i="17"/>
  <c r="AO356" i="17"/>
  <c r="AM356" i="17"/>
  <c r="AP355" i="17"/>
  <c r="AO355" i="17"/>
  <c r="AM355" i="17"/>
  <c r="AP354" i="17"/>
  <c r="AO354" i="17"/>
  <c r="AM354" i="17"/>
  <c r="AP353" i="17"/>
  <c r="AO353" i="17"/>
  <c r="AM353" i="17"/>
  <c r="AP352" i="17"/>
  <c r="AO352" i="17"/>
  <c r="AM352" i="17"/>
  <c r="AP351" i="17"/>
  <c r="AO351" i="17"/>
  <c r="AM351" i="17"/>
  <c r="AP350" i="17"/>
  <c r="AO350" i="17"/>
  <c r="AM350" i="17"/>
  <c r="AP349" i="17"/>
  <c r="AO349" i="17"/>
  <c r="AM349" i="17"/>
  <c r="AP348" i="17"/>
  <c r="AO348" i="17"/>
  <c r="AM348" i="17"/>
  <c r="AP347" i="17"/>
  <c r="AO347" i="17"/>
  <c r="AM347" i="17"/>
  <c r="AP346" i="17"/>
  <c r="AO346" i="17"/>
  <c r="AM346" i="17"/>
  <c r="AP345" i="17"/>
  <c r="AO345" i="17"/>
  <c r="AM345" i="17"/>
  <c r="AP344" i="17"/>
  <c r="AO344" i="17"/>
  <c r="AM344" i="17"/>
  <c r="AP343" i="17"/>
  <c r="AO343" i="17"/>
  <c r="AM343" i="17"/>
  <c r="AP342" i="17"/>
  <c r="AO342" i="17"/>
  <c r="AM342" i="17"/>
  <c r="AP341" i="17"/>
  <c r="AO341" i="17"/>
  <c r="AM341" i="17"/>
  <c r="AP340" i="17"/>
  <c r="AO340" i="17"/>
  <c r="AM340" i="17"/>
  <c r="AP339" i="17"/>
  <c r="AO339" i="17"/>
  <c r="AM339" i="17"/>
  <c r="AP338" i="17"/>
  <c r="AO338" i="17"/>
  <c r="AM338" i="17"/>
  <c r="AP337" i="17"/>
  <c r="AO337" i="17"/>
  <c r="AM337" i="17"/>
  <c r="AP336" i="17"/>
  <c r="AO336" i="17"/>
  <c r="AM336" i="17"/>
  <c r="AP335" i="17"/>
  <c r="AO335" i="17"/>
  <c r="AM335" i="17"/>
  <c r="AP334" i="17"/>
  <c r="AO334" i="17"/>
  <c r="AM334" i="17"/>
  <c r="AP333" i="17"/>
  <c r="AO333" i="17"/>
  <c r="AM333" i="17"/>
  <c r="AP332" i="17"/>
  <c r="AO332" i="17"/>
  <c r="AM332" i="17"/>
  <c r="AP331" i="17"/>
  <c r="AO331" i="17"/>
  <c r="AM331" i="17"/>
  <c r="AP330" i="17"/>
  <c r="AO330" i="17"/>
  <c r="AM330" i="17"/>
  <c r="AP329" i="17"/>
  <c r="AO329" i="17"/>
  <c r="AM329" i="17"/>
  <c r="AP328" i="17"/>
  <c r="AO328" i="17"/>
  <c r="AM328" i="17"/>
  <c r="AP327" i="17"/>
  <c r="AO327" i="17"/>
  <c r="AM327" i="17"/>
  <c r="AP326" i="17"/>
  <c r="AO326" i="17"/>
  <c r="AM326" i="17"/>
  <c r="AP325" i="17"/>
  <c r="AO325" i="17"/>
  <c r="AM325" i="17"/>
  <c r="AP324" i="17"/>
  <c r="AO324" i="17"/>
  <c r="AM324" i="17"/>
  <c r="AP323" i="17"/>
  <c r="AO323" i="17"/>
  <c r="AM323" i="17"/>
  <c r="AP322" i="17"/>
  <c r="AO322" i="17"/>
  <c r="AM322" i="17"/>
  <c r="AP321" i="17"/>
  <c r="AO321" i="17"/>
  <c r="AM321" i="17"/>
  <c r="AP320" i="17"/>
  <c r="AO320" i="17"/>
  <c r="AM320" i="17"/>
  <c r="AP319" i="17"/>
  <c r="AO319" i="17"/>
  <c r="AM319" i="17"/>
  <c r="AP318" i="17"/>
  <c r="AO318" i="17"/>
  <c r="AM318" i="17"/>
  <c r="AP317" i="17"/>
  <c r="AO317" i="17"/>
  <c r="AM317" i="17"/>
  <c r="AP316" i="17"/>
  <c r="AO316" i="17"/>
  <c r="AM316" i="17"/>
  <c r="AP315" i="17"/>
  <c r="AO315" i="17"/>
  <c r="AM315" i="17"/>
  <c r="AP314" i="17"/>
  <c r="AO314" i="17"/>
  <c r="AM314" i="17"/>
  <c r="AP313" i="17"/>
  <c r="AO313" i="17"/>
  <c r="AM313" i="17"/>
  <c r="AP312" i="17"/>
  <c r="AO312" i="17"/>
  <c r="AM312" i="17"/>
  <c r="AP311" i="17"/>
  <c r="AO311" i="17"/>
  <c r="AM311" i="17"/>
  <c r="AP310" i="17"/>
  <c r="AO310" i="17"/>
  <c r="AM310" i="17"/>
  <c r="AP309" i="17"/>
  <c r="AO309" i="17"/>
  <c r="AM309" i="17"/>
  <c r="AP308" i="17"/>
  <c r="AO308" i="17"/>
  <c r="AM308" i="17"/>
  <c r="AP307" i="17"/>
  <c r="AO307" i="17"/>
  <c r="AM307" i="17"/>
  <c r="AP306" i="17"/>
  <c r="AO306" i="17"/>
  <c r="AM306" i="17"/>
  <c r="AP305" i="17"/>
  <c r="AO305" i="17"/>
  <c r="AM305" i="17"/>
  <c r="AP304" i="17"/>
  <c r="AO304" i="17"/>
  <c r="AM304" i="17"/>
  <c r="AP303" i="17"/>
  <c r="AO303" i="17"/>
  <c r="AM303" i="17"/>
  <c r="AP302" i="17"/>
  <c r="AO302" i="17"/>
  <c r="AM302" i="17"/>
  <c r="AP301" i="17"/>
  <c r="AO301" i="17"/>
  <c r="AM301" i="17"/>
  <c r="AP300" i="17"/>
  <c r="AO300" i="17"/>
  <c r="AM300" i="17"/>
  <c r="AP299" i="17"/>
  <c r="AO299" i="17"/>
  <c r="AM299" i="17"/>
  <c r="AP298" i="17"/>
  <c r="AO298" i="17"/>
  <c r="AM298" i="17"/>
  <c r="AP297" i="17"/>
  <c r="AO297" i="17"/>
  <c r="AM297" i="17"/>
  <c r="AP296" i="17"/>
  <c r="AO296" i="17"/>
  <c r="AM296" i="17"/>
  <c r="AP295" i="17"/>
  <c r="AO295" i="17"/>
  <c r="AM295" i="17"/>
  <c r="AP294" i="17"/>
  <c r="AO294" i="17"/>
  <c r="AM294" i="17"/>
  <c r="AP293" i="17"/>
  <c r="AO293" i="17"/>
  <c r="AM293" i="17"/>
  <c r="AP292" i="17"/>
  <c r="AO292" i="17"/>
  <c r="AM292" i="17"/>
  <c r="AP291" i="17"/>
  <c r="AO291" i="17"/>
  <c r="AM291" i="17"/>
  <c r="AP290" i="17"/>
  <c r="AO290" i="17"/>
  <c r="AM290" i="17"/>
  <c r="AP289" i="17"/>
  <c r="AO289" i="17"/>
  <c r="AM289" i="17"/>
  <c r="AP288" i="17"/>
  <c r="AO288" i="17"/>
  <c r="AM288" i="17"/>
  <c r="AP287" i="17"/>
  <c r="AO287" i="17"/>
  <c r="AM287" i="17"/>
  <c r="AP286" i="17"/>
  <c r="AO286" i="17"/>
  <c r="AM286" i="17"/>
  <c r="AP285" i="17"/>
  <c r="AO285" i="17"/>
  <c r="AM285" i="17"/>
  <c r="AP284" i="17"/>
  <c r="AO284" i="17"/>
  <c r="AM284" i="17"/>
  <c r="AP283" i="17"/>
  <c r="AO283" i="17"/>
  <c r="AM283" i="17"/>
  <c r="AP282" i="17"/>
  <c r="AO282" i="17"/>
  <c r="AM282" i="17"/>
  <c r="AP281" i="17"/>
  <c r="AO281" i="17"/>
  <c r="AM281" i="17"/>
  <c r="AP280" i="17"/>
  <c r="AO280" i="17"/>
  <c r="AM280" i="17"/>
  <c r="AP279" i="17"/>
  <c r="AO279" i="17"/>
  <c r="AM279" i="17"/>
  <c r="AP278" i="17"/>
  <c r="AO278" i="17"/>
  <c r="AM278" i="17"/>
  <c r="AP277" i="17"/>
  <c r="AO277" i="17"/>
  <c r="AM277" i="17"/>
  <c r="AP276" i="17"/>
  <c r="AO276" i="17"/>
  <c r="AM276" i="17"/>
  <c r="AP275" i="17"/>
  <c r="AO275" i="17"/>
  <c r="AM275" i="17"/>
  <c r="AP274" i="17"/>
  <c r="AO274" i="17"/>
  <c r="AM274" i="17"/>
  <c r="AP273" i="17"/>
  <c r="AO273" i="17"/>
  <c r="AM273" i="17"/>
  <c r="AP272" i="17"/>
  <c r="AO272" i="17"/>
  <c r="AM272" i="17"/>
  <c r="AP271" i="17"/>
  <c r="AO271" i="17"/>
  <c r="AM271" i="17"/>
  <c r="AP270" i="17"/>
  <c r="AO270" i="17"/>
  <c r="AM270" i="17"/>
  <c r="AP269" i="17"/>
  <c r="AO269" i="17"/>
  <c r="AM269" i="17"/>
  <c r="AP268" i="17"/>
  <c r="AO268" i="17"/>
  <c r="AM268" i="17"/>
  <c r="AP267" i="17"/>
  <c r="AO267" i="17"/>
  <c r="AM267" i="17"/>
  <c r="AP266" i="17"/>
  <c r="AO266" i="17"/>
  <c r="AM266" i="17"/>
  <c r="AP265" i="17"/>
  <c r="AO265" i="17"/>
  <c r="AM265" i="17"/>
  <c r="AP264" i="17"/>
  <c r="AO264" i="17"/>
  <c r="AM264" i="17"/>
  <c r="AP263" i="17"/>
  <c r="AO263" i="17"/>
  <c r="AM263" i="17"/>
  <c r="AP262" i="17"/>
  <c r="AO262" i="17"/>
  <c r="AM262" i="17"/>
  <c r="AP261" i="17"/>
  <c r="AO261" i="17"/>
  <c r="AM261" i="17"/>
  <c r="AP260" i="17"/>
  <c r="AO260" i="17"/>
  <c r="AM260" i="17"/>
  <c r="AP259" i="17"/>
  <c r="AO259" i="17"/>
  <c r="AM259" i="17"/>
  <c r="AP258" i="17"/>
  <c r="AO258" i="17"/>
  <c r="AM258" i="17"/>
  <c r="AP257" i="17"/>
  <c r="AO257" i="17"/>
  <c r="AM257" i="17"/>
  <c r="AP256" i="17"/>
  <c r="AO256" i="17"/>
  <c r="AM256" i="17"/>
  <c r="AP255" i="17"/>
  <c r="AO255" i="17"/>
  <c r="AM255" i="17"/>
  <c r="AP254" i="17"/>
  <c r="AO254" i="17"/>
  <c r="AM254" i="17"/>
  <c r="AP253" i="17"/>
  <c r="AO253" i="17"/>
  <c r="AM253" i="17"/>
  <c r="AP252" i="17"/>
  <c r="AO252" i="17"/>
  <c r="AM252" i="17"/>
  <c r="AP251" i="17"/>
  <c r="AO251" i="17"/>
  <c r="AM251" i="17"/>
  <c r="AP250" i="17"/>
  <c r="AO250" i="17"/>
  <c r="AM250" i="17"/>
  <c r="AP249" i="17"/>
  <c r="AO249" i="17"/>
  <c r="AM249" i="17"/>
  <c r="AP248" i="17"/>
  <c r="AO248" i="17"/>
  <c r="AM248" i="17"/>
  <c r="AP247" i="17"/>
  <c r="AO247" i="17"/>
  <c r="AM247" i="17"/>
  <c r="AP246" i="17"/>
  <c r="AO246" i="17"/>
  <c r="AM246" i="17"/>
  <c r="AP245" i="17"/>
  <c r="AO245" i="17"/>
  <c r="AM245" i="17"/>
  <c r="AP244" i="17"/>
  <c r="AO244" i="17"/>
  <c r="AM244" i="17"/>
  <c r="AP243" i="17"/>
  <c r="AO243" i="17"/>
  <c r="AM243" i="17"/>
  <c r="AP242" i="17"/>
  <c r="AO242" i="17"/>
  <c r="AM242" i="17"/>
  <c r="AP241" i="17"/>
  <c r="AO241" i="17"/>
  <c r="AM241" i="17"/>
  <c r="AP240" i="17"/>
  <c r="AO240" i="17"/>
  <c r="AM240" i="17"/>
  <c r="AP239" i="17"/>
  <c r="AO239" i="17"/>
  <c r="AM239" i="17"/>
  <c r="AP238" i="17"/>
  <c r="AO238" i="17"/>
  <c r="AM238" i="17"/>
  <c r="AP237" i="17"/>
  <c r="AO237" i="17"/>
  <c r="AM237" i="17"/>
  <c r="AP236" i="17"/>
  <c r="AO236" i="17"/>
  <c r="AM236" i="17"/>
  <c r="AP235" i="17"/>
  <c r="AO235" i="17"/>
  <c r="AM235" i="17"/>
  <c r="AP234" i="17"/>
  <c r="AO234" i="17"/>
  <c r="AM234" i="17"/>
  <c r="AP233" i="17"/>
  <c r="AO233" i="17"/>
  <c r="AM233" i="17"/>
  <c r="AP232" i="17"/>
  <c r="AO232" i="17"/>
  <c r="AM232" i="17"/>
  <c r="AP231" i="17"/>
  <c r="AO231" i="17"/>
  <c r="AM231" i="17"/>
  <c r="AP230" i="17"/>
  <c r="AO230" i="17"/>
  <c r="AM230" i="17"/>
  <c r="AP229" i="17"/>
  <c r="AO229" i="17"/>
  <c r="AM229" i="17"/>
  <c r="AP228" i="17"/>
  <c r="AO228" i="17"/>
  <c r="AM228" i="17"/>
  <c r="AP227" i="17"/>
  <c r="AO227" i="17"/>
  <c r="AM227" i="17"/>
  <c r="AP226" i="17"/>
  <c r="AO226" i="17"/>
  <c r="AM226" i="17"/>
  <c r="AP225" i="17"/>
  <c r="AO225" i="17"/>
  <c r="AM225" i="17"/>
  <c r="AP224" i="17"/>
  <c r="AO224" i="17"/>
  <c r="AM224" i="17"/>
  <c r="AP223" i="17"/>
  <c r="AO223" i="17"/>
  <c r="AM223" i="17"/>
  <c r="AP222" i="17"/>
  <c r="AO222" i="17"/>
  <c r="AM222" i="17"/>
  <c r="AP221" i="17"/>
  <c r="AO221" i="17"/>
  <c r="AM221" i="17"/>
  <c r="AP220" i="17"/>
  <c r="AO220" i="17"/>
  <c r="AM220" i="17"/>
  <c r="AP219" i="17"/>
  <c r="AO219" i="17"/>
  <c r="AM219" i="17"/>
  <c r="AP218" i="17"/>
  <c r="AO218" i="17"/>
  <c r="AM218" i="17"/>
  <c r="AP217" i="17"/>
  <c r="AO217" i="17"/>
  <c r="AM217" i="17"/>
  <c r="AP216" i="17"/>
  <c r="AO216" i="17"/>
  <c r="AM216" i="17"/>
  <c r="AP215" i="17"/>
  <c r="AO215" i="17"/>
  <c r="AM215" i="17"/>
  <c r="AP214" i="17"/>
  <c r="AO214" i="17"/>
  <c r="AM214" i="17"/>
  <c r="AP213" i="17"/>
  <c r="AO213" i="17"/>
  <c r="AM213" i="17"/>
  <c r="AP212" i="17"/>
  <c r="AO212" i="17"/>
  <c r="AM212" i="17"/>
  <c r="AP211" i="17"/>
  <c r="AO211" i="17"/>
  <c r="AM211" i="17"/>
  <c r="AP210" i="17"/>
  <c r="AO210" i="17"/>
  <c r="AM210" i="17"/>
  <c r="AP209" i="17"/>
  <c r="AO209" i="17"/>
  <c r="AM209" i="17"/>
  <c r="AP208" i="17"/>
  <c r="AO208" i="17"/>
  <c r="AM208" i="17"/>
  <c r="AP207" i="17"/>
  <c r="AO207" i="17"/>
  <c r="AM207" i="17"/>
  <c r="AP206" i="17"/>
  <c r="AO206" i="17"/>
  <c r="AM206" i="17"/>
  <c r="AP205" i="17"/>
  <c r="AO205" i="17"/>
  <c r="AM205" i="17"/>
  <c r="AP204" i="17"/>
  <c r="AO204" i="17"/>
  <c r="AM204" i="17"/>
  <c r="AP203" i="17"/>
  <c r="AO203" i="17"/>
  <c r="AM203" i="17"/>
  <c r="AP202" i="17"/>
  <c r="AO202" i="17"/>
  <c r="AM202" i="17"/>
  <c r="AP201" i="17"/>
  <c r="AO201" i="17"/>
  <c r="AM201" i="17"/>
  <c r="AP200" i="17"/>
  <c r="AO200" i="17"/>
  <c r="AM200" i="17"/>
  <c r="AP199" i="17"/>
  <c r="AO199" i="17"/>
  <c r="AM199" i="17"/>
  <c r="AP198" i="17"/>
  <c r="AO198" i="17"/>
  <c r="AM198" i="17"/>
  <c r="AP197" i="17"/>
  <c r="AO197" i="17"/>
  <c r="AM197" i="17"/>
  <c r="AP196" i="17"/>
  <c r="AO196" i="17"/>
  <c r="AM196" i="17"/>
  <c r="AP195" i="17"/>
  <c r="AO195" i="17"/>
  <c r="AM195" i="17"/>
  <c r="AP194" i="17"/>
  <c r="AO194" i="17"/>
  <c r="AM194" i="17"/>
  <c r="AP193" i="17"/>
  <c r="AO193" i="17"/>
  <c r="AM193" i="17"/>
  <c r="AP192" i="17"/>
  <c r="AO192" i="17"/>
  <c r="AM192" i="17"/>
  <c r="AP191" i="17"/>
  <c r="AO191" i="17"/>
  <c r="AM191" i="17"/>
  <c r="AP190" i="17"/>
  <c r="AO190" i="17"/>
  <c r="AM190" i="17"/>
  <c r="AP189" i="17"/>
  <c r="AO189" i="17"/>
  <c r="AM189" i="17"/>
  <c r="AP188" i="17"/>
  <c r="AO188" i="17"/>
  <c r="AM188" i="17"/>
  <c r="AP187" i="17"/>
  <c r="AO187" i="17"/>
  <c r="AM187" i="17"/>
  <c r="AP186" i="17"/>
  <c r="AO186" i="17"/>
  <c r="AM186" i="17"/>
  <c r="AP185" i="17"/>
  <c r="AO185" i="17"/>
  <c r="AM185" i="17"/>
  <c r="AP184" i="17"/>
  <c r="AO184" i="17"/>
  <c r="AM184" i="17"/>
  <c r="AP183" i="17"/>
  <c r="AO183" i="17"/>
  <c r="AM183" i="17"/>
  <c r="AP182" i="17"/>
  <c r="AO182" i="17"/>
  <c r="AM182" i="17"/>
  <c r="AP181" i="17"/>
  <c r="AO181" i="17"/>
  <c r="AM181" i="17"/>
  <c r="AP180" i="17"/>
  <c r="AO180" i="17"/>
  <c r="AM180" i="17"/>
  <c r="AP179" i="17"/>
  <c r="AO179" i="17"/>
  <c r="AM179" i="17"/>
  <c r="AP178" i="17"/>
  <c r="AO178" i="17"/>
  <c r="AM178" i="17"/>
  <c r="AP177" i="17"/>
  <c r="AO177" i="17"/>
  <c r="AM177" i="17"/>
  <c r="AP176" i="17"/>
  <c r="AO176" i="17"/>
  <c r="AM176" i="17"/>
  <c r="AP175" i="17"/>
  <c r="AO175" i="17"/>
  <c r="AM175" i="17"/>
  <c r="AP174" i="17"/>
  <c r="AO174" i="17"/>
  <c r="AM174" i="17"/>
  <c r="AP173" i="17"/>
  <c r="AO173" i="17"/>
  <c r="AM173" i="17"/>
  <c r="AP172" i="17"/>
  <c r="AO172" i="17"/>
  <c r="AM172" i="17"/>
  <c r="AP171" i="17"/>
  <c r="AO171" i="17"/>
  <c r="AM171" i="17"/>
  <c r="AP170" i="17"/>
  <c r="AO170" i="17"/>
  <c r="AM170" i="17"/>
  <c r="AP169" i="17"/>
  <c r="AO169" i="17"/>
  <c r="AM169" i="17"/>
  <c r="AP168" i="17"/>
  <c r="AO168" i="17"/>
  <c r="AM168" i="17"/>
  <c r="AP167" i="17"/>
  <c r="AO167" i="17"/>
  <c r="AM167" i="17"/>
  <c r="AP166" i="17"/>
  <c r="AO166" i="17"/>
  <c r="AM166" i="17"/>
  <c r="AP165" i="17"/>
  <c r="AO165" i="17"/>
  <c r="AM165" i="17"/>
  <c r="AP164" i="17"/>
  <c r="AO164" i="17"/>
  <c r="AM164" i="17"/>
  <c r="AP163" i="17"/>
  <c r="AO163" i="17"/>
  <c r="AM163" i="17"/>
  <c r="AP162" i="17"/>
  <c r="AO162" i="17"/>
  <c r="AM162" i="17"/>
  <c r="AP161" i="17"/>
  <c r="AO161" i="17"/>
  <c r="AM161" i="17"/>
  <c r="AP160" i="17"/>
  <c r="AO160" i="17"/>
  <c r="AM160" i="17"/>
  <c r="AP159" i="17"/>
  <c r="AO159" i="17"/>
  <c r="AM159" i="17"/>
  <c r="AP158" i="17"/>
  <c r="AO158" i="17"/>
  <c r="AM158" i="17"/>
  <c r="AP157" i="17"/>
  <c r="AO157" i="17"/>
  <c r="AM157" i="17"/>
  <c r="AP156" i="17"/>
  <c r="AO156" i="17"/>
  <c r="AM156" i="17"/>
  <c r="AP155" i="17"/>
  <c r="AO155" i="17"/>
  <c r="AM155" i="17"/>
  <c r="AP154" i="17"/>
  <c r="AO154" i="17"/>
  <c r="AM154" i="17"/>
  <c r="AP153" i="17"/>
  <c r="AO153" i="17"/>
  <c r="AM153" i="17"/>
  <c r="AP152" i="17"/>
  <c r="AO152" i="17"/>
  <c r="AM152" i="17"/>
  <c r="AP151" i="17"/>
  <c r="AO151" i="17"/>
  <c r="AM151" i="17"/>
  <c r="AP150" i="17"/>
  <c r="AO150" i="17"/>
  <c r="AM150" i="17"/>
  <c r="AP149" i="17"/>
  <c r="AO149" i="17"/>
  <c r="AM149" i="17"/>
  <c r="AP148" i="17"/>
  <c r="AO148" i="17"/>
  <c r="AM148" i="17"/>
  <c r="AP147" i="17"/>
  <c r="AO147" i="17"/>
  <c r="AM147" i="17"/>
  <c r="AP146" i="17"/>
  <c r="AO146" i="17"/>
  <c r="AM146" i="17"/>
  <c r="AP145" i="17"/>
  <c r="AO145" i="17"/>
  <c r="AM145" i="17"/>
  <c r="AP144" i="17"/>
  <c r="AO144" i="17"/>
  <c r="AM144" i="17"/>
  <c r="AP143" i="17"/>
  <c r="AO143" i="17"/>
  <c r="AM143" i="17"/>
  <c r="AP142" i="17"/>
  <c r="AO142" i="17"/>
  <c r="AM142" i="17"/>
  <c r="AP141" i="17"/>
  <c r="AO141" i="17"/>
  <c r="AM141" i="17"/>
  <c r="AP140" i="17"/>
  <c r="AO140" i="17"/>
  <c r="AM140" i="17"/>
  <c r="AP139" i="17"/>
  <c r="AO139" i="17"/>
  <c r="AM139" i="17"/>
  <c r="AP138" i="17"/>
  <c r="AO138" i="17"/>
  <c r="AM138" i="17"/>
  <c r="AP137" i="17"/>
  <c r="AO137" i="17"/>
  <c r="AM137" i="17"/>
  <c r="AP136" i="17"/>
  <c r="AO136" i="17"/>
  <c r="AM136" i="17"/>
  <c r="AP135" i="17"/>
  <c r="AO135" i="17"/>
  <c r="AM135" i="17"/>
  <c r="AP134" i="17"/>
  <c r="AO134" i="17"/>
  <c r="AM134" i="17"/>
  <c r="AP133" i="17"/>
  <c r="AO133" i="17"/>
  <c r="AM133" i="17"/>
  <c r="AP132" i="17"/>
  <c r="AO132" i="17"/>
  <c r="AM132" i="17"/>
  <c r="AP131" i="17"/>
  <c r="AO131" i="17"/>
  <c r="AM131" i="17"/>
  <c r="AP130" i="17"/>
  <c r="AO130" i="17"/>
  <c r="AM130" i="17"/>
  <c r="AP129" i="17"/>
  <c r="AO129" i="17"/>
  <c r="AM129" i="17"/>
  <c r="AP128" i="17"/>
  <c r="AO128" i="17"/>
  <c r="AM128" i="17"/>
  <c r="AP127" i="17"/>
  <c r="AO127" i="17"/>
  <c r="AM127" i="17"/>
  <c r="AP126" i="17"/>
  <c r="AO126" i="17"/>
  <c r="AM126" i="17"/>
  <c r="AP125" i="17"/>
  <c r="AO125" i="17"/>
  <c r="AM125" i="17"/>
  <c r="AP124" i="17"/>
  <c r="AO124" i="17"/>
  <c r="AM124" i="17"/>
  <c r="AP123" i="17"/>
  <c r="AO123" i="17"/>
  <c r="AM123" i="17"/>
  <c r="AP122" i="17"/>
  <c r="AO122" i="17"/>
  <c r="AM122" i="17"/>
  <c r="AP121" i="17"/>
  <c r="AO121" i="17"/>
  <c r="AM121" i="17"/>
  <c r="AP120" i="17"/>
  <c r="AO120" i="17"/>
  <c r="AM120" i="17"/>
  <c r="AP119" i="17"/>
  <c r="AO119" i="17"/>
  <c r="AM119" i="17"/>
  <c r="AP118" i="17"/>
  <c r="AO118" i="17"/>
  <c r="AM118" i="17"/>
  <c r="AP117" i="17"/>
  <c r="AO117" i="17"/>
  <c r="AM117" i="17"/>
  <c r="AP116" i="17"/>
  <c r="AO116" i="17"/>
  <c r="AM116" i="17"/>
  <c r="AP115" i="17"/>
  <c r="AO115" i="17"/>
  <c r="AM115" i="17"/>
  <c r="AP114" i="17"/>
  <c r="AO114" i="17"/>
  <c r="AM114" i="17"/>
  <c r="AP113" i="17"/>
  <c r="AO113" i="17"/>
  <c r="AM113" i="17"/>
  <c r="AP112" i="17"/>
  <c r="AO112" i="17"/>
  <c r="AM112" i="17"/>
  <c r="AP111" i="17"/>
  <c r="AO111" i="17"/>
  <c r="AM111" i="17"/>
  <c r="AP110" i="17"/>
  <c r="AO110" i="17"/>
  <c r="AM110" i="17"/>
  <c r="AP109" i="17"/>
  <c r="AO109" i="17"/>
  <c r="AM109" i="17"/>
  <c r="AP108" i="17"/>
  <c r="AO108" i="17"/>
  <c r="AM108" i="17"/>
  <c r="AP107" i="17"/>
  <c r="AO107" i="17"/>
  <c r="AM107" i="17"/>
  <c r="AP106" i="17"/>
  <c r="AO106" i="17"/>
  <c r="AM106" i="17"/>
  <c r="AP105" i="17"/>
  <c r="AO105" i="17"/>
  <c r="AM105" i="17"/>
  <c r="AP104" i="17"/>
  <c r="AO104" i="17"/>
  <c r="AM104" i="17"/>
  <c r="AP103" i="17"/>
  <c r="AO103" i="17"/>
  <c r="AM103" i="17"/>
  <c r="AP102" i="17"/>
  <c r="AO102" i="17"/>
  <c r="AM102" i="17"/>
  <c r="AP101" i="17"/>
  <c r="AO101" i="17"/>
  <c r="AM101" i="17"/>
  <c r="AP100" i="17"/>
  <c r="AO100" i="17"/>
  <c r="AM100" i="17"/>
  <c r="AP99" i="17"/>
  <c r="AO99" i="17"/>
  <c r="AM99" i="17"/>
  <c r="AP98" i="17"/>
  <c r="AO98" i="17"/>
  <c r="AM98" i="17"/>
  <c r="AP97" i="17"/>
  <c r="AO97" i="17"/>
  <c r="AM97" i="17"/>
  <c r="AP96" i="17"/>
  <c r="AO96" i="17"/>
  <c r="AM96" i="17"/>
  <c r="AP95" i="17"/>
  <c r="AO95" i="17"/>
  <c r="AM95" i="17"/>
  <c r="AP94" i="17"/>
  <c r="AO94" i="17"/>
  <c r="AM94" i="17"/>
  <c r="AP93" i="17"/>
  <c r="AO93" i="17"/>
  <c r="AM93" i="17"/>
  <c r="AP92" i="17"/>
  <c r="AO92" i="17"/>
  <c r="AM92" i="17"/>
  <c r="AP91" i="17"/>
  <c r="AO91" i="17"/>
  <c r="AM91" i="17"/>
  <c r="AP90" i="17"/>
  <c r="AO90" i="17"/>
  <c r="AM90" i="17"/>
  <c r="AP89" i="17"/>
  <c r="AO89" i="17"/>
  <c r="AM89" i="17"/>
  <c r="AP88" i="17"/>
  <c r="AO88" i="17"/>
  <c r="AM88" i="17"/>
  <c r="AP87" i="17"/>
  <c r="AO87" i="17"/>
  <c r="AM87" i="17"/>
  <c r="AP86" i="17"/>
  <c r="AO86" i="17"/>
  <c r="AM86" i="17"/>
  <c r="AP85" i="17"/>
  <c r="AO85" i="17"/>
  <c r="AM85" i="17"/>
  <c r="AP84" i="17"/>
  <c r="AO84" i="17"/>
  <c r="AM84" i="17"/>
  <c r="AP83" i="17"/>
  <c r="AO83" i="17"/>
  <c r="AM83" i="17"/>
  <c r="AP82" i="17"/>
  <c r="AO82" i="17"/>
  <c r="AM82" i="17"/>
  <c r="AP81" i="17"/>
  <c r="AO81" i="17"/>
  <c r="AM81" i="17"/>
  <c r="AP80" i="17"/>
  <c r="AO80" i="17"/>
  <c r="AM80" i="17"/>
  <c r="AP79" i="17"/>
  <c r="AO79" i="17"/>
  <c r="AM79" i="17"/>
  <c r="AP78" i="17"/>
  <c r="AO78" i="17"/>
  <c r="AM78" i="17"/>
  <c r="AP77" i="17"/>
  <c r="AO77" i="17"/>
  <c r="AM77" i="17"/>
  <c r="AP76" i="17"/>
  <c r="AO76" i="17"/>
  <c r="AM76" i="17"/>
  <c r="AP75" i="17"/>
  <c r="AO75" i="17"/>
  <c r="AM75" i="17"/>
  <c r="AP74" i="17"/>
  <c r="AO74" i="17"/>
  <c r="AM74" i="17"/>
  <c r="AP73" i="17"/>
  <c r="AO73" i="17"/>
  <c r="AM73" i="17"/>
  <c r="AP72" i="17"/>
  <c r="AO72" i="17"/>
  <c r="AM72" i="17"/>
  <c r="AP71" i="17"/>
  <c r="AO71" i="17"/>
  <c r="AM71" i="17"/>
  <c r="AP70" i="17"/>
  <c r="AO70" i="17"/>
  <c r="AM70" i="17"/>
  <c r="AP69" i="17"/>
  <c r="AO69" i="17"/>
  <c r="AM69" i="17"/>
  <c r="AP68" i="17"/>
  <c r="AO68" i="17"/>
  <c r="AM68" i="17"/>
  <c r="AP67" i="17"/>
  <c r="AO67" i="17"/>
  <c r="AM67" i="17"/>
  <c r="AP66" i="17"/>
  <c r="AO66" i="17"/>
  <c r="AM66" i="17"/>
  <c r="AP65" i="17"/>
  <c r="AO65" i="17"/>
  <c r="AM65" i="17"/>
  <c r="AP64" i="17"/>
  <c r="AO64" i="17"/>
  <c r="AM64" i="17"/>
  <c r="AP63" i="17"/>
  <c r="AO63" i="17"/>
  <c r="AM63" i="17"/>
  <c r="AP62" i="17"/>
  <c r="AO62" i="17"/>
  <c r="AM62" i="17"/>
  <c r="AP61" i="17"/>
  <c r="AO61" i="17"/>
  <c r="AM61" i="17"/>
  <c r="AP60" i="17"/>
  <c r="AO60" i="17"/>
  <c r="AM60" i="17"/>
  <c r="AP59" i="17"/>
  <c r="AO59" i="17"/>
  <c r="AM59" i="17"/>
  <c r="AP58" i="17"/>
  <c r="AO58" i="17"/>
  <c r="AM58" i="17"/>
  <c r="AP57" i="17"/>
  <c r="AO57" i="17"/>
  <c r="AM57" i="17"/>
  <c r="AP56" i="17"/>
  <c r="AO56" i="17"/>
  <c r="AM56" i="17"/>
  <c r="AP55" i="17"/>
  <c r="AO55" i="17"/>
  <c r="AM55" i="17"/>
  <c r="AP54" i="17"/>
  <c r="AO54" i="17"/>
  <c r="AM54" i="17"/>
  <c r="AP53" i="17"/>
  <c r="AO53" i="17"/>
  <c r="AM53" i="17"/>
  <c r="AP52" i="17"/>
  <c r="AO52" i="17"/>
  <c r="AM52" i="17"/>
  <c r="AP51" i="17"/>
  <c r="AO51" i="17"/>
  <c r="AM51" i="17"/>
  <c r="AP50" i="17"/>
  <c r="AO50" i="17"/>
  <c r="AM50" i="17"/>
  <c r="AP49" i="17"/>
  <c r="AO49" i="17"/>
  <c r="AM49" i="17"/>
  <c r="AP48" i="17"/>
  <c r="AO48" i="17"/>
  <c r="AM48" i="17"/>
  <c r="AP47" i="17"/>
  <c r="AO47" i="17"/>
  <c r="AM47" i="17"/>
  <c r="AP46" i="17"/>
  <c r="AO46" i="17"/>
  <c r="AM46" i="17"/>
  <c r="AP45" i="17"/>
  <c r="AO45" i="17"/>
  <c r="AM45" i="17"/>
  <c r="AP44" i="17"/>
  <c r="AO44" i="17"/>
  <c r="AM44" i="17"/>
  <c r="AP43" i="17"/>
  <c r="AO43" i="17"/>
  <c r="AM43" i="17"/>
  <c r="AP42" i="17"/>
  <c r="AO42" i="17"/>
  <c r="AM42" i="17"/>
  <c r="AP41" i="17"/>
  <c r="AO41" i="17"/>
  <c r="AM41" i="17"/>
  <c r="AP40" i="17"/>
  <c r="AO40" i="17"/>
  <c r="AM40" i="17"/>
  <c r="AP39" i="17"/>
  <c r="AO39" i="17"/>
  <c r="AM39" i="17"/>
  <c r="AP38" i="17"/>
  <c r="AO38" i="17"/>
  <c r="AM38" i="17"/>
  <c r="AP37" i="17"/>
  <c r="AO37" i="17"/>
  <c r="AM37" i="17"/>
  <c r="AP36" i="17"/>
  <c r="AO36" i="17"/>
  <c r="AM36" i="17"/>
  <c r="AP35" i="17"/>
  <c r="AO35" i="17"/>
  <c r="AM35" i="17"/>
  <c r="AP34" i="17"/>
  <c r="AO34" i="17"/>
  <c r="AM34" i="17"/>
  <c r="AP33" i="17"/>
  <c r="AO33" i="17"/>
  <c r="AM33" i="17"/>
  <c r="AP32" i="17"/>
  <c r="AO32" i="17"/>
  <c r="AM32" i="17"/>
  <c r="AP31" i="17"/>
  <c r="AO31" i="17"/>
  <c r="AM31" i="17"/>
  <c r="AP30" i="17"/>
  <c r="AO30" i="17"/>
  <c r="AM30" i="17"/>
  <c r="AP29" i="17"/>
  <c r="AO29" i="17"/>
  <c r="AM29" i="17"/>
  <c r="AP28" i="17"/>
  <c r="AO28" i="17"/>
  <c r="AM28" i="17"/>
  <c r="AP27" i="17"/>
  <c r="AO27" i="17"/>
  <c r="AM27" i="17"/>
  <c r="AP26" i="17"/>
  <c r="AO26" i="17"/>
  <c r="AM26" i="17"/>
  <c r="AP25" i="17"/>
  <c r="AO25" i="17"/>
  <c r="AM25" i="17"/>
  <c r="AP24" i="17"/>
  <c r="AO24" i="17"/>
  <c r="AM24" i="17"/>
  <c r="AP23" i="17"/>
  <c r="AO23" i="17"/>
  <c r="AM23" i="17"/>
  <c r="AP22" i="17"/>
  <c r="AO22" i="17"/>
  <c r="AM22" i="17"/>
  <c r="AP21" i="17"/>
  <c r="AO21" i="17"/>
  <c r="AM21" i="17"/>
  <c r="AP20" i="17"/>
  <c r="AO20" i="17"/>
  <c r="AM20" i="17"/>
  <c r="AP19" i="17"/>
  <c r="AO19" i="17"/>
  <c r="AM19" i="17"/>
  <c r="AP18" i="17"/>
  <c r="AO18" i="17"/>
  <c r="AM18" i="17"/>
  <c r="AP17" i="17"/>
  <c r="AO17" i="17"/>
  <c r="AM17" i="17"/>
  <c r="AP16" i="17"/>
  <c r="AO16" i="17"/>
  <c r="AM16" i="17"/>
  <c r="AP15" i="17"/>
  <c r="AO15" i="17"/>
  <c r="AM15" i="17"/>
  <c r="AS8" i="17"/>
  <c r="AR8" i="17"/>
  <c r="AS7" i="17"/>
  <c r="AR7" i="17"/>
  <c r="AS6" i="17"/>
  <c r="AR6" i="17"/>
  <c r="AS5" i="17"/>
  <c r="AR5" i="17"/>
  <c r="AS8" i="13"/>
  <c r="AR8" i="13"/>
  <c r="AS7" i="13"/>
  <c r="AR7" i="13"/>
  <c r="AS6" i="13"/>
  <c r="AR6" i="13"/>
  <c r="AS5" i="13"/>
  <c r="AR5" i="13"/>
  <c r="AQ1259" i="13"/>
  <c r="AP1259" i="13"/>
  <c r="AO1259" i="13"/>
  <c r="AM1259" i="13"/>
  <c r="AQ1258" i="13"/>
  <c r="AP1258" i="13"/>
  <c r="AO1258" i="13"/>
  <c r="AM1258" i="13"/>
  <c r="AQ1257" i="13"/>
  <c r="AP1257" i="13"/>
  <c r="AO1257" i="13"/>
  <c r="AM1257" i="13"/>
  <c r="AQ1256" i="13"/>
  <c r="AP1256" i="13"/>
  <c r="AO1256" i="13"/>
  <c r="AM1256" i="13"/>
  <c r="AQ1255" i="13"/>
  <c r="AP1255" i="13"/>
  <c r="AO1255" i="13"/>
  <c r="AM1255" i="13"/>
  <c r="AQ1254" i="13"/>
  <c r="AP1254" i="13"/>
  <c r="AO1254" i="13"/>
  <c r="AM1254" i="13"/>
  <c r="AQ1253" i="13"/>
  <c r="AP1253" i="13"/>
  <c r="AO1253" i="13"/>
  <c r="AM1253" i="13"/>
  <c r="AQ1252" i="13"/>
  <c r="AP1252" i="13"/>
  <c r="AO1252" i="13"/>
  <c r="AM1252" i="13"/>
  <c r="AQ1251" i="13"/>
  <c r="AP1251" i="13"/>
  <c r="AO1251" i="13"/>
  <c r="AM1251" i="13"/>
  <c r="AQ1250" i="13"/>
  <c r="AP1250" i="13"/>
  <c r="AO1250" i="13"/>
  <c r="AM1250" i="13"/>
  <c r="AQ1249" i="13"/>
  <c r="AP1249" i="13"/>
  <c r="AO1249" i="13"/>
  <c r="AM1249" i="13"/>
  <c r="AQ1248" i="13"/>
  <c r="AP1248" i="13"/>
  <c r="AO1248" i="13"/>
  <c r="AM1248" i="13"/>
  <c r="AQ1247" i="13"/>
  <c r="AP1247" i="13"/>
  <c r="AO1247" i="13"/>
  <c r="AM1247" i="13"/>
  <c r="AQ1246" i="13"/>
  <c r="AP1246" i="13"/>
  <c r="AO1246" i="13"/>
  <c r="AM1246" i="13"/>
  <c r="AQ1245" i="13"/>
  <c r="AP1245" i="13"/>
  <c r="AO1245" i="13"/>
  <c r="AM1245" i="13"/>
  <c r="AQ1244" i="13"/>
  <c r="AP1244" i="13"/>
  <c r="AO1244" i="13"/>
  <c r="AM1244" i="13"/>
  <c r="AQ1243" i="13"/>
  <c r="AP1243" i="13"/>
  <c r="AO1243" i="13"/>
  <c r="AM1243" i="13"/>
  <c r="AQ1242" i="13"/>
  <c r="AP1242" i="13"/>
  <c r="AO1242" i="13"/>
  <c r="AM1242" i="13"/>
  <c r="AQ1241" i="13"/>
  <c r="AP1241" i="13"/>
  <c r="AO1241" i="13"/>
  <c r="AM1241" i="13"/>
  <c r="AQ1240" i="13"/>
  <c r="AP1240" i="13"/>
  <c r="AO1240" i="13"/>
  <c r="AM1240" i="13"/>
  <c r="AQ1239" i="13"/>
  <c r="AP1239" i="13"/>
  <c r="AO1239" i="13"/>
  <c r="AM1239" i="13"/>
  <c r="AQ1238" i="13"/>
  <c r="AP1238" i="13"/>
  <c r="AO1238" i="13"/>
  <c r="AM1238" i="13"/>
  <c r="AQ1237" i="13"/>
  <c r="AP1237" i="13"/>
  <c r="AO1237" i="13"/>
  <c r="AM1237" i="13"/>
  <c r="AQ1236" i="13"/>
  <c r="AP1236" i="13"/>
  <c r="AO1236" i="13"/>
  <c r="AM1236" i="13"/>
  <c r="AQ1235" i="13"/>
  <c r="AP1235" i="13"/>
  <c r="AO1235" i="13"/>
  <c r="AM1235" i="13"/>
  <c r="AQ1234" i="13"/>
  <c r="AP1234" i="13"/>
  <c r="AO1234" i="13"/>
  <c r="AM1234" i="13"/>
  <c r="AQ1233" i="13"/>
  <c r="AP1233" i="13"/>
  <c r="AO1233" i="13"/>
  <c r="AM1233" i="13"/>
  <c r="AQ1232" i="13"/>
  <c r="AP1232" i="13"/>
  <c r="AO1232" i="13"/>
  <c r="AM1232" i="13"/>
  <c r="AQ1231" i="13"/>
  <c r="AP1231" i="13"/>
  <c r="AO1231" i="13"/>
  <c r="AM1231" i="13"/>
  <c r="AQ1230" i="13"/>
  <c r="AP1230" i="13"/>
  <c r="AO1230" i="13"/>
  <c r="AM1230" i="13"/>
  <c r="AQ1229" i="13"/>
  <c r="AP1229" i="13"/>
  <c r="AO1229" i="13"/>
  <c r="AM1229" i="13"/>
  <c r="AQ1228" i="13"/>
  <c r="AP1228" i="13"/>
  <c r="AO1228" i="13"/>
  <c r="AM1228" i="13"/>
  <c r="AQ1227" i="13"/>
  <c r="AP1227" i="13"/>
  <c r="AO1227" i="13"/>
  <c r="AM1227" i="13"/>
  <c r="AQ1226" i="13"/>
  <c r="AP1226" i="13"/>
  <c r="AO1226" i="13"/>
  <c r="AM1226" i="13"/>
  <c r="AQ1225" i="13"/>
  <c r="AP1225" i="13"/>
  <c r="AO1225" i="13"/>
  <c r="AM1225" i="13"/>
  <c r="AQ1224" i="13"/>
  <c r="AP1224" i="13"/>
  <c r="AO1224" i="13"/>
  <c r="AM1224" i="13"/>
  <c r="AQ1223" i="13"/>
  <c r="AP1223" i="13"/>
  <c r="AO1223" i="13"/>
  <c r="AM1223" i="13"/>
  <c r="AQ1222" i="13"/>
  <c r="AP1222" i="13"/>
  <c r="AO1222" i="13"/>
  <c r="AM1222" i="13"/>
  <c r="AQ1221" i="13"/>
  <c r="AP1221" i="13"/>
  <c r="AO1221" i="13"/>
  <c r="AM1221" i="13"/>
  <c r="AQ1220" i="13"/>
  <c r="AP1220" i="13"/>
  <c r="AO1220" i="13"/>
  <c r="AM1220" i="13"/>
  <c r="AQ1219" i="13"/>
  <c r="AP1219" i="13"/>
  <c r="AO1219" i="13"/>
  <c r="AM1219" i="13"/>
  <c r="AQ1218" i="13"/>
  <c r="AP1218" i="13"/>
  <c r="AO1218" i="13"/>
  <c r="AM1218" i="13"/>
  <c r="AQ1217" i="13"/>
  <c r="AP1217" i="13"/>
  <c r="AO1217" i="13"/>
  <c r="AM1217" i="13"/>
  <c r="AQ1216" i="13"/>
  <c r="AP1216" i="13"/>
  <c r="AO1216" i="13"/>
  <c r="AM1216" i="13"/>
  <c r="AQ1215" i="13"/>
  <c r="AP1215" i="13"/>
  <c r="AO1215" i="13"/>
  <c r="AM1215" i="13"/>
  <c r="AQ1214" i="13"/>
  <c r="AP1214" i="13"/>
  <c r="AO1214" i="13"/>
  <c r="AM1214" i="13"/>
  <c r="AQ1213" i="13"/>
  <c r="AP1213" i="13"/>
  <c r="AO1213" i="13"/>
  <c r="AM1213" i="13"/>
  <c r="AQ1212" i="13"/>
  <c r="AP1212" i="13"/>
  <c r="AO1212" i="13"/>
  <c r="AM1212" i="13"/>
  <c r="AQ1211" i="13"/>
  <c r="AP1211" i="13"/>
  <c r="AO1211" i="13"/>
  <c r="AM1211" i="13"/>
  <c r="AQ1210" i="13"/>
  <c r="AP1210" i="13"/>
  <c r="AO1210" i="13"/>
  <c r="AM1210" i="13"/>
  <c r="AQ1209" i="13"/>
  <c r="AP1209" i="13"/>
  <c r="AO1209" i="13"/>
  <c r="AM1209" i="13"/>
  <c r="AQ1208" i="13"/>
  <c r="AP1208" i="13"/>
  <c r="AO1208" i="13"/>
  <c r="AM1208" i="13"/>
  <c r="AQ1207" i="13"/>
  <c r="AP1207" i="13"/>
  <c r="AO1207" i="13"/>
  <c r="AM1207" i="13"/>
  <c r="AQ1206" i="13"/>
  <c r="AP1206" i="13"/>
  <c r="AO1206" i="13"/>
  <c r="AM1206" i="13"/>
  <c r="AQ1205" i="13"/>
  <c r="AP1205" i="13"/>
  <c r="AO1205" i="13"/>
  <c r="AM1205" i="13"/>
  <c r="AQ1204" i="13"/>
  <c r="AP1204" i="13"/>
  <c r="AO1204" i="13"/>
  <c r="AM1204" i="13"/>
  <c r="AQ1203" i="13"/>
  <c r="AP1203" i="13"/>
  <c r="AO1203" i="13"/>
  <c r="AM1203" i="13"/>
  <c r="AQ1202" i="13"/>
  <c r="AP1202" i="13"/>
  <c r="AO1202" i="13"/>
  <c r="AM1202" i="13"/>
  <c r="AQ1201" i="13"/>
  <c r="AP1201" i="13"/>
  <c r="AO1201" i="13"/>
  <c r="AM1201" i="13"/>
  <c r="AQ1200" i="13"/>
  <c r="AP1200" i="13"/>
  <c r="AO1200" i="13"/>
  <c r="AM1200" i="13"/>
  <c r="AQ1199" i="13"/>
  <c r="AP1199" i="13"/>
  <c r="AO1199" i="13"/>
  <c r="AM1199" i="13"/>
  <c r="AQ1198" i="13"/>
  <c r="AP1198" i="13"/>
  <c r="AO1198" i="13"/>
  <c r="AM1198" i="13"/>
  <c r="AQ1197" i="13"/>
  <c r="AP1197" i="13"/>
  <c r="AO1197" i="13"/>
  <c r="AM1197" i="13"/>
  <c r="AQ1196" i="13"/>
  <c r="AP1196" i="13"/>
  <c r="AO1196" i="13"/>
  <c r="AM1196" i="13"/>
  <c r="AQ1195" i="13"/>
  <c r="AP1195" i="13"/>
  <c r="AO1195" i="13"/>
  <c r="AM1195" i="13"/>
  <c r="AQ1194" i="13"/>
  <c r="AP1194" i="13"/>
  <c r="AO1194" i="13"/>
  <c r="AM1194" i="13"/>
  <c r="AQ1193" i="13"/>
  <c r="AP1193" i="13"/>
  <c r="AO1193" i="13"/>
  <c r="AM1193" i="13"/>
  <c r="AQ1192" i="13"/>
  <c r="AP1192" i="13"/>
  <c r="AO1192" i="13"/>
  <c r="AM1192" i="13"/>
  <c r="AQ1191" i="13"/>
  <c r="AP1191" i="13"/>
  <c r="AO1191" i="13"/>
  <c r="AM1191" i="13"/>
  <c r="AQ1190" i="13"/>
  <c r="AP1190" i="13"/>
  <c r="AO1190" i="13"/>
  <c r="AM1190" i="13"/>
  <c r="AQ1189" i="13"/>
  <c r="AP1189" i="13"/>
  <c r="AO1189" i="13"/>
  <c r="AM1189" i="13"/>
  <c r="AQ1188" i="13"/>
  <c r="AP1188" i="13"/>
  <c r="AO1188" i="13"/>
  <c r="AM1188" i="13"/>
  <c r="AQ1187" i="13"/>
  <c r="AP1187" i="13"/>
  <c r="AO1187" i="13"/>
  <c r="AM1187" i="13"/>
  <c r="AQ1186" i="13"/>
  <c r="AP1186" i="13"/>
  <c r="AO1186" i="13"/>
  <c r="AM1186" i="13"/>
  <c r="AQ1185" i="13"/>
  <c r="AP1185" i="13"/>
  <c r="AO1185" i="13"/>
  <c r="AM1185" i="13"/>
  <c r="AQ1184" i="13"/>
  <c r="AP1184" i="13"/>
  <c r="AO1184" i="13"/>
  <c r="AM1184" i="13"/>
  <c r="AQ1183" i="13"/>
  <c r="AP1183" i="13"/>
  <c r="AO1183" i="13"/>
  <c r="AM1183" i="13"/>
  <c r="AQ1182" i="13"/>
  <c r="AP1182" i="13"/>
  <c r="AO1182" i="13"/>
  <c r="AM1182" i="13"/>
  <c r="AQ1181" i="13"/>
  <c r="AP1181" i="13"/>
  <c r="AO1181" i="13"/>
  <c r="AM1181" i="13"/>
  <c r="AQ1180" i="13"/>
  <c r="AP1180" i="13"/>
  <c r="AO1180" i="13"/>
  <c r="AM1180" i="13"/>
  <c r="AQ1179" i="13"/>
  <c r="AP1179" i="13"/>
  <c r="AO1179" i="13"/>
  <c r="AM1179" i="13"/>
  <c r="AQ1178" i="13"/>
  <c r="AP1178" i="13"/>
  <c r="AO1178" i="13"/>
  <c r="AM1178" i="13"/>
  <c r="AQ1177" i="13"/>
  <c r="AP1177" i="13"/>
  <c r="AO1177" i="13"/>
  <c r="AM1177" i="13"/>
  <c r="AQ1176" i="13"/>
  <c r="AP1176" i="13"/>
  <c r="AO1176" i="13"/>
  <c r="AM1176" i="13"/>
  <c r="AQ1175" i="13"/>
  <c r="AP1175" i="13"/>
  <c r="AO1175" i="13"/>
  <c r="AM1175" i="13"/>
  <c r="AQ1174" i="13"/>
  <c r="AP1174" i="13"/>
  <c r="AO1174" i="13"/>
  <c r="AM1174" i="13"/>
  <c r="AQ1173" i="13"/>
  <c r="AP1173" i="13"/>
  <c r="AO1173" i="13"/>
  <c r="AM1173" i="13"/>
  <c r="AQ1172" i="13"/>
  <c r="AP1172" i="13"/>
  <c r="AO1172" i="13"/>
  <c r="AM1172" i="13"/>
  <c r="AQ1171" i="13"/>
  <c r="AP1171" i="13"/>
  <c r="AO1171" i="13"/>
  <c r="AM1171" i="13"/>
  <c r="AQ1170" i="13"/>
  <c r="AP1170" i="13"/>
  <c r="AO1170" i="13"/>
  <c r="AM1170" i="13"/>
  <c r="AQ1169" i="13"/>
  <c r="AP1169" i="13"/>
  <c r="AO1169" i="13"/>
  <c r="AM1169" i="13"/>
  <c r="AQ1168" i="13"/>
  <c r="AP1168" i="13"/>
  <c r="AO1168" i="13"/>
  <c r="AM1168" i="13"/>
  <c r="AQ1167" i="13"/>
  <c r="AP1167" i="13"/>
  <c r="AO1167" i="13"/>
  <c r="AM1167" i="13"/>
  <c r="AQ1166" i="13"/>
  <c r="AP1166" i="13"/>
  <c r="AO1166" i="13"/>
  <c r="AM1166" i="13"/>
  <c r="AQ1165" i="13"/>
  <c r="AP1165" i="13"/>
  <c r="AO1165" i="13"/>
  <c r="AM1165" i="13"/>
  <c r="AQ1164" i="13"/>
  <c r="AP1164" i="13"/>
  <c r="AO1164" i="13"/>
  <c r="AM1164" i="13"/>
  <c r="AQ1163" i="13"/>
  <c r="AP1163" i="13"/>
  <c r="AO1163" i="13"/>
  <c r="AM1163" i="13"/>
  <c r="AQ1162" i="13"/>
  <c r="AP1162" i="13"/>
  <c r="AO1162" i="13"/>
  <c r="AM1162" i="13"/>
  <c r="AQ1161" i="13"/>
  <c r="AP1161" i="13"/>
  <c r="AO1161" i="13"/>
  <c r="AM1161" i="13"/>
  <c r="AQ1160" i="13"/>
  <c r="AP1160" i="13"/>
  <c r="AO1160" i="13"/>
  <c r="AM1160" i="13"/>
  <c r="AQ1159" i="13"/>
  <c r="AP1159" i="13"/>
  <c r="AO1159" i="13"/>
  <c r="AM1159" i="13"/>
  <c r="AQ1158" i="13"/>
  <c r="AP1158" i="13"/>
  <c r="AO1158" i="13"/>
  <c r="AM1158" i="13"/>
  <c r="AQ1157" i="13"/>
  <c r="AP1157" i="13"/>
  <c r="AO1157" i="13"/>
  <c r="AM1157" i="13"/>
  <c r="AQ1156" i="13"/>
  <c r="AP1156" i="13"/>
  <c r="AO1156" i="13"/>
  <c r="AM1156" i="13"/>
  <c r="AQ1155" i="13"/>
  <c r="AP1155" i="13"/>
  <c r="AO1155" i="13"/>
  <c r="AM1155" i="13"/>
  <c r="AQ1154" i="13"/>
  <c r="AP1154" i="13"/>
  <c r="AO1154" i="13"/>
  <c r="AM1154" i="13"/>
  <c r="AQ1153" i="13"/>
  <c r="AP1153" i="13"/>
  <c r="AO1153" i="13"/>
  <c r="AM1153" i="13"/>
  <c r="AQ1152" i="13"/>
  <c r="AP1152" i="13"/>
  <c r="AO1152" i="13"/>
  <c r="AM1152" i="13"/>
  <c r="AQ1151" i="13"/>
  <c r="AP1151" i="13"/>
  <c r="AO1151" i="13"/>
  <c r="AM1151" i="13"/>
  <c r="AQ1150" i="13"/>
  <c r="AP1150" i="13"/>
  <c r="AO1150" i="13"/>
  <c r="AM1150" i="13"/>
  <c r="AQ1149" i="13"/>
  <c r="AP1149" i="13"/>
  <c r="AO1149" i="13"/>
  <c r="AM1149" i="13"/>
  <c r="AQ1148" i="13"/>
  <c r="AP1148" i="13"/>
  <c r="AO1148" i="13"/>
  <c r="AM1148" i="13"/>
  <c r="AQ1147" i="13"/>
  <c r="AP1147" i="13"/>
  <c r="AO1147" i="13"/>
  <c r="AM1147" i="13"/>
  <c r="AQ1146" i="13"/>
  <c r="AP1146" i="13"/>
  <c r="AO1146" i="13"/>
  <c r="AM1146" i="13"/>
  <c r="AQ1145" i="13"/>
  <c r="AP1145" i="13"/>
  <c r="AO1145" i="13"/>
  <c r="AM1145" i="13"/>
  <c r="AQ1144" i="13"/>
  <c r="AP1144" i="13"/>
  <c r="AO1144" i="13"/>
  <c r="AM1144" i="13"/>
  <c r="AQ1143" i="13"/>
  <c r="AP1143" i="13"/>
  <c r="AO1143" i="13"/>
  <c r="AM1143" i="13"/>
  <c r="AQ1142" i="13"/>
  <c r="AP1142" i="13"/>
  <c r="AO1142" i="13"/>
  <c r="AM1142" i="13"/>
  <c r="AQ1141" i="13"/>
  <c r="AP1141" i="13"/>
  <c r="AO1141" i="13"/>
  <c r="AM1141" i="13"/>
  <c r="AQ1140" i="13"/>
  <c r="AP1140" i="13"/>
  <c r="AO1140" i="13"/>
  <c r="AM1140" i="13"/>
  <c r="AQ1139" i="13"/>
  <c r="AP1139" i="13"/>
  <c r="AO1139" i="13"/>
  <c r="AM1139" i="13"/>
  <c r="AQ1138" i="13"/>
  <c r="AP1138" i="13"/>
  <c r="AO1138" i="13"/>
  <c r="AM1138" i="13"/>
  <c r="AQ1137" i="13"/>
  <c r="AP1137" i="13"/>
  <c r="AO1137" i="13"/>
  <c r="AM1137" i="13"/>
  <c r="AQ1136" i="13"/>
  <c r="AP1136" i="13"/>
  <c r="AO1136" i="13"/>
  <c r="AM1136" i="13"/>
  <c r="AQ1135" i="13"/>
  <c r="AP1135" i="13"/>
  <c r="AO1135" i="13"/>
  <c r="AM1135" i="13"/>
  <c r="AQ1134" i="13"/>
  <c r="AP1134" i="13"/>
  <c r="AO1134" i="13"/>
  <c r="AM1134" i="13"/>
  <c r="AQ1133" i="13"/>
  <c r="AP1133" i="13"/>
  <c r="AO1133" i="13"/>
  <c r="AM1133" i="13"/>
  <c r="AQ1132" i="13"/>
  <c r="AP1132" i="13"/>
  <c r="AO1132" i="13"/>
  <c r="AM1132" i="13"/>
  <c r="AQ1131" i="13"/>
  <c r="AP1131" i="13"/>
  <c r="AO1131" i="13"/>
  <c r="AM1131" i="13"/>
  <c r="AQ1130" i="13"/>
  <c r="AP1130" i="13"/>
  <c r="AO1130" i="13"/>
  <c r="AM1130" i="13"/>
  <c r="AQ1129" i="13"/>
  <c r="AP1129" i="13"/>
  <c r="AO1129" i="13"/>
  <c r="AM1129" i="13"/>
  <c r="AQ1128" i="13"/>
  <c r="AP1128" i="13"/>
  <c r="AO1128" i="13"/>
  <c r="AM1128" i="13"/>
  <c r="AQ1127" i="13"/>
  <c r="AP1127" i="13"/>
  <c r="AO1127" i="13"/>
  <c r="AM1127" i="13"/>
  <c r="AQ1126" i="13"/>
  <c r="AP1126" i="13"/>
  <c r="AO1126" i="13"/>
  <c r="AM1126" i="13"/>
  <c r="AQ1125" i="13"/>
  <c r="AP1125" i="13"/>
  <c r="AO1125" i="13"/>
  <c r="AM1125" i="13"/>
  <c r="AQ1124" i="13"/>
  <c r="AP1124" i="13"/>
  <c r="AO1124" i="13"/>
  <c r="AM1124" i="13"/>
  <c r="AQ1123" i="13"/>
  <c r="AP1123" i="13"/>
  <c r="AO1123" i="13"/>
  <c r="AM1123" i="13"/>
  <c r="AQ1122" i="13"/>
  <c r="AP1122" i="13"/>
  <c r="AO1122" i="13"/>
  <c r="AM1122" i="13"/>
  <c r="AQ1121" i="13"/>
  <c r="AP1121" i="13"/>
  <c r="AO1121" i="13"/>
  <c r="AM1121" i="13"/>
  <c r="AQ1120" i="13"/>
  <c r="AP1120" i="13"/>
  <c r="AO1120" i="13"/>
  <c r="AM1120" i="13"/>
  <c r="AQ1119" i="13"/>
  <c r="AP1119" i="13"/>
  <c r="AO1119" i="13"/>
  <c r="AM1119" i="13"/>
  <c r="AQ1118" i="13"/>
  <c r="AP1118" i="13"/>
  <c r="AO1118" i="13"/>
  <c r="AM1118" i="13"/>
  <c r="AQ1117" i="13"/>
  <c r="AP1117" i="13"/>
  <c r="AO1117" i="13"/>
  <c r="AM1117" i="13"/>
  <c r="AQ1116" i="13"/>
  <c r="AP1116" i="13"/>
  <c r="AO1116" i="13"/>
  <c r="AM1116" i="13"/>
  <c r="AQ1115" i="13"/>
  <c r="AP1115" i="13"/>
  <c r="AO1115" i="13"/>
  <c r="AM1115" i="13"/>
  <c r="AQ1114" i="13"/>
  <c r="AP1114" i="13"/>
  <c r="AO1114" i="13"/>
  <c r="AM1114" i="13"/>
  <c r="AQ1113" i="13"/>
  <c r="AP1113" i="13"/>
  <c r="AO1113" i="13"/>
  <c r="AM1113" i="13"/>
  <c r="AQ1112" i="13"/>
  <c r="AP1112" i="13"/>
  <c r="AO1112" i="13"/>
  <c r="AM1112" i="13"/>
  <c r="AQ1111" i="13"/>
  <c r="AP1111" i="13"/>
  <c r="AO1111" i="13"/>
  <c r="AM1111" i="13"/>
  <c r="AQ1110" i="13"/>
  <c r="AP1110" i="13"/>
  <c r="AO1110" i="13"/>
  <c r="AM1110" i="13"/>
  <c r="AQ1109" i="13"/>
  <c r="AP1109" i="13"/>
  <c r="AO1109" i="13"/>
  <c r="AM1109" i="13"/>
  <c r="AQ1108" i="13"/>
  <c r="AP1108" i="13"/>
  <c r="AO1108" i="13"/>
  <c r="AM1108" i="13"/>
  <c r="AQ1107" i="13"/>
  <c r="AP1107" i="13"/>
  <c r="AO1107" i="13"/>
  <c r="AM1107" i="13"/>
  <c r="AQ1106" i="13"/>
  <c r="AP1106" i="13"/>
  <c r="AO1106" i="13"/>
  <c r="AM1106" i="13"/>
  <c r="AQ1105" i="13"/>
  <c r="AP1105" i="13"/>
  <c r="AO1105" i="13"/>
  <c r="AM1105" i="13"/>
  <c r="AQ1104" i="13"/>
  <c r="AP1104" i="13"/>
  <c r="AO1104" i="13"/>
  <c r="AM1104" i="13"/>
  <c r="AQ1103" i="13"/>
  <c r="AP1103" i="13"/>
  <c r="AO1103" i="13"/>
  <c r="AM1103" i="13"/>
  <c r="AQ1102" i="13"/>
  <c r="AP1102" i="13"/>
  <c r="AO1102" i="13"/>
  <c r="AM1102" i="13"/>
  <c r="AQ1101" i="13"/>
  <c r="AP1101" i="13"/>
  <c r="AO1101" i="13"/>
  <c r="AM1101" i="13"/>
  <c r="AQ1100" i="13"/>
  <c r="AP1100" i="13"/>
  <c r="AO1100" i="13"/>
  <c r="AM1100" i="13"/>
  <c r="AQ1099" i="13"/>
  <c r="AP1099" i="13"/>
  <c r="AO1099" i="13"/>
  <c r="AM1099" i="13"/>
  <c r="AQ1098" i="13"/>
  <c r="AP1098" i="13"/>
  <c r="AO1098" i="13"/>
  <c r="AM1098" i="13"/>
  <c r="AQ1097" i="13"/>
  <c r="AP1097" i="13"/>
  <c r="AO1097" i="13"/>
  <c r="AM1097" i="13"/>
  <c r="AQ1096" i="13"/>
  <c r="AP1096" i="13"/>
  <c r="AO1096" i="13"/>
  <c r="AM1096" i="13"/>
  <c r="AQ1095" i="13"/>
  <c r="AP1095" i="13"/>
  <c r="AO1095" i="13"/>
  <c r="AM1095" i="13"/>
  <c r="AQ1094" i="13"/>
  <c r="AP1094" i="13"/>
  <c r="AO1094" i="13"/>
  <c r="AM1094" i="13"/>
  <c r="AQ1093" i="13"/>
  <c r="AP1093" i="13"/>
  <c r="AO1093" i="13"/>
  <c r="AM1093" i="13"/>
  <c r="AQ1092" i="13"/>
  <c r="AP1092" i="13"/>
  <c r="AO1092" i="13"/>
  <c r="AM1092" i="13"/>
  <c r="AQ1091" i="13"/>
  <c r="AP1091" i="13"/>
  <c r="AO1091" i="13"/>
  <c r="AM1091" i="13"/>
  <c r="AQ1090" i="13"/>
  <c r="AP1090" i="13"/>
  <c r="AO1090" i="13"/>
  <c r="AM1090" i="13"/>
  <c r="AQ1089" i="13"/>
  <c r="AP1089" i="13"/>
  <c r="AO1089" i="13"/>
  <c r="AM1089" i="13"/>
  <c r="AQ1088" i="13"/>
  <c r="AP1088" i="13"/>
  <c r="AO1088" i="13"/>
  <c r="AM1088" i="13"/>
  <c r="AQ1087" i="13"/>
  <c r="AP1087" i="13"/>
  <c r="AO1087" i="13"/>
  <c r="AM1087" i="13"/>
  <c r="AQ1086" i="13"/>
  <c r="AP1086" i="13"/>
  <c r="AO1086" i="13"/>
  <c r="AM1086" i="13"/>
  <c r="AQ1085" i="13"/>
  <c r="AP1085" i="13"/>
  <c r="AO1085" i="13"/>
  <c r="AM1085" i="13"/>
  <c r="AQ1084" i="13"/>
  <c r="AP1084" i="13"/>
  <c r="AO1084" i="13"/>
  <c r="AM1084" i="13"/>
  <c r="AQ1083" i="13"/>
  <c r="AP1083" i="13"/>
  <c r="AO1083" i="13"/>
  <c r="AM1083" i="13"/>
  <c r="AQ1082" i="13"/>
  <c r="AP1082" i="13"/>
  <c r="AO1082" i="13"/>
  <c r="AM1082" i="13"/>
  <c r="AQ1081" i="13"/>
  <c r="AP1081" i="13"/>
  <c r="AO1081" i="13"/>
  <c r="AM1081" i="13"/>
  <c r="AQ1080" i="13"/>
  <c r="AP1080" i="13"/>
  <c r="AO1080" i="13"/>
  <c r="AM1080" i="13"/>
  <c r="AQ1079" i="13"/>
  <c r="AP1079" i="13"/>
  <c r="AO1079" i="13"/>
  <c r="AM1079" i="13"/>
  <c r="AQ1078" i="13"/>
  <c r="AP1078" i="13"/>
  <c r="AO1078" i="13"/>
  <c r="AM1078" i="13"/>
  <c r="AQ1077" i="13"/>
  <c r="AP1077" i="13"/>
  <c r="AO1077" i="13"/>
  <c r="AM1077" i="13"/>
  <c r="AQ1076" i="13"/>
  <c r="AP1076" i="13"/>
  <c r="AO1076" i="13"/>
  <c r="AM1076" i="13"/>
  <c r="AQ1075" i="13"/>
  <c r="AP1075" i="13"/>
  <c r="AO1075" i="13"/>
  <c r="AM1075" i="13"/>
  <c r="AQ1074" i="13"/>
  <c r="AP1074" i="13"/>
  <c r="AO1074" i="13"/>
  <c r="AM1074" i="13"/>
  <c r="AQ1073" i="13"/>
  <c r="AP1073" i="13"/>
  <c r="AO1073" i="13"/>
  <c r="AM1073" i="13"/>
  <c r="AQ1072" i="13"/>
  <c r="AP1072" i="13"/>
  <c r="AO1072" i="13"/>
  <c r="AM1072" i="13"/>
  <c r="AQ1071" i="13"/>
  <c r="AP1071" i="13"/>
  <c r="AO1071" i="13"/>
  <c r="AM1071" i="13"/>
  <c r="AQ1070" i="13"/>
  <c r="AP1070" i="13"/>
  <c r="AO1070" i="13"/>
  <c r="AM1070" i="13"/>
  <c r="AQ1069" i="13"/>
  <c r="AP1069" i="13"/>
  <c r="AO1069" i="13"/>
  <c r="AM1069" i="13"/>
  <c r="AQ1068" i="13"/>
  <c r="AP1068" i="13"/>
  <c r="AO1068" i="13"/>
  <c r="AM1068" i="13"/>
  <c r="AQ1067" i="13"/>
  <c r="AP1067" i="13"/>
  <c r="AO1067" i="13"/>
  <c r="AM1067" i="13"/>
  <c r="AQ1066" i="13"/>
  <c r="AP1066" i="13"/>
  <c r="AO1066" i="13"/>
  <c r="AM1066" i="13"/>
  <c r="AQ1065" i="13"/>
  <c r="AP1065" i="13"/>
  <c r="AO1065" i="13"/>
  <c r="AM1065" i="13"/>
  <c r="AQ1064" i="13"/>
  <c r="AP1064" i="13"/>
  <c r="AO1064" i="13"/>
  <c r="AM1064" i="13"/>
  <c r="AQ1063" i="13"/>
  <c r="AP1063" i="13"/>
  <c r="AO1063" i="13"/>
  <c r="AM1063" i="13"/>
  <c r="AQ1062" i="13"/>
  <c r="AP1062" i="13"/>
  <c r="AO1062" i="13"/>
  <c r="AM1062" i="13"/>
  <c r="AQ1061" i="13"/>
  <c r="AP1061" i="13"/>
  <c r="AO1061" i="13"/>
  <c r="AM1061" i="13"/>
  <c r="AQ1060" i="13"/>
  <c r="AP1060" i="13"/>
  <c r="AO1060" i="13"/>
  <c r="AM1060" i="13"/>
  <c r="AQ1059" i="13"/>
  <c r="AP1059" i="13"/>
  <c r="AO1059" i="13"/>
  <c r="AM1059" i="13"/>
  <c r="AQ1058" i="13"/>
  <c r="AP1058" i="13"/>
  <c r="AO1058" i="13"/>
  <c r="AM1058" i="13"/>
  <c r="AQ1057" i="13"/>
  <c r="AP1057" i="13"/>
  <c r="AO1057" i="13"/>
  <c r="AM1057" i="13"/>
  <c r="AQ1056" i="13"/>
  <c r="AP1056" i="13"/>
  <c r="AO1056" i="13"/>
  <c r="AM1056" i="13"/>
  <c r="AQ1055" i="13"/>
  <c r="AP1055" i="13"/>
  <c r="AO1055" i="13"/>
  <c r="AM1055" i="13"/>
  <c r="AQ1054" i="13"/>
  <c r="AP1054" i="13"/>
  <c r="AO1054" i="13"/>
  <c r="AM1054" i="13"/>
  <c r="AQ1053" i="13"/>
  <c r="AP1053" i="13"/>
  <c r="AO1053" i="13"/>
  <c r="AM1053" i="13"/>
  <c r="AQ1052" i="13"/>
  <c r="AP1052" i="13"/>
  <c r="AO1052" i="13"/>
  <c r="AM1052" i="13"/>
  <c r="AQ1051" i="13"/>
  <c r="AP1051" i="13"/>
  <c r="AO1051" i="13"/>
  <c r="AM1051" i="13"/>
  <c r="AQ1050" i="13"/>
  <c r="AP1050" i="13"/>
  <c r="AO1050" i="13"/>
  <c r="AM1050" i="13"/>
  <c r="AQ1049" i="13"/>
  <c r="AP1049" i="13"/>
  <c r="AO1049" i="13"/>
  <c r="AM1049" i="13"/>
  <c r="AQ1048" i="13"/>
  <c r="AP1048" i="13"/>
  <c r="AO1048" i="13"/>
  <c r="AM1048" i="13"/>
  <c r="AQ1047" i="13"/>
  <c r="AP1047" i="13"/>
  <c r="AO1047" i="13"/>
  <c r="AM1047" i="13"/>
  <c r="AQ1046" i="13"/>
  <c r="AP1046" i="13"/>
  <c r="AO1046" i="13"/>
  <c r="AM1046" i="13"/>
  <c r="AQ1045" i="13"/>
  <c r="AP1045" i="13"/>
  <c r="AO1045" i="13"/>
  <c r="AM1045" i="13"/>
  <c r="AQ1044" i="13"/>
  <c r="AP1044" i="13"/>
  <c r="AO1044" i="13"/>
  <c r="AM1044" i="13"/>
  <c r="AQ1043" i="13"/>
  <c r="AP1043" i="13"/>
  <c r="AO1043" i="13"/>
  <c r="AM1043" i="13"/>
  <c r="AQ1042" i="13"/>
  <c r="AP1042" i="13"/>
  <c r="AO1042" i="13"/>
  <c r="AM1042" i="13"/>
  <c r="AQ1041" i="13"/>
  <c r="AP1041" i="13"/>
  <c r="AO1041" i="13"/>
  <c r="AM1041" i="13"/>
  <c r="AQ1040" i="13"/>
  <c r="AP1040" i="13"/>
  <c r="AO1040" i="13"/>
  <c r="AM1040" i="13"/>
  <c r="AQ1039" i="13"/>
  <c r="AP1039" i="13"/>
  <c r="AO1039" i="13"/>
  <c r="AM1039" i="13"/>
  <c r="AQ1038" i="13"/>
  <c r="AP1038" i="13"/>
  <c r="AO1038" i="13"/>
  <c r="AM1038" i="13"/>
  <c r="AQ1037" i="13"/>
  <c r="AP1037" i="13"/>
  <c r="AO1037" i="13"/>
  <c r="AM1037" i="13"/>
  <c r="AQ1036" i="13"/>
  <c r="AP1036" i="13"/>
  <c r="AO1036" i="13"/>
  <c r="AM1036" i="13"/>
  <c r="AQ1035" i="13"/>
  <c r="AP1035" i="13"/>
  <c r="AO1035" i="13"/>
  <c r="AM1035" i="13"/>
  <c r="AQ1034" i="13"/>
  <c r="AP1034" i="13"/>
  <c r="AO1034" i="13"/>
  <c r="AM1034" i="13"/>
  <c r="AQ1033" i="13"/>
  <c r="AP1033" i="13"/>
  <c r="AO1033" i="13"/>
  <c r="AM1033" i="13"/>
  <c r="AQ1032" i="13"/>
  <c r="AP1032" i="13"/>
  <c r="AO1032" i="13"/>
  <c r="AM1032" i="13"/>
  <c r="AQ1031" i="13"/>
  <c r="AP1031" i="13"/>
  <c r="AO1031" i="13"/>
  <c r="AM1031" i="13"/>
  <c r="AQ1030" i="13"/>
  <c r="AP1030" i="13"/>
  <c r="AO1030" i="13"/>
  <c r="AM1030" i="13"/>
  <c r="AQ1029" i="13"/>
  <c r="AP1029" i="13"/>
  <c r="AO1029" i="13"/>
  <c r="AM1029" i="13"/>
  <c r="AQ1028" i="13"/>
  <c r="AP1028" i="13"/>
  <c r="AO1028" i="13"/>
  <c r="AM1028" i="13"/>
  <c r="AQ1027" i="13"/>
  <c r="AP1027" i="13"/>
  <c r="AO1027" i="13"/>
  <c r="AM1027" i="13"/>
  <c r="AQ1026" i="13"/>
  <c r="AP1026" i="13"/>
  <c r="AO1026" i="13"/>
  <c r="AM1026" i="13"/>
  <c r="AQ1025" i="13"/>
  <c r="AP1025" i="13"/>
  <c r="AO1025" i="13"/>
  <c r="AM1025" i="13"/>
  <c r="AQ1024" i="13"/>
  <c r="AP1024" i="13"/>
  <c r="AO1024" i="13"/>
  <c r="AM1024" i="13"/>
  <c r="AQ1023" i="13"/>
  <c r="AP1023" i="13"/>
  <c r="AO1023" i="13"/>
  <c r="AM1023" i="13"/>
  <c r="AQ1022" i="13"/>
  <c r="AP1022" i="13"/>
  <c r="AO1022" i="13"/>
  <c r="AM1022" i="13"/>
  <c r="AQ1021" i="13"/>
  <c r="AP1021" i="13"/>
  <c r="AO1021" i="13"/>
  <c r="AM1021" i="13"/>
  <c r="AQ1020" i="13"/>
  <c r="AP1020" i="13"/>
  <c r="AO1020" i="13"/>
  <c r="AM1020" i="13"/>
  <c r="AQ1019" i="13"/>
  <c r="AP1019" i="13"/>
  <c r="AO1019" i="13"/>
  <c r="AM1019" i="13"/>
  <c r="AQ1018" i="13"/>
  <c r="AP1018" i="13"/>
  <c r="AO1018" i="13"/>
  <c r="AM1018" i="13"/>
  <c r="AQ1017" i="13"/>
  <c r="AP1017" i="13"/>
  <c r="AO1017" i="13"/>
  <c r="AM1017" i="13"/>
  <c r="AQ1016" i="13"/>
  <c r="AP1016" i="13"/>
  <c r="AO1016" i="13"/>
  <c r="AM1016" i="13"/>
  <c r="AQ1015" i="13"/>
  <c r="AP1015" i="13"/>
  <c r="AO1015" i="13"/>
  <c r="AM1015" i="13"/>
  <c r="AQ1014" i="13"/>
  <c r="AP1014" i="13"/>
  <c r="AO1014" i="13"/>
  <c r="AM1014" i="13"/>
  <c r="AQ1013" i="13"/>
  <c r="AP1013" i="13"/>
  <c r="AO1013" i="13"/>
  <c r="AM1013" i="13"/>
  <c r="AQ1012" i="13"/>
  <c r="AP1012" i="13"/>
  <c r="AO1012" i="13"/>
  <c r="AM1012" i="13"/>
  <c r="AQ1011" i="13"/>
  <c r="AP1011" i="13"/>
  <c r="AO1011" i="13"/>
  <c r="AM1011" i="13"/>
  <c r="AQ1010" i="13"/>
  <c r="AP1010" i="13"/>
  <c r="AO1010" i="13"/>
  <c r="AM1010" i="13"/>
  <c r="AQ1009" i="13"/>
  <c r="AP1009" i="13"/>
  <c r="AO1009" i="13"/>
  <c r="AM1009" i="13"/>
  <c r="AQ1008" i="13"/>
  <c r="AP1008" i="13"/>
  <c r="AO1008" i="13"/>
  <c r="AM1008" i="13"/>
  <c r="AQ1007" i="13"/>
  <c r="AP1007" i="13"/>
  <c r="AO1007" i="13"/>
  <c r="AM1007" i="13"/>
  <c r="AQ1006" i="13"/>
  <c r="AP1006" i="13"/>
  <c r="AO1006" i="13"/>
  <c r="AM1006" i="13"/>
  <c r="AQ1005" i="13"/>
  <c r="AP1005" i="13"/>
  <c r="AO1005" i="13"/>
  <c r="AM1005" i="13"/>
  <c r="AQ1004" i="13"/>
  <c r="AP1004" i="13"/>
  <c r="AO1004" i="13"/>
  <c r="AM1004" i="13"/>
  <c r="AQ1003" i="13"/>
  <c r="AP1003" i="13"/>
  <c r="AO1003" i="13"/>
  <c r="AM1003" i="13"/>
  <c r="AQ1002" i="13"/>
  <c r="AP1002" i="13"/>
  <c r="AO1002" i="13"/>
  <c r="AM1002" i="13"/>
  <c r="AQ1001" i="13"/>
  <c r="AP1001" i="13"/>
  <c r="AO1001" i="13"/>
  <c r="AM1001" i="13"/>
  <c r="AQ1000" i="13"/>
  <c r="AP1000" i="13"/>
  <c r="AO1000" i="13"/>
  <c r="AM1000" i="13"/>
  <c r="AQ999" i="13"/>
  <c r="AP999" i="13"/>
  <c r="AO999" i="13"/>
  <c r="AM999" i="13"/>
  <c r="AQ998" i="13"/>
  <c r="AP998" i="13"/>
  <c r="AO998" i="13"/>
  <c r="AM998" i="13"/>
  <c r="AQ997" i="13"/>
  <c r="AP997" i="13"/>
  <c r="AO997" i="13"/>
  <c r="AM997" i="13"/>
  <c r="AQ996" i="13"/>
  <c r="AP996" i="13"/>
  <c r="AO996" i="13"/>
  <c r="AM996" i="13"/>
  <c r="AQ995" i="13"/>
  <c r="AP995" i="13"/>
  <c r="AO995" i="13"/>
  <c r="AM995" i="13"/>
  <c r="AQ994" i="13"/>
  <c r="AP994" i="13"/>
  <c r="AO994" i="13"/>
  <c r="AM994" i="13"/>
  <c r="AQ993" i="13"/>
  <c r="AP993" i="13"/>
  <c r="AO993" i="13"/>
  <c r="AM993" i="13"/>
  <c r="AQ992" i="13"/>
  <c r="AP992" i="13"/>
  <c r="AO992" i="13"/>
  <c r="AM992" i="13"/>
  <c r="AQ991" i="13"/>
  <c r="AP991" i="13"/>
  <c r="AO991" i="13"/>
  <c r="AM991" i="13"/>
  <c r="AQ990" i="13"/>
  <c r="AP990" i="13"/>
  <c r="AO990" i="13"/>
  <c r="AM990" i="13"/>
  <c r="AQ989" i="13"/>
  <c r="AP989" i="13"/>
  <c r="AO989" i="13"/>
  <c r="AM989" i="13"/>
  <c r="AQ988" i="13"/>
  <c r="AP988" i="13"/>
  <c r="AO988" i="13"/>
  <c r="AM988" i="13"/>
  <c r="AQ987" i="13"/>
  <c r="AP987" i="13"/>
  <c r="AO987" i="13"/>
  <c r="AM987" i="13"/>
  <c r="AQ986" i="13"/>
  <c r="AP986" i="13"/>
  <c r="AO986" i="13"/>
  <c r="AM986" i="13"/>
  <c r="AQ985" i="13"/>
  <c r="AP985" i="13"/>
  <c r="AO985" i="13"/>
  <c r="AM985" i="13"/>
  <c r="AQ984" i="13"/>
  <c r="AP984" i="13"/>
  <c r="AO984" i="13"/>
  <c r="AM984" i="13"/>
  <c r="AQ983" i="13"/>
  <c r="AP983" i="13"/>
  <c r="AO983" i="13"/>
  <c r="AM983" i="13"/>
  <c r="AQ982" i="13"/>
  <c r="AP982" i="13"/>
  <c r="AO982" i="13"/>
  <c r="AM982" i="13"/>
  <c r="AQ981" i="13"/>
  <c r="AP981" i="13"/>
  <c r="AO981" i="13"/>
  <c r="AM981" i="13"/>
  <c r="AQ980" i="13"/>
  <c r="AP980" i="13"/>
  <c r="AO980" i="13"/>
  <c r="AM980" i="13"/>
  <c r="AQ979" i="13"/>
  <c r="AP979" i="13"/>
  <c r="AO979" i="13"/>
  <c r="AM979" i="13"/>
  <c r="AQ978" i="13"/>
  <c r="AP978" i="13"/>
  <c r="AO978" i="13"/>
  <c r="AM978" i="13"/>
  <c r="AQ977" i="13"/>
  <c r="AP977" i="13"/>
  <c r="AO977" i="13"/>
  <c r="AM977" i="13"/>
  <c r="AQ976" i="13"/>
  <c r="AP976" i="13"/>
  <c r="AO976" i="13"/>
  <c r="AM976" i="13"/>
  <c r="AQ975" i="13"/>
  <c r="AP975" i="13"/>
  <c r="AO975" i="13"/>
  <c r="AM975" i="13"/>
  <c r="AQ974" i="13"/>
  <c r="AP974" i="13"/>
  <c r="AO974" i="13"/>
  <c r="AM974" i="13"/>
  <c r="AQ973" i="13"/>
  <c r="AP973" i="13"/>
  <c r="AO973" i="13"/>
  <c r="AM973" i="13"/>
  <c r="AQ972" i="13"/>
  <c r="AP972" i="13"/>
  <c r="AO972" i="13"/>
  <c r="AM972" i="13"/>
  <c r="AQ971" i="13"/>
  <c r="AP971" i="13"/>
  <c r="AO971" i="13"/>
  <c r="AM971" i="13"/>
  <c r="AQ970" i="13"/>
  <c r="AP970" i="13"/>
  <c r="AO970" i="13"/>
  <c r="AM970" i="13"/>
  <c r="AQ969" i="13"/>
  <c r="AP969" i="13"/>
  <c r="AO969" i="13"/>
  <c r="AM969" i="13"/>
  <c r="AQ968" i="13"/>
  <c r="AP968" i="13"/>
  <c r="AO968" i="13"/>
  <c r="AM968" i="13"/>
  <c r="AQ967" i="13"/>
  <c r="AP967" i="13"/>
  <c r="AO967" i="13"/>
  <c r="AM967" i="13"/>
  <c r="AQ966" i="13"/>
  <c r="AP966" i="13"/>
  <c r="AO966" i="13"/>
  <c r="AM966" i="13"/>
  <c r="AQ965" i="13"/>
  <c r="AP965" i="13"/>
  <c r="AO965" i="13"/>
  <c r="AM965" i="13"/>
  <c r="AQ964" i="13"/>
  <c r="AP964" i="13"/>
  <c r="AO964" i="13"/>
  <c r="AM964" i="13"/>
  <c r="AQ963" i="13"/>
  <c r="AP963" i="13"/>
  <c r="AO963" i="13"/>
  <c r="AM963" i="13"/>
  <c r="AQ962" i="13"/>
  <c r="AP962" i="13"/>
  <c r="AO962" i="13"/>
  <c r="AM962" i="13"/>
  <c r="AQ961" i="13"/>
  <c r="AP961" i="13"/>
  <c r="AO961" i="13"/>
  <c r="AM961" i="13"/>
  <c r="AQ960" i="13"/>
  <c r="AP960" i="13"/>
  <c r="AO960" i="13"/>
  <c r="AM960" i="13"/>
  <c r="AQ959" i="13"/>
  <c r="AP959" i="13"/>
  <c r="AO959" i="13"/>
  <c r="AM959" i="13"/>
  <c r="AQ958" i="13"/>
  <c r="AP958" i="13"/>
  <c r="AO958" i="13"/>
  <c r="AM958" i="13"/>
  <c r="AQ957" i="13"/>
  <c r="AP957" i="13"/>
  <c r="AO957" i="13"/>
  <c r="AM957" i="13"/>
  <c r="AQ956" i="13"/>
  <c r="AP956" i="13"/>
  <c r="AO956" i="13"/>
  <c r="AM956" i="13"/>
  <c r="AQ955" i="13"/>
  <c r="AP955" i="13"/>
  <c r="AO955" i="13"/>
  <c r="AM955" i="13"/>
  <c r="AQ954" i="13"/>
  <c r="AP954" i="13"/>
  <c r="AO954" i="13"/>
  <c r="AM954" i="13"/>
  <c r="AQ953" i="13"/>
  <c r="AP953" i="13"/>
  <c r="AO953" i="13"/>
  <c r="AM953" i="13"/>
  <c r="AQ952" i="13"/>
  <c r="AP952" i="13"/>
  <c r="AO952" i="13"/>
  <c r="AM952" i="13"/>
  <c r="AQ951" i="13"/>
  <c r="AP951" i="13"/>
  <c r="AO951" i="13"/>
  <c r="AM951" i="13"/>
  <c r="AQ950" i="13"/>
  <c r="AP950" i="13"/>
  <c r="AO950" i="13"/>
  <c r="AM950" i="13"/>
  <c r="AQ949" i="13"/>
  <c r="AP949" i="13"/>
  <c r="AO949" i="13"/>
  <c r="AM949" i="13"/>
  <c r="AQ948" i="13"/>
  <c r="AP948" i="13"/>
  <c r="AO948" i="13"/>
  <c r="AM948" i="13"/>
  <c r="AQ947" i="13"/>
  <c r="AP947" i="13"/>
  <c r="AO947" i="13"/>
  <c r="AM947" i="13"/>
  <c r="AQ946" i="13"/>
  <c r="AP946" i="13"/>
  <c r="AO946" i="13"/>
  <c r="AM946" i="13"/>
  <c r="AQ945" i="13"/>
  <c r="AP945" i="13"/>
  <c r="AO945" i="13"/>
  <c r="AM945" i="13"/>
  <c r="AQ944" i="13"/>
  <c r="AP944" i="13"/>
  <c r="AO944" i="13"/>
  <c r="AM944" i="13"/>
  <c r="AQ943" i="13"/>
  <c r="AP943" i="13"/>
  <c r="AO943" i="13"/>
  <c r="AM943" i="13"/>
  <c r="AQ942" i="13"/>
  <c r="AP942" i="13"/>
  <c r="AO942" i="13"/>
  <c r="AM942" i="13"/>
  <c r="AQ941" i="13"/>
  <c r="AP941" i="13"/>
  <c r="AO941" i="13"/>
  <c r="AM941" i="13"/>
  <c r="AQ940" i="13"/>
  <c r="AP940" i="13"/>
  <c r="AO940" i="13"/>
  <c r="AM940" i="13"/>
  <c r="AQ939" i="13"/>
  <c r="AP939" i="13"/>
  <c r="AO939" i="13"/>
  <c r="AM939" i="13"/>
  <c r="AQ938" i="13"/>
  <c r="AP938" i="13"/>
  <c r="AO938" i="13"/>
  <c r="AM938" i="13"/>
  <c r="AQ937" i="13"/>
  <c r="AP937" i="13"/>
  <c r="AO937" i="13"/>
  <c r="AM937" i="13"/>
  <c r="AQ936" i="13"/>
  <c r="AP936" i="13"/>
  <c r="AO936" i="13"/>
  <c r="AM936" i="13"/>
  <c r="AQ935" i="13"/>
  <c r="AP935" i="13"/>
  <c r="AO935" i="13"/>
  <c r="AM935" i="13"/>
  <c r="AQ934" i="13"/>
  <c r="AP934" i="13"/>
  <c r="AO934" i="13"/>
  <c r="AM934" i="13"/>
  <c r="AQ933" i="13"/>
  <c r="AP933" i="13"/>
  <c r="AO933" i="13"/>
  <c r="AM933" i="13"/>
  <c r="AQ932" i="13"/>
  <c r="AP932" i="13"/>
  <c r="AO932" i="13"/>
  <c r="AM932" i="13"/>
  <c r="AQ931" i="13"/>
  <c r="AP931" i="13"/>
  <c r="AO931" i="13"/>
  <c r="AM931" i="13"/>
  <c r="AQ930" i="13"/>
  <c r="AP930" i="13"/>
  <c r="AO930" i="13"/>
  <c r="AM930" i="13"/>
  <c r="AQ929" i="13"/>
  <c r="AP929" i="13"/>
  <c r="AO929" i="13"/>
  <c r="AM929" i="13"/>
  <c r="AQ928" i="13"/>
  <c r="AP928" i="13"/>
  <c r="AO928" i="13"/>
  <c r="AM928" i="13"/>
  <c r="AQ927" i="13"/>
  <c r="AP927" i="13"/>
  <c r="AO927" i="13"/>
  <c r="AM927" i="13"/>
  <c r="AQ926" i="13"/>
  <c r="AP926" i="13"/>
  <c r="AO926" i="13"/>
  <c r="AM926" i="13"/>
  <c r="AQ925" i="13"/>
  <c r="AP925" i="13"/>
  <c r="AO925" i="13"/>
  <c r="AM925" i="13"/>
  <c r="AQ924" i="13"/>
  <c r="AP924" i="13"/>
  <c r="AO924" i="13"/>
  <c r="AM924" i="13"/>
  <c r="AQ923" i="13"/>
  <c r="AP923" i="13"/>
  <c r="AO923" i="13"/>
  <c r="AM923" i="13"/>
  <c r="AQ922" i="13"/>
  <c r="AP922" i="13"/>
  <c r="AO922" i="13"/>
  <c r="AM922" i="13"/>
  <c r="AQ921" i="13"/>
  <c r="AP921" i="13"/>
  <c r="AO921" i="13"/>
  <c r="AM921" i="13"/>
  <c r="AQ920" i="13"/>
  <c r="AP920" i="13"/>
  <c r="AO920" i="13"/>
  <c r="AM920" i="13"/>
  <c r="AQ919" i="13"/>
  <c r="AP919" i="13"/>
  <c r="AO919" i="13"/>
  <c r="AM919" i="13"/>
  <c r="AQ918" i="13"/>
  <c r="AP918" i="13"/>
  <c r="AO918" i="13"/>
  <c r="AM918" i="13"/>
  <c r="AQ917" i="13"/>
  <c r="AP917" i="13"/>
  <c r="AO917" i="13"/>
  <c r="AM917" i="13"/>
  <c r="AQ916" i="13"/>
  <c r="AP916" i="13"/>
  <c r="AO916" i="13"/>
  <c r="AM916" i="13"/>
  <c r="AQ915" i="13"/>
  <c r="AP915" i="13"/>
  <c r="AO915" i="13"/>
  <c r="AM915" i="13"/>
  <c r="AQ914" i="13"/>
  <c r="AP914" i="13"/>
  <c r="AO914" i="13"/>
  <c r="AM914" i="13"/>
  <c r="AQ913" i="13"/>
  <c r="AP913" i="13"/>
  <c r="AO913" i="13"/>
  <c r="AM913" i="13"/>
  <c r="AQ912" i="13"/>
  <c r="AP912" i="13"/>
  <c r="AO912" i="13"/>
  <c r="AM912" i="13"/>
  <c r="AQ911" i="13"/>
  <c r="AP911" i="13"/>
  <c r="AO911" i="13"/>
  <c r="AM911" i="13"/>
  <c r="AQ910" i="13"/>
  <c r="AP910" i="13"/>
  <c r="AO910" i="13"/>
  <c r="AM910" i="13"/>
  <c r="AQ909" i="13"/>
  <c r="AP909" i="13"/>
  <c r="AO909" i="13"/>
  <c r="AM909" i="13"/>
  <c r="AQ908" i="13"/>
  <c r="AP908" i="13"/>
  <c r="AO908" i="13"/>
  <c r="AM908" i="13"/>
  <c r="AQ907" i="13"/>
  <c r="AP907" i="13"/>
  <c r="AO907" i="13"/>
  <c r="AM907" i="13"/>
  <c r="AQ906" i="13"/>
  <c r="AP906" i="13"/>
  <c r="AO906" i="13"/>
  <c r="AM906" i="13"/>
  <c r="AQ905" i="13"/>
  <c r="AP905" i="13"/>
  <c r="AO905" i="13"/>
  <c r="AM905" i="13"/>
  <c r="AQ904" i="13"/>
  <c r="AP904" i="13"/>
  <c r="AO904" i="13"/>
  <c r="AM904" i="13"/>
  <c r="AQ903" i="13"/>
  <c r="AP903" i="13"/>
  <c r="AO903" i="13"/>
  <c r="AM903" i="13"/>
  <c r="AQ902" i="13"/>
  <c r="AP902" i="13"/>
  <c r="AO902" i="13"/>
  <c r="AM902" i="13"/>
  <c r="AQ901" i="13"/>
  <c r="AP901" i="13"/>
  <c r="AO901" i="13"/>
  <c r="AM901" i="13"/>
  <c r="AQ900" i="13"/>
  <c r="AP900" i="13"/>
  <c r="AO900" i="13"/>
  <c r="AM900" i="13"/>
  <c r="AQ899" i="13"/>
  <c r="AP899" i="13"/>
  <c r="AO899" i="13"/>
  <c r="AM899" i="13"/>
  <c r="AQ898" i="13"/>
  <c r="AP898" i="13"/>
  <c r="AO898" i="13"/>
  <c r="AM898" i="13"/>
  <c r="AQ897" i="13"/>
  <c r="AP897" i="13"/>
  <c r="AO897" i="13"/>
  <c r="AM897" i="13"/>
  <c r="AQ896" i="13"/>
  <c r="AP896" i="13"/>
  <c r="AO896" i="13"/>
  <c r="AM896" i="13"/>
  <c r="AQ895" i="13"/>
  <c r="AP895" i="13"/>
  <c r="AO895" i="13"/>
  <c r="AM895" i="13"/>
  <c r="AQ894" i="13"/>
  <c r="AP894" i="13"/>
  <c r="AO894" i="13"/>
  <c r="AM894" i="13"/>
  <c r="AQ893" i="13"/>
  <c r="AP893" i="13"/>
  <c r="AO893" i="13"/>
  <c r="AM893" i="13"/>
  <c r="AQ892" i="13"/>
  <c r="AP892" i="13"/>
  <c r="AO892" i="13"/>
  <c r="AM892" i="13"/>
  <c r="AQ891" i="13"/>
  <c r="AP891" i="13"/>
  <c r="AO891" i="13"/>
  <c r="AM891" i="13"/>
  <c r="AQ890" i="13"/>
  <c r="AP890" i="13"/>
  <c r="AO890" i="13"/>
  <c r="AM890" i="13"/>
  <c r="AQ889" i="13"/>
  <c r="AP889" i="13"/>
  <c r="AO889" i="13"/>
  <c r="AM889" i="13"/>
  <c r="AQ888" i="13"/>
  <c r="AP888" i="13"/>
  <c r="AO888" i="13"/>
  <c r="AM888" i="13"/>
  <c r="AQ887" i="13"/>
  <c r="AP887" i="13"/>
  <c r="AO887" i="13"/>
  <c r="AM887" i="13"/>
  <c r="AQ886" i="13"/>
  <c r="AP886" i="13"/>
  <c r="AO886" i="13"/>
  <c r="AM886" i="13"/>
  <c r="AQ885" i="13"/>
  <c r="AP885" i="13"/>
  <c r="AO885" i="13"/>
  <c r="AM885" i="13"/>
  <c r="AQ884" i="13"/>
  <c r="AP884" i="13"/>
  <c r="AO884" i="13"/>
  <c r="AM884" i="13"/>
  <c r="AQ883" i="13"/>
  <c r="AP883" i="13"/>
  <c r="AO883" i="13"/>
  <c r="AM883" i="13"/>
  <c r="AQ882" i="13"/>
  <c r="AP882" i="13"/>
  <c r="AO882" i="13"/>
  <c r="AM882" i="13"/>
  <c r="AQ881" i="13"/>
  <c r="AP881" i="13"/>
  <c r="AO881" i="13"/>
  <c r="AM881" i="13"/>
  <c r="AQ880" i="13"/>
  <c r="AP880" i="13"/>
  <c r="AO880" i="13"/>
  <c r="AM880" i="13"/>
  <c r="AQ879" i="13"/>
  <c r="AP879" i="13"/>
  <c r="AO879" i="13"/>
  <c r="AM879" i="13"/>
  <c r="AQ878" i="13"/>
  <c r="AP878" i="13"/>
  <c r="AO878" i="13"/>
  <c r="AM878" i="13"/>
  <c r="AQ877" i="13"/>
  <c r="AP877" i="13"/>
  <c r="AO877" i="13"/>
  <c r="AM877" i="13"/>
  <c r="AQ876" i="13"/>
  <c r="AP876" i="13"/>
  <c r="AO876" i="13"/>
  <c r="AM876" i="13"/>
  <c r="AQ875" i="13"/>
  <c r="AP875" i="13"/>
  <c r="AO875" i="13"/>
  <c r="AM875" i="13"/>
  <c r="AQ874" i="13"/>
  <c r="AP874" i="13"/>
  <c r="AO874" i="13"/>
  <c r="AM874" i="13"/>
  <c r="AQ873" i="13"/>
  <c r="AP873" i="13"/>
  <c r="AO873" i="13"/>
  <c r="AM873" i="13"/>
  <c r="AQ872" i="13"/>
  <c r="AP872" i="13"/>
  <c r="AO872" i="13"/>
  <c r="AM872" i="13"/>
  <c r="AQ871" i="13"/>
  <c r="AP871" i="13"/>
  <c r="AO871" i="13"/>
  <c r="AM871" i="13"/>
  <c r="AQ870" i="13"/>
  <c r="AP870" i="13"/>
  <c r="AO870" i="13"/>
  <c r="AM870" i="13"/>
  <c r="AQ869" i="13"/>
  <c r="AP869" i="13"/>
  <c r="AO869" i="13"/>
  <c r="AM869" i="13"/>
  <c r="AQ868" i="13"/>
  <c r="AP868" i="13"/>
  <c r="AO868" i="13"/>
  <c r="AM868" i="13"/>
  <c r="AQ867" i="13"/>
  <c r="AP867" i="13"/>
  <c r="AO867" i="13"/>
  <c r="AM867" i="13"/>
  <c r="AQ866" i="13"/>
  <c r="AP866" i="13"/>
  <c r="AO866" i="13"/>
  <c r="AM866" i="13"/>
  <c r="AQ865" i="13"/>
  <c r="AP865" i="13"/>
  <c r="AO865" i="13"/>
  <c r="AM865" i="13"/>
  <c r="AQ864" i="13"/>
  <c r="AP864" i="13"/>
  <c r="AO864" i="13"/>
  <c r="AM864" i="13"/>
  <c r="AQ863" i="13"/>
  <c r="AP863" i="13"/>
  <c r="AO863" i="13"/>
  <c r="AM863" i="13"/>
  <c r="AQ862" i="13"/>
  <c r="AP862" i="13"/>
  <c r="AO862" i="13"/>
  <c r="AM862" i="13"/>
  <c r="AQ861" i="13"/>
  <c r="AP861" i="13"/>
  <c r="AO861" i="13"/>
  <c r="AM861" i="13"/>
  <c r="AQ860" i="13"/>
  <c r="AP860" i="13"/>
  <c r="AO860" i="13"/>
  <c r="AM860" i="13"/>
  <c r="AQ859" i="13"/>
  <c r="AP859" i="13"/>
  <c r="AO859" i="13"/>
  <c r="AM859" i="13"/>
  <c r="AQ858" i="13"/>
  <c r="AP858" i="13"/>
  <c r="AO858" i="13"/>
  <c r="AM858" i="13"/>
  <c r="AQ857" i="13"/>
  <c r="AP857" i="13"/>
  <c r="AO857" i="13"/>
  <c r="AM857" i="13"/>
  <c r="AQ856" i="13"/>
  <c r="AP856" i="13"/>
  <c r="AO856" i="13"/>
  <c r="AM856" i="13"/>
  <c r="AQ855" i="13"/>
  <c r="AP855" i="13"/>
  <c r="AO855" i="13"/>
  <c r="AM855" i="13"/>
  <c r="AQ854" i="13"/>
  <c r="AP854" i="13"/>
  <c r="AO854" i="13"/>
  <c r="AM854" i="13"/>
  <c r="AQ853" i="13"/>
  <c r="AP853" i="13"/>
  <c r="AO853" i="13"/>
  <c r="AM853" i="13"/>
  <c r="AQ852" i="13"/>
  <c r="AP852" i="13"/>
  <c r="AO852" i="13"/>
  <c r="AM852" i="13"/>
  <c r="AQ851" i="13"/>
  <c r="AP851" i="13"/>
  <c r="AO851" i="13"/>
  <c r="AM851" i="13"/>
  <c r="AQ850" i="13"/>
  <c r="AP850" i="13"/>
  <c r="AO850" i="13"/>
  <c r="AM850" i="13"/>
  <c r="AQ849" i="13"/>
  <c r="AP849" i="13"/>
  <c r="AO849" i="13"/>
  <c r="AM849" i="13"/>
  <c r="AQ848" i="13"/>
  <c r="AP848" i="13"/>
  <c r="AO848" i="13"/>
  <c r="AM848" i="13"/>
  <c r="AQ847" i="13"/>
  <c r="AP847" i="13"/>
  <c r="AO847" i="13"/>
  <c r="AM847" i="13"/>
  <c r="AQ846" i="13"/>
  <c r="AP846" i="13"/>
  <c r="AO846" i="13"/>
  <c r="AM846" i="13"/>
  <c r="AQ845" i="13"/>
  <c r="AP845" i="13"/>
  <c r="AO845" i="13"/>
  <c r="AM845" i="13"/>
  <c r="AQ844" i="13"/>
  <c r="AP844" i="13"/>
  <c r="AO844" i="13"/>
  <c r="AM844" i="13"/>
  <c r="AQ843" i="13"/>
  <c r="AP843" i="13"/>
  <c r="AO843" i="13"/>
  <c r="AM843" i="13"/>
  <c r="AQ842" i="13"/>
  <c r="AP842" i="13"/>
  <c r="AO842" i="13"/>
  <c r="AM842" i="13"/>
  <c r="AQ841" i="13"/>
  <c r="AP841" i="13"/>
  <c r="AO841" i="13"/>
  <c r="AM841" i="13"/>
  <c r="AQ840" i="13"/>
  <c r="AP840" i="13"/>
  <c r="AO840" i="13"/>
  <c r="AM840" i="13"/>
  <c r="AQ839" i="13"/>
  <c r="AP839" i="13"/>
  <c r="AO839" i="13"/>
  <c r="AM839" i="13"/>
  <c r="AQ838" i="13"/>
  <c r="AP838" i="13"/>
  <c r="AO838" i="13"/>
  <c r="AM838" i="13"/>
  <c r="AQ837" i="13"/>
  <c r="AP837" i="13"/>
  <c r="AO837" i="13"/>
  <c r="AM837" i="13"/>
  <c r="AQ836" i="13"/>
  <c r="AP836" i="13"/>
  <c r="AO836" i="13"/>
  <c r="AM836" i="13"/>
  <c r="AQ835" i="13"/>
  <c r="AP835" i="13"/>
  <c r="AO835" i="13"/>
  <c r="AM835" i="13"/>
  <c r="AQ834" i="13"/>
  <c r="AP834" i="13"/>
  <c r="AO834" i="13"/>
  <c r="AM834" i="13"/>
  <c r="AQ833" i="13"/>
  <c r="AP833" i="13"/>
  <c r="AO833" i="13"/>
  <c r="AM833" i="13"/>
  <c r="AQ832" i="13"/>
  <c r="AP832" i="13"/>
  <c r="AO832" i="13"/>
  <c r="AM832" i="13"/>
  <c r="AQ831" i="13"/>
  <c r="AP831" i="13"/>
  <c r="AO831" i="13"/>
  <c r="AM831" i="13"/>
  <c r="AQ830" i="13"/>
  <c r="AP830" i="13"/>
  <c r="AO830" i="13"/>
  <c r="AM830" i="13"/>
  <c r="AQ829" i="13"/>
  <c r="AP829" i="13"/>
  <c r="AO829" i="13"/>
  <c r="AM829" i="13"/>
  <c r="AQ828" i="13"/>
  <c r="AP828" i="13"/>
  <c r="AO828" i="13"/>
  <c r="AM828" i="13"/>
  <c r="AQ827" i="13"/>
  <c r="AP827" i="13"/>
  <c r="AO827" i="13"/>
  <c r="AM827" i="13"/>
  <c r="AQ826" i="13"/>
  <c r="AP826" i="13"/>
  <c r="AO826" i="13"/>
  <c r="AM826" i="13"/>
  <c r="AQ825" i="13"/>
  <c r="AP825" i="13"/>
  <c r="AO825" i="13"/>
  <c r="AM825" i="13"/>
  <c r="AQ824" i="13"/>
  <c r="AP824" i="13"/>
  <c r="AO824" i="13"/>
  <c r="AM824" i="13"/>
  <c r="AQ823" i="13"/>
  <c r="AP823" i="13"/>
  <c r="AO823" i="13"/>
  <c r="AM823" i="13"/>
  <c r="AQ822" i="13"/>
  <c r="AP822" i="13"/>
  <c r="AO822" i="13"/>
  <c r="AM822" i="13"/>
  <c r="AQ821" i="13"/>
  <c r="AP821" i="13"/>
  <c r="AO821" i="13"/>
  <c r="AM821" i="13"/>
  <c r="AQ820" i="13"/>
  <c r="AP820" i="13"/>
  <c r="AO820" i="13"/>
  <c r="AM820" i="13"/>
  <c r="AQ819" i="13"/>
  <c r="AP819" i="13"/>
  <c r="AO819" i="13"/>
  <c r="AM819" i="13"/>
  <c r="AQ818" i="13"/>
  <c r="AP818" i="13"/>
  <c r="AO818" i="13"/>
  <c r="AM818" i="13"/>
  <c r="AQ817" i="13"/>
  <c r="AP817" i="13"/>
  <c r="AO817" i="13"/>
  <c r="AM817" i="13"/>
  <c r="AQ816" i="13"/>
  <c r="AP816" i="13"/>
  <c r="AO816" i="13"/>
  <c r="AM816" i="13"/>
  <c r="AQ815" i="13"/>
  <c r="AP815" i="13"/>
  <c r="AO815" i="13"/>
  <c r="AM815" i="13"/>
  <c r="AQ814" i="13"/>
  <c r="AP814" i="13"/>
  <c r="AO814" i="13"/>
  <c r="AM814" i="13"/>
  <c r="AQ813" i="13"/>
  <c r="AP813" i="13"/>
  <c r="AO813" i="13"/>
  <c r="AM813" i="13"/>
  <c r="AQ812" i="13"/>
  <c r="AP812" i="13"/>
  <c r="AO812" i="13"/>
  <c r="AM812" i="13"/>
  <c r="AQ811" i="13"/>
  <c r="AP811" i="13"/>
  <c r="AO811" i="13"/>
  <c r="AM811" i="13"/>
  <c r="AQ810" i="13"/>
  <c r="AP810" i="13"/>
  <c r="AO810" i="13"/>
  <c r="AM810" i="13"/>
  <c r="AQ809" i="13"/>
  <c r="AP809" i="13"/>
  <c r="AO809" i="13"/>
  <c r="AM809" i="13"/>
  <c r="AQ808" i="13"/>
  <c r="AP808" i="13"/>
  <c r="AO808" i="13"/>
  <c r="AM808" i="13"/>
  <c r="AQ807" i="13"/>
  <c r="AP807" i="13"/>
  <c r="AO807" i="13"/>
  <c r="AM807" i="13"/>
  <c r="AQ806" i="13"/>
  <c r="AP806" i="13"/>
  <c r="AO806" i="13"/>
  <c r="AM806" i="13"/>
  <c r="AQ805" i="13"/>
  <c r="AP805" i="13"/>
  <c r="AO805" i="13"/>
  <c r="AM805" i="13"/>
  <c r="AQ804" i="13"/>
  <c r="AP804" i="13"/>
  <c r="AO804" i="13"/>
  <c r="AM804" i="13"/>
  <c r="AQ803" i="13"/>
  <c r="AP803" i="13"/>
  <c r="AO803" i="13"/>
  <c r="AM803" i="13"/>
  <c r="AQ802" i="13"/>
  <c r="AP802" i="13"/>
  <c r="AO802" i="13"/>
  <c r="AM802" i="13"/>
  <c r="AQ801" i="13"/>
  <c r="AP801" i="13"/>
  <c r="AO801" i="13"/>
  <c r="AM801" i="13"/>
  <c r="AQ800" i="13"/>
  <c r="AP800" i="13"/>
  <c r="AO800" i="13"/>
  <c r="AM800" i="13"/>
  <c r="AQ799" i="13"/>
  <c r="AP799" i="13"/>
  <c r="AO799" i="13"/>
  <c r="AM799" i="13"/>
  <c r="AQ798" i="13"/>
  <c r="AP798" i="13"/>
  <c r="AO798" i="13"/>
  <c r="AM798" i="13"/>
  <c r="AQ797" i="13"/>
  <c r="AP797" i="13"/>
  <c r="AO797" i="13"/>
  <c r="AM797" i="13"/>
  <c r="AQ796" i="13"/>
  <c r="AP796" i="13"/>
  <c r="AO796" i="13"/>
  <c r="AM796" i="13"/>
  <c r="AQ795" i="13"/>
  <c r="AP795" i="13"/>
  <c r="AO795" i="13"/>
  <c r="AM795" i="13"/>
  <c r="AQ794" i="13"/>
  <c r="AP794" i="13"/>
  <c r="AO794" i="13"/>
  <c r="AM794" i="13"/>
  <c r="AQ793" i="13"/>
  <c r="AP793" i="13"/>
  <c r="AO793" i="13"/>
  <c r="AM793" i="13"/>
  <c r="AQ792" i="13"/>
  <c r="AP792" i="13"/>
  <c r="AO792" i="13"/>
  <c r="AM792" i="13"/>
  <c r="AQ791" i="13"/>
  <c r="AP791" i="13"/>
  <c r="AO791" i="13"/>
  <c r="AM791" i="13"/>
  <c r="AQ790" i="13"/>
  <c r="AP790" i="13"/>
  <c r="AO790" i="13"/>
  <c r="AM790" i="13"/>
  <c r="AQ789" i="13"/>
  <c r="AP789" i="13"/>
  <c r="AO789" i="13"/>
  <c r="AM789" i="13"/>
  <c r="AQ788" i="13"/>
  <c r="AP788" i="13"/>
  <c r="AO788" i="13"/>
  <c r="AM788" i="13"/>
  <c r="AQ787" i="13"/>
  <c r="AP787" i="13"/>
  <c r="AO787" i="13"/>
  <c r="AM787" i="13"/>
  <c r="AQ786" i="13"/>
  <c r="AP786" i="13"/>
  <c r="AO786" i="13"/>
  <c r="AM786" i="13"/>
  <c r="AQ785" i="13"/>
  <c r="AP785" i="13"/>
  <c r="AO785" i="13"/>
  <c r="AM785" i="13"/>
  <c r="AQ784" i="13"/>
  <c r="AP784" i="13"/>
  <c r="AO784" i="13"/>
  <c r="AM784" i="13"/>
  <c r="AQ783" i="13"/>
  <c r="AP783" i="13"/>
  <c r="AO783" i="13"/>
  <c r="AM783" i="13"/>
  <c r="AQ782" i="13"/>
  <c r="AP782" i="13"/>
  <c r="AO782" i="13"/>
  <c r="AM782" i="13"/>
  <c r="AQ781" i="13"/>
  <c r="AP781" i="13"/>
  <c r="AO781" i="13"/>
  <c r="AM781" i="13"/>
  <c r="AQ780" i="13"/>
  <c r="AP780" i="13"/>
  <c r="AO780" i="13"/>
  <c r="AM780" i="13"/>
  <c r="AQ779" i="13"/>
  <c r="AP779" i="13"/>
  <c r="AO779" i="13"/>
  <c r="AM779" i="13"/>
  <c r="AQ778" i="13"/>
  <c r="AP778" i="13"/>
  <c r="AO778" i="13"/>
  <c r="AM778" i="13"/>
  <c r="AQ777" i="13"/>
  <c r="AP777" i="13"/>
  <c r="AO777" i="13"/>
  <c r="AM777" i="13"/>
  <c r="AQ776" i="13"/>
  <c r="AP776" i="13"/>
  <c r="AO776" i="13"/>
  <c r="AM776" i="13"/>
  <c r="AQ775" i="13"/>
  <c r="AP775" i="13"/>
  <c r="AO775" i="13"/>
  <c r="AM775" i="13"/>
  <c r="AQ774" i="13"/>
  <c r="AP774" i="13"/>
  <c r="AO774" i="13"/>
  <c r="AM774" i="13"/>
  <c r="AQ773" i="13"/>
  <c r="AP773" i="13"/>
  <c r="AO773" i="13"/>
  <c r="AM773" i="13"/>
  <c r="AQ772" i="13"/>
  <c r="AP772" i="13"/>
  <c r="AO772" i="13"/>
  <c r="AM772" i="13"/>
  <c r="AQ771" i="13"/>
  <c r="AP771" i="13"/>
  <c r="AO771" i="13"/>
  <c r="AM771" i="13"/>
  <c r="AQ770" i="13"/>
  <c r="AP770" i="13"/>
  <c r="AO770" i="13"/>
  <c r="AM770" i="13"/>
  <c r="AQ769" i="13"/>
  <c r="AP769" i="13"/>
  <c r="AO769" i="13"/>
  <c r="AM769" i="13"/>
  <c r="AQ768" i="13"/>
  <c r="AP768" i="13"/>
  <c r="AO768" i="13"/>
  <c r="AM768" i="13"/>
  <c r="AQ767" i="13"/>
  <c r="AP767" i="13"/>
  <c r="AO767" i="13"/>
  <c r="AM767" i="13"/>
  <c r="AQ766" i="13"/>
  <c r="AP766" i="13"/>
  <c r="AO766" i="13"/>
  <c r="AM766" i="13"/>
  <c r="AQ765" i="13"/>
  <c r="AP765" i="13"/>
  <c r="AO765" i="13"/>
  <c r="AM765" i="13"/>
  <c r="AQ764" i="13"/>
  <c r="AP764" i="13"/>
  <c r="AO764" i="13"/>
  <c r="AM764" i="13"/>
  <c r="AQ763" i="13"/>
  <c r="AP763" i="13"/>
  <c r="AO763" i="13"/>
  <c r="AM763" i="13"/>
  <c r="AQ762" i="13"/>
  <c r="AP762" i="13"/>
  <c r="AO762" i="13"/>
  <c r="AM762" i="13"/>
  <c r="AQ761" i="13"/>
  <c r="AP761" i="13"/>
  <c r="AO761" i="13"/>
  <c r="AM761" i="13"/>
  <c r="AQ760" i="13"/>
  <c r="AP760" i="13"/>
  <c r="AO760" i="13"/>
  <c r="AM760" i="13"/>
  <c r="AQ759" i="13"/>
  <c r="AP759" i="13"/>
  <c r="AO759" i="13"/>
  <c r="AM759" i="13"/>
  <c r="AQ758" i="13"/>
  <c r="AP758" i="13"/>
  <c r="AO758" i="13"/>
  <c r="AM758" i="13"/>
  <c r="AQ757" i="13"/>
  <c r="AP757" i="13"/>
  <c r="AO757" i="13"/>
  <c r="AM757" i="13"/>
  <c r="AQ756" i="13"/>
  <c r="AP756" i="13"/>
  <c r="AO756" i="13"/>
  <c r="AM756" i="13"/>
  <c r="AQ755" i="13"/>
  <c r="AP755" i="13"/>
  <c r="AO755" i="13"/>
  <c r="AM755" i="13"/>
  <c r="AQ754" i="13"/>
  <c r="AP754" i="13"/>
  <c r="AO754" i="13"/>
  <c r="AM754" i="13"/>
  <c r="AQ753" i="13"/>
  <c r="AP753" i="13"/>
  <c r="AO753" i="13"/>
  <c r="AM753" i="13"/>
  <c r="AQ752" i="13"/>
  <c r="AP752" i="13"/>
  <c r="AO752" i="13"/>
  <c r="AM752" i="13"/>
  <c r="AQ751" i="13"/>
  <c r="AP751" i="13"/>
  <c r="AO751" i="13"/>
  <c r="AM751" i="13"/>
  <c r="AQ750" i="13"/>
  <c r="AP750" i="13"/>
  <c r="AO750" i="13"/>
  <c r="AM750" i="13"/>
  <c r="AQ749" i="13"/>
  <c r="AP749" i="13"/>
  <c r="AO749" i="13"/>
  <c r="AM749" i="13"/>
  <c r="AQ748" i="13"/>
  <c r="AP748" i="13"/>
  <c r="AO748" i="13"/>
  <c r="AM748" i="13"/>
  <c r="AQ747" i="13"/>
  <c r="AP747" i="13"/>
  <c r="AO747" i="13"/>
  <c r="AM747" i="13"/>
  <c r="AQ746" i="13"/>
  <c r="AP746" i="13"/>
  <c r="AO746" i="13"/>
  <c r="AM746" i="13"/>
  <c r="AQ745" i="13"/>
  <c r="AP745" i="13"/>
  <c r="AO745" i="13"/>
  <c r="AM745" i="13"/>
  <c r="AQ744" i="13"/>
  <c r="AP744" i="13"/>
  <c r="AO744" i="13"/>
  <c r="AM744" i="13"/>
  <c r="AQ743" i="13"/>
  <c r="AP743" i="13"/>
  <c r="AO743" i="13"/>
  <c r="AM743" i="13"/>
  <c r="AQ742" i="13"/>
  <c r="AP742" i="13"/>
  <c r="AO742" i="13"/>
  <c r="AM742" i="13"/>
  <c r="AQ741" i="13"/>
  <c r="AP741" i="13"/>
  <c r="AO741" i="13"/>
  <c r="AM741" i="13"/>
  <c r="AQ740" i="13"/>
  <c r="AP740" i="13"/>
  <c r="AO740" i="13"/>
  <c r="AM740" i="13"/>
  <c r="AQ739" i="13"/>
  <c r="AP739" i="13"/>
  <c r="AO739" i="13"/>
  <c r="AM739" i="13"/>
  <c r="AQ738" i="13"/>
  <c r="AP738" i="13"/>
  <c r="AO738" i="13"/>
  <c r="AM738" i="13"/>
  <c r="AQ737" i="13"/>
  <c r="AP737" i="13"/>
  <c r="AO737" i="13"/>
  <c r="AM737" i="13"/>
  <c r="AQ736" i="13"/>
  <c r="AP736" i="13"/>
  <c r="AO736" i="13"/>
  <c r="AM736" i="13"/>
  <c r="AQ735" i="13"/>
  <c r="AP735" i="13"/>
  <c r="AO735" i="13"/>
  <c r="AM735" i="13"/>
  <c r="AQ734" i="13"/>
  <c r="AP734" i="13"/>
  <c r="AO734" i="13"/>
  <c r="AM734" i="13"/>
  <c r="AQ733" i="13"/>
  <c r="AP733" i="13"/>
  <c r="AO733" i="13"/>
  <c r="AM733" i="13"/>
  <c r="AQ732" i="13"/>
  <c r="AP732" i="13"/>
  <c r="AO732" i="13"/>
  <c r="AM732" i="13"/>
  <c r="AQ731" i="13"/>
  <c r="AP731" i="13"/>
  <c r="AO731" i="13"/>
  <c r="AM731" i="13"/>
  <c r="AQ730" i="13"/>
  <c r="AP730" i="13"/>
  <c r="AO730" i="13"/>
  <c r="AM730" i="13"/>
  <c r="AQ729" i="13"/>
  <c r="AP729" i="13"/>
  <c r="AO729" i="13"/>
  <c r="AM729" i="13"/>
  <c r="AQ728" i="13"/>
  <c r="AP728" i="13"/>
  <c r="AO728" i="13"/>
  <c r="AM728" i="13"/>
  <c r="AQ727" i="13"/>
  <c r="AP727" i="13"/>
  <c r="AO727" i="13"/>
  <c r="AM727" i="13"/>
  <c r="AQ726" i="13"/>
  <c r="AP726" i="13"/>
  <c r="AO726" i="13"/>
  <c r="AM726" i="13"/>
  <c r="AQ725" i="13"/>
  <c r="AP725" i="13"/>
  <c r="AO725" i="13"/>
  <c r="AM725" i="13"/>
  <c r="AQ724" i="13"/>
  <c r="AP724" i="13"/>
  <c r="AO724" i="13"/>
  <c r="AM724" i="13"/>
  <c r="AQ723" i="13"/>
  <c r="AP723" i="13"/>
  <c r="AO723" i="13"/>
  <c r="AM723" i="13"/>
  <c r="AQ722" i="13"/>
  <c r="AP722" i="13"/>
  <c r="AO722" i="13"/>
  <c r="AM722" i="13"/>
  <c r="AQ721" i="13"/>
  <c r="AP721" i="13"/>
  <c r="AO721" i="13"/>
  <c r="AM721" i="13"/>
  <c r="AQ720" i="13"/>
  <c r="AP720" i="13"/>
  <c r="AO720" i="13"/>
  <c r="AM720" i="13"/>
  <c r="AQ719" i="13"/>
  <c r="AP719" i="13"/>
  <c r="AO719" i="13"/>
  <c r="AM719" i="13"/>
  <c r="AQ718" i="13"/>
  <c r="AP718" i="13"/>
  <c r="AO718" i="13"/>
  <c r="AM718" i="13"/>
  <c r="AQ717" i="13"/>
  <c r="AP717" i="13"/>
  <c r="AO717" i="13"/>
  <c r="AM717" i="13"/>
  <c r="AQ716" i="13"/>
  <c r="AP716" i="13"/>
  <c r="AO716" i="13"/>
  <c r="AM716" i="13"/>
  <c r="AQ715" i="13"/>
  <c r="AP715" i="13"/>
  <c r="AO715" i="13"/>
  <c r="AM715" i="13"/>
  <c r="AQ714" i="13"/>
  <c r="AP714" i="13"/>
  <c r="AO714" i="13"/>
  <c r="AM714" i="13"/>
  <c r="AQ713" i="13"/>
  <c r="AP713" i="13"/>
  <c r="AO713" i="13"/>
  <c r="AM713" i="13"/>
  <c r="AQ712" i="13"/>
  <c r="AP712" i="13"/>
  <c r="AO712" i="13"/>
  <c r="AM712" i="13"/>
  <c r="AQ711" i="13"/>
  <c r="AP711" i="13"/>
  <c r="AO711" i="13"/>
  <c r="AM711" i="13"/>
  <c r="AQ710" i="13"/>
  <c r="AP710" i="13"/>
  <c r="AO710" i="13"/>
  <c r="AM710" i="13"/>
  <c r="AQ709" i="13"/>
  <c r="AP709" i="13"/>
  <c r="AO709" i="13"/>
  <c r="AM709" i="13"/>
  <c r="AQ708" i="13"/>
  <c r="AP708" i="13"/>
  <c r="AO708" i="13"/>
  <c r="AM708" i="13"/>
  <c r="AQ707" i="13"/>
  <c r="AP707" i="13"/>
  <c r="AO707" i="13"/>
  <c r="AM707" i="13"/>
  <c r="AQ706" i="13"/>
  <c r="AP706" i="13"/>
  <c r="AO706" i="13"/>
  <c r="AM706" i="13"/>
  <c r="AQ705" i="13"/>
  <c r="AP705" i="13"/>
  <c r="AO705" i="13"/>
  <c r="AM705" i="13"/>
  <c r="AQ704" i="13"/>
  <c r="AP704" i="13"/>
  <c r="AO704" i="13"/>
  <c r="AM704" i="13"/>
  <c r="AQ703" i="13"/>
  <c r="AP703" i="13"/>
  <c r="AO703" i="13"/>
  <c r="AM703" i="13"/>
  <c r="AQ702" i="13"/>
  <c r="AP702" i="13"/>
  <c r="AO702" i="13"/>
  <c r="AM702" i="13"/>
  <c r="AQ701" i="13"/>
  <c r="AP701" i="13"/>
  <c r="AO701" i="13"/>
  <c r="AM701" i="13"/>
  <c r="AQ700" i="13"/>
  <c r="AP700" i="13"/>
  <c r="AO700" i="13"/>
  <c r="AM700" i="13"/>
  <c r="AQ699" i="13"/>
  <c r="AP699" i="13"/>
  <c r="AO699" i="13"/>
  <c r="AM699" i="13"/>
  <c r="AQ698" i="13"/>
  <c r="AP698" i="13"/>
  <c r="AO698" i="13"/>
  <c r="AM698" i="13"/>
  <c r="AQ697" i="13"/>
  <c r="AP697" i="13"/>
  <c r="AO697" i="13"/>
  <c r="AM697" i="13"/>
  <c r="AQ696" i="13"/>
  <c r="AP696" i="13"/>
  <c r="AO696" i="13"/>
  <c r="AM696" i="13"/>
  <c r="AQ695" i="13"/>
  <c r="AP695" i="13"/>
  <c r="AO695" i="13"/>
  <c r="AM695" i="13"/>
  <c r="AQ694" i="13"/>
  <c r="AP694" i="13"/>
  <c r="AO694" i="13"/>
  <c r="AM694" i="13"/>
  <c r="AQ693" i="13"/>
  <c r="AP693" i="13"/>
  <c r="AO693" i="13"/>
  <c r="AM693" i="13"/>
  <c r="AQ692" i="13"/>
  <c r="AP692" i="13"/>
  <c r="AO692" i="13"/>
  <c r="AM692" i="13"/>
  <c r="AQ691" i="13"/>
  <c r="AP691" i="13"/>
  <c r="AO691" i="13"/>
  <c r="AM691" i="13"/>
  <c r="AQ690" i="13"/>
  <c r="AP690" i="13"/>
  <c r="AO690" i="13"/>
  <c r="AM690" i="13"/>
  <c r="AQ689" i="13"/>
  <c r="AP689" i="13"/>
  <c r="AO689" i="13"/>
  <c r="AM689" i="13"/>
  <c r="AQ688" i="13"/>
  <c r="AP688" i="13"/>
  <c r="AO688" i="13"/>
  <c r="AM688" i="13"/>
  <c r="AQ687" i="13"/>
  <c r="AP687" i="13"/>
  <c r="AO687" i="13"/>
  <c r="AM687" i="13"/>
  <c r="AQ686" i="13"/>
  <c r="AP686" i="13"/>
  <c r="AO686" i="13"/>
  <c r="AM686" i="13"/>
  <c r="AQ685" i="13"/>
  <c r="AP685" i="13"/>
  <c r="AO685" i="13"/>
  <c r="AM685" i="13"/>
  <c r="AQ684" i="13"/>
  <c r="AP684" i="13"/>
  <c r="AO684" i="13"/>
  <c r="AM684" i="13"/>
  <c r="AQ683" i="13"/>
  <c r="AP683" i="13"/>
  <c r="AO683" i="13"/>
  <c r="AM683" i="13"/>
  <c r="AQ682" i="13"/>
  <c r="AP682" i="13"/>
  <c r="AO682" i="13"/>
  <c r="AM682" i="13"/>
  <c r="AQ681" i="13"/>
  <c r="AP681" i="13"/>
  <c r="AO681" i="13"/>
  <c r="AM681" i="13"/>
  <c r="AQ680" i="13"/>
  <c r="AP680" i="13"/>
  <c r="AO680" i="13"/>
  <c r="AM680" i="13"/>
  <c r="AQ679" i="13"/>
  <c r="AP679" i="13"/>
  <c r="AO679" i="13"/>
  <c r="AM679" i="13"/>
  <c r="AQ678" i="13"/>
  <c r="AP678" i="13"/>
  <c r="AO678" i="13"/>
  <c r="AM678" i="13"/>
  <c r="AQ677" i="13"/>
  <c r="AP677" i="13"/>
  <c r="AO677" i="13"/>
  <c r="AM677" i="13"/>
  <c r="AQ676" i="13"/>
  <c r="AP676" i="13"/>
  <c r="AO676" i="13"/>
  <c r="AM676" i="13"/>
  <c r="AQ675" i="13"/>
  <c r="AP675" i="13"/>
  <c r="AO675" i="13"/>
  <c r="AM675" i="13"/>
  <c r="AQ674" i="13"/>
  <c r="AP674" i="13"/>
  <c r="AO674" i="13"/>
  <c r="AM674" i="13"/>
  <c r="AQ673" i="13"/>
  <c r="AP673" i="13"/>
  <c r="AO673" i="13"/>
  <c r="AM673" i="13"/>
  <c r="AQ672" i="13"/>
  <c r="AP672" i="13"/>
  <c r="AO672" i="13"/>
  <c r="AM672" i="13"/>
  <c r="AQ671" i="13"/>
  <c r="AP671" i="13"/>
  <c r="AO671" i="13"/>
  <c r="AM671" i="13"/>
  <c r="AQ670" i="13"/>
  <c r="AP670" i="13"/>
  <c r="AO670" i="13"/>
  <c r="AM670" i="13"/>
  <c r="AQ669" i="13"/>
  <c r="AP669" i="13"/>
  <c r="AO669" i="13"/>
  <c r="AM669" i="13"/>
  <c r="AQ668" i="13"/>
  <c r="AP668" i="13"/>
  <c r="AO668" i="13"/>
  <c r="AM668" i="13"/>
  <c r="AQ667" i="13"/>
  <c r="AP667" i="13"/>
  <c r="AO667" i="13"/>
  <c r="AM667" i="13"/>
  <c r="AQ666" i="13"/>
  <c r="AP666" i="13"/>
  <c r="AO666" i="13"/>
  <c r="AM666" i="13"/>
  <c r="AQ665" i="13"/>
  <c r="AP665" i="13"/>
  <c r="AO665" i="13"/>
  <c r="AM665" i="13"/>
  <c r="AQ664" i="13"/>
  <c r="AP664" i="13"/>
  <c r="AO664" i="13"/>
  <c r="AM664" i="13"/>
  <c r="AQ663" i="13"/>
  <c r="AP663" i="13"/>
  <c r="AO663" i="13"/>
  <c r="AM663" i="13"/>
  <c r="AQ662" i="13"/>
  <c r="AP662" i="13"/>
  <c r="AO662" i="13"/>
  <c r="AM662" i="13"/>
  <c r="AQ661" i="13"/>
  <c r="AP661" i="13"/>
  <c r="AO661" i="13"/>
  <c r="AM661" i="13"/>
  <c r="AQ660" i="13"/>
  <c r="AP660" i="13"/>
  <c r="AO660" i="13"/>
  <c r="AM660" i="13"/>
  <c r="AQ659" i="13"/>
  <c r="AP659" i="13"/>
  <c r="AO659" i="13"/>
  <c r="AM659" i="13"/>
  <c r="AQ658" i="13"/>
  <c r="AP658" i="13"/>
  <c r="AO658" i="13"/>
  <c r="AM658" i="13"/>
  <c r="AQ657" i="13"/>
  <c r="AP657" i="13"/>
  <c r="AO657" i="13"/>
  <c r="AM657" i="13"/>
  <c r="AQ656" i="13"/>
  <c r="AP656" i="13"/>
  <c r="AO656" i="13"/>
  <c r="AM656" i="13"/>
  <c r="AQ655" i="13"/>
  <c r="AP655" i="13"/>
  <c r="AO655" i="13"/>
  <c r="AM655" i="13"/>
  <c r="AQ654" i="13"/>
  <c r="AP654" i="13"/>
  <c r="AO654" i="13"/>
  <c r="AM654" i="13"/>
  <c r="AQ653" i="13"/>
  <c r="AP653" i="13"/>
  <c r="AO653" i="13"/>
  <c r="AM653" i="13"/>
  <c r="AQ652" i="13"/>
  <c r="AP652" i="13"/>
  <c r="AO652" i="13"/>
  <c r="AM652" i="13"/>
  <c r="AQ651" i="13"/>
  <c r="AP651" i="13"/>
  <c r="AO651" i="13"/>
  <c r="AM651" i="13"/>
  <c r="AQ650" i="13"/>
  <c r="AP650" i="13"/>
  <c r="AO650" i="13"/>
  <c r="AM650" i="13"/>
  <c r="AQ649" i="13"/>
  <c r="AP649" i="13"/>
  <c r="AO649" i="13"/>
  <c r="AM649" i="13"/>
  <c r="AQ648" i="13"/>
  <c r="AP648" i="13"/>
  <c r="AO648" i="13"/>
  <c r="AM648" i="13"/>
  <c r="AQ647" i="13"/>
  <c r="AP647" i="13"/>
  <c r="AO647" i="13"/>
  <c r="AM647" i="13"/>
  <c r="AQ646" i="13"/>
  <c r="AP646" i="13"/>
  <c r="AO646" i="13"/>
  <c r="AM646" i="13"/>
  <c r="AQ645" i="13"/>
  <c r="AP645" i="13"/>
  <c r="AO645" i="13"/>
  <c r="AM645" i="13"/>
  <c r="AQ644" i="13"/>
  <c r="AP644" i="13"/>
  <c r="AO644" i="13"/>
  <c r="AM644" i="13"/>
  <c r="AQ643" i="13"/>
  <c r="AP643" i="13"/>
  <c r="AO643" i="13"/>
  <c r="AM643" i="13"/>
  <c r="AQ642" i="13"/>
  <c r="AP642" i="13"/>
  <c r="AO642" i="13"/>
  <c r="AM642" i="13"/>
  <c r="AQ641" i="13"/>
  <c r="AP641" i="13"/>
  <c r="AO641" i="13"/>
  <c r="AM641" i="13"/>
  <c r="AQ640" i="13"/>
  <c r="AP640" i="13"/>
  <c r="AO640" i="13"/>
  <c r="AM640" i="13"/>
  <c r="AQ639" i="13"/>
  <c r="AP639" i="13"/>
  <c r="AO639" i="13"/>
  <c r="AM639" i="13"/>
  <c r="AQ638" i="13"/>
  <c r="AP638" i="13"/>
  <c r="AO638" i="13"/>
  <c r="AM638" i="13"/>
  <c r="AQ637" i="13"/>
  <c r="AP637" i="13"/>
  <c r="AO637" i="13"/>
  <c r="AM637" i="13"/>
  <c r="AQ636" i="13"/>
  <c r="AP636" i="13"/>
  <c r="AO636" i="13"/>
  <c r="AM636" i="13"/>
  <c r="AQ635" i="13"/>
  <c r="AP635" i="13"/>
  <c r="AO635" i="13"/>
  <c r="AM635" i="13"/>
  <c r="AQ634" i="13"/>
  <c r="AP634" i="13"/>
  <c r="AO634" i="13"/>
  <c r="AM634" i="13"/>
  <c r="AQ633" i="13"/>
  <c r="AP633" i="13"/>
  <c r="AO633" i="13"/>
  <c r="AM633" i="13"/>
  <c r="AQ632" i="13"/>
  <c r="AP632" i="13"/>
  <c r="AO632" i="13"/>
  <c r="AM632" i="13"/>
  <c r="AQ631" i="13"/>
  <c r="AP631" i="13"/>
  <c r="AO631" i="13"/>
  <c r="AM631" i="13"/>
  <c r="AQ630" i="13"/>
  <c r="AP630" i="13"/>
  <c r="AO630" i="13"/>
  <c r="AM630" i="13"/>
  <c r="AQ629" i="13"/>
  <c r="AP629" i="13"/>
  <c r="AO629" i="13"/>
  <c r="AM629" i="13"/>
  <c r="AQ628" i="13"/>
  <c r="AP628" i="13"/>
  <c r="AO628" i="13"/>
  <c r="AM628" i="13"/>
  <c r="AQ627" i="13"/>
  <c r="AP627" i="13"/>
  <c r="AO627" i="13"/>
  <c r="AM627" i="13"/>
  <c r="AQ626" i="13"/>
  <c r="AP626" i="13"/>
  <c r="AO626" i="13"/>
  <c r="AM626" i="13"/>
  <c r="AQ625" i="13"/>
  <c r="AP625" i="13"/>
  <c r="AO625" i="13"/>
  <c r="AM625" i="13"/>
  <c r="AQ624" i="13"/>
  <c r="AP624" i="13"/>
  <c r="AO624" i="13"/>
  <c r="AM624" i="13"/>
  <c r="AQ623" i="13"/>
  <c r="AP623" i="13"/>
  <c r="AO623" i="13"/>
  <c r="AM623" i="13"/>
  <c r="AQ622" i="13"/>
  <c r="AP622" i="13"/>
  <c r="AO622" i="13"/>
  <c r="AM622" i="13"/>
  <c r="AQ621" i="13"/>
  <c r="AP621" i="13"/>
  <c r="AO621" i="13"/>
  <c r="AM621" i="13"/>
  <c r="AQ620" i="13"/>
  <c r="AP620" i="13"/>
  <c r="AO620" i="13"/>
  <c r="AM620" i="13"/>
  <c r="AQ619" i="13"/>
  <c r="AP619" i="13"/>
  <c r="AO619" i="13"/>
  <c r="AM619" i="13"/>
  <c r="AQ618" i="13"/>
  <c r="AP618" i="13"/>
  <c r="AO618" i="13"/>
  <c r="AM618" i="13"/>
  <c r="AQ617" i="13"/>
  <c r="AP617" i="13"/>
  <c r="AO617" i="13"/>
  <c r="AM617" i="13"/>
  <c r="AQ616" i="13"/>
  <c r="AP616" i="13"/>
  <c r="AO616" i="13"/>
  <c r="AM616" i="13"/>
  <c r="AQ615" i="13"/>
  <c r="AP615" i="13"/>
  <c r="AO615" i="13"/>
  <c r="AM615" i="13"/>
  <c r="AQ614" i="13"/>
  <c r="AP614" i="13"/>
  <c r="AO614" i="13"/>
  <c r="AM614" i="13"/>
  <c r="AQ613" i="13"/>
  <c r="AP613" i="13"/>
  <c r="AO613" i="13"/>
  <c r="AM613" i="13"/>
  <c r="AQ612" i="13"/>
  <c r="AP612" i="13"/>
  <c r="AO612" i="13"/>
  <c r="AM612" i="13"/>
  <c r="AQ611" i="13"/>
  <c r="AP611" i="13"/>
  <c r="AO611" i="13"/>
  <c r="AM611" i="13"/>
  <c r="AQ610" i="13"/>
  <c r="AP610" i="13"/>
  <c r="AO610" i="13"/>
  <c r="AM610" i="13"/>
  <c r="AQ609" i="13"/>
  <c r="AP609" i="13"/>
  <c r="AO609" i="13"/>
  <c r="AM609" i="13"/>
  <c r="AQ608" i="13"/>
  <c r="AP608" i="13"/>
  <c r="AO608" i="13"/>
  <c r="AM608" i="13"/>
  <c r="AQ607" i="13"/>
  <c r="AP607" i="13"/>
  <c r="AO607" i="13"/>
  <c r="AM607" i="13"/>
  <c r="AQ606" i="13"/>
  <c r="AP606" i="13"/>
  <c r="AO606" i="13"/>
  <c r="AM606" i="13"/>
  <c r="AQ605" i="13"/>
  <c r="AP605" i="13"/>
  <c r="AO605" i="13"/>
  <c r="AM605" i="13"/>
  <c r="AQ604" i="13"/>
  <c r="AP604" i="13"/>
  <c r="AO604" i="13"/>
  <c r="AM604" i="13"/>
  <c r="AQ603" i="13"/>
  <c r="AP603" i="13"/>
  <c r="AO603" i="13"/>
  <c r="AM603" i="13"/>
  <c r="AQ602" i="13"/>
  <c r="AP602" i="13"/>
  <c r="AO602" i="13"/>
  <c r="AM602" i="13"/>
  <c r="AQ601" i="13"/>
  <c r="AP601" i="13"/>
  <c r="AO601" i="13"/>
  <c r="AM601" i="13"/>
  <c r="AQ600" i="13"/>
  <c r="AP600" i="13"/>
  <c r="AO600" i="13"/>
  <c r="AM600" i="13"/>
  <c r="AQ599" i="13"/>
  <c r="AP599" i="13"/>
  <c r="AO599" i="13"/>
  <c r="AM599" i="13"/>
  <c r="AQ598" i="13"/>
  <c r="AP598" i="13"/>
  <c r="AO598" i="13"/>
  <c r="AM598" i="13"/>
  <c r="AQ597" i="13"/>
  <c r="AP597" i="13"/>
  <c r="AO597" i="13"/>
  <c r="AM597" i="13"/>
  <c r="AQ596" i="13"/>
  <c r="AP596" i="13"/>
  <c r="AO596" i="13"/>
  <c r="AM596" i="13"/>
  <c r="AQ595" i="13"/>
  <c r="AP595" i="13"/>
  <c r="AO595" i="13"/>
  <c r="AM595" i="13"/>
  <c r="AQ594" i="13"/>
  <c r="AP594" i="13"/>
  <c r="AO594" i="13"/>
  <c r="AM594" i="13"/>
  <c r="AQ593" i="13"/>
  <c r="AP593" i="13"/>
  <c r="AO593" i="13"/>
  <c r="AM593" i="13"/>
  <c r="AQ592" i="13"/>
  <c r="AP592" i="13"/>
  <c r="AO592" i="13"/>
  <c r="AM592" i="13"/>
  <c r="AQ591" i="13"/>
  <c r="AP591" i="13"/>
  <c r="AO591" i="13"/>
  <c r="AM591" i="13"/>
  <c r="AQ590" i="13"/>
  <c r="AP590" i="13"/>
  <c r="AO590" i="13"/>
  <c r="AM590" i="13"/>
  <c r="AQ589" i="13"/>
  <c r="AP589" i="13"/>
  <c r="AO589" i="13"/>
  <c r="AM589" i="13"/>
  <c r="AQ588" i="13"/>
  <c r="AP588" i="13"/>
  <c r="AO588" i="13"/>
  <c r="AM588" i="13"/>
  <c r="AQ587" i="13"/>
  <c r="AP587" i="13"/>
  <c r="AO587" i="13"/>
  <c r="AM587" i="13"/>
  <c r="AQ586" i="13"/>
  <c r="AP586" i="13"/>
  <c r="AO586" i="13"/>
  <c r="AM586" i="13"/>
  <c r="AQ585" i="13"/>
  <c r="AP585" i="13"/>
  <c r="AO585" i="13"/>
  <c r="AM585" i="13"/>
  <c r="AQ584" i="13"/>
  <c r="AP584" i="13"/>
  <c r="AO584" i="13"/>
  <c r="AM584" i="13"/>
  <c r="AQ583" i="13"/>
  <c r="AP583" i="13"/>
  <c r="AO583" i="13"/>
  <c r="AM583" i="13"/>
  <c r="AQ582" i="13"/>
  <c r="AP582" i="13"/>
  <c r="AO582" i="13"/>
  <c r="AM582" i="13"/>
  <c r="AQ581" i="13"/>
  <c r="AP581" i="13"/>
  <c r="AO581" i="13"/>
  <c r="AM581" i="13"/>
  <c r="AQ580" i="13"/>
  <c r="AP580" i="13"/>
  <c r="AO580" i="13"/>
  <c r="AM580" i="13"/>
  <c r="AQ579" i="13"/>
  <c r="AP579" i="13"/>
  <c r="AO579" i="13"/>
  <c r="AM579" i="13"/>
  <c r="AQ578" i="13"/>
  <c r="AP578" i="13"/>
  <c r="AO578" i="13"/>
  <c r="AM578" i="13"/>
  <c r="AQ577" i="13"/>
  <c r="AP577" i="13"/>
  <c r="AO577" i="13"/>
  <c r="AM577" i="13"/>
  <c r="AQ576" i="13"/>
  <c r="AP576" i="13"/>
  <c r="AO576" i="13"/>
  <c r="AM576" i="13"/>
  <c r="AQ575" i="13"/>
  <c r="AP575" i="13"/>
  <c r="AO575" i="13"/>
  <c r="AM575" i="13"/>
  <c r="AQ574" i="13"/>
  <c r="AP574" i="13"/>
  <c r="AO574" i="13"/>
  <c r="AM574" i="13"/>
  <c r="AQ573" i="13"/>
  <c r="AP573" i="13"/>
  <c r="AO573" i="13"/>
  <c r="AM573" i="13"/>
  <c r="AQ572" i="13"/>
  <c r="AP572" i="13"/>
  <c r="AO572" i="13"/>
  <c r="AM572" i="13"/>
  <c r="AQ571" i="13"/>
  <c r="AP571" i="13"/>
  <c r="AO571" i="13"/>
  <c r="AM571" i="13"/>
  <c r="AQ570" i="13"/>
  <c r="AP570" i="13"/>
  <c r="AO570" i="13"/>
  <c r="AM570" i="13"/>
  <c r="AQ569" i="13"/>
  <c r="AP569" i="13"/>
  <c r="AO569" i="13"/>
  <c r="AM569" i="13"/>
  <c r="AQ568" i="13"/>
  <c r="AP568" i="13"/>
  <c r="AO568" i="13"/>
  <c r="AM568" i="13"/>
  <c r="AQ567" i="13"/>
  <c r="AP567" i="13"/>
  <c r="AO567" i="13"/>
  <c r="AM567" i="13"/>
  <c r="AQ566" i="13"/>
  <c r="AP566" i="13"/>
  <c r="AO566" i="13"/>
  <c r="AM566" i="13"/>
  <c r="AQ565" i="13"/>
  <c r="AP565" i="13"/>
  <c r="AO565" i="13"/>
  <c r="AM565" i="13"/>
  <c r="AQ564" i="13"/>
  <c r="AP564" i="13"/>
  <c r="AO564" i="13"/>
  <c r="AM564" i="13"/>
  <c r="AQ563" i="13"/>
  <c r="AP563" i="13"/>
  <c r="AO563" i="13"/>
  <c r="AM563" i="13"/>
  <c r="AQ562" i="13"/>
  <c r="AP562" i="13"/>
  <c r="AO562" i="13"/>
  <c r="AM562" i="13"/>
  <c r="AQ561" i="13"/>
  <c r="AP561" i="13"/>
  <c r="AO561" i="13"/>
  <c r="AM561" i="13"/>
  <c r="AQ560" i="13"/>
  <c r="AP560" i="13"/>
  <c r="AO560" i="13"/>
  <c r="AM560" i="13"/>
  <c r="AQ559" i="13"/>
  <c r="AP559" i="13"/>
  <c r="AO559" i="13"/>
  <c r="AM559" i="13"/>
  <c r="AQ558" i="13"/>
  <c r="AP558" i="13"/>
  <c r="AO558" i="13"/>
  <c r="AM558" i="13"/>
  <c r="AQ557" i="13"/>
  <c r="AP557" i="13"/>
  <c r="AO557" i="13"/>
  <c r="AM557" i="13"/>
  <c r="AQ556" i="13"/>
  <c r="AP556" i="13"/>
  <c r="AO556" i="13"/>
  <c r="AM556" i="13"/>
  <c r="AQ555" i="13"/>
  <c r="AP555" i="13"/>
  <c r="AO555" i="13"/>
  <c r="AM555" i="13"/>
  <c r="AQ554" i="13"/>
  <c r="AP554" i="13"/>
  <c r="AO554" i="13"/>
  <c r="AM554" i="13"/>
  <c r="AQ553" i="13"/>
  <c r="AP553" i="13"/>
  <c r="AO553" i="13"/>
  <c r="AM553" i="13"/>
  <c r="AQ552" i="13"/>
  <c r="AP552" i="13"/>
  <c r="AO552" i="13"/>
  <c r="AM552" i="13"/>
  <c r="AQ551" i="13"/>
  <c r="AP551" i="13"/>
  <c r="AO551" i="13"/>
  <c r="AM551" i="13"/>
  <c r="AQ550" i="13"/>
  <c r="AP550" i="13"/>
  <c r="AO550" i="13"/>
  <c r="AM550" i="13"/>
  <c r="AQ549" i="13"/>
  <c r="AP549" i="13"/>
  <c r="AO549" i="13"/>
  <c r="AM549" i="13"/>
  <c r="AQ548" i="13"/>
  <c r="AP548" i="13"/>
  <c r="AO548" i="13"/>
  <c r="AM548" i="13"/>
  <c r="AQ547" i="13"/>
  <c r="AP547" i="13"/>
  <c r="AO547" i="13"/>
  <c r="AM547" i="13"/>
  <c r="AQ546" i="13"/>
  <c r="AP546" i="13"/>
  <c r="AO546" i="13"/>
  <c r="AM546" i="13"/>
  <c r="AQ545" i="13"/>
  <c r="AP545" i="13"/>
  <c r="AO545" i="13"/>
  <c r="AM545" i="13"/>
  <c r="AQ544" i="13"/>
  <c r="AP544" i="13"/>
  <c r="AO544" i="13"/>
  <c r="AM544" i="13"/>
  <c r="AQ543" i="13"/>
  <c r="AP543" i="13"/>
  <c r="AO543" i="13"/>
  <c r="AM543" i="13"/>
  <c r="AQ542" i="13"/>
  <c r="AP542" i="13"/>
  <c r="AO542" i="13"/>
  <c r="AM542" i="13"/>
  <c r="AQ541" i="13"/>
  <c r="AP541" i="13"/>
  <c r="AO541" i="13"/>
  <c r="AM541" i="13"/>
  <c r="AQ540" i="13"/>
  <c r="AP540" i="13"/>
  <c r="AO540" i="13"/>
  <c r="AM540" i="13"/>
  <c r="AQ539" i="13"/>
  <c r="AP539" i="13"/>
  <c r="AO539" i="13"/>
  <c r="AM539" i="13"/>
  <c r="AQ538" i="13"/>
  <c r="AP538" i="13"/>
  <c r="AO538" i="13"/>
  <c r="AM538" i="13"/>
  <c r="AQ537" i="13"/>
  <c r="AP537" i="13"/>
  <c r="AO537" i="13"/>
  <c r="AM537" i="13"/>
  <c r="AQ536" i="13"/>
  <c r="AP536" i="13"/>
  <c r="AO536" i="13"/>
  <c r="AM536" i="13"/>
  <c r="AQ535" i="13"/>
  <c r="AP535" i="13"/>
  <c r="AO535" i="13"/>
  <c r="AM535" i="13"/>
  <c r="AQ534" i="13"/>
  <c r="AP534" i="13"/>
  <c r="AO534" i="13"/>
  <c r="AM534" i="13"/>
  <c r="AQ533" i="13"/>
  <c r="AP533" i="13"/>
  <c r="AO533" i="13"/>
  <c r="AM533" i="13"/>
  <c r="AQ532" i="13"/>
  <c r="AP532" i="13"/>
  <c r="AO532" i="13"/>
  <c r="AM532" i="13"/>
  <c r="AQ531" i="13"/>
  <c r="AP531" i="13"/>
  <c r="AO531" i="13"/>
  <c r="AM531" i="13"/>
  <c r="AQ530" i="13"/>
  <c r="AP530" i="13"/>
  <c r="AO530" i="13"/>
  <c r="AM530" i="13"/>
  <c r="AQ529" i="13"/>
  <c r="AP529" i="13"/>
  <c r="AO529" i="13"/>
  <c r="AM529" i="13"/>
  <c r="AQ528" i="13"/>
  <c r="AP528" i="13"/>
  <c r="AO528" i="13"/>
  <c r="AM528" i="13"/>
  <c r="AQ527" i="13"/>
  <c r="AP527" i="13"/>
  <c r="AO527" i="13"/>
  <c r="AM527" i="13"/>
  <c r="AQ526" i="13"/>
  <c r="AP526" i="13"/>
  <c r="AO526" i="13"/>
  <c r="AM526" i="13"/>
  <c r="AQ525" i="13"/>
  <c r="AP525" i="13"/>
  <c r="AO525" i="13"/>
  <c r="AM525" i="13"/>
  <c r="AQ524" i="13"/>
  <c r="AP524" i="13"/>
  <c r="AO524" i="13"/>
  <c r="AM524" i="13"/>
  <c r="AQ523" i="13"/>
  <c r="AP523" i="13"/>
  <c r="AO523" i="13"/>
  <c r="AM523" i="13"/>
  <c r="AQ522" i="13"/>
  <c r="AP522" i="13"/>
  <c r="AO522" i="13"/>
  <c r="AM522" i="13"/>
  <c r="AQ521" i="13"/>
  <c r="AP521" i="13"/>
  <c r="AO521" i="13"/>
  <c r="AM521" i="13"/>
  <c r="AQ520" i="13"/>
  <c r="AP520" i="13"/>
  <c r="AO520" i="13"/>
  <c r="AM520" i="13"/>
  <c r="AQ519" i="13"/>
  <c r="AP519" i="13"/>
  <c r="AO519" i="13"/>
  <c r="AM519" i="13"/>
  <c r="AQ518" i="13"/>
  <c r="AP518" i="13"/>
  <c r="AO518" i="13"/>
  <c r="AM518" i="13"/>
  <c r="AQ517" i="13"/>
  <c r="AP517" i="13"/>
  <c r="AO517" i="13"/>
  <c r="AM517" i="13"/>
  <c r="AQ516" i="13"/>
  <c r="AP516" i="13"/>
  <c r="AO516" i="13"/>
  <c r="AM516" i="13"/>
  <c r="AQ515" i="13"/>
  <c r="AP515" i="13"/>
  <c r="AO515" i="13"/>
  <c r="AM515" i="13"/>
  <c r="AQ514" i="13"/>
  <c r="AP514" i="13"/>
  <c r="AO514" i="13"/>
  <c r="AM514" i="13"/>
  <c r="AQ513" i="13"/>
  <c r="AP513" i="13"/>
  <c r="AO513" i="13"/>
  <c r="AM513" i="13"/>
  <c r="AQ512" i="13"/>
  <c r="AP512" i="13"/>
  <c r="AO512" i="13"/>
  <c r="AM512" i="13"/>
  <c r="AQ511" i="13"/>
  <c r="AP511" i="13"/>
  <c r="AO511" i="13"/>
  <c r="AM511" i="13"/>
  <c r="AQ510" i="13"/>
  <c r="AP510" i="13"/>
  <c r="AO510" i="13"/>
  <c r="AM510" i="13"/>
  <c r="AQ509" i="13"/>
  <c r="AP509" i="13"/>
  <c r="AO509" i="13"/>
  <c r="AM509" i="13"/>
  <c r="AQ508" i="13"/>
  <c r="AP508" i="13"/>
  <c r="AO508" i="13"/>
  <c r="AM508" i="13"/>
  <c r="AQ507" i="13"/>
  <c r="AP507" i="13"/>
  <c r="AO507" i="13"/>
  <c r="AM507" i="13"/>
  <c r="AQ506" i="13"/>
  <c r="AP506" i="13"/>
  <c r="AO506" i="13"/>
  <c r="AM506" i="13"/>
  <c r="AQ505" i="13"/>
  <c r="AP505" i="13"/>
  <c r="AO505" i="13"/>
  <c r="AM505" i="13"/>
  <c r="AQ504" i="13"/>
  <c r="AP504" i="13"/>
  <c r="AO504" i="13"/>
  <c r="AM504" i="13"/>
  <c r="AQ503" i="13"/>
  <c r="AP503" i="13"/>
  <c r="AO503" i="13"/>
  <c r="AM503" i="13"/>
  <c r="AQ502" i="13"/>
  <c r="AP502" i="13"/>
  <c r="AO502" i="13"/>
  <c r="AM502" i="13"/>
  <c r="AQ501" i="13"/>
  <c r="AP501" i="13"/>
  <c r="AO501" i="13"/>
  <c r="AM501" i="13"/>
  <c r="AQ500" i="13"/>
  <c r="AP500" i="13"/>
  <c r="AO500" i="13"/>
  <c r="AM500" i="13"/>
  <c r="AQ499" i="13"/>
  <c r="AP499" i="13"/>
  <c r="AO499" i="13"/>
  <c r="AM499" i="13"/>
  <c r="AQ498" i="13"/>
  <c r="AP498" i="13"/>
  <c r="AO498" i="13"/>
  <c r="AM498" i="13"/>
  <c r="AQ497" i="13"/>
  <c r="AP497" i="13"/>
  <c r="AO497" i="13"/>
  <c r="AM497" i="13"/>
  <c r="AQ496" i="13"/>
  <c r="AP496" i="13"/>
  <c r="AO496" i="13"/>
  <c r="AM496" i="13"/>
  <c r="AQ495" i="13"/>
  <c r="AP495" i="13"/>
  <c r="AO495" i="13"/>
  <c r="AM495" i="13"/>
  <c r="AQ494" i="13"/>
  <c r="AP494" i="13"/>
  <c r="AO494" i="13"/>
  <c r="AM494" i="13"/>
  <c r="AQ493" i="13"/>
  <c r="AP493" i="13"/>
  <c r="AO493" i="13"/>
  <c r="AM493" i="13"/>
  <c r="AQ492" i="13"/>
  <c r="AP492" i="13"/>
  <c r="AO492" i="13"/>
  <c r="AM492" i="13"/>
  <c r="AQ491" i="13"/>
  <c r="AP491" i="13"/>
  <c r="AO491" i="13"/>
  <c r="AM491" i="13"/>
  <c r="AQ490" i="13"/>
  <c r="AP490" i="13"/>
  <c r="AO490" i="13"/>
  <c r="AM490" i="13"/>
  <c r="AQ489" i="13"/>
  <c r="AP489" i="13"/>
  <c r="AO489" i="13"/>
  <c r="AM489" i="13"/>
  <c r="AQ488" i="13"/>
  <c r="AP488" i="13"/>
  <c r="AO488" i="13"/>
  <c r="AM488" i="13"/>
  <c r="AQ487" i="13"/>
  <c r="AP487" i="13"/>
  <c r="AO487" i="13"/>
  <c r="AM487" i="13"/>
  <c r="AQ486" i="13"/>
  <c r="AP486" i="13"/>
  <c r="AO486" i="13"/>
  <c r="AM486" i="13"/>
  <c r="AQ485" i="13"/>
  <c r="AP485" i="13"/>
  <c r="AO485" i="13"/>
  <c r="AM485" i="13"/>
  <c r="AQ484" i="13"/>
  <c r="AP484" i="13"/>
  <c r="AO484" i="13"/>
  <c r="AM484" i="13"/>
  <c r="AQ483" i="13"/>
  <c r="AP483" i="13"/>
  <c r="AO483" i="13"/>
  <c r="AM483" i="13"/>
  <c r="AQ482" i="13"/>
  <c r="AP482" i="13"/>
  <c r="AO482" i="13"/>
  <c r="AM482" i="13"/>
  <c r="AQ481" i="13"/>
  <c r="AP481" i="13"/>
  <c r="AO481" i="13"/>
  <c r="AM481" i="13"/>
  <c r="AQ480" i="13"/>
  <c r="AP480" i="13"/>
  <c r="AO480" i="13"/>
  <c r="AM480" i="13"/>
  <c r="AQ479" i="13"/>
  <c r="AP479" i="13"/>
  <c r="AO479" i="13"/>
  <c r="AM479" i="13"/>
  <c r="AQ478" i="13"/>
  <c r="AP478" i="13"/>
  <c r="AO478" i="13"/>
  <c r="AM478" i="13"/>
  <c r="AQ477" i="13"/>
  <c r="AP477" i="13"/>
  <c r="AO477" i="13"/>
  <c r="AM477" i="13"/>
  <c r="AQ476" i="13"/>
  <c r="AP476" i="13"/>
  <c r="AO476" i="13"/>
  <c r="AM476" i="13"/>
  <c r="AQ475" i="13"/>
  <c r="AP475" i="13"/>
  <c r="AO475" i="13"/>
  <c r="AM475" i="13"/>
  <c r="AQ474" i="13"/>
  <c r="AP474" i="13"/>
  <c r="AO474" i="13"/>
  <c r="AM474" i="13"/>
  <c r="AQ473" i="13"/>
  <c r="AP473" i="13"/>
  <c r="AO473" i="13"/>
  <c r="AM473" i="13"/>
  <c r="AQ472" i="13"/>
  <c r="AP472" i="13"/>
  <c r="AO472" i="13"/>
  <c r="AM472" i="13"/>
  <c r="AQ471" i="13"/>
  <c r="AP471" i="13"/>
  <c r="AO471" i="13"/>
  <c r="AM471" i="13"/>
  <c r="AQ470" i="13"/>
  <c r="AP470" i="13"/>
  <c r="AO470" i="13"/>
  <c r="AM470" i="13"/>
  <c r="AQ469" i="13"/>
  <c r="AP469" i="13"/>
  <c r="AO469" i="13"/>
  <c r="AM469" i="13"/>
  <c r="AQ468" i="13"/>
  <c r="AP468" i="13"/>
  <c r="AO468" i="13"/>
  <c r="AM468" i="13"/>
  <c r="AQ467" i="13"/>
  <c r="AP467" i="13"/>
  <c r="AO467" i="13"/>
  <c r="AM467" i="13"/>
  <c r="AQ466" i="13"/>
  <c r="AP466" i="13"/>
  <c r="AO466" i="13"/>
  <c r="AM466" i="13"/>
  <c r="AQ465" i="13"/>
  <c r="AP465" i="13"/>
  <c r="AO465" i="13"/>
  <c r="AM465" i="13"/>
  <c r="AQ464" i="13"/>
  <c r="AP464" i="13"/>
  <c r="AO464" i="13"/>
  <c r="AM464" i="13"/>
  <c r="AQ463" i="13"/>
  <c r="AP463" i="13"/>
  <c r="AO463" i="13"/>
  <c r="AM463" i="13"/>
  <c r="AQ462" i="13"/>
  <c r="AP462" i="13"/>
  <c r="AO462" i="13"/>
  <c r="AM462" i="13"/>
  <c r="AQ461" i="13"/>
  <c r="AP461" i="13"/>
  <c r="AO461" i="13"/>
  <c r="AM461" i="13"/>
  <c r="AQ460" i="13"/>
  <c r="AP460" i="13"/>
  <c r="AO460" i="13"/>
  <c r="AM460" i="13"/>
  <c r="AQ459" i="13"/>
  <c r="AP459" i="13"/>
  <c r="AO459" i="13"/>
  <c r="AM459" i="13"/>
  <c r="AQ458" i="13"/>
  <c r="AP458" i="13"/>
  <c r="AO458" i="13"/>
  <c r="AM458" i="13"/>
  <c r="AQ457" i="13"/>
  <c r="AP457" i="13"/>
  <c r="AO457" i="13"/>
  <c r="AM457" i="13"/>
  <c r="AQ456" i="13"/>
  <c r="AP456" i="13"/>
  <c r="AO456" i="13"/>
  <c r="AM456" i="13"/>
  <c r="AQ455" i="13"/>
  <c r="AP455" i="13"/>
  <c r="AO455" i="13"/>
  <c r="AM455" i="13"/>
  <c r="AQ454" i="13"/>
  <c r="AP454" i="13"/>
  <c r="AO454" i="13"/>
  <c r="AM454" i="13"/>
  <c r="AQ453" i="13"/>
  <c r="AP453" i="13"/>
  <c r="AO453" i="13"/>
  <c r="AM453" i="13"/>
  <c r="AQ452" i="13"/>
  <c r="AP452" i="13"/>
  <c r="AO452" i="13"/>
  <c r="AM452" i="13"/>
  <c r="AQ451" i="13"/>
  <c r="AP451" i="13"/>
  <c r="AO451" i="13"/>
  <c r="AM451" i="13"/>
  <c r="AQ450" i="13"/>
  <c r="AP450" i="13"/>
  <c r="AO450" i="13"/>
  <c r="AM450" i="13"/>
  <c r="AQ449" i="13"/>
  <c r="AP449" i="13"/>
  <c r="AO449" i="13"/>
  <c r="AM449" i="13"/>
  <c r="AQ448" i="13"/>
  <c r="AP448" i="13"/>
  <c r="AO448" i="13"/>
  <c r="AM448" i="13"/>
  <c r="AQ447" i="13"/>
  <c r="AP447" i="13"/>
  <c r="AO447" i="13"/>
  <c r="AM447" i="13"/>
  <c r="AQ446" i="13"/>
  <c r="AP446" i="13"/>
  <c r="AO446" i="13"/>
  <c r="AM446" i="13"/>
  <c r="AQ445" i="13"/>
  <c r="AP445" i="13"/>
  <c r="AO445" i="13"/>
  <c r="AM445" i="13"/>
  <c r="AQ444" i="13"/>
  <c r="AP444" i="13"/>
  <c r="AO444" i="13"/>
  <c r="AM444" i="13"/>
  <c r="AQ443" i="13"/>
  <c r="AP443" i="13"/>
  <c r="AO443" i="13"/>
  <c r="AM443" i="13"/>
  <c r="AQ442" i="13"/>
  <c r="AP442" i="13"/>
  <c r="AO442" i="13"/>
  <c r="AM442" i="13"/>
  <c r="AQ441" i="13"/>
  <c r="AP441" i="13"/>
  <c r="AO441" i="13"/>
  <c r="AM441" i="13"/>
  <c r="AQ440" i="13"/>
  <c r="AP440" i="13"/>
  <c r="AO440" i="13"/>
  <c r="AM440" i="13"/>
  <c r="AQ439" i="13"/>
  <c r="AP439" i="13"/>
  <c r="AO439" i="13"/>
  <c r="AM439" i="13"/>
  <c r="AQ438" i="13"/>
  <c r="AP438" i="13"/>
  <c r="AO438" i="13"/>
  <c r="AM438" i="13"/>
  <c r="AQ437" i="13"/>
  <c r="AP437" i="13"/>
  <c r="AO437" i="13"/>
  <c r="AM437" i="13"/>
  <c r="AQ436" i="13"/>
  <c r="AP436" i="13"/>
  <c r="AO436" i="13"/>
  <c r="AM436" i="13"/>
  <c r="AQ435" i="13"/>
  <c r="AP435" i="13"/>
  <c r="AO435" i="13"/>
  <c r="AM435" i="13"/>
  <c r="AQ434" i="13"/>
  <c r="AP434" i="13"/>
  <c r="AO434" i="13"/>
  <c r="AM434" i="13"/>
  <c r="AQ433" i="13"/>
  <c r="AP433" i="13"/>
  <c r="AO433" i="13"/>
  <c r="AM433" i="13"/>
  <c r="AQ432" i="13"/>
  <c r="AP432" i="13"/>
  <c r="AO432" i="13"/>
  <c r="AM432" i="13"/>
  <c r="AQ431" i="13"/>
  <c r="AP431" i="13"/>
  <c r="AO431" i="13"/>
  <c r="AM431" i="13"/>
  <c r="AQ430" i="13"/>
  <c r="AP430" i="13"/>
  <c r="AO430" i="13"/>
  <c r="AM430" i="13"/>
  <c r="AQ429" i="13"/>
  <c r="AP429" i="13"/>
  <c r="AO429" i="13"/>
  <c r="AM429" i="13"/>
  <c r="AQ428" i="13"/>
  <c r="AP428" i="13"/>
  <c r="AO428" i="13"/>
  <c r="AM428" i="13"/>
  <c r="AQ427" i="13"/>
  <c r="AP427" i="13"/>
  <c r="AO427" i="13"/>
  <c r="AM427" i="13"/>
  <c r="AQ426" i="13"/>
  <c r="AP426" i="13"/>
  <c r="AO426" i="13"/>
  <c r="AM426" i="13"/>
  <c r="AQ425" i="13"/>
  <c r="AP425" i="13"/>
  <c r="AO425" i="13"/>
  <c r="AM425" i="13"/>
  <c r="AQ424" i="13"/>
  <c r="AP424" i="13"/>
  <c r="AO424" i="13"/>
  <c r="AM424" i="13"/>
  <c r="AQ423" i="13"/>
  <c r="AP423" i="13"/>
  <c r="AO423" i="13"/>
  <c r="AM423" i="13"/>
  <c r="AQ422" i="13"/>
  <c r="AP422" i="13"/>
  <c r="AO422" i="13"/>
  <c r="AM422" i="13"/>
  <c r="AQ421" i="13"/>
  <c r="AP421" i="13"/>
  <c r="AO421" i="13"/>
  <c r="AM421" i="13"/>
  <c r="AQ420" i="13"/>
  <c r="AP420" i="13"/>
  <c r="AO420" i="13"/>
  <c r="AM420" i="13"/>
  <c r="AQ419" i="13"/>
  <c r="AP419" i="13"/>
  <c r="AO419" i="13"/>
  <c r="AM419" i="13"/>
  <c r="AQ418" i="13"/>
  <c r="AP418" i="13"/>
  <c r="AO418" i="13"/>
  <c r="AM418" i="13"/>
  <c r="AQ417" i="13"/>
  <c r="AP417" i="13"/>
  <c r="AO417" i="13"/>
  <c r="AM417" i="13"/>
  <c r="AQ416" i="13"/>
  <c r="AP416" i="13"/>
  <c r="AO416" i="13"/>
  <c r="AM416" i="13"/>
  <c r="AQ415" i="13"/>
  <c r="AP415" i="13"/>
  <c r="AO415" i="13"/>
  <c r="AM415" i="13"/>
  <c r="AQ414" i="13"/>
  <c r="AP414" i="13"/>
  <c r="AO414" i="13"/>
  <c r="AM414" i="13"/>
  <c r="AQ413" i="13"/>
  <c r="AP413" i="13"/>
  <c r="AO413" i="13"/>
  <c r="AM413" i="13"/>
  <c r="AQ412" i="13"/>
  <c r="AP412" i="13"/>
  <c r="AO412" i="13"/>
  <c r="AM412" i="13"/>
  <c r="AQ411" i="13"/>
  <c r="AP411" i="13"/>
  <c r="AO411" i="13"/>
  <c r="AM411" i="13"/>
  <c r="AQ410" i="13"/>
  <c r="AP410" i="13"/>
  <c r="AO410" i="13"/>
  <c r="AM410" i="13"/>
  <c r="AQ409" i="13"/>
  <c r="AP409" i="13"/>
  <c r="AO409" i="13"/>
  <c r="AM409" i="13"/>
  <c r="AQ408" i="13"/>
  <c r="AP408" i="13"/>
  <c r="AO408" i="13"/>
  <c r="AM408" i="13"/>
  <c r="AQ407" i="13"/>
  <c r="AP407" i="13"/>
  <c r="AO407" i="13"/>
  <c r="AM407" i="13"/>
  <c r="AQ406" i="13"/>
  <c r="AP406" i="13"/>
  <c r="AO406" i="13"/>
  <c r="AM406" i="13"/>
  <c r="AQ405" i="13"/>
  <c r="AP405" i="13"/>
  <c r="AO405" i="13"/>
  <c r="AM405" i="13"/>
  <c r="AQ404" i="13"/>
  <c r="AP404" i="13"/>
  <c r="AO404" i="13"/>
  <c r="AM404" i="13"/>
  <c r="AQ403" i="13"/>
  <c r="AP403" i="13"/>
  <c r="AO403" i="13"/>
  <c r="AM403" i="13"/>
  <c r="AQ402" i="13"/>
  <c r="AP402" i="13"/>
  <c r="AO402" i="13"/>
  <c r="AM402" i="13"/>
  <c r="AQ401" i="13"/>
  <c r="AP401" i="13"/>
  <c r="AO401" i="13"/>
  <c r="AM401" i="13"/>
  <c r="AQ400" i="13"/>
  <c r="AP400" i="13"/>
  <c r="AO400" i="13"/>
  <c r="AM400" i="13"/>
  <c r="AQ399" i="13"/>
  <c r="AP399" i="13"/>
  <c r="AO399" i="13"/>
  <c r="AM399" i="13"/>
  <c r="AQ398" i="13"/>
  <c r="AP398" i="13"/>
  <c r="AO398" i="13"/>
  <c r="AM398" i="13"/>
  <c r="AQ397" i="13"/>
  <c r="AP397" i="13"/>
  <c r="AO397" i="13"/>
  <c r="AM397" i="13"/>
  <c r="AQ396" i="13"/>
  <c r="AP396" i="13"/>
  <c r="AO396" i="13"/>
  <c r="AM396" i="13"/>
  <c r="AQ395" i="13"/>
  <c r="AP395" i="13"/>
  <c r="AO395" i="13"/>
  <c r="AM395" i="13"/>
  <c r="AQ394" i="13"/>
  <c r="AP394" i="13"/>
  <c r="AO394" i="13"/>
  <c r="AM394" i="13"/>
  <c r="AQ393" i="13"/>
  <c r="AP393" i="13"/>
  <c r="AO393" i="13"/>
  <c r="AM393" i="13"/>
  <c r="AQ392" i="13"/>
  <c r="AP392" i="13"/>
  <c r="AO392" i="13"/>
  <c r="AM392" i="13"/>
  <c r="AQ391" i="13"/>
  <c r="AP391" i="13"/>
  <c r="AO391" i="13"/>
  <c r="AM391" i="13"/>
  <c r="AQ390" i="13"/>
  <c r="AP390" i="13"/>
  <c r="AO390" i="13"/>
  <c r="AM390" i="13"/>
  <c r="AQ389" i="13"/>
  <c r="AP389" i="13"/>
  <c r="AO389" i="13"/>
  <c r="AM389" i="13"/>
  <c r="AQ388" i="13"/>
  <c r="AP388" i="13"/>
  <c r="AO388" i="13"/>
  <c r="AM388" i="13"/>
  <c r="AQ387" i="13"/>
  <c r="AP387" i="13"/>
  <c r="AO387" i="13"/>
  <c r="AM387" i="13"/>
  <c r="AQ386" i="13"/>
  <c r="AP386" i="13"/>
  <c r="AO386" i="13"/>
  <c r="AM386" i="13"/>
  <c r="AQ385" i="13"/>
  <c r="AP385" i="13"/>
  <c r="AO385" i="13"/>
  <c r="AM385" i="13"/>
  <c r="AQ384" i="13"/>
  <c r="AP384" i="13"/>
  <c r="AO384" i="13"/>
  <c r="AM384" i="13"/>
  <c r="AQ383" i="13"/>
  <c r="AP383" i="13"/>
  <c r="AO383" i="13"/>
  <c r="AM383" i="13"/>
  <c r="AQ382" i="13"/>
  <c r="AP382" i="13"/>
  <c r="AO382" i="13"/>
  <c r="AM382" i="13"/>
  <c r="AQ381" i="13"/>
  <c r="AP381" i="13"/>
  <c r="AO381" i="13"/>
  <c r="AM381" i="13"/>
  <c r="AQ380" i="13"/>
  <c r="AP380" i="13"/>
  <c r="AO380" i="13"/>
  <c r="AM380" i="13"/>
  <c r="AQ379" i="13"/>
  <c r="AP379" i="13"/>
  <c r="AO379" i="13"/>
  <c r="AM379" i="13"/>
  <c r="AQ378" i="13"/>
  <c r="AP378" i="13"/>
  <c r="AO378" i="13"/>
  <c r="AM378" i="13"/>
  <c r="AQ377" i="13"/>
  <c r="AP377" i="13"/>
  <c r="AO377" i="13"/>
  <c r="AM377" i="13"/>
  <c r="AQ376" i="13"/>
  <c r="AP376" i="13"/>
  <c r="AO376" i="13"/>
  <c r="AM376" i="13"/>
  <c r="AQ375" i="13"/>
  <c r="AP375" i="13"/>
  <c r="AO375" i="13"/>
  <c r="AM375" i="13"/>
  <c r="AQ374" i="13"/>
  <c r="AP374" i="13"/>
  <c r="AO374" i="13"/>
  <c r="AM374" i="13"/>
  <c r="AQ373" i="13"/>
  <c r="AP373" i="13"/>
  <c r="AO373" i="13"/>
  <c r="AM373" i="13"/>
  <c r="AQ372" i="13"/>
  <c r="AP372" i="13"/>
  <c r="AO372" i="13"/>
  <c r="AM372" i="13"/>
  <c r="AQ371" i="13"/>
  <c r="AP371" i="13"/>
  <c r="AO371" i="13"/>
  <c r="AM371" i="13"/>
  <c r="AQ370" i="13"/>
  <c r="AP370" i="13"/>
  <c r="AO370" i="13"/>
  <c r="AM370" i="13"/>
  <c r="AQ369" i="13"/>
  <c r="AP369" i="13"/>
  <c r="AO369" i="13"/>
  <c r="AM369" i="13"/>
  <c r="AQ368" i="13"/>
  <c r="AP368" i="13"/>
  <c r="AO368" i="13"/>
  <c r="AM368" i="13"/>
  <c r="AQ367" i="13"/>
  <c r="AP367" i="13"/>
  <c r="AO367" i="13"/>
  <c r="AM367" i="13"/>
  <c r="AQ366" i="13"/>
  <c r="AP366" i="13"/>
  <c r="AO366" i="13"/>
  <c r="AM366" i="13"/>
  <c r="AQ365" i="13"/>
  <c r="AP365" i="13"/>
  <c r="AO365" i="13"/>
  <c r="AM365" i="13"/>
  <c r="AQ364" i="13"/>
  <c r="AP364" i="13"/>
  <c r="AO364" i="13"/>
  <c r="AM364" i="13"/>
  <c r="AQ363" i="13"/>
  <c r="AP363" i="13"/>
  <c r="AO363" i="13"/>
  <c r="AM363" i="13"/>
  <c r="AQ362" i="13"/>
  <c r="AP362" i="13"/>
  <c r="AO362" i="13"/>
  <c r="AM362" i="13"/>
  <c r="AQ361" i="13"/>
  <c r="AP361" i="13"/>
  <c r="AO361" i="13"/>
  <c r="AM361" i="13"/>
  <c r="AQ360" i="13"/>
  <c r="AP360" i="13"/>
  <c r="AO360" i="13"/>
  <c r="AM360" i="13"/>
  <c r="AQ359" i="13"/>
  <c r="AP359" i="13"/>
  <c r="AO359" i="13"/>
  <c r="AM359" i="13"/>
  <c r="AQ358" i="13"/>
  <c r="AP358" i="13"/>
  <c r="AO358" i="13"/>
  <c r="AM358" i="13"/>
  <c r="AQ357" i="13"/>
  <c r="AP357" i="13"/>
  <c r="AO357" i="13"/>
  <c r="AM357" i="13"/>
  <c r="AQ356" i="13"/>
  <c r="AP356" i="13"/>
  <c r="AO356" i="13"/>
  <c r="AM356" i="13"/>
  <c r="AQ355" i="13"/>
  <c r="AP355" i="13"/>
  <c r="AO355" i="13"/>
  <c r="AM355" i="13"/>
  <c r="AQ354" i="13"/>
  <c r="AP354" i="13"/>
  <c r="AO354" i="13"/>
  <c r="AM354" i="13"/>
  <c r="AQ353" i="13"/>
  <c r="AP353" i="13"/>
  <c r="AO353" i="13"/>
  <c r="AM353" i="13"/>
  <c r="AQ352" i="13"/>
  <c r="AP352" i="13"/>
  <c r="AO352" i="13"/>
  <c r="AM352" i="13"/>
  <c r="AQ351" i="13"/>
  <c r="AP351" i="13"/>
  <c r="AO351" i="13"/>
  <c r="AM351" i="13"/>
  <c r="AQ350" i="13"/>
  <c r="AP350" i="13"/>
  <c r="AO350" i="13"/>
  <c r="AM350" i="13"/>
  <c r="AQ349" i="13"/>
  <c r="AP349" i="13"/>
  <c r="AO349" i="13"/>
  <c r="AM349" i="13"/>
  <c r="AQ348" i="13"/>
  <c r="AP348" i="13"/>
  <c r="AO348" i="13"/>
  <c r="AM348" i="13"/>
  <c r="AQ347" i="13"/>
  <c r="AP347" i="13"/>
  <c r="AO347" i="13"/>
  <c r="AM347" i="13"/>
  <c r="AQ346" i="13"/>
  <c r="AP346" i="13"/>
  <c r="AO346" i="13"/>
  <c r="AM346" i="13"/>
  <c r="AQ345" i="13"/>
  <c r="AP345" i="13"/>
  <c r="AO345" i="13"/>
  <c r="AM345" i="13"/>
  <c r="AQ344" i="13"/>
  <c r="AP344" i="13"/>
  <c r="AO344" i="13"/>
  <c r="AM344" i="13"/>
  <c r="AQ343" i="13"/>
  <c r="AP343" i="13"/>
  <c r="AO343" i="13"/>
  <c r="AM343" i="13"/>
  <c r="AQ342" i="13"/>
  <c r="AP342" i="13"/>
  <c r="AO342" i="13"/>
  <c r="AM342" i="13"/>
  <c r="AQ341" i="13"/>
  <c r="AP341" i="13"/>
  <c r="AO341" i="13"/>
  <c r="AM341" i="13"/>
  <c r="AQ340" i="13"/>
  <c r="AP340" i="13"/>
  <c r="AO340" i="13"/>
  <c r="AM340" i="13"/>
  <c r="AQ339" i="13"/>
  <c r="AP339" i="13"/>
  <c r="AO339" i="13"/>
  <c r="AM339" i="13"/>
  <c r="AQ338" i="13"/>
  <c r="AP338" i="13"/>
  <c r="AO338" i="13"/>
  <c r="AM338" i="13"/>
  <c r="AQ337" i="13"/>
  <c r="AP337" i="13"/>
  <c r="AO337" i="13"/>
  <c r="AM337" i="13"/>
  <c r="AQ336" i="13"/>
  <c r="AP336" i="13"/>
  <c r="AO336" i="13"/>
  <c r="AM336" i="13"/>
  <c r="AQ335" i="13"/>
  <c r="AP335" i="13"/>
  <c r="AO335" i="13"/>
  <c r="AM335" i="13"/>
  <c r="AQ334" i="13"/>
  <c r="AP334" i="13"/>
  <c r="AO334" i="13"/>
  <c r="AM334" i="13"/>
  <c r="AQ333" i="13"/>
  <c r="AP333" i="13"/>
  <c r="AO333" i="13"/>
  <c r="AM333" i="13"/>
  <c r="AQ332" i="13"/>
  <c r="AP332" i="13"/>
  <c r="AO332" i="13"/>
  <c r="AM332" i="13"/>
  <c r="AQ331" i="13"/>
  <c r="AP331" i="13"/>
  <c r="AO331" i="13"/>
  <c r="AM331" i="13"/>
  <c r="AQ330" i="13"/>
  <c r="AP330" i="13"/>
  <c r="AO330" i="13"/>
  <c r="AM330" i="13"/>
  <c r="AQ329" i="13"/>
  <c r="AP329" i="13"/>
  <c r="AO329" i="13"/>
  <c r="AM329" i="13"/>
  <c r="AQ328" i="13"/>
  <c r="AP328" i="13"/>
  <c r="AO328" i="13"/>
  <c r="AM328" i="13"/>
  <c r="AQ327" i="13"/>
  <c r="AP327" i="13"/>
  <c r="AO327" i="13"/>
  <c r="AM327" i="13"/>
  <c r="AQ326" i="13"/>
  <c r="AP326" i="13"/>
  <c r="AO326" i="13"/>
  <c r="AM326" i="13"/>
  <c r="AQ325" i="13"/>
  <c r="AP325" i="13"/>
  <c r="AO325" i="13"/>
  <c r="AM325" i="13"/>
  <c r="AQ324" i="13"/>
  <c r="AP324" i="13"/>
  <c r="AO324" i="13"/>
  <c r="AM324" i="13"/>
  <c r="AQ323" i="13"/>
  <c r="AP323" i="13"/>
  <c r="AO323" i="13"/>
  <c r="AM323" i="13"/>
  <c r="AQ322" i="13"/>
  <c r="AP322" i="13"/>
  <c r="AO322" i="13"/>
  <c r="AM322" i="13"/>
  <c r="AQ321" i="13"/>
  <c r="AP321" i="13"/>
  <c r="AO321" i="13"/>
  <c r="AM321" i="13"/>
  <c r="AQ320" i="13"/>
  <c r="AP320" i="13"/>
  <c r="AO320" i="13"/>
  <c r="AM320" i="13"/>
  <c r="AQ319" i="13"/>
  <c r="AP319" i="13"/>
  <c r="AO319" i="13"/>
  <c r="AM319" i="13"/>
  <c r="AQ318" i="13"/>
  <c r="AP318" i="13"/>
  <c r="AO318" i="13"/>
  <c r="AM318" i="13"/>
  <c r="AQ317" i="13"/>
  <c r="AP317" i="13"/>
  <c r="AO317" i="13"/>
  <c r="AM317" i="13"/>
  <c r="AQ316" i="13"/>
  <c r="AP316" i="13"/>
  <c r="AO316" i="13"/>
  <c r="AM316" i="13"/>
  <c r="AQ315" i="13"/>
  <c r="AP315" i="13"/>
  <c r="AO315" i="13"/>
  <c r="AM315" i="13"/>
  <c r="AQ314" i="13"/>
  <c r="AP314" i="13"/>
  <c r="AO314" i="13"/>
  <c r="AM314" i="13"/>
  <c r="AQ313" i="13"/>
  <c r="AP313" i="13"/>
  <c r="AO313" i="13"/>
  <c r="AM313" i="13"/>
  <c r="AQ312" i="13"/>
  <c r="AP312" i="13"/>
  <c r="AO312" i="13"/>
  <c r="AM312" i="13"/>
  <c r="AQ311" i="13"/>
  <c r="AP311" i="13"/>
  <c r="AO311" i="13"/>
  <c r="AM311" i="13"/>
  <c r="AQ310" i="13"/>
  <c r="AP310" i="13"/>
  <c r="AO310" i="13"/>
  <c r="AM310" i="13"/>
  <c r="AQ309" i="13"/>
  <c r="AP309" i="13"/>
  <c r="AO309" i="13"/>
  <c r="AM309" i="13"/>
  <c r="AQ308" i="13"/>
  <c r="AP308" i="13"/>
  <c r="AO308" i="13"/>
  <c r="AM308" i="13"/>
  <c r="AQ307" i="13"/>
  <c r="AP307" i="13"/>
  <c r="AO307" i="13"/>
  <c r="AM307" i="13"/>
  <c r="AQ306" i="13"/>
  <c r="AP306" i="13"/>
  <c r="AO306" i="13"/>
  <c r="AM306" i="13"/>
  <c r="AQ305" i="13"/>
  <c r="AP305" i="13"/>
  <c r="AO305" i="13"/>
  <c r="AM305" i="13"/>
  <c r="AQ304" i="13"/>
  <c r="AP304" i="13"/>
  <c r="AO304" i="13"/>
  <c r="AM304" i="13"/>
  <c r="AQ303" i="13"/>
  <c r="AP303" i="13"/>
  <c r="AO303" i="13"/>
  <c r="AM303" i="13"/>
  <c r="AQ302" i="13"/>
  <c r="AP302" i="13"/>
  <c r="AO302" i="13"/>
  <c r="AM302" i="13"/>
  <c r="AQ301" i="13"/>
  <c r="AP301" i="13"/>
  <c r="AO301" i="13"/>
  <c r="AM301" i="13"/>
  <c r="AQ300" i="13"/>
  <c r="AP300" i="13"/>
  <c r="AO300" i="13"/>
  <c r="AM300" i="13"/>
  <c r="AQ299" i="13"/>
  <c r="AP299" i="13"/>
  <c r="AO299" i="13"/>
  <c r="AM299" i="13"/>
  <c r="AQ298" i="13"/>
  <c r="AP298" i="13"/>
  <c r="AO298" i="13"/>
  <c r="AM298" i="13"/>
  <c r="AQ297" i="13"/>
  <c r="AP297" i="13"/>
  <c r="AO297" i="13"/>
  <c r="AM297" i="13"/>
  <c r="AQ296" i="13"/>
  <c r="AP296" i="13"/>
  <c r="AO296" i="13"/>
  <c r="AM296" i="13"/>
  <c r="AQ295" i="13"/>
  <c r="AP295" i="13"/>
  <c r="AO295" i="13"/>
  <c r="AM295" i="13"/>
  <c r="AQ294" i="13"/>
  <c r="AP294" i="13"/>
  <c r="AO294" i="13"/>
  <c r="AM294" i="13"/>
  <c r="AQ293" i="13"/>
  <c r="AP293" i="13"/>
  <c r="AO293" i="13"/>
  <c r="AM293" i="13"/>
  <c r="AQ292" i="13"/>
  <c r="AP292" i="13"/>
  <c r="AO292" i="13"/>
  <c r="AM292" i="13"/>
  <c r="AQ291" i="13"/>
  <c r="AP291" i="13"/>
  <c r="AO291" i="13"/>
  <c r="AM291" i="13"/>
  <c r="AQ290" i="13"/>
  <c r="AP290" i="13"/>
  <c r="AO290" i="13"/>
  <c r="AM290" i="13"/>
  <c r="AQ289" i="13"/>
  <c r="AP289" i="13"/>
  <c r="AO289" i="13"/>
  <c r="AM289" i="13"/>
  <c r="AQ288" i="13"/>
  <c r="AP288" i="13"/>
  <c r="AO288" i="13"/>
  <c r="AM288" i="13"/>
  <c r="AQ287" i="13"/>
  <c r="AP287" i="13"/>
  <c r="AO287" i="13"/>
  <c r="AM287" i="13"/>
  <c r="AQ286" i="13"/>
  <c r="AP286" i="13"/>
  <c r="AO286" i="13"/>
  <c r="AM286" i="13"/>
  <c r="AQ285" i="13"/>
  <c r="AP285" i="13"/>
  <c r="AO285" i="13"/>
  <c r="AM285" i="13"/>
  <c r="AQ284" i="13"/>
  <c r="AP284" i="13"/>
  <c r="AO284" i="13"/>
  <c r="AM284" i="13"/>
  <c r="AQ283" i="13"/>
  <c r="AP283" i="13"/>
  <c r="AO283" i="13"/>
  <c r="AM283" i="13"/>
  <c r="AQ282" i="13"/>
  <c r="AP282" i="13"/>
  <c r="AO282" i="13"/>
  <c r="AM282" i="13"/>
  <c r="AQ281" i="13"/>
  <c r="AP281" i="13"/>
  <c r="AO281" i="13"/>
  <c r="AM281" i="13"/>
  <c r="AQ280" i="13"/>
  <c r="AP280" i="13"/>
  <c r="AO280" i="13"/>
  <c r="AM280" i="13"/>
  <c r="AQ279" i="13"/>
  <c r="AP279" i="13"/>
  <c r="AO279" i="13"/>
  <c r="AM279" i="13"/>
  <c r="AQ278" i="13"/>
  <c r="AP278" i="13"/>
  <c r="AO278" i="13"/>
  <c r="AM278" i="13"/>
  <c r="AQ277" i="13"/>
  <c r="AP277" i="13"/>
  <c r="AO277" i="13"/>
  <c r="AM277" i="13"/>
  <c r="AQ276" i="13"/>
  <c r="AP276" i="13"/>
  <c r="AO276" i="13"/>
  <c r="AM276" i="13"/>
  <c r="AQ275" i="13"/>
  <c r="AP275" i="13"/>
  <c r="AO275" i="13"/>
  <c r="AM275" i="13"/>
  <c r="AQ274" i="13"/>
  <c r="AP274" i="13"/>
  <c r="AO274" i="13"/>
  <c r="AM274" i="13"/>
  <c r="AQ273" i="13"/>
  <c r="AP273" i="13"/>
  <c r="AO273" i="13"/>
  <c r="AM273" i="13"/>
  <c r="AQ272" i="13"/>
  <c r="AP272" i="13"/>
  <c r="AO272" i="13"/>
  <c r="AM272" i="13"/>
  <c r="AQ271" i="13"/>
  <c r="AP271" i="13"/>
  <c r="AO271" i="13"/>
  <c r="AM271" i="13"/>
  <c r="AQ270" i="13"/>
  <c r="AP270" i="13"/>
  <c r="AO270" i="13"/>
  <c r="AM270" i="13"/>
  <c r="AQ269" i="13"/>
  <c r="AP269" i="13"/>
  <c r="AO269" i="13"/>
  <c r="AM269" i="13"/>
  <c r="AQ268" i="13"/>
  <c r="AP268" i="13"/>
  <c r="AO268" i="13"/>
  <c r="AM268" i="13"/>
  <c r="AQ267" i="13"/>
  <c r="AP267" i="13"/>
  <c r="AO267" i="13"/>
  <c r="AM267" i="13"/>
  <c r="AQ266" i="13"/>
  <c r="AP266" i="13"/>
  <c r="AO266" i="13"/>
  <c r="AM266" i="13"/>
  <c r="AQ265" i="13"/>
  <c r="AP265" i="13"/>
  <c r="AO265" i="13"/>
  <c r="AM265" i="13"/>
  <c r="AQ264" i="13"/>
  <c r="AP264" i="13"/>
  <c r="AO264" i="13"/>
  <c r="AM264" i="13"/>
  <c r="AQ263" i="13"/>
  <c r="AP263" i="13"/>
  <c r="AO263" i="13"/>
  <c r="AM263" i="13"/>
  <c r="AQ262" i="13"/>
  <c r="AP262" i="13"/>
  <c r="AO262" i="13"/>
  <c r="AM262" i="13"/>
  <c r="AQ261" i="13"/>
  <c r="AP261" i="13"/>
  <c r="AO261" i="13"/>
  <c r="AM261" i="13"/>
  <c r="AQ260" i="13"/>
  <c r="AP260" i="13"/>
  <c r="AO260" i="13"/>
  <c r="AM260" i="13"/>
  <c r="AQ259" i="13"/>
  <c r="AP259" i="13"/>
  <c r="AO259" i="13"/>
  <c r="AM259" i="13"/>
  <c r="AQ258" i="13"/>
  <c r="AP258" i="13"/>
  <c r="AO258" i="13"/>
  <c r="AM258" i="13"/>
  <c r="AQ257" i="13"/>
  <c r="AP257" i="13"/>
  <c r="AO257" i="13"/>
  <c r="AM257" i="13"/>
  <c r="AQ256" i="13"/>
  <c r="AP256" i="13"/>
  <c r="AO256" i="13"/>
  <c r="AM256" i="13"/>
  <c r="AQ255" i="13"/>
  <c r="AP255" i="13"/>
  <c r="AO255" i="13"/>
  <c r="AM255" i="13"/>
  <c r="AQ254" i="13"/>
  <c r="AP254" i="13"/>
  <c r="AO254" i="13"/>
  <c r="AM254" i="13"/>
  <c r="AQ253" i="13"/>
  <c r="AP253" i="13"/>
  <c r="AO253" i="13"/>
  <c r="AM253" i="13"/>
  <c r="AQ252" i="13"/>
  <c r="AP252" i="13"/>
  <c r="AO252" i="13"/>
  <c r="AM252" i="13"/>
  <c r="AQ251" i="13"/>
  <c r="AP251" i="13"/>
  <c r="AO251" i="13"/>
  <c r="AM251" i="13"/>
  <c r="AQ250" i="13"/>
  <c r="AP250" i="13"/>
  <c r="AO250" i="13"/>
  <c r="AM250" i="13"/>
  <c r="AQ249" i="13"/>
  <c r="AP249" i="13"/>
  <c r="AO249" i="13"/>
  <c r="AM249" i="13"/>
  <c r="AQ248" i="13"/>
  <c r="AP248" i="13"/>
  <c r="AO248" i="13"/>
  <c r="AM248" i="13"/>
  <c r="AQ247" i="13"/>
  <c r="AP247" i="13"/>
  <c r="AO247" i="13"/>
  <c r="AM247" i="13"/>
  <c r="AQ246" i="13"/>
  <c r="AP246" i="13"/>
  <c r="AO246" i="13"/>
  <c r="AM246" i="13"/>
  <c r="AQ245" i="13"/>
  <c r="AP245" i="13"/>
  <c r="AO245" i="13"/>
  <c r="AM245" i="13"/>
  <c r="AQ244" i="13"/>
  <c r="AP244" i="13"/>
  <c r="AO244" i="13"/>
  <c r="AM244" i="13"/>
  <c r="AQ243" i="13"/>
  <c r="AP243" i="13"/>
  <c r="AO243" i="13"/>
  <c r="AM243" i="13"/>
  <c r="AQ242" i="13"/>
  <c r="AP242" i="13"/>
  <c r="AO242" i="13"/>
  <c r="AM242" i="13"/>
  <c r="AQ241" i="13"/>
  <c r="AP241" i="13"/>
  <c r="AO241" i="13"/>
  <c r="AM241" i="13"/>
  <c r="AQ240" i="13"/>
  <c r="AP240" i="13"/>
  <c r="AO240" i="13"/>
  <c r="AM240" i="13"/>
  <c r="AQ239" i="13"/>
  <c r="AP239" i="13"/>
  <c r="AO239" i="13"/>
  <c r="AM239" i="13"/>
  <c r="AQ238" i="13"/>
  <c r="AP238" i="13"/>
  <c r="AO238" i="13"/>
  <c r="AM238" i="13"/>
  <c r="AQ237" i="13"/>
  <c r="AP237" i="13"/>
  <c r="AO237" i="13"/>
  <c r="AM237" i="13"/>
  <c r="AQ236" i="13"/>
  <c r="AP236" i="13"/>
  <c r="AO236" i="13"/>
  <c r="AM236" i="13"/>
  <c r="AQ235" i="13"/>
  <c r="AP235" i="13"/>
  <c r="AO235" i="13"/>
  <c r="AM235" i="13"/>
  <c r="AQ234" i="13"/>
  <c r="AP234" i="13"/>
  <c r="AO234" i="13"/>
  <c r="AM234" i="13"/>
  <c r="AQ233" i="13"/>
  <c r="AP233" i="13"/>
  <c r="AO233" i="13"/>
  <c r="AM233" i="13"/>
  <c r="AQ232" i="13"/>
  <c r="AP232" i="13"/>
  <c r="AO232" i="13"/>
  <c r="AM232" i="13"/>
  <c r="AQ231" i="13"/>
  <c r="AP231" i="13"/>
  <c r="AO231" i="13"/>
  <c r="AM231" i="13"/>
  <c r="AQ230" i="13"/>
  <c r="AP230" i="13"/>
  <c r="AO230" i="13"/>
  <c r="AM230" i="13"/>
  <c r="AQ229" i="13"/>
  <c r="AP229" i="13"/>
  <c r="AO229" i="13"/>
  <c r="AM229" i="13"/>
  <c r="AQ228" i="13"/>
  <c r="AP228" i="13"/>
  <c r="AO228" i="13"/>
  <c r="AM228" i="13"/>
  <c r="AQ227" i="13"/>
  <c r="AP227" i="13"/>
  <c r="AO227" i="13"/>
  <c r="AM227" i="13"/>
  <c r="AQ226" i="13"/>
  <c r="AP226" i="13"/>
  <c r="AO226" i="13"/>
  <c r="AM226" i="13"/>
  <c r="AQ225" i="13"/>
  <c r="AP225" i="13"/>
  <c r="AO225" i="13"/>
  <c r="AM225" i="13"/>
  <c r="AQ224" i="13"/>
  <c r="AP224" i="13"/>
  <c r="AO224" i="13"/>
  <c r="AM224" i="13"/>
  <c r="AQ223" i="13"/>
  <c r="AP223" i="13"/>
  <c r="AO223" i="13"/>
  <c r="AM223" i="13"/>
  <c r="AQ222" i="13"/>
  <c r="AP222" i="13"/>
  <c r="AO222" i="13"/>
  <c r="AM222" i="13"/>
  <c r="AQ221" i="13"/>
  <c r="AP221" i="13"/>
  <c r="AO221" i="13"/>
  <c r="AM221" i="13"/>
  <c r="AQ220" i="13"/>
  <c r="AP220" i="13"/>
  <c r="AO220" i="13"/>
  <c r="AM220" i="13"/>
  <c r="AQ219" i="13"/>
  <c r="AP219" i="13"/>
  <c r="AO219" i="13"/>
  <c r="AM219" i="13"/>
  <c r="AQ218" i="13"/>
  <c r="AP218" i="13"/>
  <c r="AO218" i="13"/>
  <c r="AM218" i="13"/>
  <c r="AQ217" i="13"/>
  <c r="AP217" i="13"/>
  <c r="AO217" i="13"/>
  <c r="AM217" i="13"/>
  <c r="AQ216" i="13"/>
  <c r="AP216" i="13"/>
  <c r="AO216" i="13"/>
  <c r="AM216" i="13"/>
  <c r="AQ215" i="13"/>
  <c r="AP215" i="13"/>
  <c r="AO215" i="13"/>
  <c r="AM215" i="13"/>
  <c r="AQ214" i="13"/>
  <c r="AP214" i="13"/>
  <c r="AO214" i="13"/>
  <c r="AM214" i="13"/>
  <c r="AQ213" i="13"/>
  <c r="AP213" i="13"/>
  <c r="AO213" i="13"/>
  <c r="AM213" i="13"/>
  <c r="AQ212" i="13"/>
  <c r="AP212" i="13"/>
  <c r="AO212" i="13"/>
  <c r="AM212" i="13"/>
  <c r="AQ211" i="13"/>
  <c r="AP211" i="13"/>
  <c r="AO211" i="13"/>
  <c r="AM211" i="13"/>
  <c r="AQ210" i="13"/>
  <c r="AP210" i="13"/>
  <c r="AO210" i="13"/>
  <c r="AM210" i="13"/>
  <c r="AQ209" i="13"/>
  <c r="AP209" i="13"/>
  <c r="AO209" i="13"/>
  <c r="AM209" i="13"/>
  <c r="AQ208" i="13"/>
  <c r="AP208" i="13"/>
  <c r="AO208" i="13"/>
  <c r="AM208" i="13"/>
  <c r="AQ207" i="13"/>
  <c r="AP207" i="13"/>
  <c r="AO207" i="13"/>
  <c r="AM207" i="13"/>
  <c r="AQ206" i="13"/>
  <c r="AP206" i="13"/>
  <c r="AO206" i="13"/>
  <c r="AM206" i="13"/>
  <c r="AQ205" i="13"/>
  <c r="AP205" i="13"/>
  <c r="AO205" i="13"/>
  <c r="AM205" i="13"/>
  <c r="AQ204" i="13"/>
  <c r="AP204" i="13"/>
  <c r="AO204" i="13"/>
  <c r="AM204" i="13"/>
  <c r="AQ203" i="13"/>
  <c r="AP203" i="13"/>
  <c r="AO203" i="13"/>
  <c r="AM203" i="13"/>
  <c r="AQ202" i="13"/>
  <c r="AP202" i="13"/>
  <c r="AO202" i="13"/>
  <c r="AM202" i="13"/>
  <c r="AQ201" i="13"/>
  <c r="AP201" i="13"/>
  <c r="AO201" i="13"/>
  <c r="AM201" i="13"/>
  <c r="AQ200" i="13"/>
  <c r="AP200" i="13"/>
  <c r="AO200" i="13"/>
  <c r="AM200" i="13"/>
  <c r="AQ199" i="13"/>
  <c r="AP199" i="13"/>
  <c r="AO199" i="13"/>
  <c r="AM199" i="13"/>
  <c r="AQ198" i="13"/>
  <c r="AP198" i="13"/>
  <c r="AO198" i="13"/>
  <c r="AM198" i="13"/>
  <c r="AQ197" i="13"/>
  <c r="AP197" i="13"/>
  <c r="AO197" i="13"/>
  <c r="AM197" i="13"/>
  <c r="AQ196" i="13"/>
  <c r="AP196" i="13"/>
  <c r="AO196" i="13"/>
  <c r="AM196" i="13"/>
  <c r="AQ195" i="13"/>
  <c r="AP195" i="13"/>
  <c r="AO195" i="13"/>
  <c r="AM195" i="13"/>
  <c r="AQ194" i="13"/>
  <c r="AP194" i="13"/>
  <c r="AO194" i="13"/>
  <c r="AM194" i="13"/>
  <c r="AQ193" i="13"/>
  <c r="AP193" i="13"/>
  <c r="AO193" i="13"/>
  <c r="AM193" i="13"/>
  <c r="AQ192" i="13"/>
  <c r="AP192" i="13"/>
  <c r="AO192" i="13"/>
  <c r="AM192" i="13"/>
  <c r="AQ191" i="13"/>
  <c r="AP191" i="13"/>
  <c r="AO191" i="13"/>
  <c r="AM191" i="13"/>
  <c r="AQ190" i="13"/>
  <c r="AP190" i="13"/>
  <c r="AO190" i="13"/>
  <c r="AM190" i="13"/>
  <c r="AQ189" i="13"/>
  <c r="AP189" i="13"/>
  <c r="AO189" i="13"/>
  <c r="AM189" i="13"/>
  <c r="AQ188" i="13"/>
  <c r="AP188" i="13"/>
  <c r="AO188" i="13"/>
  <c r="AM188" i="13"/>
  <c r="AQ187" i="13"/>
  <c r="AP187" i="13"/>
  <c r="AO187" i="13"/>
  <c r="AM187" i="13"/>
  <c r="AQ186" i="13"/>
  <c r="AP186" i="13"/>
  <c r="AO186" i="13"/>
  <c r="AM186" i="13"/>
  <c r="AQ185" i="13"/>
  <c r="AP185" i="13"/>
  <c r="AO185" i="13"/>
  <c r="AM185" i="13"/>
  <c r="AQ184" i="13"/>
  <c r="AP184" i="13"/>
  <c r="AO184" i="13"/>
  <c r="AM184" i="13"/>
  <c r="AQ183" i="13"/>
  <c r="AP183" i="13"/>
  <c r="AO183" i="13"/>
  <c r="AM183" i="13"/>
  <c r="AQ182" i="13"/>
  <c r="AP182" i="13"/>
  <c r="AO182" i="13"/>
  <c r="AM182" i="13"/>
  <c r="AQ181" i="13"/>
  <c r="AP181" i="13"/>
  <c r="AO181" i="13"/>
  <c r="AM181" i="13"/>
  <c r="AQ180" i="13"/>
  <c r="AP180" i="13"/>
  <c r="AO180" i="13"/>
  <c r="AM180" i="13"/>
  <c r="AQ179" i="13"/>
  <c r="AP179" i="13"/>
  <c r="AO179" i="13"/>
  <c r="AM179" i="13"/>
  <c r="AQ178" i="13"/>
  <c r="AP178" i="13"/>
  <c r="AO178" i="13"/>
  <c r="AM178" i="13"/>
  <c r="AQ177" i="13"/>
  <c r="AP177" i="13"/>
  <c r="AO177" i="13"/>
  <c r="AM177" i="13"/>
  <c r="AQ176" i="13"/>
  <c r="AP176" i="13"/>
  <c r="AO176" i="13"/>
  <c r="AM176" i="13"/>
  <c r="AQ175" i="13"/>
  <c r="AP175" i="13"/>
  <c r="AO175" i="13"/>
  <c r="AM175" i="13"/>
  <c r="AQ174" i="13"/>
  <c r="AP174" i="13"/>
  <c r="AO174" i="13"/>
  <c r="AM174" i="13"/>
  <c r="AQ173" i="13"/>
  <c r="AP173" i="13"/>
  <c r="AO173" i="13"/>
  <c r="AM173" i="13"/>
  <c r="AQ172" i="13"/>
  <c r="AP172" i="13"/>
  <c r="AO172" i="13"/>
  <c r="AM172" i="13"/>
  <c r="AQ171" i="13"/>
  <c r="AP171" i="13"/>
  <c r="AO171" i="13"/>
  <c r="AM171" i="13"/>
  <c r="AQ170" i="13"/>
  <c r="AP170" i="13"/>
  <c r="AO170" i="13"/>
  <c r="AM170" i="13"/>
  <c r="AQ169" i="13"/>
  <c r="AP169" i="13"/>
  <c r="AO169" i="13"/>
  <c r="AM169" i="13"/>
  <c r="AQ168" i="13"/>
  <c r="AP168" i="13"/>
  <c r="AO168" i="13"/>
  <c r="AM168" i="13"/>
  <c r="AQ167" i="13"/>
  <c r="AP167" i="13"/>
  <c r="AO167" i="13"/>
  <c r="AM167" i="13"/>
  <c r="AQ166" i="13"/>
  <c r="AP166" i="13"/>
  <c r="AO166" i="13"/>
  <c r="AM166" i="13"/>
  <c r="AQ165" i="13"/>
  <c r="AP165" i="13"/>
  <c r="AO165" i="13"/>
  <c r="AM165" i="13"/>
  <c r="AQ164" i="13"/>
  <c r="AP164" i="13"/>
  <c r="AO164" i="13"/>
  <c r="AM164" i="13"/>
  <c r="AQ163" i="13"/>
  <c r="AP163" i="13"/>
  <c r="AO163" i="13"/>
  <c r="AM163" i="13"/>
  <c r="AQ162" i="13"/>
  <c r="AP162" i="13"/>
  <c r="AO162" i="13"/>
  <c r="AM162" i="13"/>
  <c r="AQ161" i="13"/>
  <c r="AP161" i="13"/>
  <c r="AO161" i="13"/>
  <c r="AM161" i="13"/>
  <c r="AQ160" i="13"/>
  <c r="AP160" i="13"/>
  <c r="AO160" i="13"/>
  <c r="AM160" i="13"/>
  <c r="AQ159" i="13"/>
  <c r="AP159" i="13"/>
  <c r="AO159" i="13"/>
  <c r="AM159" i="13"/>
  <c r="AQ158" i="13"/>
  <c r="AP158" i="13"/>
  <c r="AO158" i="13"/>
  <c r="AM158" i="13"/>
  <c r="AQ157" i="13"/>
  <c r="AP157" i="13"/>
  <c r="AO157" i="13"/>
  <c r="AM157" i="13"/>
  <c r="AQ156" i="13"/>
  <c r="AP156" i="13"/>
  <c r="AO156" i="13"/>
  <c r="AM156" i="13"/>
  <c r="AQ155" i="13"/>
  <c r="AP155" i="13"/>
  <c r="AO155" i="13"/>
  <c r="AM155" i="13"/>
  <c r="AQ154" i="13"/>
  <c r="AP154" i="13"/>
  <c r="AO154" i="13"/>
  <c r="AM154" i="13"/>
  <c r="AQ153" i="13"/>
  <c r="AP153" i="13"/>
  <c r="AO153" i="13"/>
  <c r="AM153" i="13"/>
  <c r="AQ152" i="13"/>
  <c r="AP152" i="13"/>
  <c r="AO152" i="13"/>
  <c r="AM152" i="13"/>
  <c r="AQ151" i="13"/>
  <c r="AP151" i="13"/>
  <c r="AO151" i="13"/>
  <c r="AM151" i="13"/>
  <c r="AQ150" i="13"/>
  <c r="AP150" i="13"/>
  <c r="AO150" i="13"/>
  <c r="AM150" i="13"/>
  <c r="AQ149" i="13"/>
  <c r="AP149" i="13"/>
  <c r="AO149" i="13"/>
  <c r="AM149" i="13"/>
  <c r="AQ148" i="13"/>
  <c r="AP148" i="13"/>
  <c r="AO148" i="13"/>
  <c r="AM148" i="13"/>
  <c r="AQ147" i="13"/>
  <c r="AP147" i="13"/>
  <c r="AO147" i="13"/>
  <c r="AM147" i="13"/>
  <c r="AQ146" i="13"/>
  <c r="AP146" i="13"/>
  <c r="AO146" i="13"/>
  <c r="AM146" i="13"/>
  <c r="AQ145" i="13"/>
  <c r="AP145" i="13"/>
  <c r="AO145" i="13"/>
  <c r="AM145" i="13"/>
  <c r="AQ144" i="13"/>
  <c r="AP144" i="13"/>
  <c r="AO144" i="13"/>
  <c r="AM144" i="13"/>
  <c r="AQ143" i="13"/>
  <c r="AP143" i="13"/>
  <c r="AO143" i="13"/>
  <c r="AM143" i="13"/>
  <c r="AQ142" i="13"/>
  <c r="AP142" i="13"/>
  <c r="AO142" i="13"/>
  <c r="AM142" i="13"/>
  <c r="AQ141" i="13"/>
  <c r="AP141" i="13"/>
  <c r="AO141" i="13"/>
  <c r="AM141" i="13"/>
  <c r="AQ140" i="13"/>
  <c r="AP140" i="13"/>
  <c r="AO140" i="13"/>
  <c r="AM140" i="13"/>
  <c r="AQ139" i="13"/>
  <c r="AP139" i="13"/>
  <c r="AO139" i="13"/>
  <c r="AM139" i="13"/>
  <c r="AQ138" i="13"/>
  <c r="AP138" i="13"/>
  <c r="AO138" i="13"/>
  <c r="AM138" i="13"/>
  <c r="AQ137" i="13"/>
  <c r="AP137" i="13"/>
  <c r="AO137" i="13"/>
  <c r="AM137" i="13"/>
  <c r="AQ136" i="13"/>
  <c r="AP136" i="13"/>
  <c r="AO136" i="13"/>
  <c r="AM136" i="13"/>
  <c r="AQ135" i="13"/>
  <c r="AP135" i="13"/>
  <c r="AO135" i="13"/>
  <c r="AM135" i="13"/>
  <c r="AQ134" i="13"/>
  <c r="AP134" i="13"/>
  <c r="AO134" i="13"/>
  <c r="AM134" i="13"/>
  <c r="AQ133" i="13"/>
  <c r="AP133" i="13"/>
  <c r="AO133" i="13"/>
  <c r="AM133" i="13"/>
  <c r="AQ132" i="13"/>
  <c r="AP132" i="13"/>
  <c r="AO132" i="13"/>
  <c r="AM132" i="13"/>
  <c r="AQ131" i="13"/>
  <c r="AP131" i="13"/>
  <c r="AO131" i="13"/>
  <c r="AM131" i="13"/>
  <c r="AQ130" i="13"/>
  <c r="AP130" i="13"/>
  <c r="AO130" i="13"/>
  <c r="AM130" i="13"/>
  <c r="AQ129" i="13"/>
  <c r="AP129" i="13"/>
  <c r="AO129" i="13"/>
  <c r="AM129" i="13"/>
  <c r="AQ128" i="13"/>
  <c r="AP128" i="13"/>
  <c r="AO128" i="13"/>
  <c r="AM128" i="13"/>
  <c r="AQ127" i="13"/>
  <c r="AP127" i="13"/>
  <c r="AO127" i="13"/>
  <c r="AM127" i="13"/>
  <c r="AQ126" i="13"/>
  <c r="AP126" i="13"/>
  <c r="AO126" i="13"/>
  <c r="AM126" i="13"/>
  <c r="AQ125" i="13"/>
  <c r="AP125" i="13"/>
  <c r="AO125" i="13"/>
  <c r="AM125" i="13"/>
  <c r="AQ124" i="13"/>
  <c r="AP124" i="13"/>
  <c r="AO124" i="13"/>
  <c r="AM124" i="13"/>
  <c r="AQ123" i="13"/>
  <c r="AP123" i="13"/>
  <c r="AO123" i="13"/>
  <c r="AM123" i="13"/>
  <c r="AQ122" i="13"/>
  <c r="AP122" i="13"/>
  <c r="AO122" i="13"/>
  <c r="AM122" i="13"/>
  <c r="AQ121" i="13"/>
  <c r="AP121" i="13"/>
  <c r="AO121" i="13"/>
  <c r="AM121" i="13"/>
  <c r="AQ120" i="13"/>
  <c r="AP120" i="13"/>
  <c r="AO120" i="13"/>
  <c r="AM120" i="13"/>
  <c r="AQ119" i="13"/>
  <c r="AP119" i="13"/>
  <c r="AO119" i="13"/>
  <c r="AM119" i="13"/>
  <c r="AQ118" i="13"/>
  <c r="AP118" i="13"/>
  <c r="AO118" i="13"/>
  <c r="AM118" i="13"/>
  <c r="AQ117" i="13"/>
  <c r="AP117" i="13"/>
  <c r="AO117" i="13"/>
  <c r="AM117" i="13"/>
  <c r="AQ116" i="13"/>
  <c r="AP116" i="13"/>
  <c r="AO116" i="13"/>
  <c r="AM116" i="13"/>
  <c r="AQ115" i="13"/>
  <c r="AP115" i="13"/>
  <c r="AO115" i="13"/>
  <c r="AM115" i="13"/>
  <c r="AQ114" i="13"/>
  <c r="AP114" i="13"/>
  <c r="AO114" i="13"/>
  <c r="AM114" i="13"/>
  <c r="AQ113" i="13"/>
  <c r="AP113" i="13"/>
  <c r="AO113" i="13"/>
  <c r="AM113" i="13"/>
  <c r="AQ112" i="13"/>
  <c r="AP112" i="13"/>
  <c r="AO112" i="13"/>
  <c r="AM112" i="13"/>
  <c r="AQ111" i="13"/>
  <c r="AP111" i="13"/>
  <c r="AO111" i="13"/>
  <c r="AM111" i="13"/>
  <c r="AQ110" i="13"/>
  <c r="AP110" i="13"/>
  <c r="AO110" i="13"/>
  <c r="AM110" i="13"/>
  <c r="AQ109" i="13"/>
  <c r="AP109" i="13"/>
  <c r="AO109" i="13"/>
  <c r="AM109" i="13"/>
  <c r="AQ108" i="13"/>
  <c r="AP108" i="13"/>
  <c r="AO108" i="13"/>
  <c r="AM108" i="13"/>
  <c r="AQ107" i="13"/>
  <c r="AP107" i="13"/>
  <c r="AO107" i="13"/>
  <c r="AM107" i="13"/>
  <c r="AQ106" i="13"/>
  <c r="AP106" i="13"/>
  <c r="AO106" i="13"/>
  <c r="AM106" i="13"/>
  <c r="AQ105" i="13"/>
  <c r="AP105" i="13"/>
  <c r="AO105" i="13"/>
  <c r="AM105" i="13"/>
  <c r="AQ104" i="13"/>
  <c r="AP104" i="13"/>
  <c r="AO104" i="13"/>
  <c r="AM104" i="13"/>
  <c r="AQ103" i="13"/>
  <c r="AP103" i="13"/>
  <c r="AO103" i="13"/>
  <c r="AM103" i="13"/>
  <c r="AQ102" i="13"/>
  <c r="AP102" i="13"/>
  <c r="AO102" i="13"/>
  <c r="AM102" i="13"/>
  <c r="AQ101" i="13"/>
  <c r="AP101" i="13"/>
  <c r="AO101" i="13"/>
  <c r="AM101" i="13"/>
  <c r="AQ100" i="13"/>
  <c r="AP100" i="13"/>
  <c r="AO100" i="13"/>
  <c r="AM100" i="13"/>
  <c r="AQ99" i="13"/>
  <c r="AP99" i="13"/>
  <c r="AO99" i="13"/>
  <c r="AM99" i="13"/>
  <c r="AQ98" i="13"/>
  <c r="AP98" i="13"/>
  <c r="AO98" i="13"/>
  <c r="AM98" i="13"/>
  <c r="AQ97" i="13"/>
  <c r="AP97" i="13"/>
  <c r="AO97" i="13"/>
  <c r="AM97" i="13"/>
  <c r="AQ96" i="13"/>
  <c r="AP96" i="13"/>
  <c r="AO96" i="13"/>
  <c r="AM96" i="13"/>
  <c r="AQ95" i="13"/>
  <c r="AP95" i="13"/>
  <c r="AO95" i="13"/>
  <c r="AM95" i="13"/>
  <c r="AQ94" i="13"/>
  <c r="AP94" i="13"/>
  <c r="AO94" i="13"/>
  <c r="AM94" i="13"/>
  <c r="AQ93" i="13"/>
  <c r="AP93" i="13"/>
  <c r="AO93" i="13"/>
  <c r="AM93" i="13"/>
  <c r="AQ92" i="13"/>
  <c r="AP92" i="13"/>
  <c r="AO92" i="13"/>
  <c r="AM92" i="13"/>
  <c r="AQ91" i="13"/>
  <c r="AP91" i="13"/>
  <c r="AO91" i="13"/>
  <c r="AM91" i="13"/>
  <c r="AQ90" i="13"/>
  <c r="AP90" i="13"/>
  <c r="AO90" i="13"/>
  <c r="AM90" i="13"/>
  <c r="AQ89" i="13"/>
  <c r="AP89" i="13"/>
  <c r="AO89" i="13"/>
  <c r="AM89" i="13"/>
  <c r="AQ88" i="13"/>
  <c r="AP88" i="13"/>
  <c r="AO88" i="13"/>
  <c r="AM88" i="13"/>
  <c r="AQ87" i="13"/>
  <c r="AP87" i="13"/>
  <c r="AO87" i="13"/>
  <c r="AM87" i="13"/>
  <c r="AQ86" i="13"/>
  <c r="AP86" i="13"/>
  <c r="AO86" i="13"/>
  <c r="AM86" i="13"/>
  <c r="AQ85" i="13"/>
  <c r="AP85" i="13"/>
  <c r="AO85" i="13"/>
  <c r="AM85" i="13"/>
  <c r="AQ84" i="13"/>
  <c r="AP84" i="13"/>
  <c r="AO84" i="13"/>
  <c r="AM84" i="13"/>
  <c r="AQ83" i="13"/>
  <c r="AP83" i="13"/>
  <c r="AO83" i="13"/>
  <c r="AM83" i="13"/>
  <c r="AQ82" i="13"/>
  <c r="AP82" i="13"/>
  <c r="AO82" i="13"/>
  <c r="AM82" i="13"/>
  <c r="AQ81" i="13"/>
  <c r="AP81" i="13"/>
  <c r="AO81" i="13"/>
  <c r="AM81" i="13"/>
  <c r="AQ80" i="13"/>
  <c r="AP80" i="13"/>
  <c r="AO80" i="13"/>
  <c r="AM80" i="13"/>
  <c r="AQ79" i="13"/>
  <c r="AP79" i="13"/>
  <c r="AO79" i="13"/>
  <c r="AM79" i="13"/>
  <c r="AQ78" i="13"/>
  <c r="AP78" i="13"/>
  <c r="AO78" i="13"/>
  <c r="AM78" i="13"/>
  <c r="AQ77" i="13"/>
  <c r="AP77" i="13"/>
  <c r="AO77" i="13"/>
  <c r="AM77" i="13"/>
  <c r="AQ76" i="13"/>
  <c r="AP76" i="13"/>
  <c r="AO76" i="13"/>
  <c r="AM76" i="13"/>
  <c r="AQ75" i="13"/>
  <c r="AP75" i="13"/>
  <c r="AO75" i="13"/>
  <c r="AM75" i="13"/>
  <c r="AQ74" i="13"/>
  <c r="AP74" i="13"/>
  <c r="AO74" i="13"/>
  <c r="AM74" i="13"/>
  <c r="AQ73" i="13"/>
  <c r="AP73" i="13"/>
  <c r="AO73" i="13"/>
  <c r="AM73" i="13"/>
  <c r="AQ72" i="13"/>
  <c r="AP72" i="13"/>
  <c r="AO72" i="13"/>
  <c r="AM72" i="13"/>
  <c r="AQ71" i="13"/>
  <c r="AP71" i="13"/>
  <c r="AO71" i="13"/>
  <c r="AM71" i="13"/>
  <c r="AQ70" i="13"/>
  <c r="AP70" i="13"/>
  <c r="AO70" i="13"/>
  <c r="AM70" i="13"/>
  <c r="AQ69" i="13"/>
  <c r="AP69" i="13"/>
  <c r="AO69" i="13"/>
  <c r="AM69" i="13"/>
  <c r="AQ68" i="13"/>
  <c r="AP68" i="13"/>
  <c r="AO68" i="13"/>
  <c r="AM68" i="13"/>
  <c r="AQ67" i="13"/>
  <c r="AP67" i="13"/>
  <c r="AO67" i="13"/>
  <c r="AM67" i="13"/>
  <c r="AQ66" i="13"/>
  <c r="AP66" i="13"/>
  <c r="AO66" i="13"/>
  <c r="AM66" i="13"/>
  <c r="AQ65" i="13"/>
  <c r="AP65" i="13"/>
  <c r="AO65" i="13"/>
  <c r="AM65" i="13"/>
  <c r="AQ64" i="13"/>
  <c r="AP64" i="13"/>
  <c r="AO64" i="13"/>
  <c r="AM64" i="13"/>
  <c r="AQ63" i="13"/>
  <c r="AP63" i="13"/>
  <c r="AO63" i="13"/>
  <c r="AM63" i="13"/>
  <c r="AQ62" i="13"/>
  <c r="AP62" i="13"/>
  <c r="AO62" i="13"/>
  <c r="AM62" i="13"/>
  <c r="AQ61" i="13"/>
  <c r="AP61" i="13"/>
  <c r="AO61" i="13"/>
  <c r="AM61" i="13"/>
  <c r="AQ60" i="13"/>
  <c r="AP60" i="13"/>
  <c r="AO60" i="13"/>
  <c r="AM60" i="13"/>
  <c r="AQ59" i="13"/>
  <c r="AP59" i="13"/>
  <c r="AO59" i="13"/>
  <c r="AM59" i="13"/>
  <c r="AQ58" i="13"/>
  <c r="AP58" i="13"/>
  <c r="AO58" i="13"/>
  <c r="AM58" i="13"/>
  <c r="AQ57" i="13"/>
  <c r="AP57" i="13"/>
  <c r="AO57" i="13"/>
  <c r="AM57" i="13"/>
  <c r="AQ56" i="13"/>
  <c r="AP56" i="13"/>
  <c r="AO56" i="13"/>
  <c r="AM56" i="13"/>
  <c r="AQ55" i="13"/>
  <c r="AP55" i="13"/>
  <c r="AO55" i="13"/>
  <c r="AM55" i="13"/>
  <c r="AQ54" i="13"/>
  <c r="AP54" i="13"/>
  <c r="AO54" i="13"/>
  <c r="AM54" i="13"/>
  <c r="AQ53" i="13"/>
  <c r="AP53" i="13"/>
  <c r="AO53" i="13"/>
  <c r="AM53" i="13"/>
  <c r="AQ52" i="13"/>
  <c r="AP52" i="13"/>
  <c r="AO52" i="13"/>
  <c r="AM52" i="13"/>
  <c r="AQ51" i="13"/>
  <c r="AP51" i="13"/>
  <c r="AO51" i="13"/>
  <c r="AM51" i="13"/>
  <c r="AQ50" i="13"/>
  <c r="AP50" i="13"/>
  <c r="AO50" i="13"/>
  <c r="AM50" i="13"/>
  <c r="AQ49" i="13"/>
  <c r="AP49" i="13"/>
  <c r="AO49" i="13"/>
  <c r="AM49" i="13"/>
  <c r="AQ48" i="13"/>
  <c r="AP48" i="13"/>
  <c r="AO48" i="13"/>
  <c r="AM48" i="13"/>
  <c r="AQ47" i="13"/>
  <c r="AP47" i="13"/>
  <c r="AO47" i="13"/>
  <c r="AM47" i="13"/>
  <c r="AQ46" i="13"/>
  <c r="AP46" i="13"/>
  <c r="AO46" i="13"/>
  <c r="AM46" i="13"/>
  <c r="AQ45" i="13"/>
  <c r="AP45" i="13"/>
  <c r="AO45" i="13"/>
  <c r="AM45" i="13"/>
  <c r="AQ44" i="13"/>
  <c r="AP44" i="13"/>
  <c r="AO44" i="13"/>
  <c r="AM44" i="13"/>
  <c r="AQ43" i="13"/>
  <c r="AP43" i="13"/>
  <c r="AO43" i="13"/>
  <c r="AM43" i="13"/>
  <c r="AQ42" i="13"/>
  <c r="AP42" i="13"/>
  <c r="AO42" i="13"/>
  <c r="AM42" i="13"/>
  <c r="AQ41" i="13"/>
  <c r="AP41" i="13"/>
  <c r="AO41" i="13"/>
  <c r="AM41" i="13"/>
  <c r="AQ40" i="13"/>
  <c r="AP40" i="13"/>
  <c r="AO40" i="13"/>
  <c r="AM40" i="13"/>
  <c r="AQ39" i="13"/>
  <c r="AP39" i="13"/>
  <c r="AO39" i="13"/>
  <c r="AM39" i="13"/>
  <c r="AQ38" i="13"/>
  <c r="AP38" i="13"/>
  <c r="AO38" i="13"/>
  <c r="AM38" i="13"/>
  <c r="AQ37" i="13"/>
  <c r="AP37" i="13"/>
  <c r="AO37" i="13"/>
  <c r="AM37" i="13"/>
  <c r="AQ36" i="13"/>
  <c r="AP36" i="13"/>
  <c r="AO36" i="13"/>
  <c r="AM36" i="13"/>
  <c r="AQ35" i="13"/>
  <c r="AP35" i="13"/>
  <c r="AO35" i="13"/>
  <c r="AM35" i="13"/>
  <c r="AQ34" i="13"/>
  <c r="AP34" i="13"/>
  <c r="AO34" i="13"/>
  <c r="AM34" i="13"/>
  <c r="AQ33" i="13"/>
  <c r="AP33" i="13"/>
  <c r="AO33" i="13"/>
  <c r="AM33" i="13"/>
  <c r="AQ32" i="13"/>
  <c r="AP32" i="13"/>
  <c r="AO32" i="13"/>
  <c r="AM32" i="13"/>
  <c r="AQ31" i="13"/>
  <c r="AP31" i="13"/>
  <c r="AO31" i="13"/>
  <c r="AM31" i="13"/>
  <c r="AQ30" i="13"/>
  <c r="AP30" i="13"/>
  <c r="AO30" i="13"/>
  <c r="AM30" i="13"/>
  <c r="AQ29" i="13"/>
  <c r="AP29" i="13"/>
  <c r="AO29" i="13"/>
  <c r="AM29" i="13"/>
  <c r="AQ28" i="13"/>
  <c r="AP28" i="13"/>
  <c r="AO28" i="13"/>
  <c r="AM28" i="13"/>
  <c r="AQ27" i="13"/>
  <c r="AP27" i="13"/>
  <c r="AO27" i="13"/>
  <c r="AM27" i="13"/>
  <c r="AQ26" i="13"/>
  <c r="AP26" i="13"/>
  <c r="AO26" i="13"/>
  <c r="AM26" i="13"/>
  <c r="AQ25" i="13"/>
  <c r="AP25" i="13"/>
  <c r="AO25" i="13"/>
  <c r="AM25" i="13"/>
  <c r="AQ24" i="13"/>
  <c r="AP24" i="13"/>
  <c r="AO24" i="13"/>
  <c r="AM24" i="13"/>
  <c r="AQ23" i="13"/>
  <c r="AP23" i="13"/>
  <c r="AO23" i="13"/>
  <c r="AM23" i="13"/>
  <c r="AQ22" i="13"/>
  <c r="AP22" i="13"/>
  <c r="AO22" i="13"/>
  <c r="AM22" i="13"/>
  <c r="AQ21" i="13"/>
  <c r="AP21" i="13"/>
  <c r="AO21" i="13"/>
  <c r="AM21" i="13"/>
  <c r="AQ20" i="13"/>
  <c r="AP20" i="13"/>
  <c r="AO20" i="13"/>
  <c r="AM20" i="13"/>
  <c r="AQ19" i="13"/>
  <c r="AP19" i="13"/>
  <c r="AO19" i="13"/>
  <c r="AM19" i="13"/>
  <c r="AQ18" i="13"/>
  <c r="AP18" i="13"/>
  <c r="AO18" i="13"/>
  <c r="AM18" i="13"/>
  <c r="AQ17" i="13"/>
  <c r="AP17" i="13"/>
  <c r="AO17" i="13"/>
  <c r="AM17" i="13"/>
  <c r="AQ16" i="13"/>
  <c r="AP16" i="13"/>
  <c r="AO16" i="13"/>
  <c r="AM16" i="13"/>
  <c r="AQ15" i="13"/>
  <c r="AP15" i="13"/>
  <c r="AO15" i="13"/>
  <c r="AM15" i="13"/>
  <c r="S28" i="17" l="1"/>
  <c r="H28" i="17"/>
  <c r="S30" i="13"/>
  <c r="S28" i="13"/>
  <c r="H30" i="13"/>
  <c r="H28" i="13"/>
  <c r="S36" i="13"/>
  <c r="F63" i="6"/>
  <c r="U28" i="22" l="1"/>
  <c r="U28" i="18"/>
  <c r="U28" i="14"/>
  <c r="U26" i="14"/>
  <c r="H28" i="7" l="1"/>
  <c r="AC28" i="7" s="1"/>
  <c r="S121" i="14"/>
  <c r="S119" i="14"/>
  <c r="S116" i="14"/>
  <c r="S115" i="14"/>
  <c r="S114" i="14"/>
  <c r="S113" i="14"/>
  <c r="S112" i="14"/>
  <c r="S111" i="14"/>
  <c r="S110" i="14"/>
  <c r="S109" i="14"/>
  <c r="S108" i="14"/>
  <c r="S105" i="14"/>
  <c r="S104" i="14"/>
  <c r="S103" i="14"/>
  <c r="S102" i="14"/>
  <c r="S101" i="14"/>
  <c r="S100" i="14"/>
  <c r="S99" i="14"/>
  <c r="S98" i="14"/>
  <c r="S97" i="14"/>
  <c r="S96" i="14"/>
  <c r="S95" i="14"/>
  <c r="S94" i="14"/>
  <c r="S93" i="14"/>
  <c r="S92" i="14"/>
  <c r="S91" i="14"/>
  <c r="S90" i="14"/>
  <c r="S89" i="14"/>
  <c r="S88" i="14"/>
  <c r="S87" i="14"/>
  <c r="S79" i="14"/>
  <c r="S77" i="14"/>
  <c r="S75" i="14"/>
  <c r="U49" i="14"/>
  <c r="O49" i="14"/>
  <c r="U47" i="14"/>
  <c r="O47" i="14"/>
  <c r="U45" i="14"/>
  <c r="O45" i="14"/>
  <c r="U42" i="14"/>
  <c r="O42" i="14"/>
  <c r="O26" i="14"/>
  <c r="U24" i="14"/>
  <c r="O24" i="14"/>
  <c r="U22" i="14"/>
  <c r="O22" i="14"/>
  <c r="U20" i="14"/>
  <c r="O20" i="14"/>
  <c r="U18" i="14"/>
  <c r="O18" i="14"/>
  <c r="AD33" i="17" l="1"/>
  <c r="AD35" i="17"/>
  <c r="D36" i="17"/>
  <c r="F32" i="13"/>
  <c r="AD35" i="21"/>
  <c r="AA119" i="14"/>
  <c r="AA121" i="18"/>
  <c r="AA119" i="18"/>
  <c r="AA20" i="16"/>
  <c r="AD29" i="6"/>
  <c r="AD17" i="6"/>
  <c r="L28" i="11"/>
  <c r="U41" i="11"/>
  <c r="F32" i="17" l="1"/>
  <c r="S32" i="13"/>
  <c r="H32" i="13"/>
  <c r="D39" i="18"/>
  <c r="S36" i="17"/>
  <c r="U38" i="18" s="1"/>
  <c r="F35" i="18"/>
  <c r="F32" i="21"/>
  <c r="D36" i="21"/>
  <c r="S36" i="21" s="1"/>
  <c r="H36" i="17"/>
  <c r="AG89" i="12"/>
  <c r="AC89" i="12"/>
  <c r="S36" i="6"/>
  <c r="AA111" i="18"/>
  <c r="AA79" i="18"/>
  <c r="S102" i="18"/>
  <c r="S101" i="18"/>
  <c r="H38" i="22"/>
  <c r="AC38" i="22" s="1"/>
  <c r="H36" i="22"/>
  <c r="AC36" i="22" s="1"/>
  <c r="H34" i="22"/>
  <c r="AC34" i="22" s="1"/>
  <c r="H32" i="22"/>
  <c r="AC32" i="22" s="1"/>
  <c r="H30" i="22"/>
  <c r="AC30" i="22" s="1"/>
  <c r="AD44" i="21"/>
  <c r="AD42" i="21"/>
  <c r="AD40" i="21"/>
  <c r="AD37" i="21"/>
  <c r="AD33" i="21"/>
  <c r="AD31" i="21"/>
  <c r="AD29" i="21"/>
  <c r="AD27" i="21"/>
  <c r="P35" i="21"/>
  <c r="P33" i="21"/>
  <c r="P31" i="21"/>
  <c r="P29" i="21"/>
  <c r="P27" i="21"/>
  <c r="H38" i="18"/>
  <c r="H36" i="18"/>
  <c r="AC36" i="18" s="1"/>
  <c r="H34" i="18"/>
  <c r="H32" i="18"/>
  <c r="H30" i="18"/>
  <c r="H28" i="18"/>
  <c r="AC28" i="18" s="1"/>
  <c r="U41" i="15"/>
  <c r="U42" i="11"/>
  <c r="P35" i="17"/>
  <c r="P33" i="17"/>
  <c r="P31" i="17"/>
  <c r="P29" i="17"/>
  <c r="P27" i="17"/>
  <c r="S32" i="21" l="1"/>
  <c r="U34" i="22" s="1"/>
  <c r="H32" i="21"/>
  <c r="H32" i="17"/>
  <c r="S32" i="17"/>
  <c r="U34" i="18" s="1"/>
  <c r="F30" i="17"/>
  <c r="F35" i="22"/>
  <c r="U38" i="22"/>
  <c r="D39" i="22"/>
  <c r="H36" i="21"/>
  <c r="H36" i="13"/>
  <c r="P286" i="10"/>
  <c r="P226" i="10"/>
  <c r="P224" i="10"/>
  <c r="P166" i="10"/>
  <c r="P106" i="10"/>
  <c r="P104" i="10"/>
  <c r="H36" i="6"/>
  <c r="H227" i="10" s="1"/>
  <c r="S227" i="10"/>
  <c r="H38" i="14"/>
  <c r="H36" i="14"/>
  <c r="AC36" i="14" s="1"/>
  <c r="F35" i="14"/>
  <c r="H34" i="14"/>
  <c r="H32" i="14"/>
  <c r="F31" i="14"/>
  <c r="H30" i="14"/>
  <c r="H28" i="14"/>
  <c r="AC28" i="14" s="1"/>
  <c r="D39" i="14"/>
  <c r="F33" i="14"/>
  <c r="P27" i="13"/>
  <c r="P35" i="13"/>
  <c r="P33" i="13"/>
  <c r="P31" i="13"/>
  <c r="P29" i="13"/>
  <c r="P25" i="13"/>
  <c r="AD280" i="10"/>
  <c r="D287" i="10"/>
  <c r="F283" i="10"/>
  <c r="F281" i="10"/>
  <c r="F279" i="10"/>
  <c r="P284" i="10"/>
  <c r="P282" i="10"/>
  <c r="P280" i="10"/>
  <c r="P278" i="10"/>
  <c r="D227" i="10"/>
  <c r="AD282" i="10"/>
  <c r="P222" i="10"/>
  <c r="P220" i="10"/>
  <c r="P218" i="10"/>
  <c r="F223" i="10"/>
  <c r="F221" i="10"/>
  <c r="F219" i="10"/>
  <c r="AD220" i="10"/>
  <c r="AD222" i="10"/>
  <c r="S30" i="17" l="1"/>
  <c r="U32" i="18" s="1"/>
  <c r="H30" i="17"/>
  <c r="F30" i="21"/>
  <c r="F33" i="18"/>
  <c r="F28" i="21"/>
  <c r="F31" i="18"/>
  <c r="U30" i="18"/>
  <c r="H107" i="10"/>
  <c r="H47" i="10"/>
  <c r="H167" i="10"/>
  <c r="S167" i="10"/>
  <c r="S107" i="10"/>
  <c r="AC38" i="18"/>
  <c r="U38" i="7"/>
  <c r="S287" i="10"/>
  <c r="S47" i="10"/>
  <c r="H287" i="10"/>
  <c r="U38" i="14"/>
  <c r="AC38" i="14" s="1"/>
  <c r="H223" i="10"/>
  <c r="H283" i="10"/>
  <c r="AD164" i="10"/>
  <c r="AD162" i="10"/>
  <c r="AD160" i="10"/>
  <c r="P164" i="10"/>
  <c r="P162" i="10"/>
  <c r="P160" i="10"/>
  <c r="P158" i="10"/>
  <c r="D167" i="10"/>
  <c r="H163" i="10"/>
  <c r="F163" i="10"/>
  <c r="F161" i="10"/>
  <c r="F159" i="10"/>
  <c r="D107" i="10"/>
  <c r="H28" i="21" l="1"/>
  <c r="S28" i="21"/>
  <c r="U30" i="22" s="1"/>
  <c r="H30" i="21"/>
  <c r="S30" i="21"/>
  <c r="U32" i="22" s="1"/>
  <c r="F31" i="22"/>
  <c r="F33" i="22"/>
  <c r="D47" i="10"/>
  <c r="F39" i="10"/>
  <c r="AD46" i="10"/>
  <c r="F103" i="10"/>
  <c r="F101" i="10"/>
  <c r="F99" i="10"/>
  <c r="H103" i="10"/>
  <c r="P102" i="10"/>
  <c r="P100" i="10"/>
  <c r="P98" i="10"/>
  <c r="AD102" i="10"/>
  <c r="AD100" i="10"/>
  <c r="AD44" i="10"/>
  <c r="AD40" i="10"/>
  <c r="P46" i="10"/>
  <c r="P44" i="10"/>
  <c r="P42" i="10"/>
  <c r="P40" i="10" l="1"/>
  <c r="P38" i="10"/>
  <c r="AD38" i="10" s="1"/>
  <c r="P36" i="10"/>
  <c r="H43" i="10"/>
  <c r="F43" i="10"/>
  <c r="F41" i="10"/>
  <c r="P34" i="10"/>
  <c r="P32" i="10"/>
  <c r="P30" i="10"/>
  <c r="P28" i="10"/>
  <c r="P26" i="10"/>
  <c r="AD31" i="6" l="1"/>
  <c r="D39" i="7"/>
  <c r="AC34" i="18" l="1"/>
  <c r="S283" i="10"/>
  <c r="U34" i="14"/>
  <c r="S223" i="10"/>
  <c r="S163" i="10"/>
  <c r="S103" i="10"/>
  <c r="S43" i="10"/>
  <c r="H219" i="10"/>
  <c r="H279" i="10"/>
  <c r="H159" i="10"/>
  <c r="H99" i="10"/>
  <c r="H39" i="10"/>
  <c r="AC30" i="18"/>
  <c r="S219" i="10"/>
  <c r="S279" i="10"/>
  <c r="U30" i="14"/>
  <c r="S159" i="10"/>
  <c r="S99" i="10"/>
  <c r="S39" i="10"/>
  <c r="H281" i="10"/>
  <c r="H221" i="10"/>
  <c r="H161" i="10"/>
  <c r="H101" i="10"/>
  <c r="H41" i="10"/>
  <c r="AC32" i="18"/>
  <c r="S281" i="10"/>
  <c r="U32" i="14"/>
  <c r="S221" i="10"/>
  <c r="S161" i="10"/>
  <c r="S101" i="10"/>
  <c r="S41" i="10"/>
  <c r="F35" i="7"/>
  <c r="H38" i="7" l="1"/>
  <c r="AC38" i="7" s="1"/>
  <c r="H36" i="7"/>
  <c r="AC36" i="7" s="1"/>
  <c r="U32" i="7"/>
  <c r="F31" i="7"/>
  <c r="H30" i="7"/>
  <c r="AC30" i="7" s="1"/>
  <c r="U34" i="7"/>
  <c r="U30" i="7" l="1"/>
  <c r="F33" i="7" l="1"/>
  <c r="AD35" i="6" l="1"/>
  <c r="AD33" i="6"/>
  <c r="AD27" i="6"/>
  <c r="AD25" i="6"/>
  <c r="AD23" i="6"/>
  <c r="AD21" i="6"/>
  <c r="AD19" i="6"/>
  <c r="AD15" i="6"/>
  <c r="P15" i="21"/>
  <c r="P17" i="21"/>
  <c r="P19" i="21"/>
  <c r="P21" i="21"/>
  <c r="P23" i="21"/>
  <c r="P15" i="17"/>
  <c r="P17" i="17"/>
  <c r="P19" i="17"/>
  <c r="P21" i="17"/>
  <c r="P23" i="17"/>
  <c r="P15" i="13"/>
  <c r="P17" i="13"/>
  <c r="P19" i="13"/>
  <c r="P21" i="13"/>
  <c r="P23" i="13"/>
  <c r="P40" i="21"/>
  <c r="P42" i="21"/>
  <c r="P44" i="21"/>
  <c r="P40" i="17"/>
  <c r="P42" i="17"/>
  <c r="P44" i="17"/>
  <c r="P40" i="13"/>
  <c r="P42" i="13"/>
  <c r="P44" i="13"/>
  <c r="H32" i="7" l="1"/>
  <c r="AA10" i="11" l="1"/>
  <c r="D23" i="2" l="1"/>
  <c r="P23" i="2"/>
  <c r="AD37" i="1"/>
  <c r="G23" i="2"/>
  <c r="J23" i="2"/>
  <c r="S23" i="2"/>
  <c r="V23" i="2"/>
  <c r="S27" i="2"/>
  <c r="W27" i="2"/>
  <c r="S30" i="2"/>
  <c r="W30" i="2"/>
  <c r="S33" i="2"/>
  <c r="W33" i="2"/>
  <c r="S36" i="2"/>
  <c r="W36" i="2"/>
  <c r="S39" i="2"/>
  <c r="W39" i="2"/>
  <c r="S42" i="2"/>
  <c r="W42" i="2"/>
  <c r="Y66" i="2"/>
  <c r="AC66" i="2"/>
  <c r="AG66" i="2"/>
  <c r="D9" i="6"/>
  <c r="G9" i="6"/>
  <c r="J9" i="6"/>
  <c r="P9" i="6"/>
  <c r="S9" i="6"/>
  <c r="V9" i="6"/>
  <c r="D11" i="6"/>
  <c r="H12" i="6" s="1"/>
  <c r="G11" i="6"/>
  <c r="J11" i="6"/>
  <c r="P11" i="6"/>
  <c r="S11" i="6"/>
  <c r="V11" i="6"/>
  <c r="AD37" i="6"/>
  <c r="AD40" i="6"/>
  <c r="AD42" i="6"/>
  <c r="AD44" i="6"/>
  <c r="D9" i="7"/>
  <c r="G9" i="7"/>
  <c r="J9" i="7"/>
  <c r="P9" i="7"/>
  <c r="S9" i="7"/>
  <c r="V9" i="7"/>
  <c r="D14" i="7"/>
  <c r="H15" i="7" s="1"/>
  <c r="G14" i="7"/>
  <c r="J14" i="7"/>
  <c r="P14" i="7"/>
  <c r="S14" i="7"/>
  <c r="V14" i="7"/>
  <c r="H18" i="7"/>
  <c r="AC18" i="7" s="1"/>
  <c r="H20" i="7"/>
  <c r="AC20" i="7" s="1"/>
  <c r="H22" i="7"/>
  <c r="AC22" i="7" s="1"/>
  <c r="H24" i="7"/>
  <c r="AC24" i="7" s="1"/>
  <c r="H26" i="7"/>
  <c r="AC26" i="7" s="1"/>
  <c r="AC32" i="7"/>
  <c r="H34" i="7"/>
  <c r="AC34" i="7" s="1"/>
  <c r="H42" i="7"/>
  <c r="AC42" i="7" s="1"/>
  <c r="H45" i="7"/>
  <c r="AC45" i="7" s="1"/>
  <c r="H47" i="7"/>
  <c r="AC47" i="7" s="1"/>
  <c r="H49" i="7"/>
  <c r="AC49" i="7" s="1"/>
  <c r="D71" i="7"/>
  <c r="G71" i="7"/>
  <c r="J71" i="7"/>
  <c r="P71" i="7"/>
  <c r="S71" i="7"/>
  <c r="V71" i="7"/>
  <c r="AA75" i="7"/>
  <c r="L37" i="1" s="1"/>
  <c r="AA77" i="7"/>
  <c r="R34" i="1" s="1"/>
  <c r="AA79" i="7"/>
  <c r="X34" i="1" s="1"/>
  <c r="D83" i="7"/>
  <c r="G83" i="7"/>
  <c r="J83" i="7"/>
  <c r="P83" i="7"/>
  <c r="S83" i="7"/>
  <c r="V83" i="7"/>
  <c r="AA87" i="7"/>
  <c r="AA88" i="7"/>
  <c r="AA89" i="7"/>
  <c r="AA90" i="7"/>
  <c r="AA91" i="7"/>
  <c r="AA92" i="7"/>
  <c r="AA93" i="7"/>
  <c r="AA94" i="7"/>
  <c r="AA95" i="7"/>
  <c r="AA96" i="7"/>
  <c r="AA97" i="7"/>
  <c r="AA98" i="7"/>
  <c r="AA99" i="7"/>
  <c r="AA100" i="7"/>
  <c r="AA101" i="7"/>
  <c r="AA102" i="7"/>
  <c r="AA103" i="7"/>
  <c r="AA104" i="7"/>
  <c r="AA105" i="7"/>
  <c r="AA108" i="7"/>
  <c r="AA109" i="7"/>
  <c r="AA110" i="7"/>
  <c r="AA111" i="7"/>
  <c r="AA112" i="7"/>
  <c r="AA113" i="7"/>
  <c r="AA114" i="7"/>
  <c r="AA115" i="7"/>
  <c r="AA116" i="7"/>
  <c r="AA119" i="7"/>
  <c r="X37" i="1" s="1"/>
  <c r="H24" i="10"/>
  <c r="AD26" i="10"/>
  <c r="AD28" i="10"/>
  <c r="AD30" i="10"/>
  <c r="AD32" i="10"/>
  <c r="AD34" i="10"/>
  <c r="AD36" i="10"/>
  <c r="AD42" i="10"/>
  <c r="H84" i="10"/>
  <c r="P86" i="10"/>
  <c r="AD86" i="10"/>
  <c r="P88" i="10"/>
  <c r="AD88" i="10"/>
  <c r="P90" i="10"/>
  <c r="AD90" i="10"/>
  <c r="P92" i="10"/>
  <c r="AD92" i="10"/>
  <c r="P94" i="10"/>
  <c r="AD94" i="10"/>
  <c r="P96" i="10"/>
  <c r="AD96" i="10"/>
  <c r="AD98" i="10"/>
  <c r="AD104" i="10"/>
  <c r="AD106" i="10"/>
  <c r="H144" i="10"/>
  <c r="P146" i="10"/>
  <c r="AD146" i="10"/>
  <c r="P148" i="10"/>
  <c r="AD148" i="10"/>
  <c r="P150" i="10"/>
  <c r="AD150" i="10"/>
  <c r="P152" i="10"/>
  <c r="AD152" i="10"/>
  <c r="P154" i="10"/>
  <c r="AD154" i="10"/>
  <c r="P156" i="10"/>
  <c r="AD156" i="10"/>
  <c r="AD158" i="10"/>
  <c r="AD166" i="10"/>
  <c r="H204" i="10"/>
  <c r="P206" i="10"/>
  <c r="AD206" i="10"/>
  <c r="P208" i="10"/>
  <c r="AD208" i="10"/>
  <c r="P210" i="10"/>
  <c r="AD210" i="10"/>
  <c r="P212" i="10"/>
  <c r="AD212" i="10"/>
  <c r="P214" i="10"/>
  <c r="AD214" i="10"/>
  <c r="P216" i="10"/>
  <c r="AD216" i="10"/>
  <c r="AD218" i="10"/>
  <c r="AD224" i="10"/>
  <c r="AD226" i="10"/>
  <c r="H264" i="10"/>
  <c r="P266" i="10"/>
  <c r="AD266" i="10"/>
  <c r="P268" i="10"/>
  <c r="AD268" i="10"/>
  <c r="P270" i="10"/>
  <c r="AD270" i="10"/>
  <c r="P272" i="10"/>
  <c r="AD272" i="10"/>
  <c r="P274" i="10"/>
  <c r="AD274" i="10"/>
  <c r="P276" i="10"/>
  <c r="AD276" i="10"/>
  <c r="AD278" i="10"/>
  <c r="AD284" i="10"/>
  <c r="AD286" i="10"/>
  <c r="V13" i="11"/>
  <c r="V13" i="15" s="1"/>
  <c r="V13" i="19" s="1"/>
  <c r="U14" i="11"/>
  <c r="U14" i="15" s="1"/>
  <c r="U14" i="19" s="1"/>
  <c r="U16" i="11"/>
  <c r="U18" i="11"/>
  <c r="U18" i="15" s="1"/>
  <c r="U18" i="19" s="1"/>
  <c r="N26" i="11"/>
  <c r="Q26" i="11"/>
  <c r="T26" i="11"/>
  <c r="AA26" i="11"/>
  <c r="AD26" i="11"/>
  <c r="AG26" i="11"/>
  <c r="L28" i="15"/>
  <c r="L28" i="19" s="1"/>
  <c r="L30" i="11"/>
  <c r="L30" i="15" s="1"/>
  <c r="L30" i="19" s="1"/>
  <c r="L32" i="11"/>
  <c r="L32" i="15" s="1"/>
  <c r="L32" i="19" s="1"/>
  <c r="AB32" i="11"/>
  <c r="U40" i="11"/>
  <c r="U40" i="15" s="1"/>
  <c r="U40" i="19" s="1"/>
  <c r="U41" i="19"/>
  <c r="U42" i="15"/>
  <c r="U42" i="19" s="1"/>
  <c r="AC42" i="11"/>
  <c r="AC42" i="15" s="1"/>
  <c r="AC42" i="19" s="1"/>
  <c r="U43" i="11"/>
  <c r="U43" i="15" s="1"/>
  <c r="U43" i="19" s="1"/>
  <c r="P48" i="11"/>
  <c r="S48" i="11"/>
  <c r="V48" i="11"/>
  <c r="AA48" i="11"/>
  <c r="AD48" i="11"/>
  <c r="AG48" i="11"/>
  <c r="D14" i="12"/>
  <c r="G14" i="12"/>
  <c r="J14" i="12"/>
  <c r="P14" i="12"/>
  <c r="S14" i="12"/>
  <c r="V14" i="12"/>
  <c r="D16" i="12"/>
  <c r="G16" i="12"/>
  <c r="J16" i="12"/>
  <c r="P16" i="12"/>
  <c r="S16" i="12"/>
  <c r="V16" i="12"/>
  <c r="P17" i="12"/>
  <c r="W17" i="12"/>
  <c r="AD17" i="12"/>
  <c r="B20" i="12"/>
  <c r="B20" i="16" s="1"/>
  <c r="B20" i="20" s="1"/>
  <c r="B50" i="20" s="1"/>
  <c r="J20" i="12"/>
  <c r="N20" i="12"/>
  <c r="N20" i="16" s="1"/>
  <c r="T20" i="12"/>
  <c r="V20" i="12" s="1"/>
  <c r="K50" i="12" s="1"/>
  <c r="J22" i="12"/>
  <c r="P22" i="12" s="1"/>
  <c r="B23" i="12"/>
  <c r="B23" i="16" s="1"/>
  <c r="J23" i="12"/>
  <c r="J23" i="16" s="1"/>
  <c r="N23" i="12"/>
  <c r="N23" i="16" s="1"/>
  <c r="N23" i="20" s="1"/>
  <c r="T23" i="12"/>
  <c r="V23" i="12" s="1"/>
  <c r="K52" i="12" s="1"/>
  <c r="J25" i="12"/>
  <c r="B26" i="12"/>
  <c r="B26" i="16" s="1"/>
  <c r="J26" i="12"/>
  <c r="J26" i="16" s="1"/>
  <c r="J26" i="20" s="1"/>
  <c r="N26" i="12"/>
  <c r="N26" i="16" s="1"/>
  <c r="N26" i="20" s="1"/>
  <c r="J28" i="12"/>
  <c r="J28" i="16" s="1"/>
  <c r="W28" i="16" s="1"/>
  <c r="B29" i="12"/>
  <c r="B56" i="12" s="1"/>
  <c r="J29" i="12"/>
  <c r="T29" i="12" s="1"/>
  <c r="V29" i="12" s="1"/>
  <c r="K56" i="12" s="1"/>
  <c r="N29" i="12"/>
  <c r="N29" i="16" s="1"/>
  <c r="N29" i="20" s="1"/>
  <c r="J31" i="12"/>
  <c r="P31" i="12" s="1"/>
  <c r="B32" i="12"/>
  <c r="B58" i="12" s="1"/>
  <c r="J32" i="12"/>
  <c r="N32" i="12"/>
  <c r="N32" i="16" s="1"/>
  <c r="T32" i="12"/>
  <c r="V32" i="12" s="1"/>
  <c r="K58" i="12" s="1"/>
  <c r="J34" i="12"/>
  <c r="J34" i="16" s="1"/>
  <c r="P34" i="16" s="1"/>
  <c r="B35" i="12"/>
  <c r="B35" i="16" s="1"/>
  <c r="J35" i="12"/>
  <c r="J35" i="16" s="1"/>
  <c r="J35" i="20" s="1"/>
  <c r="N35" i="12"/>
  <c r="T35" i="12"/>
  <c r="V35" i="12" s="1"/>
  <c r="K60" i="12" s="1"/>
  <c r="J37" i="12"/>
  <c r="P37" i="12" s="1"/>
  <c r="O67" i="12"/>
  <c r="Y67" i="12"/>
  <c r="AC67" i="12"/>
  <c r="AG67" i="12"/>
  <c r="B69" i="12"/>
  <c r="B69" i="16" s="1"/>
  <c r="B69" i="20" s="1"/>
  <c r="E69" i="12"/>
  <c r="E69" i="16" s="1"/>
  <c r="E69" i="20" s="1"/>
  <c r="Y69" i="12"/>
  <c r="Y69" i="16" s="1"/>
  <c r="Y69" i="20" s="1"/>
  <c r="AC69" i="12"/>
  <c r="AG69" i="12"/>
  <c r="AG69" i="16" s="1"/>
  <c r="AG69" i="20" s="1"/>
  <c r="E71" i="12"/>
  <c r="E71" i="16" s="1"/>
  <c r="E71" i="20" s="1"/>
  <c r="Y71" i="12"/>
  <c r="AC71" i="12"/>
  <c r="AC71" i="16" s="1"/>
  <c r="AC71" i="20" s="1"/>
  <c r="AG71" i="12"/>
  <c r="AG71" i="16" s="1"/>
  <c r="AG71" i="20" s="1"/>
  <c r="E73" i="12"/>
  <c r="E73" i="16" s="1"/>
  <c r="E73" i="20" s="1"/>
  <c r="Y73" i="12"/>
  <c r="Y73" i="16" s="1"/>
  <c r="Y73" i="20" s="1"/>
  <c r="AC73" i="12"/>
  <c r="AC73" i="16" s="1"/>
  <c r="AC73" i="20" s="1"/>
  <c r="AG73" i="12"/>
  <c r="AG73" i="16" s="1"/>
  <c r="E75" i="12"/>
  <c r="E75" i="16" s="1"/>
  <c r="E75" i="20" s="1"/>
  <c r="Y75" i="12"/>
  <c r="Y75" i="16" s="1"/>
  <c r="Y75" i="20" s="1"/>
  <c r="AC75" i="12"/>
  <c r="AC75" i="16" s="1"/>
  <c r="AC75" i="20" s="1"/>
  <c r="AG75" i="12"/>
  <c r="AG75" i="16" s="1"/>
  <c r="AG75" i="20" s="1"/>
  <c r="B77" i="12"/>
  <c r="B77" i="16" s="1"/>
  <c r="B77" i="20" s="1"/>
  <c r="E77" i="12"/>
  <c r="Y77" i="12"/>
  <c r="Y77" i="16" s="1"/>
  <c r="Y77" i="20" s="1"/>
  <c r="AC77" i="12"/>
  <c r="AC77" i="16" s="1"/>
  <c r="AC77" i="20" s="1"/>
  <c r="AG77" i="12"/>
  <c r="AG77" i="16" s="1"/>
  <c r="AG77" i="20" s="1"/>
  <c r="E79" i="12"/>
  <c r="E79" i="16" s="1"/>
  <c r="E79" i="20" s="1"/>
  <c r="Y79" i="12"/>
  <c r="AC79" i="12"/>
  <c r="AC79" i="16" s="1"/>
  <c r="AC79" i="20" s="1"/>
  <c r="AG79" i="12"/>
  <c r="AG79" i="16" s="1"/>
  <c r="AG79" i="20" s="1"/>
  <c r="E81" i="12"/>
  <c r="Y81" i="12"/>
  <c r="Y81" i="16" s="1"/>
  <c r="Y81" i="20" s="1"/>
  <c r="AC81" i="12"/>
  <c r="AC81" i="16" s="1"/>
  <c r="AC81" i="20" s="1"/>
  <c r="AG81" i="12"/>
  <c r="AG81" i="16" s="1"/>
  <c r="AG81" i="20" s="1"/>
  <c r="E83" i="12"/>
  <c r="E83" i="16" s="1"/>
  <c r="E83" i="20" s="1"/>
  <c r="Y83" i="12"/>
  <c r="Y83" i="16" s="1"/>
  <c r="Y83" i="20" s="1"/>
  <c r="AC83" i="12"/>
  <c r="AC83" i="16" s="1"/>
  <c r="AC83" i="20" s="1"/>
  <c r="AG83" i="12"/>
  <c r="AG83" i="16" s="1"/>
  <c r="AG83" i="20" s="1"/>
  <c r="B85" i="12"/>
  <c r="B85" i="16" s="1"/>
  <c r="B85" i="20" s="1"/>
  <c r="E85" i="12"/>
  <c r="E85" i="16" s="1"/>
  <c r="E85" i="20" s="1"/>
  <c r="Y85" i="12"/>
  <c r="Y85" i="16" s="1"/>
  <c r="Y85" i="20" s="1"/>
  <c r="AC85" i="12"/>
  <c r="AC85" i="16" s="1"/>
  <c r="AC85" i="20" s="1"/>
  <c r="AG85" i="12"/>
  <c r="AG85" i="16" s="1"/>
  <c r="AG85" i="20" s="1"/>
  <c r="E87" i="12"/>
  <c r="Y87" i="12"/>
  <c r="Y87" i="16" s="1"/>
  <c r="Y87" i="20" s="1"/>
  <c r="AC87" i="12"/>
  <c r="AC87" i="16" s="1"/>
  <c r="AC87" i="20" s="1"/>
  <c r="AG87" i="12"/>
  <c r="AG87" i="16" s="1"/>
  <c r="AG87" i="20" s="1"/>
  <c r="E89" i="12"/>
  <c r="E89" i="16" s="1"/>
  <c r="E89" i="20" s="1"/>
  <c r="Y89" i="12"/>
  <c r="Y89" i="16" s="1"/>
  <c r="Y89" i="20" s="1"/>
  <c r="AC89" i="16"/>
  <c r="AC89" i="20" s="1"/>
  <c r="AG89" i="16"/>
  <c r="AG89" i="20" s="1"/>
  <c r="E91" i="12"/>
  <c r="E91" i="16" s="1"/>
  <c r="E91" i="20" s="1"/>
  <c r="Y91" i="12"/>
  <c r="Y91" i="16" s="1"/>
  <c r="Y91" i="20" s="1"/>
  <c r="AC91" i="12"/>
  <c r="AC91" i="16" s="1"/>
  <c r="AC91" i="20" s="1"/>
  <c r="AG91" i="12"/>
  <c r="AG91" i="16" s="1"/>
  <c r="AG91" i="20" s="1"/>
  <c r="B93" i="12"/>
  <c r="B93" i="16" s="1"/>
  <c r="B93" i="20" s="1"/>
  <c r="E93" i="12"/>
  <c r="E93" i="16" s="1"/>
  <c r="E93" i="20" s="1"/>
  <c r="Y93" i="12"/>
  <c r="Y93" i="16" s="1"/>
  <c r="Y93" i="20" s="1"/>
  <c r="AC93" i="12"/>
  <c r="AC93" i="16" s="1"/>
  <c r="AC93" i="20" s="1"/>
  <c r="AG93" i="12"/>
  <c r="E95" i="12"/>
  <c r="E95" i="16" s="1"/>
  <c r="E95" i="20" s="1"/>
  <c r="Y95" i="12"/>
  <c r="Y95" i="16" s="1"/>
  <c r="Y95" i="20" s="1"/>
  <c r="AC95" i="12"/>
  <c r="AG95" i="12"/>
  <c r="AG95" i="16" s="1"/>
  <c r="AG95" i="20" s="1"/>
  <c r="E97" i="12"/>
  <c r="E97" i="16" s="1"/>
  <c r="E97" i="20" s="1"/>
  <c r="Y97" i="12"/>
  <c r="Y97" i="16" s="1"/>
  <c r="Y97" i="20" s="1"/>
  <c r="AC97" i="12"/>
  <c r="AC97" i="16" s="1"/>
  <c r="AC97" i="20" s="1"/>
  <c r="AG97" i="12"/>
  <c r="AG97" i="16" s="1"/>
  <c r="AG97" i="20" s="1"/>
  <c r="E99" i="12"/>
  <c r="E99" i="16" s="1"/>
  <c r="E99" i="20" s="1"/>
  <c r="Y99" i="12"/>
  <c r="Y99" i="16" s="1"/>
  <c r="Y99" i="20" s="1"/>
  <c r="AC99" i="12"/>
  <c r="AC99" i="16" s="1"/>
  <c r="AC99" i="20" s="1"/>
  <c r="AG99" i="12"/>
  <c r="B101" i="12"/>
  <c r="B101" i="16" s="1"/>
  <c r="B101" i="20" s="1"/>
  <c r="E101" i="12"/>
  <c r="E101" i="16" s="1"/>
  <c r="E101" i="20" s="1"/>
  <c r="Y101" i="12"/>
  <c r="AC101" i="12"/>
  <c r="AC101" i="16" s="1"/>
  <c r="AC101" i="20" s="1"/>
  <c r="AG101" i="12"/>
  <c r="AG101" i="16" s="1"/>
  <c r="AG101" i="20" s="1"/>
  <c r="E103" i="12"/>
  <c r="E103" i="16" s="1"/>
  <c r="E103" i="20" s="1"/>
  <c r="Y103" i="12"/>
  <c r="Y103" i="16" s="1"/>
  <c r="Y103" i="20" s="1"/>
  <c r="AC103" i="12"/>
  <c r="AG103" i="12"/>
  <c r="AG103" i="16" s="1"/>
  <c r="E105" i="12"/>
  <c r="E105" i="16" s="1"/>
  <c r="E105" i="20" s="1"/>
  <c r="Y105" i="12"/>
  <c r="Y105" i="16" s="1"/>
  <c r="Y105" i="20" s="1"/>
  <c r="AC105" i="12"/>
  <c r="AG105" i="12"/>
  <c r="AG105" i="16" s="1"/>
  <c r="AG105" i="20" s="1"/>
  <c r="E107" i="12"/>
  <c r="E107" i="16" s="1"/>
  <c r="E107" i="20" s="1"/>
  <c r="Y107" i="12"/>
  <c r="AC107" i="12"/>
  <c r="AC107" i="16" s="1"/>
  <c r="AC107" i="20" s="1"/>
  <c r="AG107" i="12"/>
  <c r="AG107" i="16" s="1"/>
  <c r="AG107" i="20" s="1"/>
  <c r="B109" i="12"/>
  <c r="B109" i="16" s="1"/>
  <c r="B109" i="20" s="1"/>
  <c r="E109" i="12"/>
  <c r="E109" i="16" s="1"/>
  <c r="E109" i="20" s="1"/>
  <c r="Y109" i="12"/>
  <c r="Y109" i="16" s="1"/>
  <c r="Y109" i="20" s="1"/>
  <c r="AC109" i="12"/>
  <c r="AC109" i="16" s="1"/>
  <c r="AC109" i="20" s="1"/>
  <c r="AG109" i="12"/>
  <c r="AG109" i="16" s="1"/>
  <c r="AG109" i="20" s="1"/>
  <c r="E111" i="12"/>
  <c r="E111" i="16" s="1"/>
  <c r="E111" i="20" s="1"/>
  <c r="Y111" i="12"/>
  <c r="Y111" i="16" s="1"/>
  <c r="Y111" i="20" s="1"/>
  <c r="AC111" i="12"/>
  <c r="AC111" i="16" s="1"/>
  <c r="AC111" i="20" s="1"/>
  <c r="AG111" i="12"/>
  <c r="AG111" i="16" s="1"/>
  <c r="AG111" i="20" s="1"/>
  <c r="E113" i="12"/>
  <c r="E113" i="16" s="1"/>
  <c r="E113" i="20" s="1"/>
  <c r="Y113" i="12"/>
  <c r="Y113" i="16" s="1"/>
  <c r="Y113" i="20" s="1"/>
  <c r="AC113" i="12"/>
  <c r="AC113" i="16" s="1"/>
  <c r="AC113" i="20" s="1"/>
  <c r="AG113" i="12"/>
  <c r="AG113" i="16" s="1"/>
  <c r="AG113" i="20" s="1"/>
  <c r="E115" i="12"/>
  <c r="E115" i="16" s="1"/>
  <c r="E115" i="20" s="1"/>
  <c r="Y115" i="12"/>
  <c r="Y115" i="16" s="1"/>
  <c r="Y115" i="20" s="1"/>
  <c r="AC115" i="12"/>
  <c r="AC115" i="16" s="1"/>
  <c r="AC115" i="20" s="1"/>
  <c r="AG115" i="12"/>
  <c r="AG115" i="16" s="1"/>
  <c r="AG115" i="20" s="1"/>
  <c r="D9" i="13"/>
  <c r="G9" i="13"/>
  <c r="J9" i="13"/>
  <c r="P9" i="13"/>
  <c r="S9" i="13"/>
  <c r="V9" i="13"/>
  <c r="D11" i="13"/>
  <c r="H12" i="13" s="1"/>
  <c r="G11" i="13"/>
  <c r="J11" i="13"/>
  <c r="P11" i="13"/>
  <c r="S11" i="13"/>
  <c r="V11" i="13"/>
  <c r="W15" i="13"/>
  <c r="AD15" i="13"/>
  <c r="P37" i="13"/>
  <c r="W37" i="13"/>
  <c r="AD40" i="13"/>
  <c r="D9" i="14"/>
  <c r="G9" i="14"/>
  <c r="J9" i="14"/>
  <c r="P9" i="14"/>
  <c r="S9" i="14"/>
  <c r="V9" i="14"/>
  <c r="D14" i="14"/>
  <c r="G14" i="14"/>
  <c r="J14" i="14"/>
  <c r="P14" i="14"/>
  <c r="S14" i="14"/>
  <c r="V14" i="14"/>
  <c r="H18" i="14"/>
  <c r="H20" i="14"/>
  <c r="H22" i="14"/>
  <c r="AC22" i="14" s="1"/>
  <c r="H24" i="14"/>
  <c r="AC24" i="14" s="1"/>
  <c r="H26" i="14"/>
  <c r="AC26" i="14" s="1"/>
  <c r="AC30" i="14"/>
  <c r="AC32" i="14"/>
  <c r="AC34" i="14"/>
  <c r="H42" i="14"/>
  <c r="H45" i="14"/>
  <c r="H47" i="14"/>
  <c r="AC47" i="14" s="1"/>
  <c r="H49" i="14"/>
  <c r="AC49" i="14" s="1"/>
  <c r="D71" i="14"/>
  <c r="G71" i="14"/>
  <c r="J71" i="14"/>
  <c r="P71" i="14"/>
  <c r="S71" i="14"/>
  <c r="V71" i="14"/>
  <c r="AA75" i="14"/>
  <c r="L38" i="11" s="1"/>
  <c r="AA77" i="14"/>
  <c r="R35" i="11" s="1"/>
  <c r="AA79" i="14"/>
  <c r="X35" i="11" s="1"/>
  <c r="D83" i="14"/>
  <c r="G83" i="14"/>
  <c r="J83" i="14"/>
  <c r="P83" i="14"/>
  <c r="S83" i="14"/>
  <c r="V83" i="14"/>
  <c r="AA87" i="14"/>
  <c r="AA88" i="14"/>
  <c r="AA89" i="14"/>
  <c r="AA90" i="14"/>
  <c r="AA91" i="14"/>
  <c r="AA92" i="14"/>
  <c r="AA93" i="14"/>
  <c r="AA94" i="14"/>
  <c r="AA95" i="14"/>
  <c r="AA96" i="14"/>
  <c r="AA97" i="14"/>
  <c r="AA98" i="14"/>
  <c r="AA99" i="14"/>
  <c r="AA100" i="14"/>
  <c r="AA101" i="14"/>
  <c r="AA102" i="14"/>
  <c r="AA103" i="14"/>
  <c r="AA104" i="14"/>
  <c r="AA105" i="14"/>
  <c r="AA108" i="14"/>
  <c r="AA109" i="14"/>
  <c r="AA110" i="14"/>
  <c r="AA111" i="14"/>
  <c r="AA112" i="14"/>
  <c r="AA113" i="14"/>
  <c r="AA114" i="14"/>
  <c r="AA115" i="14"/>
  <c r="AA116" i="14"/>
  <c r="X38" i="11"/>
  <c r="AA121" i="14"/>
  <c r="AD38" i="11" s="1"/>
  <c r="AA10" i="15"/>
  <c r="N26" i="15"/>
  <c r="Q26" i="15"/>
  <c r="T26" i="15"/>
  <c r="AA26" i="15"/>
  <c r="AD26" i="15"/>
  <c r="AG26" i="15"/>
  <c r="P48" i="15"/>
  <c r="S48" i="15"/>
  <c r="V48" i="15"/>
  <c r="AA48" i="15"/>
  <c r="AD48" i="15"/>
  <c r="AG48" i="15"/>
  <c r="D14" i="16"/>
  <c r="G14" i="16"/>
  <c r="J14" i="16"/>
  <c r="P14" i="16"/>
  <c r="S14" i="16"/>
  <c r="V14" i="16"/>
  <c r="D16" i="16"/>
  <c r="G16" i="16"/>
  <c r="J16" i="16"/>
  <c r="P16" i="16"/>
  <c r="S16" i="16"/>
  <c r="V16" i="16"/>
  <c r="P17" i="16"/>
  <c r="W17" i="16"/>
  <c r="AD17" i="16"/>
  <c r="J20" i="16"/>
  <c r="J20" i="20" s="1"/>
  <c r="N20" i="20"/>
  <c r="P20" i="16"/>
  <c r="P20" i="20" s="1"/>
  <c r="P23" i="16"/>
  <c r="P23" i="20" s="1"/>
  <c r="B54" i="16"/>
  <c r="P26" i="16"/>
  <c r="P26" i="20" s="1"/>
  <c r="AA26" i="16"/>
  <c r="AC26" i="16" s="1"/>
  <c r="K54" i="16" s="1"/>
  <c r="B29" i="16"/>
  <c r="B56" i="16" s="1"/>
  <c r="J29" i="16"/>
  <c r="J29" i="20" s="1"/>
  <c r="P29" i="16"/>
  <c r="J32" i="16"/>
  <c r="J32" i="20" s="1"/>
  <c r="N32" i="20"/>
  <c r="P32" i="16"/>
  <c r="P32" i="20" s="1"/>
  <c r="N35" i="16"/>
  <c r="N35" i="20" s="1"/>
  <c r="P35" i="16"/>
  <c r="AA35" i="16"/>
  <c r="AC35" i="16" s="1"/>
  <c r="K60" i="16" s="1"/>
  <c r="J37" i="16"/>
  <c r="O67" i="16"/>
  <c r="Y67" i="16"/>
  <c r="AC67" i="16"/>
  <c r="AG67" i="16"/>
  <c r="AC69" i="16"/>
  <c r="AC69" i="20" s="1"/>
  <c r="Y71" i="16"/>
  <c r="Y71" i="20" s="1"/>
  <c r="E77" i="16"/>
  <c r="E77" i="20" s="1"/>
  <c r="Y79" i="16"/>
  <c r="Y79" i="20" s="1"/>
  <c r="E81" i="16"/>
  <c r="E81" i="20" s="1"/>
  <c r="E87" i="16"/>
  <c r="E87" i="20" s="1"/>
  <c r="AG93" i="16"/>
  <c r="AG93" i="20" s="1"/>
  <c r="AC95" i="16"/>
  <c r="AC95" i="20" s="1"/>
  <c r="AG99" i="16"/>
  <c r="AG99" i="20" s="1"/>
  <c r="Y101" i="16"/>
  <c r="Y101" i="20" s="1"/>
  <c r="AC103" i="16"/>
  <c r="AC103" i="20" s="1"/>
  <c r="AC105" i="16"/>
  <c r="AC105" i="20" s="1"/>
  <c r="Y107" i="16"/>
  <c r="Y107" i="20" s="1"/>
  <c r="D9" i="17"/>
  <c r="G9" i="17"/>
  <c r="J9" i="17"/>
  <c r="P9" i="17"/>
  <c r="S9" i="17"/>
  <c r="V9" i="17"/>
  <c r="D11" i="17"/>
  <c r="H12" i="17" s="1"/>
  <c r="G11" i="17"/>
  <c r="J11" i="17"/>
  <c r="P11" i="17"/>
  <c r="S11" i="17"/>
  <c r="V11" i="17"/>
  <c r="W15" i="17"/>
  <c r="AD19" i="17" s="1"/>
  <c r="P25" i="17"/>
  <c r="AD25" i="17" s="1"/>
  <c r="P37" i="17"/>
  <c r="AD37" i="17" s="1"/>
  <c r="W37" i="17"/>
  <c r="D9" i="18"/>
  <c r="G9" i="18"/>
  <c r="J9" i="18"/>
  <c r="P9" i="18"/>
  <c r="S9" i="18"/>
  <c r="V9" i="18"/>
  <c r="D14" i="18"/>
  <c r="H15" i="18" s="1"/>
  <c r="G14" i="18"/>
  <c r="J14" i="18"/>
  <c r="P14" i="18"/>
  <c r="S14" i="18"/>
  <c r="V14" i="18"/>
  <c r="H18" i="18"/>
  <c r="AC18" i="18" s="1"/>
  <c r="O18" i="18"/>
  <c r="U18" i="18"/>
  <c r="H20" i="18"/>
  <c r="AC20" i="18" s="1"/>
  <c r="O20" i="18"/>
  <c r="U20" i="18"/>
  <c r="H22" i="18"/>
  <c r="AC22" i="18" s="1"/>
  <c r="O22" i="18"/>
  <c r="U22" i="18"/>
  <c r="H24" i="18"/>
  <c r="AC24" i="18" s="1"/>
  <c r="O24" i="18"/>
  <c r="U24" i="18"/>
  <c r="H26" i="18"/>
  <c r="AC26" i="18" s="1"/>
  <c r="O26" i="18"/>
  <c r="U26" i="18"/>
  <c r="H42" i="18"/>
  <c r="AC42" i="18" s="1"/>
  <c r="O42" i="18"/>
  <c r="U42" i="18"/>
  <c r="H45" i="18"/>
  <c r="AC45" i="18" s="1"/>
  <c r="O45" i="18"/>
  <c r="U45" i="18"/>
  <c r="H47" i="18"/>
  <c r="AC47" i="18" s="1"/>
  <c r="O47" i="18"/>
  <c r="U47" i="18"/>
  <c r="H49" i="18"/>
  <c r="AC49" i="18" s="1"/>
  <c r="O49" i="18"/>
  <c r="U49" i="18"/>
  <c r="D71" i="18"/>
  <c r="G71" i="18"/>
  <c r="J71" i="18"/>
  <c r="P71" i="18"/>
  <c r="S71" i="18"/>
  <c r="V71" i="18"/>
  <c r="S75" i="18"/>
  <c r="AA75" i="18"/>
  <c r="L38" i="15" s="1"/>
  <c r="S77" i="18"/>
  <c r="AA77" i="18"/>
  <c r="R35" i="15" s="1"/>
  <c r="S79" i="18"/>
  <c r="X35" i="15"/>
  <c r="D83" i="18"/>
  <c r="G83" i="18"/>
  <c r="J83" i="18"/>
  <c r="P83" i="18"/>
  <c r="S83" i="18"/>
  <c r="V83" i="18"/>
  <c r="S87" i="18"/>
  <c r="AA87" i="18" s="1"/>
  <c r="S88" i="18"/>
  <c r="AA88" i="18" s="1"/>
  <c r="S89" i="18"/>
  <c r="AA89" i="18" s="1"/>
  <c r="S90" i="18"/>
  <c r="AA90" i="18" s="1"/>
  <c r="S91" i="18"/>
  <c r="AA91" i="18" s="1"/>
  <c r="S92" i="18"/>
  <c r="AA92" i="18" s="1"/>
  <c r="S93" i="18"/>
  <c r="AA93" i="18" s="1"/>
  <c r="S94" i="18"/>
  <c r="AA94" i="18" s="1"/>
  <c r="S95" i="18"/>
  <c r="AA95" i="18" s="1"/>
  <c r="S96" i="18"/>
  <c r="AA96" i="18" s="1"/>
  <c r="S97" i="18"/>
  <c r="AA97" i="18" s="1"/>
  <c r="S98" i="18"/>
  <c r="AA98" i="18" s="1"/>
  <c r="S99" i="18"/>
  <c r="AA99" i="18" s="1"/>
  <c r="S100" i="18"/>
  <c r="AA100" i="18" s="1"/>
  <c r="AA101" i="18"/>
  <c r="AA102" i="18"/>
  <c r="S103" i="18"/>
  <c r="AA103" i="18" s="1"/>
  <c r="S104" i="18"/>
  <c r="AA104" i="18" s="1"/>
  <c r="S105" i="18"/>
  <c r="AA105" i="18" s="1"/>
  <c r="S108" i="18"/>
  <c r="AA108" i="18"/>
  <c r="S109" i="18"/>
  <c r="AA109" i="18"/>
  <c r="S110" i="18"/>
  <c r="AA110" i="18"/>
  <c r="S111" i="18"/>
  <c r="S112" i="18"/>
  <c r="AA112" i="18"/>
  <c r="S113" i="18"/>
  <c r="AA113" i="18"/>
  <c r="S114" i="18"/>
  <c r="AA114" i="18"/>
  <c r="S115" i="18"/>
  <c r="AA115" i="18"/>
  <c r="S116" i="18"/>
  <c r="AA116" i="18"/>
  <c r="S119" i="18"/>
  <c r="X38" i="15"/>
  <c r="S121" i="18"/>
  <c r="AD38" i="15"/>
  <c r="AA10" i="19"/>
  <c r="N26" i="19"/>
  <c r="Q26" i="19"/>
  <c r="T26" i="19"/>
  <c r="AA26" i="19"/>
  <c r="AD26" i="19"/>
  <c r="AG26" i="19"/>
  <c r="P48" i="19"/>
  <c r="S48" i="19"/>
  <c r="V48" i="19"/>
  <c r="AA48" i="19"/>
  <c r="AD48" i="19"/>
  <c r="AG48" i="19"/>
  <c r="D14" i="20"/>
  <c r="G14" i="20"/>
  <c r="J14" i="20"/>
  <c r="P14" i="20"/>
  <c r="S14" i="20"/>
  <c r="V14" i="20"/>
  <c r="D16" i="20"/>
  <c r="G16" i="20"/>
  <c r="J16" i="20"/>
  <c r="P16" i="20"/>
  <c r="S16" i="20"/>
  <c r="V16" i="20"/>
  <c r="P17" i="20"/>
  <c r="W17" i="20"/>
  <c r="AD17" i="20"/>
  <c r="W20" i="20"/>
  <c r="AH20" i="20"/>
  <c r="AJ20" i="20" s="1"/>
  <c r="K50" i="20" s="1"/>
  <c r="W23" i="20"/>
  <c r="AH23" i="20"/>
  <c r="AJ23" i="20" s="1"/>
  <c r="K52" i="20" s="1"/>
  <c r="B26" i="20"/>
  <c r="B54" i="20" s="1"/>
  <c r="W26" i="20"/>
  <c r="AH26" i="20"/>
  <c r="AJ26" i="20" s="1"/>
  <c r="K54" i="20" s="1"/>
  <c r="B29" i="20"/>
  <c r="B56" i="20" s="1"/>
  <c r="W29" i="20"/>
  <c r="AH29" i="20"/>
  <c r="AJ29" i="20" s="1"/>
  <c r="K56" i="20" s="1"/>
  <c r="W32" i="20"/>
  <c r="AH32" i="20"/>
  <c r="AJ32" i="20" s="1"/>
  <c r="K58" i="20" s="1"/>
  <c r="W35" i="20"/>
  <c r="AA35" i="20"/>
  <c r="AC35" i="20" s="1"/>
  <c r="AH35" i="20"/>
  <c r="AJ35" i="20" s="1"/>
  <c r="K60" i="20" s="1"/>
  <c r="O67" i="20"/>
  <c r="Y67" i="20"/>
  <c r="AC67" i="20"/>
  <c r="AG67" i="20"/>
  <c r="AG73" i="20"/>
  <c r="AG103" i="20"/>
  <c r="D9" i="21"/>
  <c r="G9" i="21"/>
  <c r="J9" i="21"/>
  <c r="P9" i="21"/>
  <c r="S9" i="21"/>
  <c r="V9" i="21"/>
  <c r="D11" i="21"/>
  <c r="H12" i="21" s="1"/>
  <c r="G11" i="21"/>
  <c r="J11" i="21"/>
  <c r="P11" i="21"/>
  <c r="S11" i="21"/>
  <c r="V11" i="21"/>
  <c r="W15" i="21"/>
  <c r="AD15" i="21"/>
  <c r="AD17" i="21"/>
  <c r="AD19" i="21"/>
  <c r="AD21" i="21"/>
  <c r="AD23" i="21"/>
  <c r="P25" i="21"/>
  <c r="AD25" i="21"/>
  <c r="P37" i="21"/>
  <c r="W37" i="21"/>
  <c r="D9" i="22"/>
  <c r="G9" i="22"/>
  <c r="J9" i="22"/>
  <c r="P9" i="22"/>
  <c r="S9" i="22"/>
  <c r="V9" i="22"/>
  <c r="D14" i="22"/>
  <c r="H15" i="22" s="1"/>
  <c r="G14" i="22"/>
  <c r="J14" i="22"/>
  <c r="P14" i="22"/>
  <c r="S14" i="22"/>
  <c r="V14" i="22"/>
  <c r="H18" i="22"/>
  <c r="AC18" i="22" s="1"/>
  <c r="O18" i="22"/>
  <c r="U18" i="22"/>
  <c r="H20" i="22"/>
  <c r="AC20" i="22" s="1"/>
  <c r="O20" i="22"/>
  <c r="U20" i="22"/>
  <c r="H22" i="22"/>
  <c r="AC22" i="22" s="1"/>
  <c r="O22" i="22"/>
  <c r="U22" i="22"/>
  <c r="H24" i="22"/>
  <c r="AC24" i="22" s="1"/>
  <c r="O24" i="22"/>
  <c r="U24" i="22"/>
  <c r="H26" i="22"/>
  <c r="AC26" i="22" s="1"/>
  <c r="O26" i="22"/>
  <c r="U26" i="22"/>
  <c r="H28" i="22"/>
  <c r="AC28" i="22" s="1"/>
  <c r="H42" i="22"/>
  <c r="AC42" i="22" s="1"/>
  <c r="O42" i="22"/>
  <c r="U42" i="22"/>
  <c r="H45" i="22"/>
  <c r="AC45" i="22" s="1"/>
  <c r="O45" i="22"/>
  <c r="U45" i="22"/>
  <c r="H47" i="22"/>
  <c r="AC47" i="22" s="1"/>
  <c r="O47" i="22"/>
  <c r="U47" i="22"/>
  <c r="H49" i="22"/>
  <c r="AC49" i="22" s="1"/>
  <c r="O49" i="22"/>
  <c r="U49" i="22"/>
  <c r="D71" i="22"/>
  <c r="G71" i="22"/>
  <c r="J71" i="22"/>
  <c r="P71" i="22"/>
  <c r="S71" i="22"/>
  <c r="V71" i="22"/>
  <c r="S75" i="22"/>
  <c r="AA75" i="22"/>
  <c r="L38" i="19" s="1"/>
  <c r="S77" i="22"/>
  <c r="AA77" i="22"/>
  <c r="R35" i="19" s="1"/>
  <c r="S79" i="22"/>
  <c r="AA79" i="22"/>
  <c r="X35" i="19" s="1"/>
  <c r="D83" i="22"/>
  <c r="G83" i="22"/>
  <c r="J83" i="22"/>
  <c r="P83" i="22"/>
  <c r="S83" i="22"/>
  <c r="V83" i="22"/>
  <c r="S87" i="22"/>
  <c r="AA87" i="22"/>
  <c r="S88" i="22"/>
  <c r="AA88" i="22"/>
  <c r="S89" i="22"/>
  <c r="AA89" i="22"/>
  <c r="S90" i="22"/>
  <c r="AA90" i="22"/>
  <c r="S91" i="22"/>
  <c r="AA91" i="22"/>
  <c r="S92" i="22"/>
  <c r="AA92" i="22"/>
  <c r="S93" i="22"/>
  <c r="AA93" i="22"/>
  <c r="S94" i="22"/>
  <c r="AA94" i="22"/>
  <c r="S95" i="22"/>
  <c r="AA95" i="22"/>
  <c r="S96" i="22"/>
  <c r="AA96" i="22"/>
  <c r="S97" i="22"/>
  <c r="AA97" i="22"/>
  <c r="S98" i="22"/>
  <c r="AA98" i="22"/>
  <c r="S99" i="22"/>
  <c r="AA99" i="22"/>
  <c r="S100" i="22"/>
  <c r="AA100" i="22"/>
  <c r="S101" i="22"/>
  <c r="AA101" i="22"/>
  <c r="S102" i="22"/>
  <c r="AA102" i="22"/>
  <c r="S103" i="22"/>
  <c r="AA103" i="22"/>
  <c r="S104" i="22"/>
  <c r="AA104" i="22"/>
  <c r="S105" i="22"/>
  <c r="AA105" i="22"/>
  <c r="S108" i="22"/>
  <c r="AA108" i="22"/>
  <c r="S109" i="22"/>
  <c r="AA109" i="22"/>
  <c r="S110" i="22"/>
  <c r="AA110" i="22"/>
  <c r="S111" i="22"/>
  <c r="AA111" i="22"/>
  <c r="S112" i="22"/>
  <c r="AA112" i="22"/>
  <c r="S113" i="22"/>
  <c r="AA113" i="22"/>
  <c r="S114" i="22"/>
  <c r="AA114" i="22"/>
  <c r="S115" i="22"/>
  <c r="AA115" i="22"/>
  <c r="S116" i="22"/>
  <c r="AA116" i="22"/>
  <c r="S119" i="22"/>
  <c r="AA119" i="22"/>
  <c r="X38" i="19" s="1"/>
  <c r="S121" i="22"/>
  <c r="AA121" i="22"/>
  <c r="AD38" i="19" s="1"/>
  <c r="AA106" i="22" l="1"/>
  <c r="AA106" i="18"/>
  <c r="J31" i="16"/>
  <c r="W31" i="16" s="1"/>
  <c r="U16" i="15"/>
  <c r="U16" i="19" s="1"/>
  <c r="AA117" i="22"/>
  <c r="R38" i="19" s="1"/>
  <c r="AA117" i="18"/>
  <c r="F63" i="13"/>
  <c r="AC53" i="18"/>
  <c r="L35" i="15" s="1"/>
  <c r="AC40" i="18"/>
  <c r="AC40" i="22"/>
  <c r="AC53" i="22"/>
  <c r="L35" i="19" s="1"/>
  <c r="AA117" i="14"/>
  <c r="R38" i="11" s="1"/>
  <c r="AA106" i="14"/>
  <c r="AD35" i="11" s="1"/>
  <c r="AA106" i="7"/>
  <c r="AD34" i="1" s="1"/>
  <c r="AC53" i="7"/>
  <c r="L34" i="1" s="1"/>
  <c r="AC40" i="7"/>
  <c r="T20" i="20"/>
  <c r="V20" i="20" s="1"/>
  <c r="AD42" i="17"/>
  <c r="AD33" i="13"/>
  <c r="AD35" i="13"/>
  <c r="AD44" i="13"/>
  <c r="AD40" i="17"/>
  <c r="AD42" i="13"/>
  <c r="AD44" i="17"/>
  <c r="AD29" i="17"/>
  <c r="AD37" i="13"/>
  <c r="AD29" i="13"/>
  <c r="AD27" i="17"/>
  <c r="AD27" i="13"/>
  <c r="AD31" i="13"/>
  <c r="AD23" i="17"/>
  <c r="AD25" i="13"/>
  <c r="AD21" i="17"/>
  <c r="AD23" i="13"/>
  <c r="AD21" i="13"/>
  <c r="AD31" i="17"/>
  <c r="AD17" i="17"/>
  <c r="AD19" i="13"/>
  <c r="AD15" i="17"/>
  <c r="AD17" i="13"/>
  <c r="J23" i="20"/>
  <c r="AA23" i="16"/>
  <c r="AC23" i="16" s="1"/>
  <c r="K52" i="16" s="1"/>
  <c r="T32" i="20"/>
  <c r="V32" i="20" s="1"/>
  <c r="AC20" i="16"/>
  <c r="K50" i="16" s="1"/>
  <c r="B52" i="12"/>
  <c r="AA26" i="20"/>
  <c r="AC26" i="20" s="1"/>
  <c r="T20" i="16"/>
  <c r="V20" i="16" s="1"/>
  <c r="AA23" i="20"/>
  <c r="AC23" i="20" s="1"/>
  <c r="AA29" i="16"/>
  <c r="AC29" i="16" s="1"/>
  <c r="K56" i="16" s="1"/>
  <c r="T29" i="16"/>
  <c r="V29" i="16" s="1"/>
  <c r="T26" i="12"/>
  <c r="V26" i="12" s="1"/>
  <c r="K54" i="12" s="1"/>
  <c r="AA20" i="20"/>
  <c r="AC20" i="20" s="1"/>
  <c r="T26" i="20"/>
  <c r="V26" i="20" s="1"/>
  <c r="P28" i="12"/>
  <c r="B50" i="16"/>
  <c r="T26" i="16"/>
  <c r="V26" i="16" s="1"/>
  <c r="T23" i="20"/>
  <c r="V23" i="20" s="1"/>
  <c r="AA29" i="20"/>
  <c r="AC29" i="20" s="1"/>
  <c r="AA32" i="20"/>
  <c r="AC32" i="20" s="1"/>
  <c r="AA32" i="16"/>
  <c r="AC32" i="16" s="1"/>
  <c r="K58" i="16" s="1"/>
  <c r="AC45" i="14"/>
  <c r="AC42" i="14"/>
  <c r="AC20" i="14"/>
  <c r="AC18" i="14"/>
  <c r="T32" i="16"/>
  <c r="V32" i="16" s="1"/>
  <c r="P29" i="20"/>
  <c r="T29" i="20" s="1"/>
  <c r="V29" i="20" s="1"/>
  <c r="T23" i="16"/>
  <c r="V23" i="16" s="1"/>
  <c r="B54" i="12"/>
  <c r="AA117" i="7"/>
  <c r="R37" i="1" s="1"/>
  <c r="AD288" i="10"/>
  <c r="AD168" i="10"/>
  <c r="AD48" i="10"/>
  <c r="AD46" i="6"/>
  <c r="AB27" i="1" s="1"/>
  <c r="AD228" i="10"/>
  <c r="AD108" i="10"/>
  <c r="J84" i="7"/>
  <c r="J84" i="18"/>
  <c r="J72" i="18"/>
  <c r="B60" i="16"/>
  <c r="B35" i="20"/>
  <c r="B60" i="20" s="1"/>
  <c r="AC51" i="18"/>
  <c r="B32" i="16"/>
  <c r="B58" i="16" s="1"/>
  <c r="J34" i="20"/>
  <c r="J22" i="16"/>
  <c r="R38" i="15"/>
  <c r="P28" i="16"/>
  <c r="J28" i="20"/>
  <c r="B50" i="12"/>
  <c r="W34" i="16"/>
  <c r="AC51" i="22"/>
  <c r="AD35" i="15"/>
  <c r="AC51" i="7"/>
  <c r="P34" i="12"/>
  <c r="J72" i="7"/>
  <c r="J72" i="22"/>
  <c r="AD35" i="19"/>
  <c r="J72" i="14"/>
  <c r="H15" i="14"/>
  <c r="J84" i="14"/>
  <c r="P25" i="12"/>
  <c r="J25" i="16"/>
  <c r="AD46" i="21"/>
  <c r="AB28" i="19" s="1"/>
  <c r="P37" i="16"/>
  <c r="W37" i="16"/>
  <c r="J37" i="20"/>
  <c r="B52" i="16"/>
  <c r="B23" i="20"/>
  <c r="B52" i="20" s="1"/>
  <c r="P35" i="20"/>
  <c r="T35" i="20" s="1"/>
  <c r="V35" i="20" s="1"/>
  <c r="T35" i="16"/>
  <c r="V35" i="16" s="1"/>
  <c r="B60" i="12"/>
  <c r="AM35" i="12"/>
  <c r="J84" i="22"/>
  <c r="AB32" i="15"/>
  <c r="F63" i="17" s="1"/>
  <c r="J31" i="20" l="1"/>
  <c r="P31" i="16"/>
  <c r="W22" i="16"/>
  <c r="P22" i="16"/>
  <c r="AD46" i="17"/>
  <c r="AB28" i="15" s="1"/>
  <c r="AC53" i="14"/>
  <c r="L35" i="11" s="1"/>
  <c r="AC51" i="14"/>
  <c r="AC40" i="14"/>
  <c r="AD46" i="13"/>
  <c r="AB28" i="11" s="1"/>
  <c r="B32" i="20"/>
  <c r="B58" i="20" s="1"/>
  <c r="AD28" i="20"/>
  <c r="W28" i="20"/>
  <c r="P28" i="20"/>
  <c r="J22" i="20"/>
  <c r="AD34" i="20"/>
  <c r="P34" i="20"/>
  <c r="W34" i="20"/>
  <c r="J25" i="20"/>
  <c r="W25" i="16"/>
  <c r="P25" i="16"/>
  <c r="AB32" i="19"/>
  <c r="F62" i="21" s="1"/>
  <c r="AD31" i="20"/>
  <c r="P31" i="20"/>
  <c r="W31" i="20"/>
  <c r="W37" i="20"/>
  <c r="AD37" i="20"/>
  <c r="P37" i="20"/>
  <c r="W22" i="20" l="1"/>
  <c r="P22" i="20"/>
  <c r="AD22" i="20"/>
  <c r="P25" i="20"/>
  <c r="AD25" i="20"/>
  <c r="W25"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2" authorId="0" shapeId="0" xr:uid="{00000000-0006-0000-0000-000001000000}">
      <text>
        <r>
          <rPr>
            <b/>
            <sz val="9"/>
            <rFont val="ＭＳ Ｐゴシック"/>
            <family val="3"/>
            <charset val="128"/>
          </rPr>
          <t>郵便番号記入欄</t>
        </r>
      </text>
    </comment>
    <comment ref="L25" authorId="0" shapeId="0" xr:uid="{00000000-0006-0000-0000-000002000000}">
      <text>
        <r>
          <rPr>
            <b/>
            <sz val="9"/>
            <rFont val="ＭＳ Ｐゴシック"/>
            <family val="3"/>
            <charset val="128"/>
          </rPr>
          <t>プルダウンメニューから、
主な業種を選択してください。</t>
        </r>
      </text>
    </comment>
    <comment ref="L27" authorId="0" shapeId="0" xr:uid="{00000000-0006-0000-0000-000003000000}">
      <text>
        <r>
          <rPr>
            <b/>
            <sz val="9"/>
            <rFont val="ＭＳ Ｐゴシック"/>
            <family val="3"/>
            <charset val="128"/>
          </rPr>
          <t>札幌市内の事業所の従業員数の
合計人数を記入してください。</t>
        </r>
      </text>
    </comment>
    <comment ref="AB27" authorId="0" shapeId="0" xr:uid="{00000000-0006-0000-0000-000004000000}">
      <text>
        <r>
          <rPr>
            <b/>
            <sz val="9"/>
            <rFont val="ＭＳ Ｐゴシック"/>
            <family val="3"/>
            <charset val="128"/>
          </rPr>
          <t>（別紙１）より
自動で転記されます。</t>
        </r>
      </text>
    </comment>
    <comment ref="L29" authorId="0" shapeId="0" xr:uid="{00000000-0006-0000-0000-000005000000}">
      <text>
        <r>
          <rPr>
            <b/>
            <sz val="9"/>
            <rFont val="ＭＳ Ｐゴシック"/>
            <family val="3"/>
            <charset val="128"/>
          </rPr>
          <t>札幌市内の事業所の
合計面積を記入してください。</t>
        </r>
      </text>
    </comment>
    <comment ref="AB31" authorId="0" shapeId="0" xr:uid="{00000000-0006-0000-0000-000006000000}">
      <text>
        <r>
          <rPr>
            <b/>
            <sz val="9"/>
            <rFont val="ＭＳ Ｐゴシック"/>
            <family val="3"/>
            <charset val="128"/>
          </rPr>
          <t>札幌市内の事業所で使用している自動車の
合計台数を記入してください。</t>
        </r>
      </text>
    </comment>
    <comment ref="L33" authorId="0" shapeId="0" xr:uid="{00000000-0006-0000-0000-000007000000}">
      <text>
        <r>
          <rPr>
            <b/>
            <sz val="9"/>
            <rFont val="ＭＳ Ｐゴシック"/>
            <family val="3"/>
            <charset val="128"/>
          </rPr>
          <t>（別紙２）より
自動で転記されます。</t>
        </r>
      </text>
    </comment>
    <comment ref="AB39" authorId="0" shapeId="0" xr:uid="{00000000-0006-0000-0000-000008000000}">
      <text>
        <r>
          <rPr>
            <b/>
            <sz val="9"/>
            <rFont val="ＭＳ Ｐゴシック"/>
            <family val="3"/>
            <charset val="128"/>
          </rPr>
          <t>いずれかを選択してください。
・第１項：提出義務あり
・第３項：提出義務なし（任意の提出）</t>
        </r>
      </text>
    </comment>
    <comment ref="AB41" authorId="0" shapeId="0" xr:uid="{00000000-0006-0000-0000-000009000000}">
      <text>
        <r>
          <rPr>
            <b/>
            <sz val="9"/>
            <rFont val="ＭＳ Ｐゴシック"/>
            <family val="3"/>
            <charset val="128"/>
          </rPr>
          <t>いずれかを選択してください。
・第１項：提出義務あり
・第２項：提出義務なし（任意の提出）</t>
        </r>
      </text>
    </comment>
    <comment ref="C43" authorId="0" shapeId="0" xr:uid="{00000000-0006-0000-0000-00000A000000}">
      <text>
        <r>
          <rPr>
            <b/>
            <sz val="9"/>
            <rFont val="ＭＳ Ｐゴシック"/>
            <family val="3"/>
            <charset val="128"/>
          </rPr>
          <t>本書の記載内容について、
本市担当より問い合わせる場合がございます。</t>
        </r>
      </text>
    </comment>
    <comment ref="U45" authorId="0" shapeId="0" xr:uid="{B1A7CD25-7429-4C82-B65A-88998A7865D6}">
      <text>
        <r>
          <rPr>
            <b/>
            <sz val="9"/>
            <color indexed="81"/>
            <rFont val="ＭＳ Ｐゴシック"/>
            <family val="3"/>
            <charset val="128"/>
          </rPr>
          <t>電話番号
記入欄</t>
        </r>
      </text>
    </comment>
    <comment ref="AC45" authorId="0" shapeId="0" xr:uid="{73BEAAA6-FA02-4812-8501-64BD3DA3A578}">
      <text>
        <r>
          <rPr>
            <b/>
            <sz val="9"/>
            <color indexed="81"/>
            <rFont val="ＭＳ Ｐゴシック"/>
            <family val="3"/>
            <charset val="128"/>
          </rPr>
          <t>FAX番号
記入欄</t>
        </r>
      </text>
    </comment>
    <comment ref="C47" authorId="0" shapeId="0" xr:uid="{00000000-0006-0000-0000-00000D000000}">
      <text>
        <r>
          <rPr>
            <b/>
            <sz val="9"/>
            <rFont val="ＭＳ Ｐゴシック"/>
            <family val="3"/>
            <charset val="128"/>
          </rPr>
          <t>・計画期間は基本的に３年間としてください。
・ISO14001等の計画期間と合わせることも可能です。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C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C00-000002000000}">
      <text>
        <r>
          <rPr>
            <b/>
            <sz val="9"/>
            <rFont val="ＭＳ Ｐゴシック"/>
            <family val="3"/>
            <charset val="128"/>
          </rPr>
          <t>＝排出量×地球温暖化係数</t>
        </r>
      </text>
    </comment>
    <comment ref="AA84" authorId="0" shapeId="0" xr:uid="{00000000-0006-0000-0C00-000003000000}">
      <text>
        <r>
          <rPr>
            <b/>
            <sz val="9"/>
            <rFont val="ＭＳ Ｐゴシック"/>
            <family val="3"/>
            <charset val="128"/>
          </rPr>
          <t>＝排出量×地球温暖化係数</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D00-000001000000}">
      <text>
        <r>
          <rPr>
            <b/>
            <sz val="9"/>
            <rFont val="ＭＳ Ｐゴシック"/>
            <family val="3"/>
            <charset val="128"/>
          </rPr>
          <t>郵便番号記入欄</t>
        </r>
      </text>
    </comment>
    <comment ref="L28" authorId="0" shapeId="0" xr:uid="{00000000-0006-0000-0D00-000002000000}">
      <text>
        <r>
          <rPr>
            <b/>
            <sz val="9"/>
            <rFont val="ＭＳ Ｐゴシック"/>
            <family val="3"/>
            <charset val="128"/>
          </rPr>
          <t>札幌市内の事業所の従業員数の
合計人数を記入してください。</t>
        </r>
      </text>
    </comment>
    <comment ref="AB28" authorId="0" shapeId="0" xr:uid="{00000000-0006-0000-0D00-000003000000}">
      <text>
        <r>
          <rPr>
            <b/>
            <sz val="9"/>
            <rFont val="ＭＳ Ｐゴシック"/>
            <family val="3"/>
            <charset val="128"/>
          </rPr>
          <t>（別紙１）より
自動で転記されます。</t>
        </r>
      </text>
    </comment>
    <comment ref="L30" authorId="0" shapeId="0" xr:uid="{00000000-0006-0000-0D00-000004000000}">
      <text>
        <r>
          <rPr>
            <b/>
            <sz val="9"/>
            <rFont val="ＭＳ Ｐゴシック"/>
            <family val="3"/>
            <charset val="128"/>
          </rPr>
          <t>札幌市内の事業所の
合計面積を記入してください。</t>
        </r>
      </text>
    </comment>
    <comment ref="AB32" authorId="0" shapeId="0" xr:uid="{00000000-0006-0000-0D00-000005000000}">
      <text>
        <r>
          <rPr>
            <b/>
            <sz val="9"/>
            <rFont val="ＭＳ Ｐゴシック"/>
            <family val="3"/>
            <charset val="128"/>
          </rPr>
          <t>札幌市内の事業所で使用している自動車の
合計台数を記入してください。</t>
        </r>
      </text>
    </comment>
    <comment ref="L34" authorId="0" shapeId="0" xr:uid="{00000000-0006-0000-0D00-000006000000}">
      <text>
        <r>
          <rPr>
            <b/>
            <sz val="9"/>
            <rFont val="ＭＳ Ｐゴシック"/>
            <family val="3"/>
            <charset val="128"/>
          </rPr>
          <t>（別紙２）より
自動で転記されます。</t>
        </r>
      </text>
    </comment>
    <comment ref="C40" authorId="0" shapeId="0" xr:uid="{00000000-0006-0000-0D00-000007000000}">
      <text>
        <r>
          <rPr>
            <b/>
            <sz val="9"/>
            <rFont val="ＭＳ Ｐゴシック"/>
            <family val="3"/>
            <charset val="128"/>
          </rPr>
          <t>本書の記載内容について、
本市担当より問い合わせる場合がございます。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F00-000001000000}">
      <text>
        <r>
          <rPr>
            <b/>
            <sz val="9"/>
            <rFont val="ＭＳ Ｐゴシック"/>
            <family val="3"/>
            <charset val="128"/>
          </rPr>
          <t>自動転記されます。</t>
        </r>
      </text>
    </comment>
    <comment ref="AD12" authorId="0" shapeId="0" xr:uid="{00000000-0006-0000-0F00-000002000000}">
      <text>
        <r>
          <rPr>
            <b/>
            <sz val="9"/>
            <rFont val="ＭＳ Ｐゴシック"/>
            <family val="3"/>
            <charset val="128"/>
          </rPr>
          <t>＝使用量×原油換算係数</t>
        </r>
      </text>
    </comment>
    <comment ref="F28" authorId="1" shapeId="0" xr:uid="{E9E2CFAD-73D5-4231-AB33-6ACB3552099A}">
      <text>
        <r>
          <rPr>
            <b/>
            <sz val="11"/>
            <color indexed="81"/>
            <rFont val="MS P ゴシック"/>
            <family val="3"/>
            <charset val="128"/>
          </rPr>
          <t>初期値は２年目報告用シートの値を表示しています。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10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1000-000002000000}">
      <text>
        <r>
          <rPr>
            <b/>
            <sz val="9"/>
            <rFont val="ＭＳ Ｐゴシック"/>
            <family val="3"/>
            <charset val="128"/>
          </rPr>
          <t>＝排出量×地球温暖化係数</t>
        </r>
      </text>
    </comment>
    <comment ref="AA84" authorId="0" shapeId="0" xr:uid="{00000000-0006-0000-1000-000003000000}">
      <text>
        <r>
          <rPr>
            <b/>
            <sz val="9"/>
            <rFont val="ＭＳ Ｐゴシック"/>
            <family val="3"/>
            <charset val="128"/>
          </rPr>
          <t>＝排出量×地球温暖化係数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200-000001000000}">
      <text>
        <r>
          <rPr>
            <b/>
            <sz val="9"/>
            <rFont val="ＭＳ Ｐゴシック"/>
            <family val="3"/>
            <charset val="128"/>
          </rPr>
          <t>自動転記されます。</t>
        </r>
      </text>
    </comment>
    <comment ref="AD12" authorId="0" shapeId="0" xr:uid="{00000000-0006-0000-0200-000002000000}">
      <text>
        <r>
          <rPr>
            <b/>
            <sz val="9"/>
            <rFont val="ＭＳ Ｐゴシック"/>
            <family val="3"/>
            <charset val="128"/>
          </rPr>
          <t>＝使用量×原油換算係数</t>
        </r>
      </text>
    </comment>
    <comment ref="F28" authorId="1" shapeId="0" xr:uid="{6798B1F4-EC4A-4B8F-92CF-CAC9012F8D3B}">
      <text>
        <r>
          <rPr>
            <b/>
            <sz val="11"/>
            <color indexed="81"/>
            <rFont val="MS P ゴシック"/>
            <family val="3"/>
            <charset val="128"/>
          </rPr>
          <t>AM列から、契約している電気事業者のNoを検索して入力してください。
不明な場合や一覧に無い場合は「No 9999 代替値」を選択してください。</t>
        </r>
      </text>
    </comment>
    <comment ref="D36" authorId="1" shapeId="0" xr:uid="{641C6EA8-C8AA-43F9-9020-CBCAFC80A577}">
      <text>
        <r>
          <rPr>
            <b/>
            <sz val="11"/>
            <color indexed="81"/>
            <rFont val="MS P ゴシック"/>
            <family val="3"/>
            <charset val="128"/>
          </rPr>
          <t>熱供給事業者を選択してください。
→R6.3.29時点、国からの係数の公表がされていないため、前年度の係数としています。公表され次第、差替え版をホームページに掲載します。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3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300-000002000000}">
      <text>
        <r>
          <rPr>
            <b/>
            <sz val="9"/>
            <rFont val="ＭＳ Ｐゴシック"/>
            <family val="3"/>
            <charset val="128"/>
          </rPr>
          <t>＝排出量×地球温暖化係数</t>
        </r>
      </text>
    </comment>
    <comment ref="AA84" authorId="0" shapeId="0" xr:uid="{00000000-0006-0000-0300-000003000000}">
      <text>
        <r>
          <rPr>
            <b/>
            <sz val="9"/>
            <rFont val="ＭＳ Ｐゴシック"/>
            <family val="3"/>
            <charset val="128"/>
          </rPr>
          <t>＝排出量×地球温暖化係数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D24" authorId="0" shapeId="0" xr:uid="{00000000-0006-0000-0400-000001000000}">
      <text>
        <r>
          <rPr>
            <b/>
            <sz val="9"/>
            <rFont val="ＭＳ Ｐゴシック"/>
            <family val="3"/>
            <charset val="128"/>
          </rPr>
          <t>＝使用量×原油換算係数</t>
        </r>
      </text>
    </comment>
    <comment ref="AD84" authorId="0" shapeId="0" xr:uid="{00000000-0006-0000-0400-000002000000}">
      <text>
        <r>
          <rPr>
            <b/>
            <sz val="9"/>
            <rFont val="ＭＳ Ｐゴシック"/>
            <family val="3"/>
            <charset val="128"/>
          </rPr>
          <t>＝使用量×原油換算係数</t>
        </r>
      </text>
    </comment>
    <comment ref="AD144" authorId="0" shapeId="0" xr:uid="{00000000-0006-0000-0400-000003000000}">
      <text>
        <r>
          <rPr>
            <b/>
            <sz val="9"/>
            <rFont val="ＭＳ Ｐゴシック"/>
            <family val="3"/>
            <charset val="128"/>
          </rPr>
          <t>＝使用量×原油換算係数</t>
        </r>
      </text>
    </comment>
    <comment ref="AD204" authorId="0" shapeId="0" xr:uid="{00000000-0006-0000-0400-000004000000}">
      <text>
        <r>
          <rPr>
            <b/>
            <sz val="9"/>
            <rFont val="ＭＳ Ｐゴシック"/>
            <family val="3"/>
            <charset val="128"/>
          </rPr>
          <t>＝使用量×原油換算係数</t>
        </r>
      </text>
    </comment>
    <comment ref="AD264" authorId="0" shapeId="0" xr:uid="{00000000-0006-0000-0400-000005000000}">
      <text>
        <r>
          <rPr>
            <b/>
            <sz val="9"/>
            <rFont val="ＭＳ Ｐゴシック"/>
            <family val="3"/>
            <charset val="128"/>
          </rPr>
          <t>＝使用量×原油換算係数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500-000001000000}">
      <text>
        <r>
          <rPr>
            <b/>
            <sz val="9"/>
            <rFont val="ＭＳ Ｐゴシック"/>
            <family val="3"/>
            <charset val="128"/>
          </rPr>
          <t>郵便番号記入欄</t>
        </r>
      </text>
    </comment>
    <comment ref="L28" authorId="0" shapeId="0" xr:uid="{00000000-0006-0000-0500-000002000000}">
      <text>
        <r>
          <rPr>
            <b/>
            <sz val="9"/>
            <rFont val="ＭＳ Ｐゴシック"/>
            <family val="3"/>
            <charset val="128"/>
          </rPr>
          <t>札幌市内の事業所の従業員数の
合計人数を記入してください。</t>
        </r>
      </text>
    </comment>
    <comment ref="AB28" authorId="0" shapeId="0" xr:uid="{00000000-0006-0000-0500-000003000000}">
      <text>
        <r>
          <rPr>
            <b/>
            <sz val="9"/>
            <rFont val="ＭＳ Ｐゴシック"/>
            <family val="3"/>
            <charset val="128"/>
          </rPr>
          <t>（別紙１）より
自動で転記されます。</t>
        </r>
      </text>
    </comment>
    <comment ref="L30" authorId="0" shapeId="0" xr:uid="{00000000-0006-0000-0500-000004000000}">
      <text>
        <r>
          <rPr>
            <b/>
            <sz val="9"/>
            <rFont val="ＭＳ Ｐゴシック"/>
            <family val="3"/>
            <charset val="128"/>
          </rPr>
          <t>札幌市内の事業所の
合計面積を記入してください。</t>
        </r>
      </text>
    </comment>
    <comment ref="AB32" authorId="0" shapeId="0" xr:uid="{00000000-0006-0000-0500-000005000000}">
      <text>
        <r>
          <rPr>
            <b/>
            <sz val="9"/>
            <rFont val="ＭＳ Ｐゴシック"/>
            <family val="3"/>
            <charset val="128"/>
          </rPr>
          <t>札幌市内の事業所で使用している自動車の
合計台数を記入してください。</t>
        </r>
      </text>
    </comment>
    <comment ref="L34" authorId="0" shapeId="0" xr:uid="{00000000-0006-0000-0500-000006000000}">
      <text>
        <r>
          <rPr>
            <b/>
            <sz val="9"/>
            <rFont val="ＭＳ Ｐゴシック"/>
            <family val="3"/>
            <charset val="128"/>
          </rPr>
          <t>（別紙２）より
自動で転記されます。</t>
        </r>
      </text>
    </comment>
    <comment ref="C40" authorId="0" shapeId="0" xr:uid="{00000000-0006-0000-0500-000007000000}">
      <text>
        <r>
          <rPr>
            <b/>
            <sz val="9"/>
            <rFont val="ＭＳ Ｐゴシック"/>
            <family val="3"/>
            <charset val="128"/>
          </rPr>
          <t>本書の記載内容について、
本市担当より問い合わせる場合がございます。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700-000001000000}">
      <text>
        <r>
          <rPr>
            <b/>
            <sz val="9"/>
            <rFont val="ＭＳ Ｐゴシック"/>
            <family val="3"/>
            <charset val="128"/>
          </rPr>
          <t>自動転記されます。</t>
        </r>
      </text>
    </comment>
    <comment ref="AD12" authorId="0" shapeId="0" xr:uid="{00000000-0006-0000-0700-000002000000}">
      <text>
        <r>
          <rPr>
            <b/>
            <sz val="9"/>
            <rFont val="ＭＳ Ｐゴシック"/>
            <family val="3"/>
            <charset val="128"/>
          </rPr>
          <t>＝使用量×原油換算係数</t>
        </r>
      </text>
    </comment>
    <comment ref="F28" authorId="1" shapeId="0" xr:uid="{91E6873B-69F2-4643-8496-3E0F98E2CAC9}">
      <text>
        <r>
          <rPr>
            <b/>
            <sz val="11"/>
            <color indexed="81"/>
            <rFont val="MS P ゴシック"/>
            <family val="3"/>
            <charset val="128"/>
          </rPr>
          <t>初期値は計画用シートの値を表示しています。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8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800-000002000000}">
      <text>
        <r>
          <rPr>
            <b/>
            <sz val="9"/>
            <rFont val="ＭＳ Ｐゴシック"/>
            <family val="3"/>
            <charset val="128"/>
          </rPr>
          <t>＝排出量×地球温暖化係数</t>
        </r>
      </text>
    </comment>
    <comment ref="AA84" authorId="0" shapeId="0" xr:uid="{00000000-0006-0000-0800-000003000000}">
      <text>
        <r>
          <rPr>
            <b/>
            <sz val="9"/>
            <rFont val="ＭＳ Ｐゴシック"/>
            <family val="3"/>
            <charset val="128"/>
          </rPr>
          <t>＝排出量×地球温暖化係数</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900-000001000000}">
      <text>
        <r>
          <rPr>
            <b/>
            <sz val="9"/>
            <rFont val="ＭＳ Ｐゴシック"/>
            <family val="3"/>
            <charset val="128"/>
          </rPr>
          <t>郵便番号記入欄</t>
        </r>
      </text>
    </comment>
    <comment ref="L28" authorId="0" shapeId="0" xr:uid="{00000000-0006-0000-0900-000002000000}">
      <text>
        <r>
          <rPr>
            <b/>
            <sz val="9"/>
            <rFont val="ＭＳ Ｐゴシック"/>
            <family val="3"/>
            <charset val="128"/>
          </rPr>
          <t>札幌市内の事業所の従業員数の
合計人数を記入してください。</t>
        </r>
      </text>
    </comment>
    <comment ref="AB28" authorId="0" shapeId="0" xr:uid="{00000000-0006-0000-0900-000003000000}">
      <text>
        <r>
          <rPr>
            <b/>
            <sz val="9"/>
            <rFont val="ＭＳ Ｐゴシック"/>
            <family val="3"/>
            <charset val="128"/>
          </rPr>
          <t>（別紙１）より
自動で転記されます。</t>
        </r>
      </text>
    </comment>
    <comment ref="L30" authorId="0" shapeId="0" xr:uid="{00000000-0006-0000-0900-000004000000}">
      <text>
        <r>
          <rPr>
            <b/>
            <sz val="9"/>
            <rFont val="ＭＳ Ｐゴシック"/>
            <family val="3"/>
            <charset val="128"/>
          </rPr>
          <t>札幌市内の事業所の
合計面積を記入してください。</t>
        </r>
      </text>
    </comment>
    <comment ref="AB32" authorId="0" shapeId="0" xr:uid="{00000000-0006-0000-0900-000005000000}">
      <text>
        <r>
          <rPr>
            <b/>
            <sz val="9"/>
            <rFont val="ＭＳ Ｐゴシック"/>
            <family val="3"/>
            <charset val="128"/>
          </rPr>
          <t>札幌市内の事業所で使用している自動車の
合計台数を記入してください。</t>
        </r>
      </text>
    </comment>
    <comment ref="L34" authorId="0" shapeId="0" xr:uid="{00000000-0006-0000-0900-000006000000}">
      <text>
        <r>
          <rPr>
            <b/>
            <sz val="9"/>
            <rFont val="ＭＳ Ｐゴシック"/>
            <family val="3"/>
            <charset val="128"/>
          </rPr>
          <t>（別紙２）より
自動で転記されます。</t>
        </r>
      </text>
    </comment>
    <comment ref="C40" authorId="0" shapeId="0" xr:uid="{00000000-0006-0000-0900-000007000000}">
      <text>
        <r>
          <rPr>
            <b/>
            <sz val="9"/>
            <rFont val="ＭＳ Ｐゴシック"/>
            <family val="3"/>
            <charset val="128"/>
          </rPr>
          <t>本書の記載内容について、
本市担当より問い合わせる場合がございます。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B00-000001000000}">
      <text>
        <r>
          <rPr>
            <b/>
            <sz val="9"/>
            <rFont val="ＭＳ Ｐゴシック"/>
            <family val="3"/>
            <charset val="128"/>
          </rPr>
          <t>自動転記されます。</t>
        </r>
      </text>
    </comment>
    <comment ref="AD12" authorId="0" shapeId="0" xr:uid="{00000000-0006-0000-0B00-000002000000}">
      <text>
        <r>
          <rPr>
            <b/>
            <sz val="9"/>
            <rFont val="ＭＳ Ｐゴシック"/>
            <family val="3"/>
            <charset val="128"/>
          </rPr>
          <t>＝使用量×原油換算係数</t>
        </r>
      </text>
    </comment>
    <comment ref="F28" authorId="1" shapeId="0" xr:uid="{0BE55678-B6B5-48DE-B128-4A2F3C3DFA9B}">
      <text>
        <r>
          <rPr>
            <b/>
            <sz val="11"/>
            <color indexed="81"/>
            <rFont val="MS P ゴシック"/>
            <family val="3"/>
            <charset val="128"/>
          </rPr>
          <t>初期値は１年目報告用シートの値を表示しています。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sharedStrings.xml><?xml version="1.0" encoding="utf-8"?>
<sst xmlns="http://schemas.openxmlformats.org/spreadsheetml/2006/main" count="5451" uniqueCount="2348">
  <si>
    <t>様式１</t>
    <rPh sb="0" eb="2">
      <t>ヨウシキ</t>
    </rPh>
    <phoneticPr fontId="3"/>
  </si>
  <si>
    <t>環境保全行動</t>
    <rPh sb="0" eb="2">
      <t>カンキョウ</t>
    </rPh>
    <rPh sb="2" eb="4">
      <t>ホゼン</t>
    </rPh>
    <rPh sb="4" eb="6">
      <t>コウドウ</t>
    </rPh>
    <phoneticPr fontId="3"/>
  </si>
  <si>
    <t>自動車使用管理</t>
    <rPh sb="0" eb="3">
      <t>ジドウシャ</t>
    </rPh>
    <rPh sb="3" eb="5">
      <t>シヨウ</t>
    </rPh>
    <rPh sb="5" eb="7">
      <t>カンリ</t>
    </rPh>
    <phoneticPr fontId="3"/>
  </si>
  <si>
    <t>計画提出書</t>
    <rPh sb="0" eb="2">
      <t>ケイカク</t>
    </rPh>
    <rPh sb="2" eb="4">
      <t>テイシュツ</t>
    </rPh>
    <rPh sb="4" eb="5">
      <t>ショ</t>
    </rPh>
    <phoneticPr fontId="3"/>
  </si>
  <si>
    <t>年</t>
    <rPh sb="0" eb="1">
      <t>ネン</t>
    </rPh>
    <phoneticPr fontId="3"/>
  </si>
  <si>
    <t>月</t>
    <rPh sb="0" eb="1">
      <t>ツキ</t>
    </rPh>
    <phoneticPr fontId="3"/>
  </si>
  <si>
    <t>日</t>
    <rPh sb="0" eb="1">
      <t>ヒ</t>
    </rPh>
    <phoneticPr fontId="3"/>
  </si>
  <si>
    <t>〒</t>
    <phoneticPr fontId="3"/>
  </si>
  <si>
    <t>提出者</t>
    <rPh sb="0" eb="3">
      <t>テイシュツシャ</t>
    </rPh>
    <phoneticPr fontId="3"/>
  </si>
  <si>
    <t>（法人にあっては、名称及び代表者の氏名）</t>
    <rPh sb="1" eb="3">
      <t>ホウジン</t>
    </rPh>
    <rPh sb="9" eb="11">
      <t>メイショウ</t>
    </rPh>
    <rPh sb="11" eb="12">
      <t>オヨ</t>
    </rPh>
    <rPh sb="13" eb="16">
      <t>ダイヒョウシャ</t>
    </rPh>
    <rPh sb="17" eb="19">
      <t>シメイ</t>
    </rPh>
    <phoneticPr fontId="3"/>
  </si>
  <si>
    <t>計画を</t>
    <rPh sb="0" eb="2">
      <t>ケイカク</t>
    </rPh>
    <phoneticPr fontId="3"/>
  </si>
  <si>
    <t>事業の概要</t>
    <rPh sb="0" eb="2">
      <t>ジギョウ</t>
    </rPh>
    <rPh sb="3" eb="5">
      <t>ガイヨウ</t>
    </rPh>
    <phoneticPr fontId="3"/>
  </si>
  <si>
    <t>従業員数</t>
    <rPh sb="0" eb="3">
      <t>ジュウギョウイン</t>
    </rPh>
    <rPh sb="3" eb="4">
      <t>スウ</t>
    </rPh>
    <phoneticPr fontId="3"/>
  </si>
  <si>
    <t>使用床面積</t>
    <rPh sb="0" eb="2">
      <t>シヨウ</t>
    </rPh>
    <rPh sb="2" eb="5">
      <t>ユカメンセキ</t>
    </rPh>
    <phoneticPr fontId="3"/>
  </si>
  <si>
    <t>事業所数</t>
    <rPh sb="0" eb="3">
      <t>ジギョウショ</t>
    </rPh>
    <rPh sb="3" eb="4">
      <t>スウ</t>
    </rPh>
    <phoneticPr fontId="3"/>
  </si>
  <si>
    <t>自動車使用台数</t>
    <rPh sb="0" eb="3">
      <t>ジドウシャ</t>
    </rPh>
    <rPh sb="3" eb="5">
      <t>シヨウ</t>
    </rPh>
    <rPh sb="5" eb="7">
      <t>ダイスウ</t>
    </rPh>
    <phoneticPr fontId="3"/>
  </si>
  <si>
    <t>提出根拠</t>
    <rPh sb="0" eb="2">
      <t>テイシュツ</t>
    </rPh>
    <rPh sb="2" eb="4">
      <t>コンキョ</t>
    </rPh>
    <phoneticPr fontId="3"/>
  </si>
  <si>
    <t>条例第１３条（環境保全行動計画）</t>
    <rPh sb="0" eb="2">
      <t>ジョウレイ</t>
    </rPh>
    <rPh sb="2" eb="3">
      <t>ダイ</t>
    </rPh>
    <rPh sb="5" eb="6">
      <t>ジョウ</t>
    </rPh>
    <rPh sb="7" eb="9">
      <t>カンキョウ</t>
    </rPh>
    <rPh sb="9" eb="11">
      <t>ホゼン</t>
    </rPh>
    <rPh sb="11" eb="13">
      <t>コウドウ</t>
    </rPh>
    <rPh sb="13" eb="15">
      <t>ケイカク</t>
    </rPh>
    <phoneticPr fontId="3"/>
  </si>
  <si>
    <t>条例第２３条（自動車使用管理計画）</t>
    <rPh sb="0" eb="2">
      <t>ジョウレイ</t>
    </rPh>
    <rPh sb="2" eb="3">
      <t>ダイ</t>
    </rPh>
    <rPh sb="5" eb="6">
      <t>ジョウ</t>
    </rPh>
    <rPh sb="7" eb="10">
      <t>ジドウシャ</t>
    </rPh>
    <rPh sb="10" eb="12">
      <t>シヨウ</t>
    </rPh>
    <rPh sb="12" eb="14">
      <t>カンリ</t>
    </rPh>
    <rPh sb="14" eb="16">
      <t>ケイカク</t>
    </rPh>
    <phoneticPr fontId="3"/>
  </si>
  <si>
    <t>計画書の担当部署</t>
    <rPh sb="0" eb="3">
      <t>ケイカクショ</t>
    </rPh>
    <rPh sb="4" eb="6">
      <t>タントウ</t>
    </rPh>
    <rPh sb="6" eb="8">
      <t>ブショ</t>
    </rPh>
    <phoneticPr fontId="3"/>
  </si>
  <si>
    <t>担当部署名</t>
    <rPh sb="0" eb="2">
      <t>タントウ</t>
    </rPh>
    <rPh sb="2" eb="4">
      <t>ブショ</t>
    </rPh>
    <rPh sb="4" eb="5">
      <t>メイ</t>
    </rPh>
    <phoneticPr fontId="3"/>
  </si>
  <si>
    <t>担当者氏名</t>
    <rPh sb="0" eb="3">
      <t>タントウシャ</t>
    </rPh>
    <rPh sb="3" eb="5">
      <t>シメイ</t>
    </rPh>
    <phoneticPr fontId="3"/>
  </si>
  <si>
    <t>電話/FAX</t>
    <rPh sb="0" eb="2">
      <t>デンワ</t>
    </rPh>
    <phoneticPr fontId="3"/>
  </si>
  <si>
    <t>電子メールアドレス</t>
    <rPh sb="0" eb="2">
      <t>デンシ</t>
    </rPh>
    <phoneticPr fontId="3"/>
  </si>
  <si>
    <t>計画期間</t>
    <rPh sb="0" eb="2">
      <t>ケイカク</t>
    </rPh>
    <rPh sb="2" eb="4">
      <t>キカン</t>
    </rPh>
    <phoneticPr fontId="3"/>
  </si>
  <si>
    <t>計画書</t>
    <rPh sb="0" eb="3">
      <t>ケイカクショ</t>
    </rPh>
    <phoneticPr fontId="3"/>
  </si>
  <si>
    <t>別添のとおり</t>
    <rPh sb="0" eb="2">
      <t>ベッテン</t>
    </rPh>
    <phoneticPr fontId="3"/>
  </si>
  <si>
    <t>その他</t>
    <rPh sb="2" eb="3">
      <t>タ</t>
    </rPh>
    <phoneticPr fontId="3"/>
  </si>
  <si>
    <t>注</t>
    <rPh sb="0" eb="1">
      <t>チュウ</t>
    </rPh>
    <phoneticPr fontId="3"/>
  </si>
  <si>
    <t>　事業の概要は、事業所における日本標準産業分類の中分類項目に揚げる業種及びその業種に対応する日本標準産業分類における分類番号を記入してください。</t>
    <rPh sb="1" eb="3">
      <t>ジギョウ</t>
    </rPh>
    <rPh sb="4" eb="6">
      <t>ガイヨウ</t>
    </rPh>
    <rPh sb="8" eb="11">
      <t>ジギョウショ</t>
    </rPh>
    <rPh sb="15" eb="17">
      <t>ニホン</t>
    </rPh>
    <rPh sb="17" eb="19">
      <t>ヒョウジュン</t>
    </rPh>
    <rPh sb="19" eb="21">
      <t>サンギョウ</t>
    </rPh>
    <rPh sb="21" eb="23">
      <t>ブンルイ</t>
    </rPh>
    <rPh sb="24" eb="27">
      <t>チュウブンルイ</t>
    </rPh>
    <rPh sb="27" eb="29">
      <t>コウモク</t>
    </rPh>
    <rPh sb="30" eb="31">
      <t>ア</t>
    </rPh>
    <rPh sb="33" eb="35">
      <t>ギョウシュ</t>
    </rPh>
    <rPh sb="35" eb="36">
      <t>オヨ</t>
    </rPh>
    <rPh sb="39" eb="41">
      <t>ギョウシュ</t>
    </rPh>
    <rPh sb="42" eb="44">
      <t>タイオウ</t>
    </rPh>
    <rPh sb="46" eb="48">
      <t>ニホン</t>
    </rPh>
    <rPh sb="48" eb="50">
      <t>ヒョウジュン</t>
    </rPh>
    <rPh sb="50" eb="52">
      <t>サンギョウ</t>
    </rPh>
    <rPh sb="52" eb="54">
      <t>ブンルイ</t>
    </rPh>
    <rPh sb="58" eb="60">
      <t>ブンルイ</t>
    </rPh>
    <rPh sb="60" eb="62">
      <t>バンゴウ</t>
    </rPh>
    <rPh sb="63" eb="65">
      <t>キニュウ</t>
    </rPh>
    <phoneticPr fontId="3"/>
  </si>
  <si>
    <t>　従業員数、使用床面積及び自動車使用台数は、４月１日現在で記入してください。</t>
    <rPh sb="1" eb="4">
      <t>ジュウギョウイン</t>
    </rPh>
    <rPh sb="4" eb="5">
      <t>スウ</t>
    </rPh>
    <rPh sb="6" eb="8">
      <t>シヨウ</t>
    </rPh>
    <rPh sb="8" eb="11">
      <t>ユカメンセキ</t>
    </rPh>
    <rPh sb="11" eb="12">
      <t>オヨ</t>
    </rPh>
    <rPh sb="13" eb="16">
      <t>ジドウシャ</t>
    </rPh>
    <rPh sb="16" eb="18">
      <t>シヨウ</t>
    </rPh>
    <rPh sb="18" eb="20">
      <t>ダイスウ</t>
    </rPh>
    <rPh sb="23" eb="24">
      <t>ガツ</t>
    </rPh>
    <rPh sb="25" eb="26">
      <t>ニチ</t>
    </rPh>
    <rPh sb="26" eb="28">
      <t>ゲンザイ</t>
    </rPh>
    <rPh sb="29" eb="31">
      <t>キニュウ</t>
    </rPh>
    <phoneticPr fontId="3"/>
  </si>
  <si>
    <t>備考</t>
    <rPh sb="0" eb="2">
      <t>ビコウ</t>
    </rPh>
    <phoneticPr fontId="3"/>
  </si>
  <si>
    <t>策定しましたので、次のとおり提出します。</t>
    <rPh sb="0" eb="2">
      <t>サクテイ</t>
    </rPh>
    <rPh sb="9" eb="10">
      <t>ツギ</t>
    </rPh>
    <rPh sb="14" eb="16">
      <t>テイシュツ</t>
    </rPh>
    <phoneticPr fontId="3"/>
  </si>
  <si>
    <t>事業の規模</t>
    <rPh sb="0" eb="2">
      <t>ジギョウ</t>
    </rPh>
    <rPh sb="3" eb="5">
      <t>キボ</t>
    </rPh>
    <phoneticPr fontId="3"/>
  </si>
  <si>
    <t>人</t>
    <rPh sb="0" eb="1">
      <t>ニン</t>
    </rPh>
    <phoneticPr fontId="3"/>
  </si>
  <si>
    <t>㎡</t>
    <phoneticPr fontId="3"/>
  </si>
  <si>
    <t>事業所</t>
    <rPh sb="0" eb="3">
      <t>ジギョウショ</t>
    </rPh>
    <phoneticPr fontId="3"/>
  </si>
  <si>
    <t>kl</t>
    <phoneticPr fontId="3"/>
  </si>
  <si>
    <t>台</t>
    <rPh sb="0" eb="1">
      <t>ダイ</t>
    </rPh>
    <phoneticPr fontId="3"/>
  </si>
  <si>
    <t>～</t>
    <phoneticPr fontId="3"/>
  </si>
  <si>
    <t>　　第１項　　第２項</t>
    <rPh sb="2" eb="3">
      <t>ダイ</t>
    </rPh>
    <rPh sb="4" eb="5">
      <t>コウ</t>
    </rPh>
    <rPh sb="7" eb="8">
      <t>ダイ</t>
    </rPh>
    <rPh sb="9" eb="10">
      <t>コウ</t>
    </rPh>
    <phoneticPr fontId="3"/>
  </si>
  <si>
    <t xml:space="preserve">  　第１項　　第３項</t>
    <rPh sb="3" eb="4">
      <t>ダイ</t>
    </rPh>
    <rPh sb="5" eb="6">
      <t>コウ</t>
    </rPh>
    <rPh sb="8" eb="9">
      <t>ダイ</t>
    </rPh>
    <rPh sb="10" eb="11">
      <t>コウ</t>
    </rPh>
    <phoneticPr fontId="3"/>
  </si>
  <si>
    <t>　　有（認証名</t>
    <rPh sb="2" eb="3">
      <t>アリ</t>
    </rPh>
    <rPh sb="4" eb="6">
      <t>ニンショウ</t>
    </rPh>
    <rPh sb="6" eb="7">
      <t>メイ</t>
    </rPh>
    <phoneticPr fontId="3"/>
  </si>
  <si>
    <t>）</t>
    <phoneticPr fontId="3"/>
  </si>
  <si>
    <t>　　無</t>
    <rPh sb="2" eb="3">
      <t>ナシ</t>
    </rPh>
    <phoneticPr fontId="3"/>
  </si>
  <si>
    <t>HFC</t>
    <phoneticPr fontId="3"/>
  </si>
  <si>
    <t>PFC</t>
    <phoneticPr fontId="3"/>
  </si>
  <si>
    <t>原油換算した
燃料・熱・電気の合計量</t>
    <rPh sb="0" eb="2">
      <t>ゲンユ</t>
    </rPh>
    <rPh sb="2" eb="4">
      <t>カンザン</t>
    </rPh>
    <rPh sb="8" eb="10">
      <t>ネンリョウ</t>
    </rPh>
    <rPh sb="11" eb="12">
      <t>ネツ</t>
    </rPh>
    <rPh sb="13" eb="15">
      <t>デンキ</t>
    </rPh>
    <rPh sb="16" eb="18">
      <t>ゴウケイ</t>
    </rPh>
    <rPh sb="18" eb="19">
      <t>リョウ</t>
    </rPh>
    <phoneticPr fontId="3"/>
  </si>
  <si>
    <t>　札幌市生活環境の確保に関する条例に基づき、</t>
    <rPh sb="1" eb="4">
      <t>サッポロシ</t>
    </rPh>
    <rPh sb="4" eb="6">
      <t>セイカツ</t>
    </rPh>
    <rPh sb="6" eb="8">
      <t>カンキョウ</t>
    </rPh>
    <rPh sb="9" eb="11">
      <t>カクホ</t>
    </rPh>
    <rPh sb="12" eb="13">
      <t>カン</t>
    </rPh>
    <rPh sb="15" eb="17">
      <t>ジョウレイ</t>
    </rPh>
    <rPh sb="18" eb="19">
      <t>モト</t>
    </rPh>
    <phoneticPr fontId="3"/>
  </si>
  <si>
    <t>別添</t>
    <rPh sb="0" eb="2">
      <t>ベッテン</t>
    </rPh>
    <phoneticPr fontId="3"/>
  </si>
  <si>
    <t>環境保全行動計画書</t>
    <rPh sb="0" eb="2">
      <t>カンキョウ</t>
    </rPh>
    <rPh sb="2" eb="4">
      <t>ホゼン</t>
    </rPh>
    <rPh sb="4" eb="6">
      <t>コウドウ</t>
    </rPh>
    <rPh sb="6" eb="9">
      <t>ケイカクショ</t>
    </rPh>
    <phoneticPr fontId="3"/>
  </si>
  <si>
    <t>自動車使用管理計画書</t>
    <rPh sb="0" eb="3">
      <t>ジドウシャ</t>
    </rPh>
    <rPh sb="3" eb="5">
      <t>シヨウ</t>
    </rPh>
    <rPh sb="5" eb="7">
      <t>カンリ</t>
    </rPh>
    <rPh sb="7" eb="10">
      <t>ケイカクショ</t>
    </rPh>
    <phoneticPr fontId="3"/>
  </si>
  <si>
    <t>３　行動計画</t>
    <rPh sb="2" eb="4">
      <t>コウドウ</t>
    </rPh>
    <rPh sb="4" eb="6">
      <t>ケイカク</t>
    </rPh>
    <phoneticPr fontId="3"/>
  </si>
  <si>
    <t>責任部課</t>
    <rPh sb="0" eb="2">
      <t>セキニン</t>
    </rPh>
    <rPh sb="2" eb="4">
      <t>ブカ</t>
    </rPh>
    <phoneticPr fontId="3"/>
  </si>
  <si>
    <t>実行部課</t>
    <rPh sb="0" eb="2">
      <t>ジッコウ</t>
    </rPh>
    <rPh sb="2" eb="4">
      <t>ブカ</t>
    </rPh>
    <phoneticPr fontId="3"/>
  </si>
  <si>
    <t>年度</t>
    <rPh sb="0" eb="2">
      <t>ネンド</t>
    </rPh>
    <phoneticPr fontId="3"/>
  </si>
  <si>
    <t>４　環境保全に係る実施組織体制</t>
    <rPh sb="2" eb="4">
      <t>カンキョウ</t>
    </rPh>
    <rPh sb="4" eb="6">
      <t>ホゼン</t>
    </rPh>
    <rPh sb="7" eb="8">
      <t>カカ</t>
    </rPh>
    <rPh sb="9" eb="11">
      <t>ジッシ</t>
    </rPh>
    <rPh sb="11" eb="13">
      <t>ソシキ</t>
    </rPh>
    <rPh sb="13" eb="15">
      <t>タイセイ</t>
    </rPh>
    <phoneticPr fontId="3"/>
  </si>
  <si>
    <t>灯油</t>
    <rPh sb="0" eb="2">
      <t>トウユ</t>
    </rPh>
    <phoneticPr fontId="3"/>
  </si>
  <si>
    <t>A重油</t>
    <rPh sb="1" eb="3">
      <t>ジュウユ</t>
    </rPh>
    <phoneticPr fontId="3"/>
  </si>
  <si>
    <t>B重油</t>
    <rPh sb="1" eb="3">
      <t>ジュウユ</t>
    </rPh>
    <phoneticPr fontId="3"/>
  </si>
  <si>
    <t>C重油</t>
    <rPh sb="1" eb="3">
      <t>ジュウユ</t>
    </rPh>
    <phoneticPr fontId="3"/>
  </si>
  <si>
    <t>軽油</t>
    <rPh sb="0" eb="2">
      <t>ケイユ</t>
    </rPh>
    <phoneticPr fontId="3"/>
  </si>
  <si>
    <t>天然ガス（CNG）</t>
    <rPh sb="0" eb="2">
      <t>テンネン</t>
    </rPh>
    <phoneticPr fontId="3"/>
  </si>
  <si>
    <t>自動車用燃料</t>
    <rPh sb="0" eb="4">
      <t>ジドウシャヨウ</t>
    </rPh>
    <rPh sb="4" eb="6">
      <t>ネンリョウ</t>
    </rPh>
    <phoneticPr fontId="3"/>
  </si>
  <si>
    <t>都市ガス13A
天然ガス</t>
    <rPh sb="0" eb="2">
      <t>トシ</t>
    </rPh>
    <rPh sb="8" eb="10">
      <t>テンネン</t>
    </rPh>
    <phoneticPr fontId="3"/>
  </si>
  <si>
    <t>小　計</t>
    <rPh sb="0" eb="1">
      <t>ショウ</t>
    </rPh>
    <rPh sb="2" eb="3">
      <t>ケイ</t>
    </rPh>
    <phoneticPr fontId="3"/>
  </si>
  <si>
    <t>合　計</t>
    <rPh sb="0" eb="1">
      <t>ゴウ</t>
    </rPh>
    <rPh sb="2" eb="3">
      <t>ケイ</t>
    </rPh>
    <phoneticPr fontId="3"/>
  </si>
  <si>
    <t>二酸化炭素排出量計算係数</t>
    <rPh sb="0" eb="3">
      <t>ニサンカ</t>
    </rPh>
    <rPh sb="3" eb="5">
      <t>タンソ</t>
    </rPh>
    <rPh sb="5" eb="7">
      <t>ハイシュツ</t>
    </rPh>
    <rPh sb="7" eb="8">
      <t>リョウ</t>
    </rPh>
    <rPh sb="8" eb="10">
      <t>ケイサン</t>
    </rPh>
    <rPh sb="10" eb="12">
      <t>ケイスウ</t>
    </rPh>
    <phoneticPr fontId="8"/>
  </si>
  <si>
    <t>排出係数</t>
    <rPh sb="0" eb="2">
      <t>ハイシュツ</t>
    </rPh>
    <rPh sb="2" eb="4">
      <t>ケイスウ</t>
    </rPh>
    <phoneticPr fontId="8"/>
  </si>
  <si>
    <t>発熱量</t>
    <rPh sb="0" eb="2">
      <t>ハツネツ</t>
    </rPh>
    <rPh sb="2" eb="3">
      <t>リョウ</t>
    </rPh>
    <phoneticPr fontId="8"/>
  </si>
  <si>
    <t>数値</t>
    <rPh sb="0" eb="2">
      <t>スウチ</t>
    </rPh>
    <phoneticPr fontId="3"/>
  </si>
  <si>
    <t>単位</t>
    <rPh sb="0" eb="2">
      <t>タンイ</t>
    </rPh>
    <phoneticPr fontId="3"/>
  </si>
  <si>
    <t>メタン</t>
    <phoneticPr fontId="3"/>
  </si>
  <si>
    <r>
      <t>メタン（CH</t>
    </r>
    <r>
      <rPr>
        <sz val="9"/>
        <color indexed="8"/>
        <rFont val="ＭＳ 明朝"/>
        <family val="1"/>
        <charset val="128"/>
      </rPr>
      <t>4</t>
    </r>
    <r>
      <rPr>
        <sz val="11"/>
        <color indexed="8"/>
        <rFont val="ＭＳ 明朝"/>
        <family val="1"/>
        <charset val="128"/>
      </rPr>
      <t>）</t>
    </r>
    <phoneticPr fontId="3"/>
  </si>
  <si>
    <r>
      <t>非エネルギー起源CO</t>
    </r>
    <r>
      <rPr>
        <sz val="9"/>
        <color indexed="8"/>
        <rFont val="ＭＳ 明朝"/>
        <family val="1"/>
        <charset val="128"/>
      </rPr>
      <t>2</t>
    </r>
    <rPh sb="0" eb="1">
      <t>ヒ</t>
    </rPh>
    <rPh sb="6" eb="8">
      <t>キゲン</t>
    </rPh>
    <phoneticPr fontId="3"/>
  </si>
  <si>
    <r>
      <t>一酸化二窒素（N</t>
    </r>
    <r>
      <rPr>
        <sz val="9"/>
        <color indexed="8"/>
        <rFont val="ＭＳ 明朝"/>
        <family val="1"/>
        <charset val="128"/>
      </rPr>
      <t>2</t>
    </r>
    <r>
      <rPr>
        <sz val="11"/>
        <color indexed="8"/>
        <rFont val="ＭＳ 明朝"/>
        <family val="1"/>
        <charset val="128"/>
      </rPr>
      <t>O）</t>
    </r>
    <rPh sb="0" eb="3">
      <t>イッサンカ</t>
    </rPh>
    <rPh sb="3" eb="4">
      <t>ニ</t>
    </rPh>
    <rPh sb="4" eb="6">
      <t>チッソ</t>
    </rPh>
    <phoneticPr fontId="3"/>
  </si>
  <si>
    <r>
      <t>六ふっ化硫黄（SF</t>
    </r>
    <r>
      <rPr>
        <sz val="9"/>
        <color indexed="8"/>
        <rFont val="ＭＳ 明朝"/>
        <family val="1"/>
        <charset val="128"/>
      </rPr>
      <t>6</t>
    </r>
    <r>
      <rPr>
        <sz val="11"/>
        <color indexed="8"/>
        <rFont val="ＭＳ 明朝"/>
        <family val="1"/>
        <charset val="128"/>
      </rPr>
      <t>）</t>
    </r>
    <rPh sb="0" eb="1">
      <t>ロク</t>
    </rPh>
    <rPh sb="3" eb="4">
      <t>カ</t>
    </rPh>
    <rPh sb="4" eb="6">
      <t>イオウ</t>
    </rPh>
    <phoneticPr fontId="3"/>
  </si>
  <si>
    <t>HFC-23</t>
  </si>
  <si>
    <t>HFC-32</t>
  </si>
  <si>
    <t>HFC-41</t>
  </si>
  <si>
    <t>HFC-125</t>
  </si>
  <si>
    <t>HFC-134</t>
  </si>
  <si>
    <t>HFC-134a</t>
  </si>
  <si>
    <t>HFC-143</t>
  </si>
  <si>
    <t>HFC-143a</t>
  </si>
  <si>
    <t>HFC-152a</t>
  </si>
  <si>
    <t>HFC-227ea</t>
  </si>
  <si>
    <t>HFC-245ca</t>
  </si>
  <si>
    <t>PFC-14</t>
  </si>
  <si>
    <t>PFC-116</t>
  </si>
  <si>
    <t>PFC-218</t>
  </si>
  <si>
    <t>PFC-31-10</t>
  </si>
  <si>
    <t>PFC-c318</t>
  </si>
  <si>
    <t>PFC-41-12</t>
  </si>
  <si>
    <t>PFC-51-14</t>
  </si>
  <si>
    <t>原油換算使用量</t>
    <rPh sb="0" eb="2">
      <t>ゲンユ</t>
    </rPh>
    <rPh sb="2" eb="4">
      <t>カンザン</t>
    </rPh>
    <rPh sb="4" eb="6">
      <t>シヨウ</t>
    </rPh>
    <rPh sb="6" eb="7">
      <t>リョウ</t>
    </rPh>
    <phoneticPr fontId="3"/>
  </si>
  <si>
    <t>二酸化炭素換算排出量</t>
    <rPh sb="0" eb="3">
      <t>ニサンカ</t>
    </rPh>
    <rPh sb="3" eb="5">
      <t>タンソ</t>
    </rPh>
    <rPh sb="5" eb="7">
      <t>カンザン</t>
    </rPh>
    <rPh sb="7" eb="9">
      <t>ハイシュツ</t>
    </rPh>
    <rPh sb="9" eb="10">
      <t>リョウ</t>
    </rPh>
    <phoneticPr fontId="3"/>
  </si>
  <si>
    <t>目標
削減率</t>
    <rPh sb="0" eb="2">
      <t>モクヒョウ</t>
    </rPh>
    <rPh sb="3" eb="5">
      <t>サクゲン</t>
    </rPh>
    <rPh sb="5" eb="6">
      <t>リツ</t>
    </rPh>
    <phoneticPr fontId="3"/>
  </si>
  <si>
    <t>HFC-236fa</t>
    <phoneticPr fontId="3"/>
  </si>
  <si>
    <t>別紙１</t>
    <rPh sb="0" eb="2">
      <t>ベッシ</t>
    </rPh>
    <phoneticPr fontId="3"/>
  </si>
  <si>
    <t>1 農業</t>
  </si>
  <si>
    <t>2 林業</t>
  </si>
  <si>
    <t>3 漁業</t>
  </si>
  <si>
    <t>4 水産養殖業</t>
  </si>
  <si>
    <t>5 鉱業、採石業、砂利採取業</t>
  </si>
  <si>
    <t>6 総合工事業</t>
  </si>
  <si>
    <t>7 職別工事業</t>
  </si>
  <si>
    <t>8 設備工事業</t>
  </si>
  <si>
    <t>9 食料品製造業</t>
  </si>
  <si>
    <t>10 飲料・たばこ・飼料製造業</t>
  </si>
  <si>
    <t>11 繊維工業</t>
  </si>
  <si>
    <t>12 木材・木製品製造業</t>
  </si>
  <si>
    <t>13 家具・装備品製造業</t>
  </si>
  <si>
    <t>14 パルプ・紙・紙加工品製造業</t>
  </si>
  <si>
    <t>15 印刷・同関連業</t>
  </si>
  <si>
    <t>16 化学工業</t>
  </si>
  <si>
    <t>17 石油製品・石炭製品製造業</t>
  </si>
  <si>
    <t>18 プラスチック製品製造業</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</si>
  <si>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</si>
  <si>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</si>
  <si>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</si>
  <si>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</si>
  <si>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</si>
  <si>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</si>
  <si>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</si>
  <si>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</si>
  <si>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</si>
  <si>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</si>
  <si>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</si>
  <si>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</si>
  <si>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</si>
  <si>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</si>
  <si>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35 熱供給業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</si>
  <si>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</si>
  <si>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</si>
  <si>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</si>
  <si>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</si>
  <si>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</si>
  <si>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</si>
  <si>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</si>
  <si>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</si>
  <si>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</si>
  <si>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</si>
  <si>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</si>
  <si>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</si>
  <si>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</si>
  <si>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</si>
  <si>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</si>
  <si>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</si>
  <si>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</si>
  <si>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</si>
  <si>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</si>
  <si>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</si>
  <si>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</si>
  <si>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</si>
  <si>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</si>
  <si>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</si>
  <si>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</si>
  <si>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</si>
  <si>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</si>
  <si>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</si>
  <si>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</si>
  <si>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</si>
  <si>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67 保険業</t>
  </si>
  <si>
    <t>68 不動産取引業</t>
  </si>
  <si>
    <t>69 不動産賃貸業・管理業</t>
  </si>
  <si>
    <t>70 物品賃貸業</t>
  </si>
  <si>
    <t>71 学術・開発研究機関</t>
  </si>
  <si>
    <t>72 専門サービス業</t>
  </si>
  <si>
    <t>73 広告業</t>
  </si>
  <si>
    <t>74 技術サービス業</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</si>
  <si>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</si>
  <si>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</si>
  <si>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</si>
  <si>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</si>
  <si>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</si>
  <si>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</si>
  <si>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</si>
  <si>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</si>
  <si>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</si>
  <si>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</si>
  <si>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</si>
  <si>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</si>
  <si>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t>
  </si>
  <si>
    <t>88 廃棄物処理業</t>
  </si>
  <si>
    <t>89 自動車整備業</t>
  </si>
  <si>
    <t>90 機械等修理業</t>
  </si>
  <si>
    <t>91 職業紹介・労働者派遣業</t>
  </si>
  <si>
    <t>92 その他の事業サービス業</t>
  </si>
  <si>
    <t>93 政治・経済・文化団体</t>
  </si>
  <si>
    <t>94 宗教</t>
  </si>
  <si>
    <t>95 その他のサービス業</t>
  </si>
  <si>
    <t>96 外国公務</t>
  </si>
  <si>
    <t>97 国家公務</t>
  </si>
  <si>
    <t>98 地方公務</t>
  </si>
  <si>
    <t>99 分類不能の産業</t>
  </si>
  <si>
    <t>――農業、林業――</t>
    <rPh sb="2" eb="4">
      <t>ノウギョウ</t>
    </rPh>
    <rPh sb="5" eb="7">
      <t>リンギョウ</t>
    </rPh>
    <phoneticPr fontId="3"/>
  </si>
  <si>
    <t>――漁業――</t>
    <rPh sb="2" eb="4">
      <t>ギョギョウ</t>
    </rPh>
    <phoneticPr fontId="3"/>
  </si>
  <si>
    <t>――鉱業、採石業、砂利採取業――</t>
    <rPh sb="2" eb="4">
      <t>コウギョウ</t>
    </rPh>
    <rPh sb="5" eb="7">
      <t>サイセキ</t>
    </rPh>
    <rPh sb="7" eb="8">
      <t>ギョウ</t>
    </rPh>
    <rPh sb="9" eb="11">
      <t>ジャリ</t>
    </rPh>
    <rPh sb="11" eb="13">
      <t>サイシュ</t>
    </rPh>
    <rPh sb="13" eb="14">
      <t>ギョウ</t>
    </rPh>
    <phoneticPr fontId="3"/>
  </si>
  <si>
    <t>――建設業――</t>
    <rPh sb="2" eb="5">
      <t>ケンセツギョウ</t>
    </rPh>
    <phoneticPr fontId="3"/>
  </si>
  <si>
    <t>――製造業――</t>
    <rPh sb="2" eb="5">
      <t>セイゾウギョウ</t>
    </rPh>
    <phoneticPr fontId="3"/>
  </si>
  <si>
    <t>――運輸業、郵便業――</t>
    <rPh sb="2" eb="5">
      <t>ウンユギョウ</t>
    </rPh>
    <rPh sb="6" eb="8">
      <t>ユウビン</t>
    </rPh>
    <rPh sb="8" eb="9">
      <t>ギョウ</t>
    </rPh>
    <phoneticPr fontId="3"/>
  </si>
  <si>
    <t>――卸売業、小売業――</t>
    <rPh sb="2" eb="5">
      <t>オロシウリギョウ</t>
    </rPh>
    <rPh sb="6" eb="9">
      <t>コウリギョウ</t>
    </rPh>
    <phoneticPr fontId="3"/>
  </si>
  <si>
    <t>――金融業、保険業――</t>
    <rPh sb="2" eb="5">
      <t>キンユウギョウ</t>
    </rPh>
    <rPh sb="6" eb="9">
      <t>ホケンギョウ</t>
    </rPh>
    <phoneticPr fontId="3"/>
  </si>
  <si>
    <t>――不動産業、物品賃貸業――</t>
    <phoneticPr fontId="3"/>
  </si>
  <si>
    <t>――学術研究、専門・技術サービス業――</t>
    <phoneticPr fontId="3"/>
  </si>
  <si>
    <t>――宿泊業、飲食サービス業――</t>
    <rPh sb="2" eb="4">
      <t>シュクハク</t>
    </rPh>
    <rPh sb="4" eb="5">
      <t>ギョウ</t>
    </rPh>
    <phoneticPr fontId="3"/>
  </si>
  <si>
    <t>――生活関連サービス業、娯楽業――</t>
    <phoneticPr fontId="3"/>
  </si>
  <si>
    <t>――教育、学習支援業――</t>
    <phoneticPr fontId="3"/>
  </si>
  <si>
    <t>――医療、福祉――</t>
    <phoneticPr fontId="3"/>
  </si>
  <si>
    <t>――複合サービス業――</t>
    <rPh sb="2" eb="4">
      <t>フクゴウ</t>
    </rPh>
    <rPh sb="8" eb="9">
      <t>ギョウ</t>
    </rPh>
    <phoneticPr fontId="3"/>
  </si>
  <si>
    <t>――サービス業――</t>
    <rPh sb="6" eb="7">
      <t>ギョウ</t>
    </rPh>
    <phoneticPr fontId="3"/>
  </si>
  <si>
    <t>――公務――</t>
    <rPh sb="2" eb="4">
      <t>コウム</t>
    </rPh>
    <phoneticPr fontId="3"/>
  </si>
  <si>
    <t>――分類不能の産業――</t>
    <rPh sb="2" eb="4">
      <t>ブンルイ</t>
    </rPh>
    <rPh sb="4" eb="6">
      <t>フノウ</t>
    </rPh>
    <rPh sb="7" eb="9">
      <t>サンギョウ</t>
    </rPh>
    <phoneticPr fontId="3"/>
  </si>
  <si>
    <t>二酸化炭素排出量計算シート</t>
    <rPh sb="0" eb="3">
      <t>ニサンカ</t>
    </rPh>
    <rPh sb="3" eb="5">
      <t>タンソ</t>
    </rPh>
    <rPh sb="5" eb="7">
      <t>ハイシュツ</t>
    </rPh>
    <rPh sb="7" eb="8">
      <t>リョウ</t>
    </rPh>
    <rPh sb="8" eb="10">
      <t>ケイサン</t>
    </rPh>
    <phoneticPr fontId="3"/>
  </si>
  <si>
    <t>燃料等の種類</t>
    <rPh sb="0" eb="2">
      <t>ネンリョウ</t>
    </rPh>
    <rPh sb="2" eb="3">
      <t>トウ</t>
    </rPh>
    <rPh sb="4" eb="6">
      <t>シュルイ</t>
    </rPh>
    <phoneticPr fontId="3"/>
  </si>
  <si>
    <t>HFC-236fa</t>
    <phoneticPr fontId="3"/>
  </si>
  <si>
    <t>HFC-43-10mee</t>
    <phoneticPr fontId="3"/>
  </si>
  <si>
    <r>
      <rPr>
        <sz val="10"/>
        <color indexed="8"/>
        <rFont val="ＭＳ 明朝"/>
        <family val="1"/>
        <charset val="128"/>
      </rPr>
      <t>温室効果ガス排出量</t>
    </r>
    <r>
      <rPr>
        <sz val="11"/>
        <color indexed="8"/>
        <rFont val="ＭＳ 明朝"/>
        <family val="1"/>
        <charset val="128"/>
      </rPr>
      <t xml:space="preserve">
</t>
    </r>
    <r>
      <rPr>
        <sz val="9"/>
        <color indexed="8"/>
        <rFont val="ＭＳ 明朝"/>
        <family val="1"/>
        <charset val="128"/>
      </rPr>
      <t>（二酸化炭素
　換算排出量）</t>
    </r>
    <rPh sb="0" eb="2">
      <t>オンシツ</t>
    </rPh>
    <rPh sb="2" eb="4">
      <t>コウカ</t>
    </rPh>
    <rPh sb="6" eb="8">
      <t>ハイシュツ</t>
    </rPh>
    <rPh sb="8" eb="9">
      <t>リョウ</t>
    </rPh>
    <rPh sb="11" eb="14">
      <t>ニサンカ</t>
    </rPh>
    <rPh sb="14" eb="16">
      <t>タンソ</t>
    </rPh>
    <rPh sb="18" eb="20">
      <t>カンザン</t>
    </rPh>
    <rPh sb="20" eb="22">
      <t>ハイシュツ</t>
    </rPh>
    <rPh sb="22" eb="23">
      <t>リョウ</t>
    </rPh>
    <phoneticPr fontId="3"/>
  </si>
  <si>
    <t>別紙２</t>
    <rPh sb="0" eb="2">
      <t>ベッシ</t>
    </rPh>
    <phoneticPr fontId="3"/>
  </si>
  <si>
    <t>注</t>
    <rPh sb="0" eb="1">
      <t>チュウ</t>
    </rPh>
    <phoneticPr fontId="11"/>
  </si>
  <si>
    <t>　自動車用燃料については、札幌市内で管理（駐車施設保有）する車両が対象になります。</t>
    <phoneticPr fontId="11"/>
  </si>
  <si>
    <t>　自動車用燃料については、札幌市内で管理（駐車施設保有）する車両が対象になります。</t>
    <rPh sb="1" eb="4">
      <t>ジドウシャ</t>
    </rPh>
    <rPh sb="4" eb="5">
      <t>ヨウ</t>
    </rPh>
    <rPh sb="5" eb="7">
      <t>ネンリョウ</t>
    </rPh>
    <rPh sb="13" eb="17">
      <t>サッポロシナイ</t>
    </rPh>
    <rPh sb="18" eb="20">
      <t>カンリ</t>
    </rPh>
    <rPh sb="21" eb="23">
      <t>チュウシャ</t>
    </rPh>
    <rPh sb="23" eb="25">
      <t>シセツ</t>
    </rPh>
    <rPh sb="25" eb="27">
      <t>ホユウ</t>
    </rPh>
    <rPh sb="30" eb="32">
      <t>シャリョウ</t>
    </rPh>
    <rPh sb="33" eb="35">
      <t>タイショウ</t>
    </rPh>
    <phoneticPr fontId="11"/>
  </si>
  <si>
    <t>【計画期間】</t>
    <rPh sb="1" eb="3">
      <t>ケイカク</t>
    </rPh>
    <rPh sb="3" eb="5">
      <t>キカン</t>
    </rPh>
    <phoneticPr fontId="3"/>
  </si>
  <si>
    <t>【集計期間】</t>
    <rPh sb="1" eb="3">
      <t>シュウケイ</t>
    </rPh>
    <rPh sb="3" eb="5">
      <t>キカン</t>
    </rPh>
    <phoneticPr fontId="3"/>
  </si>
  <si>
    <t>（代表者名）</t>
    <rPh sb="1" eb="3">
      <t>ダイヒョウ</t>
    </rPh>
    <rPh sb="3" eb="4">
      <t>シャ</t>
    </rPh>
    <rPh sb="4" eb="5">
      <t>メイ</t>
    </rPh>
    <phoneticPr fontId="3"/>
  </si>
  <si>
    <t>氏　名</t>
    <rPh sb="0" eb="1">
      <t>シ</t>
    </rPh>
    <rPh sb="2" eb="3">
      <t>ナ</t>
    </rPh>
    <phoneticPr fontId="3"/>
  </si>
  <si>
    <t>住　所</t>
    <rPh sb="0" eb="1">
      <t>ジュウ</t>
    </rPh>
    <rPh sb="2" eb="3">
      <t>トコロ</t>
    </rPh>
    <phoneticPr fontId="3"/>
  </si>
  <si>
    <t>kL</t>
    <phoneticPr fontId="3"/>
  </si>
  <si>
    <t>t</t>
    <phoneticPr fontId="3"/>
  </si>
  <si>
    <t>GJ/kL</t>
    <phoneticPr fontId="3"/>
  </si>
  <si>
    <t>GJ/t</t>
    <phoneticPr fontId="3"/>
  </si>
  <si>
    <t>ｔ</t>
    <phoneticPr fontId="3"/>
  </si>
  <si>
    <t>%</t>
    <phoneticPr fontId="3"/>
  </si>
  <si>
    <t>二酸化炭素排出量</t>
    <rPh sb="0" eb="3">
      <t>ニサンカ</t>
    </rPh>
    <rPh sb="3" eb="5">
      <t>タンソ</t>
    </rPh>
    <rPh sb="5" eb="7">
      <t>ハイシュツ</t>
    </rPh>
    <rPh sb="7" eb="8">
      <t>リョウ</t>
    </rPh>
    <phoneticPr fontId="3"/>
  </si>
  <si>
    <r>
      <t xml:space="preserve">ガソリン
</t>
    </r>
    <r>
      <rPr>
        <sz val="8"/>
        <color indexed="8"/>
        <rFont val="ＭＳ 明朝"/>
        <family val="1"/>
        <charset val="128"/>
      </rPr>
      <t>（レギュラー
・ハイオク）</t>
    </r>
    <phoneticPr fontId="3"/>
  </si>
  <si>
    <t>燃料等の種類</t>
    <rPh sb="0" eb="3">
      <t>ネンリョウトウ</t>
    </rPh>
    <rPh sb="4" eb="6">
      <t>シュルイ</t>
    </rPh>
    <phoneticPr fontId="3"/>
  </si>
  <si>
    <t>事業所・工場等で使用する燃料等
（自動車除く）</t>
    <rPh sb="0" eb="3">
      <t>ジギョウショ</t>
    </rPh>
    <rPh sb="4" eb="7">
      <t>コウジョウトウ</t>
    </rPh>
    <rPh sb="8" eb="10">
      <t>シヨウ</t>
    </rPh>
    <rPh sb="12" eb="15">
      <t>ネンリョウトウ</t>
    </rPh>
    <rPh sb="17" eb="20">
      <t>ジドウシャ</t>
    </rPh>
    <rPh sb="20" eb="21">
      <t>ノゾ</t>
    </rPh>
    <phoneticPr fontId="3"/>
  </si>
  <si>
    <t>温室効果ガスの種類</t>
    <rPh sb="0" eb="2">
      <t>オンシツ</t>
    </rPh>
    <rPh sb="2" eb="4">
      <t>コウカ</t>
    </rPh>
    <rPh sb="7" eb="9">
      <t>シュルイ</t>
    </rPh>
    <phoneticPr fontId="3"/>
  </si>
  <si>
    <t>５　その他（環境保全活動の取り組み等）</t>
    <rPh sb="4" eb="5">
      <t>タ</t>
    </rPh>
    <rPh sb="6" eb="8">
      <t>カンキョウ</t>
    </rPh>
    <rPh sb="8" eb="10">
      <t>ホゼン</t>
    </rPh>
    <rPh sb="10" eb="12">
      <t>カツドウ</t>
    </rPh>
    <rPh sb="13" eb="14">
      <t>ト</t>
    </rPh>
    <rPh sb="15" eb="16">
      <t>ク</t>
    </rPh>
    <rPh sb="17" eb="18">
      <t>トウ</t>
    </rPh>
    <phoneticPr fontId="3"/>
  </si>
  <si>
    <t>目標数値</t>
    <rPh sb="0" eb="2">
      <t>モクヒョウ</t>
    </rPh>
    <rPh sb="2" eb="4">
      <t>スウチ</t>
    </rPh>
    <phoneticPr fontId="3"/>
  </si>
  <si>
    <t>基準数値</t>
    <rPh sb="0" eb="2">
      <t>キジュン</t>
    </rPh>
    <rPh sb="2" eb="4">
      <t>スウチ</t>
    </rPh>
    <phoneticPr fontId="3"/>
  </si>
  <si>
    <t>基準数値の
設定根拠</t>
    <rPh sb="0" eb="2">
      <t>キジュン</t>
    </rPh>
    <rPh sb="2" eb="4">
      <t>スウチ</t>
    </rPh>
    <rPh sb="6" eb="8">
      <t>セッテイ</t>
    </rPh>
    <rPh sb="8" eb="10">
      <t>コンキョ</t>
    </rPh>
    <phoneticPr fontId="3"/>
  </si>
  <si>
    <t>①</t>
    <phoneticPr fontId="11"/>
  </si>
  <si>
    <t>②</t>
    <phoneticPr fontId="11"/>
  </si>
  <si>
    <t>①×②×③</t>
    <phoneticPr fontId="11"/>
  </si>
  <si>
    <t>①</t>
    <phoneticPr fontId="11"/>
  </si>
  <si>
    <t>①×②</t>
    <phoneticPr fontId="11"/>
  </si>
  <si>
    <t>③</t>
    <phoneticPr fontId="11"/>
  </si>
  <si>
    <t>別紙３</t>
    <rPh sb="0" eb="2">
      <t>ベッシ</t>
    </rPh>
    <phoneticPr fontId="3"/>
  </si>
  <si>
    <t>所在地</t>
    <rPh sb="0" eb="3">
      <t>ショザイチ</t>
    </rPh>
    <phoneticPr fontId="13"/>
  </si>
  <si>
    <t>建物用途</t>
    <rPh sb="0" eb="2">
      <t>タテモノ</t>
    </rPh>
    <rPh sb="2" eb="4">
      <t>ヨウト</t>
    </rPh>
    <phoneticPr fontId="13"/>
  </si>
  <si>
    <t>建物概要</t>
    <rPh sb="0" eb="2">
      <t>タテモノ</t>
    </rPh>
    <rPh sb="2" eb="4">
      <t>ガイヨウ</t>
    </rPh>
    <phoneticPr fontId="13"/>
  </si>
  <si>
    <t>竣工年月日</t>
    <rPh sb="0" eb="2">
      <t>シュンコウ</t>
    </rPh>
    <rPh sb="2" eb="5">
      <t>ネンガッピ</t>
    </rPh>
    <phoneticPr fontId="13"/>
  </si>
  <si>
    <t>延べ面積</t>
    <rPh sb="0" eb="1">
      <t>ノ</t>
    </rPh>
    <rPh sb="2" eb="4">
      <t>メンセキ</t>
    </rPh>
    <phoneticPr fontId="13"/>
  </si>
  <si>
    <t>地上</t>
    <rPh sb="0" eb="2">
      <t>チジョウ</t>
    </rPh>
    <phoneticPr fontId="13"/>
  </si>
  <si>
    <t>階</t>
    <rPh sb="0" eb="1">
      <t>カイ</t>
    </rPh>
    <phoneticPr fontId="13"/>
  </si>
  <si>
    <t>地下</t>
    <rPh sb="0" eb="2">
      <t>チカ</t>
    </rPh>
    <phoneticPr fontId="13"/>
  </si>
  <si>
    <t>）</t>
    <phoneticPr fontId="13"/>
  </si>
  <si>
    <t>㎡</t>
    <phoneticPr fontId="13"/>
  </si>
  <si>
    <t>年</t>
    <rPh sb="0" eb="1">
      <t>ネン</t>
    </rPh>
    <phoneticPr fontId="13"/>
  </si>
  <si>
    <t>月</t>
    <rPh sb="0" eb="1">
      <t>ガツ</t>
    </rPh>
    <phoneticPr fontId="13"/>
  </si>
  <si>
    <t>日</t>
    <rPh sb="0" eb="1">
      <t>ニチ</t>
    </rPh>
    <phoneticPr fontId="13"/>
  </si>
  <si>
    <t>構　　造</t>
    <rPh sb="0" eb="1">
      <t>カマエ</t>
    </rPh>
    <rPh sb="3" eb="4">
      <t>ゾウ</t>
    </rPh>
    <phoneticPr fontId="13"/>
  </si>
  <si>
    <t>台</t>
    <rPh sb="0" eb="1">
      <t>ダイ</t>
    </rPh>
    <phoneticPr fontId="13"/>
  </si>
  <si>
    <t>使用台数</t>
    <rPh sb="0" eb="2">
      <t>シヨウ</t>
    </rPh>
    <rPh sb="2" eb="4">
      <t>ダイスウ</t>
    </rPh>
    <phoneticPr fontId="13"/>
  </si>
  <si>
    <t>名　称</t>
    <rPh sb="0" eb="1">
      <t>メイ</t>
    </rPh>
    <rPh sb="2" eb="3">
      <t>ショウ</t>
    </rPh>
    <phoneticPr fontId="13"/>
  </si>
  <si>
    <t>　　その他（</t>
    <phoneticPr fontId="13"/>
  </si>
  <si>
    <t>　　テナントビル等に該当</t>
    <phoneticPr fontId="13"/>
  </si>
  <si>
    <t>階　　数</t>
    <rPh sb="0" eb="1">
      <t>カイ</t>
    </rPh>
    <rPh sb="3" eb="4">
      <t>スウ</t>
    </rPh>
    <phoneticPr fontId="13"/>
  </si>
  <si>
    <t>燃料等使用量原油換算シート</t>
    <rPh sb="0" eb="2">
      <t>ネンリョウ</t>
    </rPh>
    <rPh sb="2" eb="3">
      <t>トウ</t>
    </rPh>
    <rPh sb="3" eb="5">
      <t>シヨウ</t>
    </rPh>
    <rPh sb="5" eb="6">
      <t>リョウ</t>
    </rPh>
    <rPh sb="6" eb="8">
      <t>ゲンユ</t>
    </rPh>
    <rPh sb="8" eb="10">
      <t>カンザン</t>
    </rPh>
    <phoneticPr fontId="11"/>
  </si>
  <si>
    <t>　燃料等の使用量は、集計期間内に札幌市内で使用したすべての量を記入してください。</t>
    <phoneticPr fontId="11"/>
  </si>
  <si>
    <t>　燃料等の使用量は、集計期間内に札幌市内で使用したすべての量を記入してください。</t>
    <rPh sb="1" eb="4">
      <t>ネンリョウトウ</t>
    </rPh>
    <rPh sb="5" eb="8">
      <t>シヨウリョウ</t>
    </rPh>
    <rPh sb="10" eb="12">
      <t>シュウケイ</t>
    </rPh>
    <rPh sb="12" eb="14">
      <t>キカン</t>
    </rPh>
    <rPh sb="14" eb="15">
      <t>ナイ</t>
    </rPh>
    <rPh sb="16" eb="20">
      <t>サッポロシナイ</t>
    </rPh>
    <rPh sb="21" eb="23">
      <t>シヨウ</t>
    </rPh>
    <rPh sb="29" eb="30">
      <t>リョウ</t>
    </rPh>
    <rPh sb="31" eb="33">
      <t>キニュウ</t>
    </rPh>
    <phoneticPr fontId="11"/>
  </si>
  <si>
    <t>削減項目</t>
    <rPh sb="0" eb="2">
      <t>サクゲン</t>
    </rPh>
    <rPh sb="2" eb="4">
      <t>コウモク</t>
    </rPh>
    <phoneticPr fontId="3"/>
  </si>
  <si>
    <t>行動目標</t>
    <rPh sb="0" eb="2">
      <t>コウドウ</t>
    </rPh>
    <rPh sb="2" eb="3">
      <t>モク</t>
    </rPh>
    <rPh sb="3" eb="4">
      <t>シルベ</t>
    </rPh>
    <phoneticPr fontId="3"/>
  </si>
  <si>
    <t>行動
目標</t>
    <rPh sb="0" eb="2">
      <t>コウドウ</t>
    </rPh>
    <rPh sb="3" eb="5">
      <t>モクヒョウ</t>
    </rPh>
    <phoneticPr fontId="3"/>
  </si>
  <si>
    <t>行動計画</t>
    <rPh sb="0" eb="2">
      <t>コウドウ</t>
    </rPh>
    <rPh sb="2" eb="4">
      <t>ケイカク</t>
    </rPh>
    <phoneticPr fontId="3"/>
  </si>
  <si>
    <t>　目標数値は、基準数値と目標削減率から算出してください。</t>
    <rPh sb="1" eb="3">
      <t>モクヒョウ</t>
    </rPh>
    <rPh sb="3" eb="5">
      <t>スウチ</t>
    </rPh>
    <rPh sb="7" eb="9">
      <t>キジュン</t>
    </rPh>
    <rPh sb="9" eb="11">
      <t>スウチ</t>
    </rPh>
    <rPh sb="12" eb="14">
      <t>モクヒョウ</t>
    </rPh>
    <rPh sb="14" eb="16">
      <t>サクゲン</t>
    </rPh>
    <rPh sb="16" eb="17">
      <t>リツ</t>
    </rPh>
    <rPh sb="19" eb="21">
      <t>サンシュツ</t>
    </rPh>
    <phoneticPr fontId="3"/>
  </si>
  <si>
    <t>　基準数値の設定根拠には、基準年等を記入してください。</t>
    <rPh sb="1" eb="3">
      <t>キジュン</t>
    </rPh>
    <rPh sb="3" eb="5">
      <t>スウチ</t>
    </rPh>
    <rPh sb="6" eb="8">
      <t>セッテイ</t>
    </rPh>
    <rPh sb="8" eb="10">
      <t>コンキョ</t>
    </rPh>
    <rPh sb="13" eb="15">
      <t>キジュン</t>
    </rPh>
    <rPh sb="15" eb="16">
      <t>ネン</t>
    </rPh>
    <rPh sb="16" eb="17">
      <t>トウ</t>
    </rPh>
    <rPh sb="18" eb="20">
      <t>キニュウ</t>
    </rPh>
    <phoneticPr fontId="3"/>
  </si>
  <si>
    <t>　目標削減率は、基準数値（二酸化炭素排出量等）に対する削減率です。任意で設定してください。</t>
    <rPh sb="1" eb="3">
      <t>モクヒョウ</t>
    </rPh>
    <rPh sb="3" eb="5">
      <t>サクゲン</t>
    </rPh>
    <rPh sb="5" eb="6">
      <t>リツ</t>
    </rPh>
    <rPh sb="8" eb="10">
      <t>キジュン</t>
    </rPh>
    <rPh sb="10" eb="12">
      <t>スウチ</t>
    </rPh>
    <rPh sb="13" eb="16">
      <t>ニサンカ</t>
    </rPh>
    <rPh sb="16" eb="18">
      <t>タンソ</t>
    </rPh>
    <rPh sb="18" eb="20">
      <t>ハイシュツ</t>
    </rPh>
    <rPh sb="20" eb="21">
      <t>リョウ</t>
    </rPh>
    <rPh sb="21" eb="22">
      <t>トウ</t>
    </rPh>
    <rPh sb="24" eb="25">
      <t>タイ</t>
    </rPh>
    <rPh sb="27" eb="29">
      <t>サクゲン</t>
    </rPh>
    <rPh sb="29" eb="30">
      <t>リツ</t>
    </rPh>
    <rPh sb="33" eb="35">
      <t>ニンイ</t>
    </rPh>
    <rPh sb="36" eb="38">
      <t>セッテイ</t>
    </rPh>
    <phoneticPr fontId="3"/>
  </si>
  <si>
    <t>○自動車使用管理計画策定事業者は必ず記入してください。</t>
    <rPh sb="1" eb="4">
      <t>ジドウシャ</t>
    </rPh>
    <rPh sb="4" eb="6">
      <t>シヨウ</t>
    </rPh>
    <rPh sb="6" eb="8">
      <t>カンリ</t>
    </rPh>
    <rPh sb="8" eb="10">
      <t>ケイカク</t>
    </rPh>
    <rPh sb="10" eb="12">
      <t>サクテイ</t>
    </rPh>
    <rPh sb="12" eb="14">
      <t>ジギョウ</t>
    </rPh>
    <rPh sb="14" eb="15">
      <t>シャ</t>
    </rPh>
    <rPh sb="16" eb="17">
      <t>カナラ</t>
    </rPh>
    <rPh sb="18" eb="20">
      <t>キニュウ</t>
    </rPh>
    <phoneticPr fontId="13"/>
  </si>
  <si>
    <t>報告提出書</t>
    <rPh sb="0" eb="2">
      <t>ホウコク</t>
    </rPh>
    <rPh sb="2" eb="4">
      <t>テイシュツ</t>
    </rPh>
    <rPh sb="4" eb="5">
      <t>ショ</t>
    </rPh>
    <phoneticPr fontId="3"/>
  </si>
  <si>
    <t>自動車使用管理実施</t>
    <rPh sb="0" eb="3">
      <t>ジドウシャ</t>
    </rPh>
    <rPh sb="3" eb="5">
      <t>シヨウ</t>
    </rPh>
    <rPh sb="5" eb="7">
      <t>カンリ</t>
    </rPh>
    <rPh sb="7" eb="9">
      <t>ジッシ</t>
    </rPh>
    <phoneticPr fontId="3"/>
  </si>
  <si>
    <t>　札幌市生活環境の確保に関する条例</t>
    <rPh sb="1" eb="4">
      <t>サッポロシ</t>
    </rPh>
    <rPh sb="4" eb="6">
      <t>セイカツ</t>
    </rPh>
    <rPh sb="6" eb="8">
      <t>カンキョウ</t>
    </rPh>
    <rPh sb="9" eb="11">
      <t>カクホ</t>
    </rPh>
    <rPh sb="12" eb="13">
      <t>カン</t>
    </rPh>
    <rPh sb="15" eb="17">
      <t>ジョウレイ</t>
    </rPh>
    <phoneticPr fontId="3"/>
  </si>
  <si>
    <t>第１３条第４項</t>
    <rPh sb="0" eb="1">
      <t>ダイ</t>
    </rPh>
    <rPh sb="3" eb="4">
      <t>ジョウ</t>
    </rPh>
    <rPh sb="4" eb="5">
      <t>ダイ</t>
    </rPh>
    <rPh sb="6" eb="7">
      <t>コウ</t>
    </rPh>
    <phoneticPr fontId="16"/>
  </si>
  <si>
    <t>第２３条第３項</t>
    <rPh sb="0" eb="1">
      <t>ダイ</t>
    </rPh>
    <rPh sb="3" eb="4">
      <t>ジョウ</t>
    </rPh>
    <rPh sb="4" eb="5">
      <t>ダイ</t>
    </rPh>
    <rPh sb="6" eb="7">
      <t>コウ</t>
    </rPh>
    <phoneticPr fontId="16"/>
  </si>
  <si>
    <t>の規定により、</t>
    <rPh sb="1" eb="3">
      <t>キテイ</t>
    </rPh>
    <phoneticPr fontId="16"/>
  </si>
  <si>
    <t>報告書を提出します。</t>
    <rPh sb="0" eb="3">
      <t>ホウコクショ</t>
    </rPh>
    <rPh sb="4" eb="6">
      <t>テイシュツ</t>
    </rPh>
    <phoneticPr fontId="16"/>
  </si>
  <si>
    <t>報　告　期　間</t>
    <rPh sb="0" eb="1">
      <t>ホウ</t>
    </rPh>
    <rPh sb="2" eb="3">
      <t>コク</t>
    </rPh>
    <rPh sb="4" eb="5">
      <t>キ</t>
    </rPh>
    <rPh sb="6" eb="7">
      <t>アイダ</t>
    </rPh>
    <phoneticPr fontId="3"/>
  </si>
  <si>
    <t>年</t>
    <rPh sb="0" eb="1">
      <t>ネン</t>
    </rPh>
    <phoneticPr fontId="16"/>
  </si>
  <si>
    <t>月</t>
    <rPh sb="0" eb="1">
      <t>ガツ</t>
    </rPh>
    <phoneticPr fontId="16"/>
  </si>
  <si>
    <t>日</t>
    <rPh sb="0" eb="1">
      <t>ニチ</t>
    </rPh>
    <phoneticPr fontId="16"/>
  </si>
  <si>
    <t>～</t>
    <phoneticPr fontId="16"/>
  </si>
  <si>
    <t>報告書の担当部署</t>
    <rPh sb="0" eb="3">
      <t>ホウコクショ</t>
    </rPh>
    <rPh sb="4" eb="6">
      <t>タントウ</t>
    </rPh>
    <rPh sb="6" eb="8">
      <t>ブショ</t>
    </rPh>
    <phoneticPr fontId="3"/>
  </si>
  <si>
    <t>計画書提出根拠</t>
    <rPh sb="0" eb="3">
      <t>ケイカクショ</t>
    </rPh>
    <rPh sb="3" eb="5">
      <t>テイシュツ</t>
    </rPh>
    <rPh sb="5" eb="7">
      <t>コンキョ</t>
    </rPh>
    <phoneticPr fontId="3"/>
  </si>
  <si>
    <t>報告書</t>
    <rPh sb="0" eb="3">
      <t>ホウコクショ</t>
    </rPh>
    <phoneticPr fontId="3"/>
  </si>
  <si>
    <t>備　　　　考</t>
    <rPh sb="0" eb="1">
      <t>ソノウ</t>
    </rPh>
    <rPh sb="5" eb="6">
      <t>コウ</t>
    </rPh>
    <phoneticPr fontId="3"/>
  </si>
  <si>
    <t>１３条</t>
    <rPh sb="2" eb="3">
      <t>ジョウ</t>
    </rPh>
    <phoneticPr fontId="3"/>
  </si>
  <si>
    <t>第１項</t>
    <rPh sb="0" eb="1">
      <t>ダイ</t>
    </rPh>
    <rPh sb="2" eb="3">
      <t>コウ</t>
    </rPh>
    <phoneticPr fontId="3"/>
  </si>
  <si>
    <t>第３項</t>
    <rPh sb="0" eb="1">
      <t>ダイ</t>
    </rPh>
    <rPh sb="2" eb="3">
      <t>コウ</t>
    </rPh>
    <phoneticPr fontId="3"/>
  </si>
  <si>
    <t>２３条</t>
    <rPh sb="2" eb="3">
      <t>ジョウ</t>
    </rPh>
    <phoneticPr fontId="3"/>
  </si>
  <si>
    <t>　従業員数、使用床面積及び自動車使用台数は、報告に係る年度の３月31日現在で記入してください。</t>
    <rPh sb="1" eb="4">
      <t>ジュウギョウイン</t>
    </rPh>
    <rPh sb="4" eb="5">
      <t>スウ</t>
    </rPh>
    <rPh sb="6" eb="8">
      <t>シヨウ</t>
    </rPh>
    <rPh sb="8" eb="11">
      <t>ユカメンセキ</t>
    </rPh>
    <rPh sb="11" eb="12">
      <t>オヨ</t>
    </rPh>
    <rPh sb="13" eb="16">
      <t>ジドウシャ</t>
    </rPh>
    <rPh sb="16" eb="18">
      <t>シヨウ</t>
    </rPh>
    <rPh sb="18" eb="20">
      <t>ダイスウ</t>
    </rPh>
    <rPh sb="22" eb="24">
      <t>ホウコク</t>
    </rPh>
    <rPh sb="25" eb="26">
      <t>カカ</t>
    </rPh>
    <rPh sb="27" eb="29">
      <t>ネンド</t>
    </rPh>
    <rPh sb="31" eb="32">
      <t>ガツ</t>
    </rPh>
    <rPh sb="34" eb="35">
      <t>ニチ</t>
    </rPh>
    <rPh sb="35" eb="37">
      <t>ゲンザイ</t>
    </rPh>
    <rPh sb="38" eb="40">
      <t>キニュウ</t>
    </rPh>
    <phoneticPr fontId="16"/>
  </si>
  <si>
    <t>　事業所数は、４月１日現在の札幌市内事業所数を記入してください。</t>
    <phoneticPr fontId="3"/>
  </si>
  <si>
    <t>　燃料・熱・電気の合計量は、計画期間の初年度の前年度に使用した量を原油換算して記入してください。</t>
    <phoneticPr fontId="3"/>
  </si>
  <si>
    <t>　温室効果ガス排出量は、地球温暖化対策の推進に関する法律第２条第５項で規定する方法により、二酸化炭素排出量に換算したものを記入してください。</t>
    <phoneticPr fontId="3"/>
  </si>
  <si>
    <t>　□のある欄には、該当する□内にレ印を記入してください。</t>
    <phoneticPr fontId="3"/>
  </si>
  <si>
    <t>　環境マネジメントシステムの認証登録がある場合は、認証登録の範囲が分かる書類の写しを添付してください。</t>
    <phoneticPr fontId="3"/>
  </si>
  <si>
    <t>　この様式により難いときは、この様式に準じた別の様式を使用することができる。</t>
    <phoneticPr fontId="3"/>
  </si>
  <si>
    <t>　事業所数は、報告年度に係る年度の３月31日現在の札幌市内事業所数を記入してください。</t>
    <rPh sb="1" eb="4">
      <t>ジギョウショ</t>
    </rPh>
    <rPh sb="4" eb="5">
      <t>スウ</t>
    </rPh>
    <rPh sb="7" eb="9">
      <t>ホウコク</t>
    </rPh>
    <rPh sb="9" eb="11">
      <t>ネンド</t>
    </rPh>
    <rPh sb="12" eb="13">
      <t>カカ</t>
    </rPh>
    <rPh sb="14" eb="16">
      <t>ネンド</t>
    </rPh>
    <rPh sb="18" eb="19">
      <t>ガツ</t>
    </rPh>
    <rPh sb="21" eb="22">
      <t>ニチ</t>
    </rPh>
    <rPh sb="22" eb="24">
      <t>ゲンザイ</t>
    </rPh>
    <rPh sb="25" eb="29">
      <t>サッポロシナイ</t>
    </rPh>
    <rPh sb="29" eb="32">
      <t>ジギョウショ</t>
    </rPh>
    <rPh sb="32" eb="33">
      <t>スウ</t>
    </rPh>
    <rPh sb="34" eb="36">
      <t>キニュウ</t>
    </rPh>
    <phoneticPr fontId="16"/>
  </si>
  <si>
    <t>　温室効果ガス排出量は、地球温暖化対策の推進に関する法律第２条第５項で規定する方法により、二酸化炭素排出量に換算したものを記入してください。</t>
    <rPh sb="1" eb="3">
      <t>オンシツ</t>
    </rPh>
    <rPh sb="3" eb="5">
      <t>コウカ</t>
    </rPh>
    <rPh sb="7" eb="9">
      <t>ハイシュツ</t>
    </rPh>
    <rPh sb="9" eb="10">
      <t>リョウ</t>
    </rPh>
    <rPh sb="12" eb="14">
      <t>チキュウ</t>
    </rPh>
    <rPh sb="14" eb="17">
      <t>オンダンカ</t>
    </rPh>
    <rPh sb="17" eb="19">
      <t>タイサク</t>
    </rPh>
    <rPh sb="20" eb="22">
      <t>スイシン</t>
    </rPh>
    <rPh sb="23" eb="24">
      <t>カン</t>
    </rPh>
    <rPh sb="26" eb="28">
      <t>ホウリツ</t>
    </rPh>
    <rPh sb="28" eb="29">
      <t>ダイ</t>
    </rPh>
    <rPh sb="30" eb="31">
      <t>ジョウ</t>
    </rPh>
    <rPh sb="31" eb="32">
      <t>ダイ</t>
    </rPh>
    <rPh sb="33" eb="34">
      <t>コウ</t>
    </rPh>
    <rPh sb="35" eb="37">
      <t>キテイ</t>
    </rPh>
    <rPh sb="39" eb="41">
      <t>ホウホウ</t>
    </rPh>
    <rPh sb="45" eb="48">
      <t>ニサンカ</t>
    </rPh>
    <rPh sb="48" eb="50">
      <t>タンソ</t>
    </rPh>
    <rPh sb="50" eb="52">
      <t>ハイシュツ</t>
    </rPh>
    <rPh sb="52" eb="53">
      <t>リョウ</t>
    </rPh>
    <rPh sb="54" eb="56">
      <t>カンザン</t>
    </rPh>
    <rPh sb="61" eb="63">
      <t>キニュウ</t>
    </rPh>
    <phoneticPr fontId="16"/>
  </si>
  <si>
    <t>　□のある欄には、該当する□内にレ印を記入してください。</t>
    <rPh sb="5" eb="6">
      <t>ラン</t>
    </rPh>
    <rPh sb="9" eb="11">
      <t>ガイトウ</t>
    </rPh>
    <rPh sb="14" eb="15">
      <t>ナイ</t>
    </rPh>
    <rPh sb="17" eb="18">
      <t>シルシ</t>
    </rPh>
    <rPh sb="19" eb="21">
      <t>キニュウ</t>
    </rPh>
    <phoneticPr fontId="16"/>
  </si>
  <si>
    <t>　この様式により難いときは、この様式に準じた別の様式を使用することができる。</t>
    <rPh sb="3" eb="5">
      <t>ヨウシキ</t>
    </rPh>
    <rPh sb="8" eb="9">
      <t>ガタ</t>
    </rPh>
    <rPh sb="16" eb="18">
      <t>ヨウシキ</t>
    </rPh>
    <rPh sb="19" eb="20">
      <t>ジュン</t>
    </rPh>
    <rPh sb="22" eb="23">
      <t>ベツ</t>
    </rPh>
    <rPh sb="24" eb="26">
      <t>ヨウシキ</t>
    </rPh>
    <rPh sb="27" eb="29">
      <t>シヨウ</t>
    </rPh>
    <phoneticPr fontId="16"/>
  </si>
  <si>
    <t>自動車使用状況</t>
    <rPh sb="0" eb="3">
      <t>ジドウシャ</t>
    </rPh>
    <rPh sb="3" eb="5">
      <t>シヨウ</t>
    </rPh>
    <rPh sb="5" eb="7">
      <t>ジョウキョウ</t>
    </rPh>
    <phoneticPr fontId="13"/>
  </si>
  <si>
    <t>設備概要報告シート</t>
    <rPh sb="0" eb="2">
      <t>セツビ</t>
    </rPh>
    <rPh sb="2" eb="4">
      <t>ガイヨウ</t>
    </rPh>
    <rPh sb="4" eb="6">
      <t>ホウコク</t>
    </rPh>
    <phoneticPr fontId="11"/>
  </si>
  <si>
    <t>２　行動目標</t>
    <rPh sb="2" eb="4">
      <t>コウドウ</t>
    </rPh>
    <rPh sb="4" eb="6">
      <t>モクヒョウ</t>
    </rPh>
    <phoneticPr fontId="3"/>
  </si>
  <si>
    <t>１　行動目標の達成状況</t>
    <rPh sb="2" eb="4">
      <t>コウドウ</t>
    </rPh>
    <rPh sb="4" eb="6">
      <t>モクヒョウ</t>
    </rPh>
    <rPh sb="7" eb="9">
      <t>タッセイ</t>
    </rPh>
    <rPh sb="9" eb="11">
      <t>ジョウキョウ</t>
    </rPh>
    <phoneticPr fontId="3"/>
  </si>
  <si>
    <t>【報告期間】</t>
    <rPh sb="1" eb="3">
      <t>ホウコク</t>
    </rPh>
    <rPh sb="3" eb="5">
      <t>キカン</t>
    </rPh>
    <phoneticPr fontId="3"/>
  </si>
  <si>
    <t>％</t>
    <phoneticPr fontId="16"/>
  </si>
  <si>
    <t>実績数値</t>
    <rPh sb="0" eb="2">
      <t>ジッセキ</t>
    </rPh>
    <rPh sb="2" eb="4">
      <t>スウチ</t>
    </rPh>
    <phoneticPr fontId="16"/>
  </si>
  <si>
    <t>削減率</t>
    <rPh sb="0" eb="2">
      <t>サクゲン</t>
    </rPh>
    <rPh sb="2" eb="3">
      <t>リツ</t>
    </rPh>
    <phoneticPr fontId="16"/>
  </si>
  <si>
    <t>結果</t>
    <rPh sb="0" eb="2">
      <t>ケッカ</t>
    </rPh>
    <phoneticPr fontId="16"/>
  </si>
  <si>
    <t>　実績数値が基準数値よりも増加した場合は、削減率の数値の前に▲を記入してください。</t>
    <rPh sb="1" eb="3">
      <t>ジッセキ</t>
    </rPh>
    <rPh sb="3" eb="5">
      <t>スウチ</t>
    </rPh>
    <rPh sb="6" eb="8">
      <t>キジュン</t>
    </rPh>
    <rPh sb="8" eb="10">
      <t>スウチ</t>
    </rPh>
    <rPh sb="13" eb="15">
      <t>ゾウカ</t>
    </rPh>
    <rPh sb="17" eb="19">
      <t>バアイ</t>
    </rPh>
    <rPh sb="21" eb="23">
      <t>サクゲン</t>
    </rPh>
    <rPh sb="23" eb="24">
      <t>リツ</t>
    </rPh>
    <rPh sb="25" eb="27">
      <t>スウチ</t>
    </rPh>
    <rPh sb="28" eb="29">
      <t>マエ</t>
    </rPh>
    <rPh sb="32" eb="34">
      <t>キニュウ</t>
    </rPh>
    <phoneticPr fontId="16"/>
  </si>
  <si>
    <t>　結果の欄には、以下のいずれかを記入してください。
　○：目標削減率を達成
　△：実績数値が基準数値よりも削減されたが、目標削減率は未達成
　×：実績数値が基準数値よりも増加</t>
    <rPh sb="1" eb="3">
      <t>ケッカ</t>
    </rPh>
    <rPh sb="4" eb="5">
      <t>ラン</t>
    </rPh>
    <rPh sb="8" eb="10">
      <t>イカ</t>
    </rPh>
    <rPh sb="16" eb="18">
      <t>キニュウ</t>
    </rPh>
    <rPh sb="29" eb="31">
      <t>モクヒョウ</t>
    </rPh>
    <rPh sb="31" eb="33">
      <t>サクゲン</t>
    </rPh>
    <rPh sb="33" eb="34">
      <t>リツ</t>
    </rPh>
    <rPh sb="35" eb="37">
      <t>タッセイ</t>
    </rPh>
    <rPh sb="41" eb="43">
      <t>ジッセキ</t>
    </rPh>
    <rPh sb="43" eb="45">
      <t>スウチ</t>
    </rPh>
    <rPh sb="46" eb="48">
      <t>キジュン</t>
    </rPh>
    <rPh sb="48" eb="50">
      <t>スウチ</t>
    </rPh>
    <rPh sb="53" eb="55">
      <t>サクゲン</t>
    </rPh>
    <rPh sb="60" eb="62">
      <t>モクヒョウ</t>
    </rPh>
    <rPh sb="62" eb="64">
      <t>サクゲン</t>
    </rPh>
    <rPh sb="64" eb="65">
      <t>リツ</t>
    </rPh>
    <rPh sb="66" eb="69">
      <t>ミタッセイ</t>
    </rPh>
    <rPh sb="73" eb="75">
      <t>ジッセキ</t>
    </rPh>
    <rPh sb="75" eb="77">
      <t>スウチ</t>
    </rPh>
    <rPh sb="78" eb="80">
      <t>キジュン</t>
    </rPh>
    <rPh sb="80" eb="82">
      <t>スウチ</t>
    </rPh>
    <rPh sb="85" eb="87">
      <t>ゾウカ</t>
    </rPh>
    <phoneticPr fontId="3"/>
  </si>
  <si>
    <t>３　行動計画の実施状況及び見直し内容</t>
    <rPh sb="2" eb="4">
      <t>コウドウ</t>
    </rPh>
    <rPh sb="4" eb="6">
      <t>ケイカク</t>
    </rPh>
    <rPh sb="7" eb="9">
      <t>ジッシ</t>
    </rPh>
    <rPh sb="9" eb="11">
      <t>ジョウキョウ</t>
    </rPh>
    <rPh sb="11" eb="12">
      <t>オヨ</t>
    </rPh>
    <rPh sb="13" eb="15">
      <t>ミナオ</t>
    </rPh>
    <rPh sb="16" eb="18">
      <t>ナイヨウ</t>
    </rPh>
    <phoneticPr fontId="3"/>
  </si>
  <si>
    <t>環境保全行動報告書</t>
    <rPh sb="0" eb="2">
      <t>カンキョウ</t>
    </rPh>
    <rPh sb="2" eb="4">
      <t>ホゼン</t>
    </rPh>
    <rPh sb="4" eb="6">
      <t>コウドウ</t>
    </rPh>
    <rPh sb="6" eb="9">
      <t>ホウコクショ</t>
    </rPh>
    <phoneticPr fontId="3"/>
  </si>
  <si>
    <t>自動車使用管理実施報告書</t>
    <rPh sb="0" eb="3">
      <t>ジドウシャ</t>
    </rPh>
    <rPh sb="3" eb="5">
      <t>シヨウ</t>
    </rPh>
    <rPh sb="5" eb="7">
      <t>カンリ</t>
    </rPh>
    <rPh sb="7" eb="9">
      <t>ジッシ</t>
    </rPh>
    <rPh sb="9" eb="12">
      <t>ホウコクショ</t>
    </rPh>
    <phoneticPr fontId="3"/>
  </si>
  <si>
    <t>４　その他（環境保全活動の取り組み等）の実施状況</t>
    <rPh sb="4" eb="5">
      <t>タ</t>
    </rPh>
    <rPh sb="6" eb="8">
      <t>カンキョウ</t>
    </rPh>
    <rPh sb="8" eb="10">
      <t>ホゼン</t>
    </rPh>
    <rPh sb="10" eb="12">
      <t>カツドウ</t>
    </rPh>
    <rPh sb="13" eb="14">
      <t>ト</t>
    </rPh>
    <rPh sb="15" eb="16">
      <t>ク</t>
    </rPh>
    <rPh sb="17" eb="18">
      <t>トウ</t>
    </rPh>
    <rPh sb="20" eb="22">
      <t>ジッシ</t>
    </rPh>
    <rPh sb="22" eb="24">
      <t>ジョウキョウ</t>
    </rPh>
    <phoneticPr fontId="3"/>
  </si>
  <si>
    <t>省エネ相談の希望</t>
    <rPh sb="0" eb="1">
      <t>ショウ</t>
    </rPh>
    <rPh sb="3" eb="5">
      <t>ソウダン</t>
    </rPh>
    <rPh sb="6" eb="8">
      <t>キボウ</t>
    </rPh>
    <phoneticPr fontId="3"/>
  </si>
  <si>
    <t>　　有（</t>
    <rPh sb="2" eb="3">
      <t>アリ</t>
    </rPh>
    <phoneticPr fontId="3"/>
  </si>
  <si>
    <t>改修範囲</t>
    <rPh sb="0" eb="2">
      <t>カイシュウ</t>
    </rPh>
    <rPh sb="2" eb="4">
      <t>ハンイ</t>
    </rPh>
    <phoneticPr fontId="3"/>
  </si>
  <si>
    <t>注</t>
    <rPh sb="0" eb="1">
      <t>チュウ</t>
    </rPh>
    <phoneticPr fontId="13"/>
  </si>
  <si>
    <t>No.２</t>
    <phoneticPr fontId="13"/>
  </si>
  <si>
    <t>No.１</t>
    <phoneticPr fontId="13"/>
  </si>
  <si>
    <t>年）</t>
    <rPh sb="0" eb="1">
      <t>ネン</t>
    </rPh>
    <phoneticPr fontId="13"/>
  </si>
  <si>
    <t>様式２</t>
    <rPh sb="0" eb="2">
      <t>ヨウシキ</t>
    </rPh>
    <phoneticPr fontId="3"/>
  </si>
  <si>
    <t>環境マネジメントシステムの</t>
    <rPh sb="0" eb="2">
      <t>カンキョウ</t>
    </rPh>
    <phoneticPr fontId="3"/>
  </si>
  <si>
    <t>認証登録の有無及びその種類</t>
    <phoneticPr fontId="3"/>
  </si>
  <si>
    <t>行動目標</t>
    <rPh sb="0" eb="2">
      <t>コウドウ</t>
    </rPh>
    <rPh sb="2" eb="4">
      <t>モクヒョウ</t>
    </rPh>
    <phoneticPr fontId="16"/>
  </si>
  <si>
    <t>理　　　由</t>
    <rPh sb="0" eb="1">
      <t>リ</t>
    </rPh>
    <rPh sb="4" eb="5">
      <t>ヨシ</t>
    </rPh>
    <phoneticPr fontId="16"/>
  </si>
  <si>
    <t>％</t>
    <phoneticPr fontId="16"/>
  </si>
  <si>
    <t>ハイドロフルオロカーボン類</t>
    <rPh sb="12" eb="13">
      <t>ルイ</t>
    </rPh>
    <phoneticPr fontId="3"/>
  </si>
  <si>
    <t>パーフルオロ
カーボン類</t>
    <rPh sb="11" eb="12">
      <t>ルイ</t>
    </rPh>
    <phoneticPr fontId="3"/>
  </si>
  <si>
    <t>　自動車使用管理計画策定義務を負う事業者は、自動車の使用に伴う二酸化炭素排出抑制に関する目標を必ず設定してください。</t>
    <rPh sb="1" eb="4">
      <t>ジドウシャ</t>
    </rPh>
    <rPh sb="4" eb="6">
      <t>シヨウ</t>
    </rPh>
    <rPh sb="6" eb="8">
      <t>カンリ</t>
    </rPh>
    <rPh sb="8" eb="10">
      <t>ケイカク</t>
    </rPh>
    <rPh sb="10" eb="12">
      <t>サクテイ</t>
    </rPh>
    <rPh sb="12" eb="14">
      <t>ギム</t>
    </rPh>
    <rPh sb="15" eb="16">
      <t>オ</t>
    </rPh>
    <rPh sb="17" eb="20">
      <t>ジギョウシャ</t>
    </rPh>
    <rPh sb="22" eb="25">
      <t>ジドウシャ</t>
    </rPh>
    <rPh sb="26" eb="28">
      <t>シヨウ</t>
    </rPh>
    <rPh sb="29" eb="30">
      <t>トモナ</t>
    </rPh>
    <rPh sb="31" eb="34">
      <t>ニサンカ</t>
    </rPh>
    <rPh sb="34" eb="36">
      <t>タンソ</t>
    </rPh>
    <rPh sb="36" eb="38">
      <t>ハイシュツ</t>
    </rPh>
    <rPh sb="38" eb="40">
      <t>ヨクセイ</t>
    </rPh>
    <rPh sb="41" eb="42">
      <t>カン</t>
    </rPh>
    <rPh sb="44" eb="46">
      <t>モクヒョウ</t>
    </rPh>
    <rPh sb="47" eb="48">
      <t>カナラ</t>
    </rPh>
    <rPh sb="49" eb="51">
      <t>セッテイ</t>
    </rPh>
    <phoneticPr fontId="3"/>
  </si>
  <si>
    <t>２　行動目標達成・未達成の理由</t>
    <rPh sb="2" eb="4">
      <t>コウドウ</t>
    </rPh>
    <rPh sb="4" eb="6">
      <t>モクヒョウ</t>
    </rPh>
    <rPh sb="6" eb="8">
      <t>タッセイ</t>
    </rPh>
    <rPh sb="9" eb="12">
      <t>ミタッセイ</t>
    </rPh>
    <rPh sb="13" eb="15">
      <t>リユウ</t>
    </rPh>
    <phoneticPr fontId="3"/>
  </si>
  <si>
    <t>千㎥</t>
    <rPh sb="0" eb="1">
      <t>セン</t>
    </rPh>
    <phoneticPr fontId="3"/>
  </si>
  <si>
    <t>水</t>
    <rPh sb="0" eb="1">
      <t>ミズ</t>
    </rPh>
    <phoneticPr fontId="3"/>
  </si>
  <si>
    <t>本シート記載者</t>
    <rPh sb="0" eb="1">
      <t>ホン</t>
    </rPh>
    <rPh sb="4" eb="7">
      <t>キサイシャ</t>
    </rPh>
    <phoneticPr fontId="3"/>
  </si>
  <si>
    <t>上水</t>
    <rPh sb="0" eb="2">
      <t>ジョウスイ</t>
    </rPh>
    <phoneticPr fontId="13"/>
  </si>
  <si>
    <t>井水</t>
    <rPh sb="0" eb="1">
      <t>イ</t>
    </rPh>
    <rPh sb="1" eb="2">
      <t>スイ</t>
    </rPh>
    <phoneticPr fontId="13"/>
  </si>
  <si>
    <t>　　　有　　　　　　　　　　　　　　無</t>
    <rPh sb="3" eb="4">
      <t>アリ</t>
    </rPh>
    <rPh sb="18" eb="19">
      <t>ナシ</t>
    </rPh>
    <phoneticPr fontId="13"/>
  </si>
  <si>
    <t>　上記注1の規模要件に満たない事業所についても、本シートを提出することができます。</t>
    <rPh sb="1" eb="3">
      <t>ジョウキ</t>
    </rPh>
    <rPh sb="3" eb="4">
      <t>チュウ</t>
    </rPh>
    <rPh sb="6" eb="8">
      <t>キボ</t>
    </rPh>
    <rPh sb="8" eb="10">
      <t>ヨウケン</t>
    </rPh>
    <rPh sb="11" eb="12">
      <t>ミ</t>
    </rPh>
    <rPh sb="15" eb="18">
      <t>ジギョウショ</t>
    </rPh>
    <rPh sb="24" eb="25">
      <t>ホン</t>
    </rPh>
    <rPh sb="29" eb="31">
      <t>テイシュツ</t>
    </rPh>
    <phoneticPr fontId="13"/>
  </si>
  <si>
    <t>建物、設備機器
の改修状況</t>
    <rPh sb="0" eb="2">
      <t>タテモノ</t>
    </rPh>
    <rPh sb="3" eb="5">
      <t>セツビ</t>
    </rPh>
    <rPh sb="5" eb="7">
      <t>キキ</t>
    </rPh>
    <rPh sb="9" eb="11">
      <t>カイシュウ</t>
    </rPh>
    <rPh sb="11" eb="13">
      <t>ジョウキョウ</t>
    </rPh>
    <phoneticPr fontId="3"/>
  </si>
  <si>
    <t>計画期間内での改修予定</t>
    <rPh sb="0" eb="2">
      <t>ケイカク</t>
    </rPh>
    <rPh sb="2" eb="4">
      <t>キカン</t>
    </rPh>
    <rPh sb="4" eb="5">
      <t>ナイ</t>
    </rPh>
    <rPh sb="7" eb="9">
      <t>カイシュウ</t>
    </rPh>
    <rPh sb="9" eb="11">
      <t>ヨテイ</t>
    </rPh>
    <phoneticPr fontId="13"/>
  </si>
  <si>
    <t>　　有（</t>
    <rPh sb="2" eb="3">
      <t>アリ</t>
    </rPh>
    <phoneticPr fontId="13"/>
  </si>
  <si>
    <t>）　　無</t>
    <rPh sb="3" eb="4">
      <t>ナシ</t>
    </rPh>
    <phoneticPr fontId="13"/>
  </si>
  <si>
    <t>使用燃料等（自動車除く）</t>
    <rPh sb="4" eb="5">
      <t>トウ</t>
    </rPh>
    <phoneticPr fontId="13"/>
  </si>
  <si>
    <t>No.３</t>
    <phoneticPr fontId="13"/>
  </si>
  <si>
    <t>No.４</t>
    <phoneticPr fontId="13"/>
  </si>
  <si>
    <t>No.５</t>
    <phoneticPr fontId="13"/>
  </si>
  <si>
    <t>　自動車使用管理計画のみの策定義務を負う事業者は、事業所・工場等で使用する燃料等の使用量の記入は要しません。</t>
    <rPh sb="1" eb="4">
      <t>ジドウシャ</t>
    </rPh>
    <rPh sb="4" eb="6">
      <t>シヨウ</t>
    </rPh>
    <rPh sb="6" eb="8">
      <t>カンリ</t>
    </rPh>
    <rPh sb="8" eb="10">
      <t>ケイカク</t>
    </rPh>
    <rPh sb="13" eb="15">
      <t>サクテイ</t>
    </rPh>
    <rPh sb="15" eb="17">
      <t>ギム</t>
    </rPh>
    <rPh sb="18" eb="19">
      <t>オ</t>
    </rPh>
    <rPh sb="20" eb="23">
      <t>ジギョウシャ</t>
    </rPh>
    <rPh sb="25" eb="28">
      <t>ジギョウショ</t>
    </rPh>
    <rPh sb="29" eb="31">
      <t>コウジョウ</t>
    </rPh>
    <rPh sb="31" eb="32">
      <t>トウ</t>
    </rPh>
    <rPh sb="33" eb="35">
      <t>シヨウ</t>
    </rPh>
    <rPh sb="37" eb="40">
      <t>ネンリョウトウ</t>
    </rPh>
    <rPh sb="41" eb="44">
      <t>シヨウリョウ</t>
    </rPh>
    <rPh sb="45" eb="47">
      <t>キニュウ</t>
    </rPh>
    <rPh sb="48" eb="49">
      <t>ヨウ</t>
    </rPh>
    <phoneticPr fontId="11"/>
  </si>
  <si>
    <t>GJ/kL</t>
    <phoneticPr fontId="8"/>
  </si>
  <si>
    <t>GJ/t</t>
    <phoneticPr fontId="8"/>
  </si>
  <si>
    <t>GJ/千㎥</t>
    <rPh sb="3" eb="4">
      <t>セン</t>
    </rPh>
    <phoneticPr fontId="8"/>
  </si>
  <si>
    <t>千kWh</t>
    <rPh sb="0" eb="1">
      <t>セン</t>
    </rPh>
    <phoneticPr fontId="3"/>
  </si>
  <si>
    <t>GJ/GJ</t>
    <phoneticPr fontId="8"/>
  </si>
  <si>
    <t>GJ</t>
    <phoneticPr fontId="3"/>
  </si>
  <si>
    <t>GJ/kL</t>
    <phoneticPr fontId="8"/>
  </si>
  <si>
    <t>GJ/t</t>
    <phoneticPr fontId="8"/>
  </si>
  <si>
    <t>単位発熱量</t>
    <rPh sb="0" eb="2">
      <t>タンイ</t>
    </rPh>
    <rPh sb="2" eb="4">
      <t>ハツネツ</t>
    </rPh>
    <rPh sb="4" eb="5">
      <t>リョウ</t>
    </rPh>
    <phoneticPr fontId="8"/>
  </si>
  <si>
    <t>原油換算</t>
    <rPh sb="0" eb="2">
      <t>ゲンユ</t>
    </rPh>
    <rPh sb="2" eb="4">
      <t>カンザン</t>
    </rPh>
    <phoneticPr fontId="11"/>
  </si>
  <si>
    <t>③</t>
    <phoneticPr fontId="11"/>
  </si>
  <si>
    <t>①×②×③</t>
    <phoneticPr fontId="11"/>
  </si>
  <si>
    <t>kL/GJ</t>
    <phoneticPr fontId="11"/>
  </si>
  <si>
    <t>t-CO2/GJ</t>
    <phoneticPr fontId="3"/>
  </si>
  <si>
    <t>GJ/kL</t>
    <phoneticPr fontId="3"/>
  </si>
  <si>
    <t>GJ/kL</t>
    <phoneticPr fontId="11"/>
  </si>
  <si>
    <t>GJ/kL</t>
    <phoneticPr fontId="11"/>
  </si>
  <si>
    <t>GJ/t</t>
    <phoneticPr fontId="11"/>
  </si>
  <si>
    <t>液化石油ガス（LPG）</t>
    <rPh sb="0" eb="2">
      <t>エキカ</t>
    </rPh>
    <rPh sb="2" eb="4">
      <t>セキユ</t>
    </rPh>
    <phoneticPr fontId="3"/>
  </si>
  <si>
    <t>液化石油ガス（LPG）</t>
    <rPh sb="2" eb="4">
      <t>セキユ</t>
    </rPh>
    <phoneticPr fontId="3"/>
  </si>
  <si>
    <t>液化石油ガス（LPG）</t>
    <phoneticPr fontId="3"/>
  </si>
  <si>
    <t>合　計</t>
    <rPh sb="0" eb="1">
      <t>ゴウ</t>
    </rPh>
    <rPh sb="2" eb="3">
      <t>ケイ</t>
    </rPh>
    <phoneticPr fontId="13"/>
  </si>
  <si>
    <t>②</t>
    <phoneticPr fontId="11"/>
  </si>
  <si>
    <t>１　基本的な方針</t>
    <rPh sb="2" eb="4">
      <t>キホン</t>
    </rPh>
    <rPh sb="4" eb="5">
      <t>テキ</t>
    </rPh>
    <rPh sb="6" eb="8">
      <t>ホウシン</t>
    </rPh>
    <phoneticPr fontId="3"/>
  </si>
  <si>
    <t>GJ/千㎥</t>
    <rPh sb="3" eb="4">
      <t>セン</t>
    </rPh>
    <phoneticPr fontId="3"/>
  </si>
  <si>
    <t>都市ガス13A
（天然ガス）</t>
    <rPh sb="0" eb="2">
      <t>トシ</t>
    </rPh>
    <rPh sb="9" eb="11">
      <t>テンネン</t>
    </rPh>
    <phoneticPr fontId="3"/>
  </si>
  <si>
    <t>t-CO2/GJ</t>
    <phoneticPr fontId="3"/>
  </si>
  <si>
    <t>kL</t>
    <phoneticPr fontId="3"/>
  </si>
  <si>
    <t>　燃料・熱・電気の合計量は、報告に係る年度に使用した量を原油換算して記入してください。</t>
    <rPh sb="1" eb="3">
      <t>ネンリョウ</t>
    </rPh>
    <rPh sb="4" eb="5">
      <t>ネツ</t>
    </rPh>
    <rPh sb="6" eb="8">
      <t>デンキ</t>
    </rPh>
    <rPh sb="9" eb="11">
      <t>ゴウケイ</t>
    </rPh>
    <rPh sb="11" eb="12">
      <t>リョウ</t>
    </rPh>
    <rPh sb="14" eb="16">
      <t>ホウコク</t>
    </rPh>
    <rPh sb="17" eb="18">
      <t>カカ</t>
    </rPh>
    <rPh sb="19" eb="21">
      <t>ネンド</t>
    </rPh>
    <rPh sb="22" eb="24">
      <t>シヨウ</t>
    </rPh>
    <rPh sb="26" eb="27">
      <t>リョウ</t>
    </rPh>
    <rPh sb="28" eb="30">
      <t>ゲンユ</t>
    </rPh>
    <rPh sb="30" eb="32">
      <t>カンザン</t>
    </rPh>
    <rPh sb="34" eb="36">
      <t>キニュウ</t>
    </rPh>
    <phoneticPr fontId="16"/>
  </si>
  <si>
    <t>　燃料・熱・電気の合計量は、報告に係る年度に使用した量を原油換算して記入してください。</t>
    <rPh sb="1" eb="3">
      <t>ネンリョウ</t>
    </rPh>
    <rPh sb="4" eb="5">
      <t>ネツ</t>
    </rPh>
    <rPh sb="6" eb="8">
      <t>デンキ</t>
    </rPh>
    <rPh sb="9" eb="11">
      <t>ゴウケイ</t>
    </rPh>
    <rPh sb="11" eb="12">
      <t>リョウ</t>
    </rPh>
    <rPh sb="14" eb="16">
      <t>ホウコク</t>
    </rPh>
    <rPh sb="17" eb="18">
      <t>カカ</t>
    </rPh>
    <rPh sb="19" eb="21">
      <t>ネンド</t>
    </rPh>
    <rPh sb="21" eb="23">
      <t>ショネンド</t>
    </rPh>
    <rPh sb="22" eb="24">
      <t>シヨウ</t>
    </rPh>
    <rPh sb="26" eb="27">
      <t>リョウ</t>
    </rPh>
    <rPh sb="28" eb="30">
      <t>ゲンユ</t>
    </rPh>
    <rPh sb="30" eb="32">
      <t>カンザン</t>
    </rPh>
    <rPh sb="34" eb="36">
      <t>キニュウ</t>
    </rPh>
    <phoneticPr fontId="16"/>
  </si>
  <si>
    <t>地球温暖化係数</t>
    <rPh sb="0" eb="2">
      <t>チキュウ</t>
    </rPh>
    <rPh sb="2" eb="5">
      <t>オンダンカ</t>
    </rPh>
    <rPh sb="5" eb="7">
      <t>ケイスウ</t>
    </rPh>
    <phoneticPr fontId="8"/>
  </si>
  <si>
    <t>　地球温暖化係数とは、温室効果ガスごとの地球温暖化をもたらす程度について、二酸化炭素との比を表わしたものです。</t>
    <rPh sb="1" eb="3">
      <t>チキュウ</t>
    </rPh>
    <rPh sb="3" eb="6">
      <t>オンダンカ</t>
    </rPh>
    <rPh sb="6" eb="8">
      <t>ケイスウ</t>
    </rPh>
    <rPh sb="11" eb="13">
      <t>オンシツ</t>
    </rPh>
    <rPh sb="13" eb="15">
      <t>コウカ</t>
    </rPh>
    <rPh sb="20" eb="22">
      <t>チキュウ</t>
    </rPh>
    <rPh sb="22" eb="25">
      <t>オンダンカ</t>
    </rPh>
    <rPh sb="30" eb="32">
      <t>テイド</t>
    </rPh>
    <rPh sb="37" eb="40">
      <t>ニサンカ</t>
    </rPh>
    <rPh sb="40" eb="42">
      <t>タンソ</t>
    </rPh>
    <rPh sb="44" eb="45">
      <t>ヒ</t>
    </rPh>
    <rPh sb="46" eb="47">
      <t>アラ</t>
    </rPh>
    <phoneticPr fontId="11"/>
  </si>
  <si>
    <t>　事業所・工場用LPGの記入単位はtです。購入単位が㎥の場合、tに換算する必要がありますが、メーカーによって体積あたりの重量は異なるので、取引先にお問い合わせください。どうしてもわからない場合は、以下の数値を用いて換算してください。</t>
    <rPh sb="1" eb="4">
      <t>ジギョウショ</t>
    </rPh>
    <rPh sb="5" eb="8">
      <t>コウジョウヨウ</t>
    </rPh>
    <rPh sb="12" eb="14">
      <t>キニュウ</t>
    </rPh>
    <rPh sb="14" eb="16">
      <t>タンイ</t>
    </rPh>
    <rPh sb="21" eb="23">
      <t>コウニュウ</t>
    </rPh>
    <rPh sb="23" eb="25">
      <t>タンイ</t>
    </rPh>
    <rPh sb="28" eb="30">
      <t>バアイ</t>
    </rPh>
    <rPh sb="33" eb="35">
      <t>カンザン</t>
    </rPh>
    <rPh sb="37" eb="39">
      <t>ヒツヨウ</t>
    </rPh>
    <rPh sb="54" eb="56">
      <t>タイセキ</t>
    </rPh>
    <rPh sb="60" eb="62">
      <t>ジュウリョウ</t>
    </rPh>
    <rPh sb="63" eb="64">
      <t>コト</t>
    </rPh>
    <rPh sb="69" eb="71">
      <t>トリヒキ</t>
    </rPh>
    <rPh sb="71" eb="72">
      <t>サキ</t>
    </rPh>
    <rPh sb="74" eb="75">
      <t>ト</t>
    </rPh>
    <rPh sb="76" eb="77">
      <t>ア</t>
    </rPh>
    <rPh sb="94" eb="96">
      <t>バアイ</t>
    </rPh>
    <rPh sb="98" eb="100">
      <t>イカ</t>
    </rPh>
    <rPh sb="101" eb="103">
      <t>スウチ</t>
    </rPh>
    <rPh sb="104" eb="105">
      <t>モチ</t>
    </rPh>
    <rPh sb="107" eb="109">
      <t>カンザン</t>
    </rPh>
    <phoneticPr fontId="11"/>
  </si>
  <si>
    <t>種類</t>
    <rPh sb="0" eb="2">
      <t>シュルイ</t>
    </rPh>
    <phoneticPr fontId="11"/>
  </si>
  <si>
    <t>プロパン</t>
    <phoneticPr fontId="11"/>
  </si>
  <si>
    <t>ブタン</t>
    <phoneticPr fontId="11"/>
  </si>
  <si>
    <t>プロパン・ブタンの混合</t>
    <rPh sb="9" eb="11">
      <t>コンゴウ</t>
    </rPh>
    <phoneticPr fontId="11"/>
  </si>
  <si>
    <t>1㎥当たりのt（トン）への換算係数</t>
    <rPh sb="2" eb="3">
      <t>ア</t>
    </rPh>
    <rPh sb="13" eb="15">
      <t>カンザン</t>
    </rPh>
    <rPh sb="15" eb="17">
      <t>ケイスウ</t>
    </rPh>
    <phoneticPr fontId="11"/>
  </si>
  <si>
    <t>1/502（t）</t>
    <phoneticPr fontId="11"/>
  </si>
  <si>
    <t>1/355（t）</t>
    <phoneticPr fontId="11"/>
  </si>
  <si>
    <t>1/458（t）</t>
    <phoneticPr fontId="11"/>
  </si>
  <si>
    <r>
      <t>次世代自動車</t>
    </r>
    <r>
      <rPr>
        <sz val="9"/>
        <color indexed="8"/>
        <rFont val="ＭＳ 明朝"/>
        <family val="1"/>
        <charset val="128"/>
      </rPr>
      <t>※</t>
    </r>
    <r>
      <rPr>
        <sz val="11"/>
        <color indexed="8"/>
        <rFont val="ＭＳ 明朝"/>
        <family val="1"/>
        <charset val="128"/>
      </rPr>
      <t>台数</t>
    </r>
    <rPh sb="0" eb="3">
      <t>ジセダイ</t>
    </rPh>
    <rPh sb="3" eb="6">
      <t>ジドウシャ</t>
    </rPh>
    <phoneticPr fontId="13"/>
  </si>
  <si>
    <t>　また、購入単位がkLの場合は、1kL=0.56tとして換算してください。</t>
    <rPh sb="4" eb="6">
      <t>コウニュウ</t>
    </rPh>
    <rPh sb="6" eb="8">
      <t>タンイ</t>
    </rPh>
    <rPh sb="12" eb="14">
      <t>バアイ</t>
    </rPh>
    <rPh sb="28" eb="30">
      <t>カンザン</t>
    </rPh>
    <phoneticPr fontId="3"/>
  </si>
  <si>
    <t>熱供給</t>
    <rPh sb="0" eb="1">
      <t>ネツ</t>
    </rPh>
    <rPh sb="1" eb="3">
      <t>キョウキュウ</t>
    </rPh>
    <phoneticPr fontId="3"/>
  </si>
  <si>
    <t>×44/12</t>
    <phoneticPr fontId="11"/>
  </si>
  <si>
    <t>×44/12</t>
    <phoneticPr fontId="16"/>
  </si>
  <si>
    <t>①</t>
    <phoneticPr fontId="11"/>
  </si>
  <si>
    <t>②</t>
    <phoneticPr fontId="11"/>
  </si>
  <si>
    <t>③</t>
    <phoneticPr fontId="11"/>
  </si>
  <si>
    <t>①×②×③</t>
    <phoneticPr fontId="11"/>
  </si>
  <si>
    <t>換算係数</t>
    <rPh sb="0" eb="2">
      <t>カンザン</t>
    </rPh>
    <rPh sb="2" eb="4">
      <t>ケイスウ</t>
    </rPh>
    <phoneticPr fontId="11"/>
  </si>
  <si>
    <t>×44/12</t>
    <phoneticPr fontId="17"/>
  </si>
  <si>
    <t>×44/12</t>
    <phoneticPr fontId="18"/>
  </si>
  <si>
    <t>zvz</t>
    <phoneticPr fontId="13"/>
  </si>
  <si>
    <t>％</t>
    <phoneticPr fontId="16"/>
  </si>
  <si>
    <t>（宛先）札幌市長</t>
    <rPh sb="1" eb="3">
      <t>アテサキ</t>
    </rPh>
    <rPh sb="4" eb="8">
      <t>サッポロシチョウ</t>
    </rPh>
    <phoneticPr fontId="3"/>
  </si>
  <si>
    <t>（宛先）札幌市長</t>
    <rPh sb="1" eb="3">
      <t>アテサキ</t>
    </rPh>
    <rPh sb="2" eb="3">
      <t>サキ</t>
    </rPh>
    <rPh sb="4" eb="8">
      <t>サッポロシチョウ</t>
    </rPh>
    <phoneticPr fontId="3"/>
  </si>
  <si>
    <r>
      <t>三ふっ化窒素（</t>
    </r>
    <r>
      <rPr>
        <sz val="11"/>
        <color indexed="8"/>
        <rFont val="ＭＳ 明朝"/>
        <family val="1"/>
        <charset val="128"/>
      </rPr>
      <t>N</t>
    </r>
    <r>
      <rPr>
        <sz val="11"/>
        <color indexed="8"/>
        <rFont val="ＭＳ 明朝"/>
        <family val="1"/>
        <charset val="128"/>
      </rPr>
      <t>F</t>
    </r>
    <r>
      <rPr>
        <sz val="9"/>
        <color indexed="8"/>
        <rFont val="ＭＳ 明朝"/>
        <family val="1"/>
        <charset val="128"/>
      </rPr>
      <t>3</t>
    </r>
    <r>
      <rPr>
        <sz val="11"/>
        <color indexed="8"/>
        <rFont val="ＭＳ 明朝"/>
        <family val="1"/>
        <charset val="128"/>
      </rPr>
      <t>）</t>
    </r>
    <rPh sb="0" eb="1">
      <t>サン</t>
    </rPh>
    <rPh sb="3" eb="4">
      <t>カ</t>
    </rPh>
    <rPh sb="4" eb="6">
      <t>チッソ</t>
    </rPh>
    <phoneticPr fontId="3"/>
  </si>
  <si>
    <t>HFC-152</t>
    <phoneticPr fontId="11"/>
  </si>
  <si>
    <r>
      <t>H</t>
    </r>
    <r>
      <rPr>
        <sz val="11"/>
        <color indexed="8"/>
        <rFont val="ＭＳ 明朝"/>
        <family val="1"/>
        <charset val="128"/>
      </rPr>
      <t>FC-161</t>
    </r>
    <phoneticPr fontId="11"/>
  </si>
  <si>
    <r>
      <t>HFC-23</t>
    </r>
    <r>
      <rPr>
        <sz val="11"/>
        <color indexed="8"/>
        <rFont val="ＭＳ 明朝"/>
        <family val="1"/>
        <charset val="128"/>
      </rPr>
      <t>6e</t>
    </r>
    <r>
      <rPr>
        <sz val="11"/>
        <color indexed="8"/>
        <rFont val="ＭＳ 明朝"/>
        <family val="1"/>
        <charset val="128"/>
      </rPr>
      <t>a</t>
    </r>
    <phoneticPr fontId="11"/>
  </si>
  <si>
    <r>
      <t>HFC-23</t>
    </r>
    <r>
      <rPr>
        <sz val="11"/>
        <color indexed="8"/>
        <rFont val="ＭＳ 明朝"/>
        <family val="1"/>
        <charset val="128"/>
      </rPr>
      <t>6cb</t>
    </r>
    <phoneticPr fontId="11"/>
  </si>
  <si>
    <r>
      <t>H</t>
    </r>
    <r>
      <rPr>
        <sz val="11"/>
        <color indexed="8"/>
        <rFont val="ＭＳ 明朝"/>
        <family val="1"/>
        <charset val="128"/>
      </rPr>
      <t>FC-245fa</t>
    </r>
    <phoneticPr fontId="11"/>
  </si>
  <si>
    <r>
      <t>H</t>
    </r>
    <r>
      <rPr>
        <sz val="11"/>
        <color indexed="8"/>
        <rFont val="ＭＳ 明朝"/>
        <family val="1"/>
        <charset val="128"/>
      </rPr>
      <t>FC-365mfc</t>
    </r>
    <phoneticPr fontId="11"/>
  </si>
  <si>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1"/>
  </si>
  <si>
    <r>
      <t>H</t>
    </r>
    <r>
      <rPr>
        <sz val="11"/>
        <color indexed="8"/>
        <rFont val="ＭＳ 明朝"/>
        <family val="1"/>
        <charset val="128"/>
      </rPr>
      <t>FC-152</t>
    </r>
    <phoneticPr fontId="16"/>
  </si>
  <si>
    <t>HFC-236ea</t>
    <phoneticPr fontId="16"/>
  </si>
  <si>
    <t>HFC-236cb</t>
    <phoneticPr fontId="16"/>
  </si>
  <si>
    <r>
      <t>H</t>
    </r>
    <r>
      <rPr>
        <sz val="11"/>
        <color indexed="8"/>
        <rFont val="ＭＳ 明朝"/>
        <family val="1"/>
        <charset val="128"/>
      </rPr>
      <t>FC-245fa</t>
    </r>
    <phoneticPr fontId="16"/>
  </si>
  <si>
    <r>
      <t>H</t>
    </r>
    <r>
      <rPr>
        <sz val="11"/>
        <color indexed="8"/>
        <rFont val="ＭＳ 明朝"/>
        <family val="1"/>
        <charset val="128"/>
      </rPr>
      <t>FC-365mfc</t>
    </r>
    <phoneticPr fontId="16"/>
  </si>
  <si>
    <r>
      <t>H</t>
    </r>
    <r>
      <rPr>
        <sz val="11"/>
        <color indexed="8"/>
        <rFont val="ＭＳ 明朝"/>
        <family val="1"/>
        <charset val="128"/>
      </rPr>
      <t>FC-161</t>
    </r>
    <phoneticPr fontId="16"/>
  </si>
  <si>
    <t>パーフルオロシクロプロパン</t>
    <phoneticPr fontId="16"/>
  </si>
  <si>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6"/>
  </si>
  <si>
    <r>
      <t>NF</t>
    </r>
    <r>
      <rPr>
        <sz val="9"/>
        <color indexed="8"/>
        <rFont val="ＭＳ 明朝"/>
        <family val="1"/>
        <charset val="128"/>
      </rPr>
      <t>3</t>
    </r>
    <phoneticPr fontId="3"/>
  </si>
  <si>
    <r>
      <t>HFC-1</t>
    </r>
    <r>
      <rPr>
        <sz val="11"/>
        <color indexed="8"/>
        <rFont val="ＭＳ 明朝"/>
        <family val="1"/>
        <charset val="128"/>
      </rPr>
      <t>52</t>
    </r>
    <phoneticPr fontId="17"/>
  </si>
  <si>
    <r>
      <t>HFC-1</t>
    </r>
    <r>
      <rPr>
        <sz val="11"/>
        <color indexed="8"/>
        <rFont val="ＭＳ 明朝"/>
        <family val="1"/>
        <charset val="128"/>
      </rPr>
      <t>61</t>
    </r>
    <phoneticPr fontId="17"/>
  </si>
  <si>
    <r>
      <t>HFC-2</t>
    </r>
    <r>
      <rPr>
        <sz val="11"/>
        <color indexed="8"/>
        <rFont val="ＭＳ 明朝"/>
        <family val="1"/>
        <charset val="128"/>
      </rPr>
      <t>36ea</t>
    </r>
    <phoneticPr fontId="17"/>
  </si>
  <si>
    <t>HFC-236cb</t>
    <phoneticPr fontId="3"/>
  </si>
  <si>
    <r>
      <t>HFC-2</t>
    </r>
    <r>
      <rPr>
        <sz val="11"/>
        <color indexed="8"/>
        <rFont val="ＭＳ 明朝"/>
        <family val="1"/>
        <charset val="128"/>
      </rPr>
      <t>45</t>
    </r>
    <r>
      <rPr>
        <sz val="11"/>
        <color indexed="8"/>
        <rFont val="ＭＳ 明朝"/>
        <family val="1"/>
        <charset val="128"/>
      </rPr>
      <t>fa</t>
    </r>
    <phoneticPr fontId="3"/>
  </si>
  <si>
    <r>
      <t>HFC-</t>
    </r>
    <r>
      <rPr>
        <sz val="11"/>
        <color indexed="8"/>
        <rFont val="ＭＳ 明朝"/>
        <family val="1"/>
        <charset val="128"/>
      </rPr>
      <t>365mfc</t>
    </r>
    <phoneticPr fontId="17"/>
  </si>
  <si>
    <t>パーフルオロシクロプロパン</t>
    <phoneticPr fontId="17"/>
  </si>
  <si>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7"/>
  </si>
  <si>
    <r>
      <t>三ふっ化窒素（</t>
    </r>
    <r>
      <rPr>
        <sz val="11"/>
        <color indexed="8"/>
        <rFont val="ＭＳ 明朝"/>
        <family val="1"/>
        <charset val="128"/>
      </rPr>
      <t>N</t>
    </r>
    <r>
      <rPr>
        <sz val="11"/>
        <color indexed="8"/>
        <rFont val="ＭＳ 明朝"/>
        <family val="1"/>
        <charset val="128"/>
      </rPr>
      <t>F</t>
    </r>
    <r>
      <rPr>
        <sz val="9"/>
        <color indexed="8"/>
        <rFont val="ＭＳ 明朝"/>
        <family val="1"/>
        <charset val="128"/>
      </rPr>
      <t>6</t>
    </r>
    <r>
      <rPr>
        <sz val="11"/>
        <color indexed="8"/>
        <rFont val="ＭＳ 明朝"/>
        <family val="1"/>
        <charset val="128"/>
      </rPr>
      <t>）</t>
    </r>
    <rPh sb="0" eb="1">
      <t>サン</t>
    </rPh>
    <rPh sb="3" eb="4">
      <t>カ</t>
    </rPh>
    <rPh sb="4" eb="6">
      <t>チッソ</t>
    </rPh>
    <phoneticPr fontId="3"/>
  </si>
  <si>
    <t>HFC-152</t>
    <phoneticPr fontId="18"/>
  </si>
  <si>
    <r>
      <t>HFC-</t>
    </r>
    <r>
      <rPr>
        <sz val="11"/>
        <color indexed="8"/>
        <rFont val="ＭＳ 明朝"/>
        <family val="1"/>
        <charset val="128"/>
      </rPr>
      <t>161</t>
    </r>
    <phoneticPr fontId="18"/>
  </si>
  <si>
    <r>
      <t>HFC-236</t>
    </r>
    <r>
      <rPr>
        <sz val="11"/>
        <color indexed="8"/>
        <rFont val="ＭＳ 明朝"/>
        <family val="1"/>
        <charset val="128"/>
      </rPr>
      <t>cb</t>
    </r>
    <phoneticPr fontId="3"/>
  </si>
  <si>
    <t>HFC-236ea</t>
    <phoneticPr fontId="18"/>
  </si>
  <si>
    <t>HFC-365mfc</t>
    <phoneticPr fontId="18"/>
  </si>
  <si>
    <t>パーフルオロシクロプロパン</t>
    <phoneticPr fontId="18"/>
  </si>
  <si>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8"/>
  </si>
  <si>
    <t>　非エネルギー起源による二酸化炭素、メタン及び一酸化二窒素については年度で集計し、ハイドロフルオロカーボン類、パーフルオロカーボン類、六ふっ化硫黄及び三ふっ化窒素については暦年で集計してください。</t>
    <rPh sb="1" eb="2">
      <t>ヒ</t>
    </rPh>
    <rPh sb="7" eb="9">
      <t>キゲン</t>
    </rPh>
    <rPh sb="12" eb="15">
      <t>ニサンカ</t>
    </rPh>
    <rPh sb="15" eb="17">
      <t>タンソ</t>
    </rPh>
    <rPh sb="21" eb="22">
      <t>オヨ</t>
    </rPh>
    <rPh sb="23" eb="26">
      <t>イッサンカ</t>
    </rPh>
    <rPh sb="26" eb="27">
      <t>ニ</t>
    </rPh>
    <rPh sb="27" eb="29">
      <t>チッソ</t>
    </rPh>
    <rPh sb="34" eb="36">
      <t>ネンド</t>
    </rPh>
    <rPh sb="37" eb="39">
      <t>シュウケイ</t>
    </rPh>
    <rPh sb="53" eb="54">
      <t>ルイ</t>
    </rPh>
    <rPh sb="65" eb="66">
      <t>ルイ</t>
    </rPh>
    <rPh sb="67" eb="68">
      <t>ロク</t>
    </rPh>
    <rPh sb="70" eb="71">
      <t>カ</t>
    </rPh>
    <rPh sb="71" eb="73">
      <t>イオウ</t>
    </rPh>
    <rPh sb="73" eb="74">
      <t>オヨ</t>
    </rPh>
    <rPh sb="75" eb="76">
      <t>サン</t>
    </rPh>
    <rPh sb="78" eb="79">
      <t>カ</t>
    </rPh>
    <rPh sb="79" eb="81">
      <t>チッソ</t>
    </rPh>
    <rPh sb="86" eb="88">
      <t>レキネン</t>
    </rPh>
    <rPh sb="89" eb="91">
      <t>シュウケイ</t>
    </rPh>
    <phoneticPr fontId="11"/>
  </si>
  <si>
    <t>　非エネルギー起源による二酸化炭素、メタン及び一酸化二窒素については年度で集計し、ハイドロフルオロカーボン類、パーフルオロカーボン類、六ふっ化硫黄及び三ふっ化窒素については暦年で集計してください。</t>
    <rPh sb="1" eb="2">
      <t>ヒ</t>
    </rPh>
    <rPh sb="7" eb="9">
      <t>キゲン</t>
    </rPh>
    <rPh sb="12" eb="15">
      <t>ニサンカ</t>
    </rPh>
    <rPh sb="15" eb="17">
      <t>タンソ</t>
    </rPh>
    <rPh sb="21" eb="22">
      <t>オヨ</t>
    </rPh>
    <rPh sb="23" eb="26">
      <t>イッサンカ</t>
    </rPh>
    <rPh sb="26" eb="27">
      <t>ニ</t>
    </rPh>
    <rPh sb="27" eb="29">
      <t>チッソ</t>
    </rPh>
    <rPh sb="34" eb="36">
      <t>ネンド</t>
    </rPh>
    <rPh sb="37" eb="39">
      <t>シュウケイ</t>
    </rPh>
    <rPh sb="53" eb="54">
      <t>ルイ</t>
    </rPh>
    <rPh sb="65" eb="66">
      <t>ルイ</t>
    </rPh>
    <rPh sb="67" eb="68">
      <t>ロク</t>
    </rPh>
    <rPh sb="70" eb="71">
      <t>カ</t>
    </rPh>
    <rPh sb="71" eb="73">
      <t>イオウ</t>
    </rPh>
    <rPh sb="73" eb="74">
      <t>オヨ</t>
    </rPh>
    <rPh sb="86" eb="88">
      <t>レキネン</t>
    </rPh>
    <rPh sb="89" eb="91">
      <t>シュウケイ</t>
    </rPh>
    <phoneticPr fontId="11"/>
  </si>
  <si>
    <r>
      <t>NF</t>
    </r>
    <r>
      <rPr>
        <vertAlign val="subscript"/>
        <sz val="9"/>
        <color indexed="8"/>
        <rFont val="ＭＳ 明朝"/>
        <family val="1"/>
        <charset val="128"/>
      </rPr>
      <t>3</t>
    </r>
    <phoneticPr fontId="3"/>
  </si>
  <si>
    <r>
      <t>t-CO</t>
    </r>
    <r>
      <rPr>
        <vertAlign val="subscript"/>
        <sz val="9"/>
        <color indexed="8"/>
        <rFont val="ＭＳ 明朝"/>
        <family val="1"/>
        <charset val="128"/>
      </rPr>
      <t>2</t>
    </r>
    <phoneticPr fontId="3"/>
  </si>
  <si>
    <r>
      <t>SF</t>
    </r>
    <r>
      <rPr>
        <vertAlign val="subscript"/>
        <sz val="9"/>
        <color indexed="8"/>
        <rFont val="ＭＳ 明朝"/>
        <family val="1"/>
        <charset val="128"/>
      </rPr>
      <t>6</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</si>
  <si>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</si>
  <si>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</si>
  <si>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非エネルギー起源CO</t>
    </r>
    <r>
      <rPr>
        <vertAlign val="subscript"/>
        <sz val="9"/>
        <color indexed="8"/>
        <rFont val="ＭＳ 明朝"/>
        <family val="1"/>
        <charset val="128"/>
      </rPr>
      <t>2</t>
    </r>
    <rPh sb="0" eb="1">
      <t>ヒ</t>
    </rPh>
    <rPh sb="6" eb="8">
      <t>キゲン</t>
    </rPh>
    <phoneticPr fontId="3"/>
  </si>
  <si>
    <r>
      <t>エネルギー起源CO</t>
    </r>
    <r>
      <rPr>
        <vertAlign val="subscript"/>
        <sz val="9"/>
        <color indexed="8"/>
        <rFont val="ＭＳ 明朝"/>
        <family val="1"/>
        <charset val="128"/>
      </rPr>
      <t>2</t>
    </r>
    <rPh sb="5" eb="7">
      <t>キゲン</t>
    </rPh>
    <phoneticPr fontId="3"/>
  </si>
  <si>
    <r>
      <t>N</t>
    </r>
    <r>
      <rPr>
        <vertAlign val="subscript"/>
        <sz val="9"/>
        <color indexed="8"/>
        <rFont val="ＭＳ 明朝"/>
        <family val="1"/>
        <charset val="128"/>
      </rPr>
      <t>2</t>
    </r>
    <r>
      <rPr>
        <sz val="9"/>
        <color indexed="8"/>
        <rFont val="ＭＳ 明朝"/>
        <family val="1"/>
        <charset val="128"/>
      </rPr>
      <t>O</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</si>
  <si>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</si>
  <si>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</si>
  <si>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t-CO</t>
    </r>
    <r>
      <rPr>
        <b/>
        <vertAlign val="subscript"/>
        <sz val="9"/>
        <color indexed="8"/>
        <rFont val="ＭＳ 明朝"/>
        <family val="1"/>
        <charset val="128"/>
      </rPr>
      <t>2</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</si>
  <si>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</si>
  <si>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r>
      <rPr>
        <sz val="11"/>
        <color indexed="8"/>
        <rFont val="ＭＳ Ｐゴシック"/>
        <family val="3"/>
        <charset val="128"/>
      </rPr>
      <t/>
    </r>
  </si>
  <si>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1"/>
  </si>
  <si>
    <r>
      <t>２　エネルギー起源CO</t>
    </r>
    <r>
      <rPr>
        <vertAlign val="subscript"/>
        <sz val="11"/>
        <color indexed="8"/>
        <rFont val="ＭＳ 明朝"/>
        <family val="1"/>
        <charset val="128"/>
      </rPr>
      <t>2</t>
    </r>
    <r>
      <rPr>
        <sz val="11"/>
        <color indexed="8"/>
        <rFont val="ＭＳ 明朝"/>
        <family val="1"/>
        <charset val="128"/>
      </rPr>
      <t>以外の温室効果ガスの二酸化炭素換算排出量</t>
    </r>
    <rPh sb="7" eb="9">
      <t>キゲン</t>
    </rPh>
    <rPh sb="12" eb="14">
      <t>イガイ</t>
    </rPh>
    <rPh sb="15" eb="17">
      <t>オンシツ</t>
    </rPh>
    <rPh sb="17" eb="19">
      <t>コウカ</t>
    </rPh>
    <rPh sb="22" eb="25">
      <t>ニサンカ</t>
    </rPh>
    <rPh sb="25" eb="27">
      <t>タンソ</t>
    </rPh>
    <rPh sb="27" eb="29">
      <t>カンザン</t>
    </rPh>
    <rPh sb="29" eb="31">
      <t>ハイシュツ</t>
    </rPh>
    <rPh sb="31" eb="32">
      <t>リョウ</t>
    </rPh>
    <phoneticPr fontId="3"/>
  </si>
  <si>
    <r>
      <t>１　エネルギー起源CO</t>
    </r>
    <r>
      <rPr>
        <vertAlign val="subscript"/>
        <sz val="11"/>
        <color indexed="8"/>
        <rFont val="ＭＳ 明朝"/>
        <family val="1"/>
        <charset val="128"/>
      </rPr>
      <t>2</t>
    </r>
    <r>
      <rPr>
        <sz val="11"/>
        <color indexed="8"/>
        <rFont val="ＭＳ 明朝"/>
        <family val="1"/>
        <charset val="128"/>
      </rPr>
      <t>排出量</t>
    </r>
    <rPh sb="7" eb="9">
      <t>キゲン</t>
    </rPh>
    <rPh sb="12" eb="14">
      <t>ハイシュツ</t>
    </rPh>
    <rPh sb="14" eb="15">
      <t>リョウ</t>
    </rPh>
    <phoneticPr fontId="3"/>
  </si>
  <si>
    <r>
      <t>t-CO</t>
    </r>
    <r>
      <rPr>
        <vertAlign val="subscript"/>
        <sz val="9"/>
        <color indexed="8"/>
        <rFont val="ＭＳ 明朝"/>
        <family val="1"/>
        <charset val="128"/>
      </rPr>
      <t>2</t>
    </r>
    <r>
      <rPr>
        <sz val="9"/>
        <color indexed="8"/>
        <rFont val="ＭＳ 明朝"/>
        <family val="1"/>
        <charset val="128"/>
      </rPr>
      <t>/GJ</t>
    </r>
    <phoneticPr fontId="3"/>
  </si>
  <si>
    <r>
      <t>t-CO</t>
    </r>
    <r>
      <rPr>
        <vertAlign val="subscript"/>
        <sz val="9"/>
        <color indexed="8"/>
        <rFont val="ＭＳ 明朝"/>
        <family val="1"/>
        <charset val="128"/>
      </rPr>
      <t>2</t>
    </r>
    <r>
      <rPr>
        <sz val="9"/>
        <color indexed="8"/>
        <rFont val="ＭＳ 明朝"/>
        <family val="1"/>
        <charset val="128"/>
      </rPr>
      <t>/千kWh</t>
    </r>
    <rPh sb="6" eb="7">
      <t>セン</t>
    </rPh>
    <phoneticPr fontId="8"/>
  </si>
  <si>
    <t>t-CO2/GJ</t>
  </si>
  <si>
    <r>
      <t>t-CO</t>
    </r>
    <r>
      <rPr>
        <vertAlign val="subscript"/>
        <sz val="9"/>
        <color indexed="8"/>
        <rFont val="ＭＳ 明朝"/>
        <family val="1"/>
        <charset val="128"/>
      </rPr>
      <t>2</t>
    </r>
    <r>
      <rPr>
        <sz val="9"/>
        <color indexed="8"/>
        <rFont val="ＭＳ 明朝"/>
        <family val="1"/>
        <charset val="128"/>
      </rPr>
      <t>/GJ</t>
    </r>
    <phoneticPr fontId="18"/>
  </si>
  <si>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</si>
  <si>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18"/>
  </si>
  <si>
    <r>
      <t>t-CO</t>
    </r>
    <r>
      <rPr>
        <b/>
        <vertAlign val="subscript"/>
        <sz val="9"/>
        <color indexed="8"/>
        <rFont val="ＭＳ 明朝"/>
        <family val="1"/>
        <charset val="128"/>
      </rPr>
      <t>2</t>
    </r>
    <phoneticPr fontId="3"/>
  </si>
  <si>
    <r>
      <t>t-CO</t>
    </r>
    <r>
      <rPr>
        <b/>
        <vertAlign val="subscript"/>
        <sz val="9"/>
        <color indexed="8"/>
        <rFont val="ＭＳ 明朝"/>
        <family val="1"/>
        <charset val="128"/>
      </rPr>
      <t>2</t>
    </r>
    <phoneticPr fontId="3"/>
  </si>
  <si>
    <r>
      <t>t-CO</t>
    </r>
    <r>
      <rPr>
        <b/>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</si>
  <si>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</si>
  <si>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r>
      <rPr>
        <sz val="9"/>
        <color indexed="8"/>
        <rFont val="ＭＳ 明朝"/>
        <family val="1"/>
        <charset val="128"/>
      </rPr>
      <t>/GJ</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</si>
  <si>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</si>
  <si>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</si>
  <si>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3"/>
  </si>
  <si>
    <r>
      <t>SF</t>
    </r>
    <r>
      <rPr>
        <vertAlign val="subscript"/>
        <sz val="9"/>
        <color indexed="8"/>
        <rFont val="ＭＳ 明朝"/>
        <family val="1"/>
        <charset val="128"/>
      </rPr>
      <t>6</t>
    </r>
    <phoneticPr fontId="3"/>
  </si>
  <si>
    <r>
      <t>NF</t>
    </r>
    <r>
      <rPr>
        <vertAlign val="subscript"/>
        <sz val="9"/>
        <color indexed="8"/>
        <rFont val="ＭＳ 明朝"/>
        <family val="1"/>
        <charset val="128"/>
      </rPr>
      <t>3</t>
    </r>
    <phoneticPr fontId="3"/>
  </si>
  <si>
    <r>
      <t>N</t>
    </r>
    <r>
      <rPr>
        <vertAlign val="subscript"/>
        <sz val="9"/>
        <color indexed="8"/>
        <rFont val="ＭＳ 明朝"/>
        <family val="1"/>
        <charset val="128"/>
      </rPr>
      <t>2</t>
    </r>
    <r>
      <rPr>
        <sz val="9"/>
        <color indexed="8"/>
        <rFont val="ＭＳ 明朝"/>
        <family val="1"/>
        <charset val="128"/>
      </rPr>
      <t>O</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</si>
  <si>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6"/>
  </si>
  <si>
    <r>
      <t>t-CO</t>
    </r>
    <r>
      <rPr>
        <b/>
        <vertAlign val="subscript"/>
        <sz val="9"/>
        <color indexed="8"/>
        <rFont val="ＭＳ 明朝"/>
        <family val="1"/>
        <charset val="128"/>
      </rPr>
      <t>2</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</si>
  <si>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</si>
  <si>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3"/>
  </si>
  <si>
    <r>
      <t>N</t>
    </r>
    <r>
      <rPr>
        <vertAlign val="subscript"/>
        <sz val="9"/>
        <color indexed="8"/>
        <rFont val="ＭＳ 明朝"/>
        <family val="1"/>
        <charset val="128"/>
      </rPr>
      <t>2</t>
    </r>
    <r>
      <rPr>
        <sz val="9"/>
        <color indexed="8"/>
        <rFont val="ＭＳ 明朝"/>
        <family val="1"/>
        <charset val="128"/>
      </rPr>
      <t>O</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</si>
  <si>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rPh sb="6" eb="8">
      <t>キゲン</t>
    </rPh>
    <rPh sb="11" eb="13">
      <t>イガイ</t>
    </rPh>
    <rPh sb="14" eb="16">
      <t>オンシツ</t>
    </rPh>
    <rPh sb="16" eb="18">
      <t>コウカ</t>
    </rPh>
    <rPh sb="21" eb="23">
      <t>ハイシュツ</t>
    </rPh>
    <rPh sb="23" eb="24">
      <t>リョウ</t>
    </rPh>
    <rPh sb="26" eb="29">
      <t>ニサンカ</t>
    </rPh>
    <rPh sb="29" eb="31">
      <t>タンソ</t>
    </rPh>
    <rPh sb="31" eb="33">
      <t>カンザン</t>
    </rPh>
    <rPh sb="33" eb="35">
      <t>ハイシュツ</t>
    </rPh>
    <rPh sb="35" eb="36">
      <t>リョウ</t>
    </rPh>
    <rPh sb="44" eb="45">
      <t>コ</t>
    </rPh>
    <rPh sb="47" eb="49">
      <t>コウモク</t>
    </rPh>
    <rPh sb="52" eb="56">
      <t>サッポロシナイ</t>
    </rPh>
    <rPh sb="57" eb="59">
      <t>ハイシュツ</t>
    </rPh>
    <rPh sb="65" eb="66">
      <t>リョウ</t>
    </rPh>
    <rPh sb="67" eb="69">
      <t>キニュウ</t>
    </rPh>
    <phoneticPr fontId="11"/>
  </si>
  <si>
    <r>
      <t>N</t>
    </r>
    <r>
      <rPr>
        <vertAlign val="subscript"/>
        <sz val="9"/>
        <color indexed="8"/>
        <rFont val="ＭＳ 明朝"/>
        <family val="1"/>
        <charset val="128"/>
      </rPr>
      <t>2</t>
    </r>
    <r>
      <rPr>
        <sz val="9"/>
        <color indexed="8"/>
        <rFont val="ＭＳ 明朝"/>
        <family val="1"/>
        <charset val="128"/>
      </rPr>
      <t>O</t>
    </r>
    <phoneticPr fontId="3"/>
  </si>
  <si>
    <t>日～</t>
    <rPh sb="0" eb="1">
      <t>ヒ</t>
    </rPh>
    <phoneticPr fontId="3"/>
  </si>
  <si>
    <t>　省エネ相談の欄において「有」にチェックを入れられた方には、後日、環境局環境エネルギー課よりご連絡いたします。</t>
    <rPh sb="1" eb="2">
      <t>ショウ</t>
    </rPh>
    <rPh sb="4" eb="6">
      <t>ソウダン</t>
    </rPh>
    <rPh sb="7" eb="8">
      <t>ラン</t>
    </rPh>
    <rPh sb="13" eb="14">
      <t>アリ</t>
    </rPh>
    <rPh sb="21" eb="22">
      <t>イ</t>
    </rPh>
    <rPh sb="26" eb="27">
      <t>カタ</t>
    </rPh>
    <rPh sb="30" eb="32">
      <t>ゴジツ</t>
    </rPh>
    <rPh sb="33" eb="35">
      <t>カンキョウ</t>
    </rPh>
    <rPh sb="35" eb="36">
      <t>キョク</t>
    </rPh>
    <rPh sb="43" eb="44">
      <t>カ</t>
    </rPh>
    <rPh sb="47" eb="49">
      <t>レンラク</t>
    </rPh>
    <phoneticPr fontId="13"/>
  </si>
  <si>
    <t>　原油換算の方法は、エネルギーの使用の合理化及び非化石エネルギーへの転換等に関する法律施行規則第４条に規定する方法で行ってください。</t>
    <rPh sb="22" eb="23">
      <t>オヨ</t>
    </rPh>
    <rPh sb="24" eb="27">
      <t>ヒカセキ</t>
    </rPh>
    <rPh sb="34" eb="36">
      <t>テンカン</t>
    </rPh>
    <rPh sb="36" eb="37">
      <t>トウ</t>
    </rPh>
    <phoneticPr fontId="3"/>
  </si>
  <si>
    <t>　原油換算の方法は、エネルギーの使用の合理化及び非化石エネルギーへの転換等に関する法律施行規則第４条に規定する方法により行ってください。</t>
    <rPh sb="1" eb="3">
      <t>ゲンユ</t>
    </rPh>
    <rPh sb="3" eb="5">
      <t>カンザン</t>
    </rPh>
    <rPh sb="6" eb="8">
      <t>ホウホウ</t>
    </rPh>
    <rPh sb="16" eb="18">
      <t>シヨウ</t>
    </rPh>
    <rPh sb="19" eb="22">
      <t>ゴウリカ</t>
    </rPh>
    <rPh sb="36" eb="37">
      <t>トウ</t>
    </rPh>
    <rPh sb="38" eb="39">
      <t>カン</t>
    </rPh>
    <rPh sb="41" eb="43">
      <t>ホウリツ</t>
    </rPh>
    <rPh sb="43" eb="45">
      <t>セコウ</t>
    </rPh>
    <rPh sb="45" eb="47">
      <t>キソク</t>
    </rPh>
    <rPh sb="47" eb="48">
      <t>ダイ</t>
    </rPh>
    <rPh sb="49" eb="50">
      <t>ジョウ</t>
    </rPh>
    <rPh sb="51" eb="53">
      <t>キテイ</t>
    </rPh>
    <rPh sb="55" eb="57">
      <t>ホウホウ</t>
    </rPh>
    <rPh sb="60" eb="61">
      <t>オコナ</t>
    </rPh>
    <phoneticPr fontId="16"/>
  </si>
  <si>
    <t>電気事業者名＋メニュー</t>
    <phoneticPr fontId="52"/>
  </si>
  <si>
    <t xml:space="preserve"> </t>
    <phoneticPr fontId="52"/>
  </si>
  <si>
    <t>33 電気業</t>
    <phoneticPr fontId="34"/>
  </si>
  <si>
    <t>34 ガス業</t>
    <phoneticPr fontId="34"/>
  </si>
  <si>
    <t>36 水道業</t>
    <phoneticPr fontId="34"/>
  </si>
  <si>
    <t>電気事業者から購入した電力</t>
    <rPh sb="0" eb="2">
      <t>デンキ</t>
    </rPh>
    <rPh sb="2" eb="5">
      <t>ジギョウシャ</t>
    </rPh>
    <rPh sb="7" eb="9">
      <t>コウニュウ</t>
    </rPh>
    <rPh sb="11" eb="13">
      <t>デンリョク</t>
    </rPh>
    <phoneticPr fontId="3"/>
  </si>
  <si>
    <t>No</t>
    <phoneticPr fontId="3"/>
  </si>
  <si>
    <t>GJ/千kWh</t>
    <rPh sb="3" eb="4">
      <t>セン</t>
    </rPh>
    <phoneticPr fontId="3"/>
  </si>
  <si>
    <t>非化石電気(太陽光等)</t>
    <rPh sb="0" eb="1">
      <t>ヒ</t>
    </rPh>
    <rPh sb="1" eb="3">
      <t>カセキ</t>
    </rPh>
    <rPh sb="3" eb="5">
      <t>デンキ</t>
    </rPh>
    <rPh sb="6" eb="9">
      <t>タイヨウコウ</t>
    </rPh>
    <rPh sb="9" eb="10">
      <t>トウ</t>
    </rPh>
    <phoneticPr fontId="52"/>
  </si>
  <si>
    <t>GJ/GJ</t>
    <phoneticPr fontId="3"/>
  </si>
  <si>
    <t>HV</t>
    <phoneticPr fontId="52"/>
  </si>
  <si>
    <t>台</t>
    <rPh sb="0" eb="1">
      <t>ダイ</t>
    </rPh>
    <phoneticPr fontId="52"/>
  </si>
  <si>
    <t>PHV</t>
    <phoneticPr fontId="52"/>
  </si>
  <si>
    <t>EV</t>
    <phoneticPr fontId="52"/>
  </si>
  <si>
    <t>台</t>
    <rPh sb="0" eb="1">
      <t>ダイ</t>
    </rPh>
    <phoneticPr fontId="52"/>
  </si>
  <si>
    <t>）</t>
    <phoneticPr fontId="52"/>
  </si>
  <si>
    <t>調整後排出係数
(t-CO2/kWh)</t>
    <rPh sb="0" eb="3">
      <t>チョウセイゴ</t>
    </rPh>
    <rPh sb="3" eb="5">
      <t>ハイシュツ</t>
    </rPh>
    <rPh sb="5" eb="7">
      <t>ケイスウ</t>
    </rPh>
    <phoneticPr fontId="52"/>
  </si>
  <si>
    <t>入力番号</t>
    <rPh sb="0" eb="2">
      <t>ニュウリョク</t>
    </rPh>
    <rPh sb="2" eb="4">
      <t>バンゴウ</t>
    </rPh>
    <phoneticPr fontId="52"/>
  </si>
  <si>
    <t>（代替値）</t>
    <rPh sb="1" eb="3">
      <t>ダイガ</t>
    </rPh>
    <rPh sb="3" eb="4">
      <t>アタイ</t>
    </rPh>
    <phoneticPr fontId="34"/>
  </si>
  <si>
    <t>北海道熱供給公社</t>
    <rPh sb="0" eb="3">
      <t>ホッカイドウ</t>
    </rPh>
    <rPh sb="3" eb="4">
      <t>ネツ</t>
    </rPh>
    <rPh sb="4" eb="6">
      <t>キョウキュウ</t>
    </rPh>
    <rPh sb="6" eb="8">
      <t>コウシャ</t>
    </rPh>
    <phoneticPr fontId="34"/>
  </si>
  <si>
    <t>札幌エネルギー供給公社</t>
    <rPh sb="0" eb="2">
      <t>サッポロ</t>
    </rPh>
    <rPh sb="7" eb="11">
      <t>キョウキュウコウシャ</t>
    </rPh>
    <phoneticPr fontId="34"/>
  </si>
  <si>
    <t>北海道地域暖房株式会社</t>
    <rPh sb="0" eb="3">
      <t>ホッカイドウ</t>
    </rPh>
    <rPh sb="3" eb="5">
      <t>チイキ</t>
    </rPh>
    <rPh sb="5" eb="7">
      <t>ダンボウ</t>
    </rPh>
    <rPh sb="7" eb="11">
      <t>カブシキガイシャ</t>
    </rPh>
    <phoneticPr fontId="34"/>
  </si>
  <si>
    <t>（うち電動車等：</t>
    <rPh sb="3" eb="6">
      <t>デンドウシャ</t>
    </rPh>
    <rPh sb="6" eb="7">
      <t>トウ</t>
    </rPh>
    <phoneticPr fontId="52"/>
  </si>
  <si>
    <t>FCV</t>
    <phoneticPr fontId="34"/>
  </si>
  <si>
    <t>※ここでいう次世代自動車とは、燃料電池自動車（FCV）、電気自動車（EV）、プラグインハイブリッド自動車（PHV）、
　ハイブリッド自動車（HV）、クリーンディーゼル自動車（CDV）、天然ガス自動車（NGV）を指します。</t>
    <phoneticPr fontId="13"/>
  </si>
  <si>
    <t>事業所・工場等で使用する燃料等</t>
    <rPh sb="0" eb="3">
      <t>ジギョウショ</t>
    </rPh>
    <rPh sb="4" eb="7">
      <t>コウジョウトウ</t>
    </rPh>
    <rPh sb="8" eb="10">
      <t>シヨウ</t>
    </rPh>
    <rPh sb="12" eb="14">
      <t>ネンリョウ</t>
    </rPh>
    <rPh sb="14" eb="15">
      <t>トウ</t>
    </rPh>
    <phoneticPr fontId="3"/>
  </si>
  <si>
    <t>事業所・工場等で使用する燃料等</t>
    <rPh sb="0" eb="3">
      <t>ジギョウショ</t>
    </rPh>
    <rPh sb="4" eb="7">
      <t>コウジョウトウ</t>
    </rPh>
    <rPh sb="8" eb="10">
      <t>シヨウ</t>
    </rPh>
    <rPh sb="12" eb="15">
      <t>ネンリョウトウ</t>
    </rPh>
    <phoneticPr fontId="3"/>
  </si>
  <si>
    <t>PFC-c216</t>
    <phoneticPr fontId="11"/>
  </si>
  <si>
    <t>　　SRC 　　　RC　　　S　　　その他（</t>
    <rPh sb="20" eb="21">
      <t>タ</t>
    </rPh>
    <phoneticPr fontId="13"/>
  </si>
  <si>
    <t>　　SRC　 　　RC　　　S　　　その他（</t>
    <rPh sb="20" eb="21">
      <t>タ</t>
    </rPh>
    <phoneticPr fontId="13"/>
  </si>
  <si>
    <t>事業所</t>
    <phoneticPr fontId="34"/>
  </si>
  <si>
    <t>商業施設</t>
    <phoneticPr fontId="34"/>
  </si>
  <si>
    <t>宿泊施設</t>
    <phoneticPr fontId="34"/>
  </si>
  <si>
    <t>教育施設</t>
    <phoneticPr fontId="34"/>
  </si>
  <si>
    <t>医療施設</t>
    <phoneticPr fontId="34"/>
  </si>
  <si>
    <t>文化施設</t>
  </si>
  <si>
    <t>　エネルギーの使用の合理化及び非化石エネルギーへの転換等に関する法律で規定される第一種及び第二種エネルギー管理指定工場に該当する事業所若しくは、延べ床面積2,000㎡を超える事業所について、事業所ごとに作成してください。</t>
    <phoneticPr fontId="13"/>
  </si>
  <si>
    <t>-</t>
    <phoneticPr fontId="34"/>
  </si>
  <si>
    <r>
      <t>t-CO</t>
    </r>
    <r>
      <rPr>
        <vertAlign val="subscript"/>
        <sz val="9"/>
        <color indexed="8"/>
        <rFont val="ＭＳ 明朝"/>
        <family val="1"/>
        <charset val="128"/>
      </rPr>
      <t>2</t>
    </r>
    <r>
      <rPr>
        <sz val="9"/>
        <color indexed="8"/>
        <rFont val="ＭＳ 明朝"/>
        <family val="1"/>
        <charset val="128"/>
      </rPr>
      <t>/千㎥</t>
    </r>
    <phoneticPr fontId="3"/>
  </si>
  <si>
    <t>熱供給事業者名</t>
    <rPh sb="0" eb="3">
      <t>ネツキョウキュウ</t>
    </rPh>
    <phoneticPr fontId="3"/>
  </si>
  <si>
    <t>基礎排出係数</t>
    <rPh sb="0" eb="2">
      <t>キソ</t>
    </rPh>
    <rPh sb="2" eb="4">
      <t>ハイシュツ</t>
    </rPh>
    <rPh sb="4" eb="6">
      <t>ケイスウ</t>
    </rPh>
    <phoneticPr fontId="3"/>
  </si>
  <si>
    <t>(t-CO2/GJ)</t>
    <phoneticPr fontId="3"/>
  </si>
  <si>
    <t>熱供給事業者別排出係数(特定排出者の温室効果ガス排出量算定用)</t>
    <rPh sb="0" eb="3">
      <t>ネツキョウキュウ</t>
    </rPh>
    <rPh sb="3" eb="6">
      <t>ジギョウシャ</t>
    </rPh>
    <rPh sb="6" eb="7">
      <t>ベツ</t>
    </rPh>
    <rPh sb="7" eb="9">
      <t>ハイシュツ</t>
    </rPh>
    <rPh sb="9" eb="11">
      <t>ケイスウ</t>
    </rPh>
    <rPh sb="12" eb="14">
      <t>トクテイ</t>
    </rPh>
    <rPh sb="14" eb="17">
      <t>ハイシュツシャ</t>
    </rPh>
    <rPh sb="18" eb="20">
      <t>オンシツ</t>
    </rPh>
    <rPh sb="20" eb="22">
      <t>コウカ</t>
    </rPh>
    <rPh sb="24" eb="26">
      <t>ハイシュツ</t>
    </rPh>
    <rPh sb="26" eb="27">
      <t>リョウ</t>
    </rPh>
    <rPh sb="27" eb="29">
      <t>サンテイ</t>
    </rPh>
    <rPh sb="29" eb="30">
      <t>ヨウ</t>
    </rPh>
    <phoneticPr fontId="52"/>
  </si>
  <si>
    <t>令和６年度報告用（R４年度実績）－　R６.７.１２   環境省・経済産業省公表</t>
    <phoneticPr fontId="52"/>
  </si>
  <si>
    <t>イーレックス(株)</t>
  </si>
  <si>
    <t>リエスパワー(株)</t>
  </si>
  <si>
    <t>(株)SEウイングズ</t>
  </si>
  <si>
    <t>セントラル石油瓦斯(株)</t>
  </si>
  <si>
    <t>アルカナエナジー(株)</t>
  </si>
  <si>
    <t>大和エネルギー(株)</t>
  </si>
  <si>
    <t>真庭バイオエネルギー(株)</t>
  </si>
  <si>
    <t>(株)エネサンス関東</t>
  </si>
  <si>
    <t>(株)エネアーク関東</t>
  </si>
  <si>
    <t>入間ガス(株)</t>
  </si>
  <si>
    <t>(株)とんでんホールディングス</t>
  </si>
  <si>
    <t>イワタニ関東(株)</t>
  </si>
  <si>
    <t>イワタニ首都圏(株)</t>
  </si>
  <si>
    <t>(株)中海テレビ放送</t>
  </si>
  <si>
    <t>鹿児島電力(株)</t>
  </si>
  <si>
    <t>太陽ガス(株)</t>
  </si>
  <si>
    <t>パワーネクスト(株)</t>
  </si>
  <si>
    <t>奈良電力(株)</t>
  </si>
  <si>
    <t>アストモスエネルギー(株)</t>
  </si>
  <si>
    <t>大垣ガス(株)</t>
  </si>
  <si>
    <t>歌舞伎エナジー(株)</t>
  </si>
  <si>
    <t>エフィシエント(株)</t>
  </si>
  <si>
    <t>(株)シーエナジー</t>
  </si>
  <si>
    <t>角栄ガス(株)</t>
  </si>
  <si>
    <t>キヤノンマーケティングジャパン(株)</t>
  </si>
  <si>
    <t>桐生瓦斯(株)</t>
  </si>
  <si>
    <t>(株)アシストワンエナジー</t>
  </si>
  <si>
    <t>(株)フソウ・エナジー</t>
  </si>
  <si>
    <t>大東建託パートナーズ(株)</t>
  </si>
  <si>
    <t>(株)パルシステム電力</t>
  </si>
  <si>
    <t>和歌山電力(株)</t>
  </si>
  <si>
    <t>日本瓦斯(株)(日本ガス(株))</t>
  </si>
  <si>
    <t>(株)フォレストパワー</t>
  </si>
  <si>
    <t>日高都市ガス(株)</t>
  </si>
  <si>
    <t>(株)レクスポート</t>
  </si>
  <si>
    <t>埼玉ガス(株)</t>
  </si>
  <si>
    <t>宮崎パワーライン(株)</t>
  </si>
  <si>
    <t>(株)パワー・オプティマイザー</t>
  </si>
  <si>
    <t>(株)TTSパワー</t>
  </si>
  <si>
    <t>Next Power(株)</t>
  </si>
  <si>
    <t>御所野縄文電力(株)</t>
  </si>
  <si>
    <t>長崎地域電力(株)</t>
  </si>
  <si>
    <t>(株)エネアーク関西</t>
  </si>
  <si>
    <t>近畿電力(株)</t>
  </si>
  <si>
    <t>(株)日本セレモニー</t>
  </si>
  <si>
    <t>(株)池見石油店</t>
  </si>
  <si>
    <t>(株)地域創生ホールディングス</t>
  </si>
  <si>
    <t>(株)エーコープサービス</t>
  </si>
  <si>
    <t>山陰エレキ・アライアンス(株)</t>
  </si>
  <si>
    <t>(株)ジョヴィ</t>
  </si>
  <si>
    <t>山陰酸素工業(株)</t>
  </si>
  <si>
    <t>北日本石油(株)</t>
  </si>
  <si>
    <t>千葉電力(株)</t>
  </si>
  <si>
    <t>やめエネルギー(株)</t>
  </si>
  <si>
    <t>(株)アースインフィニティ</t>
  </si>
  <si>
    <t>足利ガス(株)</t>
  </si>
  <si>
    <t>(株)Misumi</t>
  </si>
  <si>
    <t>米子瓦斯(株)</t>
  </si>
  <si>
    <t>浜田ガス(株)</t>
  </si>
  <si>
    <t>岡田建設(株)</t>
  </si>
  <si>
    <t>出雲ガス(株)</t>
  </si>
  <si>
    <t>MKステーションズ(株)</t>
  </si>
  <si>
    <t>フラワーペイメント(株)</t>
  </si>
  <si>
    <t>(株)JTBコミュニケーションデザイン</t>
  </si>
  <si>
    <t>(株)ビビット</t>
  </si>
  <si>
    <t>(株)おおた電力</t>
  </si>
  <si>
    <t>伊藤忠プランテック(株)</t>
  </si>
  <si>
    <t>(株)オカモト</t>
  </si>
  <si>
    <t>キタコー(株)</t>
  </si>
  <si>
    <t>諏訪瓦斯(株)</t>
  </si>
  <si>
    <t>エッセンシャルエナジー(株)</t>
  </si>
  <si>
    <t>(株)いちき串木野電力</t>
  </si>
  <si>
    <t>(株)クローバー・テクノロジーズ</t>
  </si>
  <si>
    <t>西武ガス(株)</t>
  </si>
  <si>
    <t>南部だんだんエナジー(株)</t>
  </si>
  <si>
    <t>(株)エフエネ</t>
  </si>
  <si>
    <t>こなんウルトラパワー(株)</t>
  </si>
  <si>
    <t>(株)CHIBAむつざわエナジー</t>
  </si>
  <si>
    <t>奥出雲電力(株)</t>
  </si>
  <si>
    <t>(株)成田香取エネルギー</t>
  </si>
  <si>
    <t>(株)CWS</t>
  </si>
  <si>
    <t>ふくしま新電力(株)</t>
  </si>
  <si>
    <t>(株)エネクスライフサービス</t>
  </si>
  <si>
    <t>ネイチャーエナジー小国(株)</t>
  </si>
  <si>
    <t>リエスパワーネクスト(株)</t>
  </si>
  <si>
    <t>エネルギーパワー(株)</t>
  </si>
  <si>
    <t>本庄ガス(株)</t>
  </si>
  <si>
    <t>青森県民エナジー(株)</t>
  </si>
  <si>
    <t>(株)明治産業</t>
  </si>
  <si>
    <t>うすきエネルギー(株)</t>
  </si>
  <si>
    <t>森のエネルギー(株)</t>
  </si>
  <si>
    <t>名南共同エネルギー(株)</t>
  </si>
  <si>
    <t>Apaman Energy(株)</t>
  </si>
  <si>
    <t>ALL GREEN POWER(株)</t>
  </si>
  <si>
    <t>福井電力(株)</t>
  </si>
  <si>
    <t>(株)MKエネルギー</t>
  </si>
  <si>
    <t>そうまIグリッド合同会社</t>
  </si>
  <si>
    <t>エネトレード(株)</t>
  </si>
  <si>
    <t>ニシムラ(株)</t>
  </si>
  <si>
    <t>(株)グローアップ</t>
  </si>
  <si>
    <t>いこま市民パワー(株)</t>
  </si>
  <si>
    <t>長野都市ガス(株)</t>
  </si>
  <si>
    <t>上田ガス(株)</t>
  </si>
  <si>
    <t>(株)シグナストラスト</t>
  </si>
  <si>
    <t>ゲーテハウス(株)</t>
  </si>
  <si>
    <t>JPエネルギー(株)</t>
  </si>
  <si>
    <t>兵庫電力(株)</t>
  </si>
  <si>
    <t>Cocoテラスたがわ(株)</t>
  </si>
  <si>
    <t>東北電力エナジートレーディング(株)</t>
  </si>
  <si>
    <t>トリニティエナジー(株)</t>
  </si>
  <si>
    <t>(株)LIXIL TEPCO スマートパートナーズ</t>
  </si>
  <si>
    <t>(株)NEXT ONE</t>
  </si>
  <si>
    <t>おおすみ半島スマートエネルギー(株)</t>
  </si>
  <si>
    <t>おきなわコープエナジー(株)</t>
  </si>
  <si>
    <t>弘前ガス(株)</t>
  </si>
  <si>
    <t>くるめエネルギー(株)</t>
  </si>
  <si>
    <t>松阪新電力(株)</t>
  </si>
  <si>
    <t>宮崎電力(株)</t>
  </si>
  <si>
    <t>ヴィジョナリーパワー(株)</t>
  </si>
  <si>
    <t>有明エナジー(株)</t>
  </si>
  <si>
    <t>イワタニ三重(株)</t>
  </si>
  <si>
    <t>(株)マルヰ</t>
  </si>
  <si>
    <t>亀岡ふるさとエナジー(株)</t>
  </si>
  <si>
    <t>(株)Link Life</t>
  </si>
  <si>
    <t>(株)グローバルキャスト</t>
  </si>
  <si>
    <t>イワタニ東海(株)</t>
  </si>
  <si>
    <t>朝日ガスエナジー(株)</t>
  </si>
  <si>
    <t>(株)エスエナジー</t>
  </si>
  <si>
    <t>綿半パートナーズ(株)</t>
  </si>
  <si>
    <t>(株)karch</t>
  </si>
  <si>
    <t>(株)かみでん里山公社</t>
  </si>
  <si>
    <t>(株)球磨村森電力</t>
  </si>
  <si>
    <t>くこくエネルギー(株)</t>
  </si>
  <si>
    <t>(株)エコログ</t>
  </si>
  <si>
    <t>イワタニ長野(株)</t>
  </si>
  <si>
    <t>石油資源開発(株)</t>
  </si>
  <si>
    <t>坂戸ガス(株)</t>
  </si>
  <si>
    <t>(株)デベロップ</t>
  </si>
  <si>
    <t>(株)テレ・マーカー</t>
  </si>
  <si>
    <t>MGCエネルギー(株)</t>
  </si>
  <si>
    <t>福島フェニックス電力(株)</t>
  </si>
  <si>
    <t>(株)美作国電力</t>
  </si>
  <si>
    <t>八幡商事(株)</t>
  </si>
  <si>
    <t>(株)イシオ</t>
  </si>
  <si>
    <t>富士山エナジー(株)</t>
  </si>
  <si>
    <t>グリーンシティこばやし(株)</t>
  </si>
  <si>
    <t>(株)吉田石油店</t>
  </si>
  <si>
    <t>スマートエナジー熊本(株)</t>
  </si>
  <si>
    <t>リストプロパティーズ(株)</t>
  </si>
  <si>
    <t>(株)情熱電力</t>
  </si>
  <si>
    <t>(株)センカク</t>
  </si>
  <si>
    <t>(株)ミナサポ</t>
  </si>
  <si>
    <t>唐津電力(株)</t>
  </si>
  <si>
    <t>日本エネルギーファーム(株)</t>
  </si>
  <si>
    <t>(株)イーネットワーク</t>
  </si>
  <si>
    <t>(株)LENETS</t>
  </si>
  <si>
    <t>フィンテックラボ協同組合</t>
  </si>
  <si>
    <t>新電力新潟(株)</t>
  </si>
  <si>
    <t>酒田天然瓦斯(株)</t>
  </si>
  <si>
    <t>東亜ガス(株)</t>
  </si>
  <si>
    <t>グリーンピープルズパワー(株)</t>
  </si>
  <si>
    <t>(株)マルイファシリティーズ</t>
  </si>
  <si>
    <t>(株)デンケン</t>
  </si>
  <si>
    <t>スマート電気(株)</t>
  </si>
  <si>
    <t>(株)唐津パワーホールディングス</t>
  </si>
  <si>
    <t>(株)かづのパワー</t>
  </si>
  <si>
    <t>(株)再エネ思考電力</t>
  </si>
  <si>
    <t>(株)ジャパネットサービスイノベーション</t>
  </si>
  <si>
    <t>KBN(株)</t>
  </si>
  <si>
    <t>永井自動車工業(株)</t>
  </si>
  <si>
    <t>陸前高田しみんエネルギー(株)</t>
  </si>
  <si>
    <t>(株)チャームドライフ</t>
  </si>
  <si>
    <t>東広島スマートエネルギー(株)</t>
  </si>
  <si>
    <t>京和ガス(株)</t>
  </si>
  <si>
    <t>KMパワー(株)</t>
  </si>
  <si>
    <t>(株)Okazaki</t>
  </si>
  <si>
    <t>(株)岡崎さくら電力</t>
  </si>
  <si>
    <t>Castleton Commodities Japan合同会社</t>
  </si>
  <si>
    <t>神戸電力(株)</t>
  </si>
  <si>
    <t>エア・ウォーター・ライフソリューション(株)</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</si>
  <si>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</si>
  <si>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</si>
  <si>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</si>
  <si>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</si>
  <si>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</si>
  <si>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</si>
  <si>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</si>
  <si>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</si>
  <si>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ゆきぐに新電力(株)</t>
  </si>
  <si>
    <t>(株)ながさきサステナエナジー</t>
  </si>
  <si>
    <t>葛尾創生電力(株)</t>
  </si>
  <si>
    <t>(株)グルーヴエナジー</t>
  </si>
  <si>
    <t>高知ニューエナジー(株)</t>
  </si>
  <si>
    <t>もみじ電力(株)</t>
  </si>
  <si>
    <t>(株)縁人</t>
  </si>
  <si>
    <t>T＆Tエナジー(株)</t>
  </si>
  <si>
    <t>かけがわ報徳パワー(株)</t>
  </si>
  <si>
    <t>SustainableEnergy(株)</t>
  </si>
  <si>
    <t>穂の国とよはし電力(株)</t>
  </si>
  <si>
    <t>イワタニセントラル北海道(株)</t>
  </si>
  <si>
    <t>(株)彩の国でんき</t>
  </si>
  <si>
    <t>(株)みやきエネルギー</t>
  </si>
  <si>
    <t>(株)クリーンベンチャー21</t>
  </si>
  <si>
    <t>三河商事(株)</t>
  </si>
  <si>
    <t>沖縄新エネ開発(株)</t>
  </si>
  <si>
    <t>(株)ほくだん</t>
  </si>
  <si>
    <t>(株)エスコ</t>
  </si>
  <si>
    <t>(株)丸の内電力</t>
  </si>
  <si>
    <t>(株)中京電力</t>
  </si>
  <si>
    <t>(株)クオリティプラス</t>
  </si>
  <si>
    <t>(株)MTエナジー</t>
  </si>
  <si>
    <t>(株)ファラデー</t>
  </si>
  <si>
    <t>三菱HCキャピタルエナジー(株)</t>
  </si>
  <si>
    <t>(株)Meisin</t>
  </si>
  <si>
    <t>大塚ビジネスサポート(株)</t>
  </si>
  <si>
    <t>出雲ケーブルビジョン(株)</t>
  </si>
  <si>
    <t>いずも縁結び電力(株)</t>
  </si>
  <si>
    <t>帯広電力(株)</t>
  </si>
  <si>
    <t>フジ物産(株)</t>
  </si>
  <si>
    <t>(株)なんとエナジー</t>
  </si>
  <si>
    <t>ジケイ・スペース(株)</t>
  </si>
  <si>
    <t>(株)IQg</t>
  </si>
  <si>
    <t>大熊るるるん電力(株)</t>
  </si>
  <si>
    <t>河原実業(株)</t>
  </si>
  <si>
    <t>(株)stc</t>
  </si>
  <si>
    <t>シントウエナジー(株)</t>
  </si>
  <si>
    <t>那須野ヶ原みらい電力(株)</t>
  </si>
  <si>
    <t>柏崎あい・あーるエナジー(株)</t>
  </si>
  <si>
    <t>(株)鳥取みらい電力</t>
  </si>
  <si>
    <t>鈴鹿グリーンエナジー(株)</t>
  </si>
  <si>
    <t>(株)絆</t>
  </si>
  <si>
    <t>※</t>
  </si>
  <si>
    <t>（※）通達に定める方法によって算出した結果、異常値となった基礎排出係数または調整後排出係数に代替値を適用</t>
    <phoneticPr fontId="34"/>
  </si>
  <si>
    <t>注)(残差)はメニュー別係数を公表している電気事業者から電気の供給を受けている場合であって、供給を受けている電気に関するメニュー別係数が公表されていない場合に使用する係数です。</t>
    <phoneticPr fontId="34"/>
  </si>
  <si>
    <t xml:space="preserve">←左のセルへ「係数」シートの数字を入力してください。
</t>
    <rPh sb="1" eb="2">
      <t>ヒダリ</t>
    </rPh>
    <rPh sb="7" eb="9">
      <t>ケイスウ</t>
    </rPh>
    <rPh sb="14" eb="16">
      <t>スウジ</t>
    </rPh>
    <rPh sb="17" eb="19">
      <t>ニュウリョク</t>
    </rPh>
    <phoneticPr fontId="52"/>
  </si>
  <si>
    <t>不明なときは「9999代替値」を入力してください</t>
  </si>
  <si>
    <t>（代替値）</t>
  </si>
  <si>
    <t>登録番号</t>
    <rPh sb="0" eb="4">
      <t>トウロクバンゴウ</t>
    </rPh>
    <phoneticPr fontId="34"/>
  </si>
  <si>
    <t>不明なときは「9999代替値」を入力してください</t>
    <phoneticPr fontId="34"/>
  </si>
  <si>
    <t>エバーグリーン・リテイリング(株)メニューA</t>
  </si>
  <si>
    <t>エバーグリーン・リテイリング(株)(参考値)事業者全体</t>
  </si>
  <si>
    <t>エバーグリーン・マーケティング(株)メニューA</t>
  </si>
  <si>
    <t>エバーグリーン・マーケティング(株)メニューB(残差)</t>
  </si>
  <si>
    <t>エバーグリーン・マーケティング(株)(参考値)事業者全体</t>
  </si>
  <si>
    <t>(株)イーセルメニューA</t>
  </si>
  <si>
    <t>(株)イーセルメニューB(残差)</t>
  </si>
  <si>
    <t>(株)イーセル(参考値)事業者全体</t>
  </si>
  <si>
    <t>(株)エネットメニューA</t>
  </si>
  <si>
    <t>(株)エネットメニューB</t>
  </si>
  <si>
    <t>(株)エネットメニューC</t>
  </si>
  <si>
    <t>(株)エネットメニューD</t>
  </si>
  <si>
    <t>(株)エネットメニューE</t>
  </si>
  <si>
    <t>(株)エネットメニューF(残差)</t>
  </si>
  <si>
    <t>(株)エネット(参考値)事業者全体</t>
  </si>
  <si>
    <t>須賀川瓦斯(株)メニューA</t>
  </si>
  <si>
    <t>須賀川瓦斯(株)メニューB</t>
  </si>
  <si>
    <t>須賀川瓦斯(株)メニューC</t>
  </si>
  <si>
    <t>須賀川瓦斯(株)メニューD(残差)</t>
  </si>
  <si>
    <t>須賀川瓦斯(株)(参考値)事業者全体</t>
  </si>
  <si>
    <t>出光興産(株)メニューA</t>
  </si>
  <si>
    <t>出光興産(株)メニューB</t>
  </si>
  <si>
    <t>出光興産(株)メニューC</t>
  </si>
  <si>
    <t>出光興産(株)メニューD(残差)</t>
  </si>
  <si>
    <t>出光興産(株)(参考値)事業者全体</t>
  </si>
  <si>
    <t>(株)オプテージメニューA</t>
  </si>
  <si>
    <t>(株)オプテージメニューB(残差)</t>
  </si>
  <si>
    <t>(株)オプテージ(参考値)事業者全体</t>
  </si>
  <si>
    <t>エネサーブ(株)メニューA</t>
  </si>
  <si>
    <t>エネサーブ(株)メニューB(残差)</t>
  </si>
  <si>
    <t>エネサーブ(株)(参考値)事業者全体</t>
  </si>
  <si>
    <t>(株)エネワンでんきメニューA</t>
  </si>
  <si>
    <t>(株)エネワンでんきメニューB(残差)</t>
  </si>
  <si>
    <t>(株)エネワンでんき(参考値)事業者全体</t>
  </si>
  <si>
    <t>ミツウロコグリーンエネルギー(株)メニューA</t>
  </si>
  <si>
    <t>ミツウロコグリーンエネルギー(株)メニューB</t>
  </si>
  <si>
    <t>ミツウロコグリーンエネルギー(株)メニューC</t>
  </si>
  <si>
    <t>ミツウロコグリーンエネルギー(株)メニューD</t>
  </si>
  <si>
    <t>ミツウロコグリーンエネルギー(株)メニューE</t>
  </si>
  <si>
    <t>ミツウロコグリーンエネルギー(株)メニューF</t>
  </si>
  <si>
    <t>ミツウロコグリーンエネルギー(株)メニューG</t>
  </si>
  <si>
    <t>ミツウロコグリーンエネルギー(株)メニューH</t>
  </si>
  <si>
    <t>ミツウロコグリーンエネルギー(株)メニューI</t>
  </si>
  <si>
    <t>ミツウロコグリーンエネルギー(株)メニューJ</t>
  </si>
  <si>
    <t>ミツウロコグリーンエネルギー(株)メニューK(残差)</t>
  </si>
  <si>
    <t>ミツウロコグリーンエネルギー(株)(参考値)事業者全体</t>
  </si>
  <si>
    <t>(株)リエネメニューA</t>
  </si>
  <si>
    <t>(株)リエネメニューB</t>
  </si>
  <si>
    <t>(株)リエネメニューC(残差)</t>
  </si>
  <si>
    <t>(株)リエネ(参考値)事業者全体</t>
  </si>
  <si>
    <t>ネクストパワーやまと(株)メニューA</t>
  </si>
  <si>
    <t>ネクストパワーやまと(株)メニューB</t>
  </si>
  <si>
    <t>ネクストパワーやまと(株)メニューC(残差)</t>
  </si>
  <si>
    <t>ネクストパワーやまと(株)(参考値)事業者全体</t>
  </si>
  <si>
    <t>日本テクノ(株)メニューA</t>
  </si>
  <si>
    <t>日本テクノ(株)メニューB(残差)</t>
  </si>
  <si>
    <t>日本テクノ(株)(参考値)事業者全体</t>
  </si>
  <si>
    <t>中央電力エナジー(株)メニューA</t>
  </si>
  <si>
    <t>中央電力エナジー(株)メニューB</t>
  </si>
  <si>
    <t>中央電力エナジー(株)メニューC</t>
  </si>
  <si>
    <t>中央電力エナジー(株)メニューD(残差)</t>
  </si>
  <si>
    <t>中央電力エナジー(株)(参考値)事業者全体</t>
  </si>
  <si>
    <t>(株)LooopメニューA</t>
  </si>
  <si>
    <t>(株)LooopメニューB</t>
  </si>
  <si>
    <t>(株)LooopメニューC(残差)</t>
  </si>
  <si>
    <t>(株)Looop(参考値)事業者全体</t>
  </si>
  <si>
    <t>(株)ナンワ(旧：(株)ナンワエナジー)</t>
  </si>
  <si>
    <t>静岡ガス＆パワー(株)メニューA</t>
  </si>
  <si>
    <t>静岡ガス＆パワー(株)メニューB</t>
  </si>
  <si>
    <t>静岡ガス＆パワー(株)メニューC</t>
  </si>
  <si>
    <t>静岡ガス＆パワー(株)メニューD</t>
  </si>
  <si>
    <t>静岡ガス＆パワー(株)メニューE</t>
  </si>
  <si>
    <t>静岡ガス＆パワー(株)メニューF(残差)</t>
  </si>
  <si>
    <t>静岡ガス＆パワー(株)(参考値)事業者全体</t>
  </si>
  <si>
    <t>荏原環境プラント(株)メニューA</t>
  </si>
  <si>
    <t>荏原環境プラント(株)メニューB</t>
  </si>
  <si>
    <t>荏原環境プラント(株)メニューC</t>
  </si>
  <si>
    <t>荏原環境プラント(株)メニューD</t>
  </si>
  <si>
    <t>荏原環境プラント(株)メニューE</t>
  </si>
  <si>
    <t>荏原環境プラント(株)メニューF</t>
  </si>
  <si>
    <t>荏原環境プラント(株)メニューG</t>
  </si>
  <si>
    <t>荏原環境プラント(株)メニューH</t>
  </si>
  <si>
    <t>荏原環境プラント(株)メニューI</t>
  </si>
  <si>
    <t>荏原環境プラント(株)メニューJ</t>
  </si>
  <si>
    <t>荏原環境プラント(株)メニューK</t>
  </si>
  <si>
    <t>荏原環境プラント(株)メニューL</t>
  </si>
  <si>
    <t>荏原環境プラント(株)メニューM</t>
  </si>
  <si>
    <t>荏原環境プラント(株)メニューN</t>
  </si>
  <si>
    <t>荏原環境プラント(株)メニューO</t>
  </si>
  <si>
    <t>荏原環境プラント(株)メニューP</t>
  </si>
  <si>
    <t>荏原環境プラント(株)メニューQ</t>
  </si>
  <si>
    <t>荏原環境プラント(株)メニューR(残差)</t>
  </si>
  <si>
    <t>荏原環境プラント(株)(参考値)事業者全体</t>
  </si>
  <si>
    <t>東京エコサービス(株)メニューA</t>
  </si>
  <si>
    <t>東京エコサービス(株)メニューB(残差)</t>
  </si>
  <si>
    <t>東京エコサービス(株)(参考値)事業者全体</t>
  </si>
  <si>
    <t>ダイヤモンドパワー(株)メニューA</t>
  </si>
  <si>
    <t>ダイヤモンドパワー(株)メニューB</t>
  </si>
  <si>
    <t>ダイヤモンドパワー(株)メニューC</t>
  </si>
  <si>
    <t>ダイヤモンドパワー(株)メニューD</t>
  </si>
  <si>
    <t>ダイヤモンドパワー(株)(参考値)事業者全体</t>
  </si>
  <si>
    <t>(株)新出光メニューA</t>
  </si>
  <si>
    <t>(株)新出光メニューB</t>
  </si>
  <si>
    <t>(株)新出光メニューC</t>
  </si>
  <si>
    <t>(株)新出光メニューD</t>
  </si>
  <si>
    <t>(株)新出光メニューE</t>
  </si>
  <si>
    <t>(株)新出光メニューF</t>
  </si>
  <si>
    <t>(株)新出光メニューG</t>
  </si>
  <si>
    <t>(株)新出光メニューH</t>
  </si>
  <si>
    <t>(株)新出光メニューI</t>
  </si>
  <si>
    <t>(株)新出光メニューJ</t>
  </si>
  <si>
    <t>(株)新出光メニューK(残差)</t>
  </si>
  <si>
    <t>(株)新出光(参考値)事業者全体</t>
  </si>
  <si>
    <t>一般財団法人泉佐野電力</t>
  </si>
  <si>
    <t>コスモエネルギーソリューションズ(株)メニューA</t>
  </si>
  <si>
    <t>コスモエネルギーソリューションズ(株)メニューB</t>
  </si>
  <si>
    <t>コスモエネルギーソリューションズ(株)メニューC</t>
  </si>
  <si>
    <t>コスモエネルギーソリューションズ(株)メニューD</t>
  </si>
  <si>
    <t>コスモエネルギーソリューションズ(株)メニューE(残差)</t>
  </si>
  <si>
    <t>コスモエネルギーソリューションズ(株)(参考値)事業者全体</t>
  </si>
  <si>
    <t>(株)グリーンサークルメニューA</t>
  </si>
  <si>
    <t>(株)グリーンサークルメニューB(残差)</t>
  </si>
  <si>
    <t>(株)グリーンサークル(参考値)事業者全体</t>
  </si>
  <si>
    <t>北海道瓦斯(株)メニューA</t>
  </si>
  <si>
    <t>北海道瓦斯(株)メニューB(残差)</t>
  </si>
  <si>
    <t>北海道瓦斯(株)(参考値)事業者全体</t>
  </si>
  <si>
    <t>新エネルギー開発(株)メニューA</t>
  </si>
  <si>
    <t>新エネルギー開発(株)メニューB</t>
  </si>
  <si>
    <t>新エネルギー開発(株)(参考値)事業者全体</t>
  </si>
  <si>
    <t>伊藤忠エネクス(株)メニューA</t>
  </si>
  <si>
    <t>伊藤忠エネクス(株)メニューB(残差)</t>
  </si>
  <si>
    <t>伊藤忠エネクス(株)(参考値)事業者全体</t>
  </si>
  <si>
    <t>(株)VーPowerメニューA</t>
  </si>
  <si>
    <t>(株)VーPowerメニューB</t>
  </si>
  <si>
    <t>(株)VーPowerメニューC</t>
  </si>
  <si>
    <t>(株)VーPowerメニューD(残差)</t>
  </si>
  <si>
    <t>(株)VーPower(参考値)事業者全体</t>
  </si>
  <si>
    <t>大阪瓦斯(株)メニューA</t>
  </si>
  <si>
    <t>大阪瓦斯(株)メニューB</t>
  </si>
  <si>
    <t>大阪瓦斯(株)メニューC</t>
  </si>
  <si>
    <t>大阪瓦斯(株)メニューD</t>
  </si>
  <si>
    <t>大阪瓦斯(株)メニューE</t>
  </si>
  <si>
    <t>大阪瓦斯(株)メニューF</t>
  </si>
  <si>
    <t>大阪瓦斯(株)メニューG(残差)</t>
  </si>
  <si>
    <t>大阪瓦斯(株)(参考値)事業者全体</t>
  </si>
  <si>
    <t>エフビットコミュニケーションズ(株)　メニューA</t>
  </si>
  <si>
    <t>エフビットコミュニケーションズ(株)　メニューB</t>
  </si>
  <si>
    <t>エフビットコミュニケーションズ(株)　メニューC(残差)</t>
  </si>
  <si>
    <t>エフビットコミュニケーションズ(株)　(参考値)事業者全体</t>
  </si>
  <si>
    <t>ENEOS Power(株)（旧:ENEOS(株)）メニューA</t>
  </si>
  <si>
    <t>ENEOS Power(株)（旧:ENEOS(株)）メニューB</t>
  </si>
  <si>
    <t>ENEOS Power(株)（旧:ENEOS(株)）メニューC</t>
  </si>
  <si>
    <t>ENEOS Power(株)（旧:ENEOS(株)）メニューD</t>
  </si>
  <si>
    <t>ENEOS Power(株)（旧:ENEOS(株)）メニューE</t>
  </si>
  <si>
    <t>ENEOS Power(株)（旧:ENEOS(株)）メニューF(残差)</t>
  </si>
  <si>
    <t>ENEOS Power(株)（旧:ENEOS(株)）(参考値)事業者全体</t>
  </si>
  <si>
    <t>三井物産(株)メニューA</t>
  </si>
  <si>
    <t>三井物産(株)メニューB</t>
  </si>
  <si>
    <t>三井物産(株)メニューC</t>
  </si>
  <si>
    <t>三井物産(株)メニューD(残差)</t>
  </si>
  <si>
    <t>三井物産(株)(参考値)事業者全体</t>
  </si>
  <si>
    <t>オリックス(株)メニューA</t>
  </si>
  <si>
    <t>オリックス(株)メニューB</t>
  </si>
  <si>
    <t>オリックス(株)メニューC</t>
  </si>
  <si>
    <t>オリックス(株)メニューD</t>
  </si>
  <si>
    <t>オリックス(株)メニューE</t>
  </si>
  <si>
    <t>オリックス(株)メニューF</t>
  </si>
  <si>
    <t>オリックス(株)メニューG</t>
  </si>
  <si>
    <t>オリックス(株)メニューH(残差)</t>
  </si>
  <si>
    <t>オリックス(株)(参考値)事業者全体</t>
  </si>
  <si>
    <t>(株)UPDATERメニューA</t>
  </si>
  <si>
    <t>(株)UPDATERメニューB(残差)</t>
  </si>
  <si>
    <t>(株)UPDATER(参考値)事業者全体</t>
  </si>
  <si>
    <t>シン・エナジー(株)メニューA</t>
  </si>
  <si>
    <t>シン・エナジー(株)メニューB</t>
  </si>
  <si>
    <t>シン・エナジー(株)メニューC</t>
  </si>
  <si>
    <t>シン・エナジー(株)メニューD</t>
  </si>
  <si>
    <t>シン・エナジー(株)メニューE(残差)</t>
  </si>
  <si>
    <t>シン・エナジー(株)(参考値)事業者全体</t>
  </si>
  <si>
    <t>(株)サニックスメニューA</t>
  </si>
  <si>
    <t>(株)サニックスメニューB</t>
  </si>
  <si>
    <t>(株)サニックスメニューC</t>
  </si>
  <si>
    <t>(株)サニックスメニューD</t>
  </si>
  <si>
    <t>(株)サニックスメニューE(残差)</t>
  </si>
  <si>
    <t>(株)サニックス(参考値)事業者全体</t>
  </si>
  <si>
    <t>(株)コンシェルジュメニューA</t>
  </si>
  <si>
    <t>(株)コンシェルジュメニューB(残差)</t>
  </si>
  <si>
    <t>(株)コンシェルジュ(参考値)事業者全体</t>
  </si>
  <si>
    <t>(株)アイ・グリッド・ソリューションズメニューA</t>
  </si>
  <si>
    <t>(株)アイ・グリッド・ソリューションズメニューB(残差)</t>
  </si>
  <si>
    <t>(株)アイ・グリッド・ソリューションズ(参考値)事業者全体</t>
  </si>
  <si>
    <t>サミットエナジー(株)メニューA</t>
  </si>
  <si>
    <t>サミットエナジー(株)メニューB(残差)</t>
  </si>
  <si>
    <t>サミットエナジー(株)(参考値)事業者全体</t>
  </si>
  <si>
    <t>リコージャパン(株)メニューA</t>
  </si>
  <si>
    <t>リコージャパン(株)メニューB</t>
  </si>
  <si>
    <t>リコージャパン(株)メニューC</t>
  </si>
  <si>
    <t>リコージャパン(株)メニューD</t>
  </si>
  <si>
    <t>リコージャパン(株)メニューE</t>
  </si>
  <si>
    <t>リコージャパン(株)メニューF(残差)</t>
  </si>
  <si>
    <t>リコージャパン(株)(参考値)事業者全体</t>
  </si>
  <si>
    <t>(株)エネルギア・ソリューション・アンド・サービスメニューA</t>
  </si>
  <si>
    <t>(株)エネルギア・ソリューション・アンド・サービスメニューB(残差)</t>
  </si>
  <si>
    <t>(株)エネルギア・ソリューション・アンド・サービス(参考値)事業者全体</t>
  </si>
  <si>
    <t>東京ガス(株)メニューA</t>
  </si>
  <si>
    <t>東京ガス(株)メニューB</t>
  </si>
  <si>
    <t>東京ガス(株)メニューC</t>
  </si>
  <si>
    <t>東京ガス(株)メニューD</t>
  </si>
  <si>
    <t>東京ガス(株)メニューE</t>
  </si>
  <si>
    <t>東京ガス(株)メニューF(残差)</t>
  </si>
  <si>
    <t>東京ガス(株)(参考値)事業者全体</t>
  </si>
  <si>
    <t>テス・エンジニアリング(株)メニューA</t>
  </si>
  <si>
    <t>テス・エンジニアリング(株)メニューB</t>
  </si>
  <si>
    <t>テス・エンジニアリング(株)メニューC(残差)</t>
  </si>
  <si>
    <t>テス・エンジニアリング(株)(参考値)事業者全体</t>
  </si>
  <si>
    <t>青梅ガス(株)メニューA</t>
  </si>
  <si>
    <t>青梅ガス(株)メニューB(残差)</t>
  </si>
  <si>
    <t>青梅ガス(株)(参考値)事業者全体</t>
  </si>
  <si>
    <t>(株)イーネットワークシステムズメニューA</t>
  </si>
  <si>
    <t>(株)イーネットワークシステムズメニューB</t>
  </si>
  <si>
    <t>(株)イーネットワークシステムズメニューC</t>
  </si>
  <si>
    <t>(株)イーネットワークシステムズメニューD</t>
  </si>
  <si>
    <t>(株)イーネットワークシステムズメニューE(残差)</t>
  </si>
  <si>
    <t>(株)イーネットワークシステムズ(参考値)事業者全体</t>
  </si>
  <si>
    <t>(株)東急パワーサプライメニューA</t>
  </si>
  <si>
    <t>(株)東急パワーサプライメニューB</t>
  </si>
  <si>
    <t>(株)東急パワーサプライメニューC</t>
  </si>
  <si>
    <t>(株)東急パワーサプライメニューD</t>
  </si>
  <si>
    <t>(株)東急パワーサプライメニューE</t>
  </si>
  <si>
    <t>(株)東急パワーサプライメニューF</t>
  </si>
  <si>
    <t>(株)東急パワーサプライメニューG(残差)</t>
  </si>
  <si>
    <t>(株)東急パワーサプライ(参考値)事業者全体</t>
  </si>
  <si>
    <t>王子・伊藤忠エネクス電力販売(株)メニューA</t>
  </si>
  <si>
    <t>王子・伊藤忠エネクス電力販売(株)メニューB</t>
  </si>
  <si>
    <t>王子・伊藤忠エネクス電力販売(株)メニューC</t>
  </si>
  <si>
    <t>王子・伊藤忠エネクス電力販売(株)メニューD</t>
  </si>
  <si>
    <t>王子・伊藤忠エネクス電力販売(株)メニューE</t>
  </si>
  <si>
    <t>王子・伊藤忠エネクス電力販売(株)メニューF</t>
  </si>
  <si>
    <t>王子・伊藤忠エネクス電力販売(株)メニューG(残差)</t>
  </si>
  <si>
    <t>王子・伊藤忠エネクス電力販売(株)(参考値)事業者全体</t>
  </si>
  <si>
    <t>伊藤忠商事(株)メニューA</t>
  </si>
  <si>
    <t>伊藤忠商事(株)メニューB</t>
  </si>
  <si>
    <t>伊藤忠商事(株)メニューC(残差)</t>
  </si>
  <si>
    <t>伊藤忠商事(株)(参考値)事業者全体</t>
  </si>
  <si>
    <t>(株)エコスタイルメニューA</t>
  </si>
  <si>
    <t>(株)エコスタイルメニューB</t>
  </si>
  <si>
    <t>(株)エコスタイルメニューC(残差)</t>
  </si>
  <si>
    <t>(株)エコスタイル(参考値)事業者全体</t>
  </si>
  <si>
    <t>日鉄エンジニアリング(株)メニューA</t>
  </si>
  <si>
    <t>日鉄エンジニアリング(株)メニューB</t>
  </si>
  <si>
    <t>日鉄エンジニアリング(株)メニューC</t>
  </si>
  <si>
    <t>日鉄エンジニアリング(株)メニューD</t>
  </si>
  <si>
    <t>日鉄エンジニアリング(株)メニューE(残差)</t>
  </si>
  <si>
    <t>日鉄エンジニアリング(株)(参考値)事業者全体</t>
  </si>
  <si>
    <t>auエネルギー＆ライフ(株)メニューA</t>
  </si>
  <si>
    <t>auエネルギー＆ライフ(株)メニューB</t>
  </si>
  <si>
    <t>auエネルギー＆ライフ(株)メニューC(残差)</t>
  </si>
  <si>
    <t>auエネルギー＆ライフ(株)(参考値)事業者全体</t>
  </si>
  <si>
    <t>サーラeエナジー(株)メニューA</t>
  </si>
  <si>
    <t>サーラeエナジー(株)メニューB</t>
  </si>
  <si>
    <t>サーラeエナジー(株)メニューC(残差)</t>
  </si>
  <si>
    <t>サーラeエナジー(株)(参考値)事業者全体</t>
  </si>
  <si>
    <t>(株)地球クラブメニューA</t>
  </si>
  <si>
    <t>(株)地球クラブメニューB</t>
  </si>
  <si>
    <t>(株)地球クラブ(参考値)事業者全体</t>
  </si>
  <si>
    <t>西部瓦斯(株)メニューA</t>
  </si>
  <si>
    <t>西部瓦斯(株)メニューB(残差)</t>
  </si>
  <si>
    <t>西部瓦斯(株)(参考値)事業者全体</t>
  </si>
  <si>
    <t>東邦ガス(株)メニューA</t>
  </si>
  <si>
    <t>東邦ガス(株)メニューB</t>
  </si>
  <si>
    <t>東邦ガス(株)メニューC(残差)</t>
  </si>
  <si>
    <t>東邦ガス(株)(参考値)事業者全体</t>
  </si>
  <si>
    <t>シナネン(株)メニューA</t>
  </si>
  <si>
    <t>シナネン(株)メニューB</t>
  </si>
  <si>
    <t>シナネン(株)メニューC</t>
  </si>
  <si>
    <t>シナネン(株)メニューD</t>
  </si>
  <si>
    <t>シナネン(株)メニューE</t>
  </si>
  <si>
    <t>シナネン(株)メニューF</t>
  </si>
  <si>
    <t>シナネン(株)メニューG</t>
  </si>
  <si>
    <t>シナネン(株)メニューH(残差)</t>
  </si>
  <si>
    <t>シナネン(株)(参考値)事業者全体</t>
  </si>
  <si>
    <t>カワサキグリーンエナジー(株)メニューA</t>
  </si>
  <si>
    <t>カワサキグリーンエナジー(株)メニューB</t>
  </si>
  <si>
    <t>カワサキグリーンエナジー(株)メニューC(残差)</t>
  </si>
  <si>
    <t>カワサキグリーンエナジー(株)(参考値)事業者全体</t>
  </si>
  <si>
    <t>大一ガス(株)メニューA</t>
  </si>
  <si>
    <t>大一ガス(株)メニューB</t>
  </si>
  <si>
    <t>大一ガス(株)メニューC(残差)</t>
  </si>
  <si>
    <t>大一ガス(株)(参考値)事業者全体</t>
  </si>
  <si>
    <t>(株)リミックスポイントメニューA</t>
  </si>
  <si>
    <t>(株)リミックスポイントメニューB</t>
  </si>
  <si>
    <t>(株)リミックスポイントメニューC</t>
  </si>
  <si>
    <t>(株)リミックスポイントメニューD(残差)</t>
  </si>
  <si>
    <t>(株)リミックスポイント(参考値)事業者全体</t>
  </si>
  <si>
    <t>パシフィックパワー(株)メニューA</t>
  </si>
  <si>
    <t>パシフィックパワー(株)メニューB</t>
  </si>
  <si>
    <t>パシフィックパワー(株)メニューC(残差)</t>
  </si>
  <si>
    <t>パシフィックパワー(株)(参考値)事業者全体</t>
  </si>
  <si>
    <t>(株)ジェイコム札幌メニューA</t>
  </si>
  <si>
    <t>(株)ジェイコム札幌メニューB(残差)</t>
  </si>
  <si>
    <t>(株)ジェイコム札幌(参考値)事業者全体</t>
  </si>
  <si>
    <t>アーバンエナジー(株)メニューA</t>
  </si>
  <si>
    <t>アーバンエナジー(株)メニューB</t>
  </si>
  <si>
    <t>アーバンエナジー(株)メニューC</t>
  </si>
  <si>
    <t>アーバンエナジー(株)メニューD</t>
  </si>
  <si>
    <t>アーバンエナジー(株)メニューE</t>
  </si>
  <si>
    <t>アーバンエナジー(株)メニューF</t>
  </si>
  <si>
    <t>アーバンエナジー(株)メニューG(残差)</t>
  </si>
  <si>
    <t>アーバンエナジー(株)(参考値)事業者全体</t>
  </si>
  <si>
    <t>合同会社北上新電力メニューA</t>
  </si>
  <si>
    <t>合同会社北上新電力メニューB(残差)</t>
  </si>
  <si>
    <t>合同会社北上新電力(参考値)事業者全体</t>
  </si>
  <si>
    <t>(株)タクマエナジーメニューA</t>
  </si>
  <si>
    <t>(株)タクマエナジーメニューB</t>
  </si>
  <si>
    <t>(株)タクマエナジーメニューC</t>
  </si>
  <si>
    <t>(株)タクマエナジーメニューD</t>
  </si>
  <si>
    <t>(株)タクマエナジーメニューE</t>
  </si>
  <si>
    <t>(株)タクマエナジーメニューF</t>
  </si>
  <si>
    <t>(株)タクマエナジーメニューG</t>
  </si>
  <si>
    <t>(株)タクマエナジーメニューH</t>
  </si>
  <si>
    <t>(株)タクマエナジーメニューI</t>
  </si>
  <si>
    <t>(株)タクマエナジーメニューJ(残差)</t>
  </si>
  <si>
    <t>(株)タクマエナジー(参考値)事業者全体</t>
  </si>
  <si>
    <t>丸紅新電力(株)メニューA</t>
  </si>
  <si>
    <t>丸紅新電力(株)メニューB</t>
  </si>
  <si>
    <t>丸紅新電力(株)メニューC</t>
  </si>
  <si>
    <t>丸紅新電力(株)メニューD</t>
  </si>
  <si>
    <t>丸紅新電力(株)メニューE</t>
  </si>
  <si>
    <t>丸紅新電力(株)メニューF</t>
  </si>
  <si>
    <t>丸紅新電力(株)メニューG</t>
  </si>
  <si>
    <t>丸紅新電力(株)メニューH</t>
  </si>
  <si>
    <t>丸紅新電力(株)メニューI</t>
  </si>
  <si>
    <t>丸紅新電力(株)メニューJ</t>
  </si>
  <si>
    <t>丸紅新電力(株)メニューK(残差)</t>
  </si>
  <si>
    <t>丸紅新電力(株)(参考値)事業者全体</t>
  </si>
  <si>
    <t>カナデビア(株)（旧:日立造船(株)）メニューA</t>
  </si>
  <si>
    <t>カナデビア(株)（旧:日立造船(株)）メニューB</t>
  </si>
  <si>
    <t>カナデビア(株)（旧:日立造船(株)）メニューC(残差)</t>
  </si>
  <si>
    <t>カナデビア(株)（旧:日立造船(株)）(参考値)事業者全体</t>
  </si>
  <si>
    <t>大東ガス(株)メニューA</t>
  </si>
  <si>
    <t>大東ガス(株)メニューB(残差)</t>
  </si>
  <si>
    <t>大東ガス(株)(参考値)事業者全体</t>
  </si>
  <si>
    <t>パナソニックオペレーショナルエクセレンス(株)メニューA</t>
  </si>
  <si>
    <t>パナソニックオペレーショナルエクセレンス(株)メニューB</t>
  </si>
  <si>
    <t>パナソニックオペレーショナルエクセレンス(株)メニューC(残差)</t>
  </si>
  <si>
    <t>パナソニックオペレーショナルエクセレンス(株)(参考値)事業者全体</t>
  </si>
  <si>
    <t>(株)関電エネルギーソリューションメニューA</t>
  </si>
  <si>
    <t>(株)関電エネルギーソリューションメニューB(残差)</t>
  </si>
  <si>
    <t>(株)関電エネルギーソリューション(参考値)事業者全体</t>
  </si>
  <si>
    <t>MCリテールエナジー(株)メニューA</t>
  </si>
  <si>
    <t>MCリテールエナジー(株)メニューB</t>
  </si>
  <si>
    <t>MCリテールエナジー(株)メニューC(残差)</t>
  </si>
  <si>
    <t>MCリテールエナジー(株)(参考値)事業者全体</t>
  </si>
  <si>
    <t>(株)北九州パワーメニューA</t>
  </si>
  <si>
    <t>(株)北九州パワーメニューB</t>
  </si>
  <si>
    <t>(株)北九州パワーメニューC(残差)</t>
  </si>
  <si>
    <t>(株)北九州パワー(参考値)事業者全体</t>
  </si>
  <si>
    <t>武州瓦斯(株)メニューA</t>
  </si>
  <si>
    <t>武州瓦斯(株)メニューB(残差)</t>
  </si>
  <si>
    <t>武州瓦斯(株)(参考値)事業者全体</t>
  </si>
  <si>
    <t>リニューアブル・ジャパン(株)メニューA</t>
  </si>
  <si>
    <t>リニューアブル・ジャパン(株)(参考値)事業者全体</t>
  </si>
  <si>
    <t>(株)藤田商店メニューA</t>
  </si>
  <si>
    <t>(株)藤田商店メニューB</t>
  </si>
  <si>
    <t>(株)藤田商店メニューC(残差)</t>
  </si>
  <si>
    <t>(株)藤田商店(参考値)事業者全体</t>
  </si>
  <si>
    <t>(株)グローバルエンジニアリングメニューA</t>
  </si>
  <si>
    <t>(株)グローバルエンジニアリングメニューB</t>
  </si>
  <si>
    <t>(株)グローバルエンジニアリングメニューC(残差)</t>
  </si>
  <si>
    <t>(株)グローバルエンジニアリング(参考値)事業者全体</t>
  </si>
  <si>
    <t>九州エナジー(株)メニューA</t>
  </si>
  <si>
    <t>九州エナジー(株)メニューB(残差)</t>
  </si>
  <si>
    <t>九州エナジー(株)(参考値)事業者全体</t>
  </si>
  <si>
    <t>(株)トヨタエナジーソリューションズメニューA</t>
  </si>
  <si>
    <t>(株)トヨタエナジーソリューションズメニューB(残差)</t>
  </si>
  <si>
    <t>(株)トヨタエナジーソリューションズ(参考値)事業者全体</t>
  </si>
  <si>
    <t>(株)エナリス・パワー・マーケティングメニューA</t>
  </si>
  <si>
    <t>(株)エナリス・パワー・マーケティングメニューB</t>
  </si>
  <si>
    <t>(株)エナリス・パワー・マーケティングメニューC</t>
  </si>
  <si>
    <t>(株)エナリス・パワー・マーケティングメニューD</t>
  </si>
  <si>
    <t>(株)エナリス・パワー・マーケティングメニューE(残差)</t>
  </si>
  <si>
    <t>(株)エナリス・パワー・マーケティング(参考値)事業者全体</t>
  </si>
  <si>
    <t>みやまスマートエネルギー(株)メニューA</t>
  </si>
  <si>
    <t>みやまスマートエネルギー(株)メニューB(残差)</t>
  </si>
  <si>
    <t>みやまスマートエネルギー(株)(参考値)事業者全体</t>
  </si>
  <si>
    <t>(株)生活クラブエナジーメニューA</t>
  </si>
  <si>
    <t>(株)生活クラブエナジーメニューB</t>
  </si>
  <si>
    <t>(株)生活クラブエナジーメニューC(残差)</t>
  </si>
  <si>
    <t>(株)生活クラブエナジー(参考値)事業者全体</t>
  </si>
  <si>
    <t>生活協同組合コープこうべメニューA</t>
  </si>
  <si>
    <t>生活協同組合コープこうべメニューB</t>
  </si>
  <si>
    <t>生活協同組合コープこうべメニューC(残差)</t>
  </si>
  <si>
    <t>生活協同組合コープこうべ(参考値)事業者全体</t>
  </si>
  <si>
    <t>京葉瓦斯(株)メニューA</t>
  </si>
  <si>
    <t>京葉瓦斯(株)メニューB(残差)</t>
  </si>
  <si>
    <t>京葉瓦斯(株)(参考値)事業者全体</t>
  </si>
  <si>
    <t>TOPPANホールディングス(株)メニューA</t>
  </si>
  <si>
    <t>TOPPANホールディングス(株)メニューB</t>
  </si>
  <si>
    <t>TOPPANホールディングス(株)メニューC</t>
  </si>
  <si>
    <t>TOPPANホールディングス(株)メニューD(残差)</t>
  </si>
  <si>
    <t>TOPPANホールディングス(株)(参考値)事業者全体</t>
  </si>
  <si>
    <t>伊勢崎ガス(株)メニューA</t>
  </si>
  <si>
    <t>伊勢崎ガス(株)メニューB(残差)</t>
  </si>
  <si>
    <t>伊勢崎ガス(株)(参考値)事業者全体</t>
  </si>
  <si>
    <t>(株)とっとり市民電力メニューA</t>
  </si>
  <si>
    <t>(株)とっとり市民電力メニューB(残差)</t>
  </si>
  <si>
    <t>(株)とっとり市民電力(参考値)事業者全体</t>
  </si>
  <si>
    <t>(株)エクスゲート(旧：(株)イーエムアイ)</t>
  </si>
  <si>
    <t>佐野瓦斯(株)メニューA</t>
  </si>
  <si>
    <t>佐野瓦斯(株)メニューB(残差)</t>
  </si>
  <si>
    <t>佐野瓦斯(株)(参考値)事業者全体</t>
  </si>
  <si>
    <t>森の電力(株)メニューA</t>
  </si>
  <si>
    <t>森の電力(株)メニューB(残差)</t>
  </si>
  <si>
    <t>森の電力(株)(参考値)事業者全体</t>
  </si>
  <si>
    <t>大和ハウス工業(株)メニューA</t>
  </si>
  <si>
    <t>大和ハウス工業(株)メニューB</t>
  </si>
  <si>
    <t>大和ハウス工業(株)メニューC</t>
  </si>
  <si>
    <t>大和ハウス工業(株)メニューD</t>
  </si>
  <si>
    <t>大和ハウス工業(株)メニューE</t>
  </si>
  <si>
    <t>大和ハウス工業(株)メニューF(残差)</t>
  </si>
  <si>
    <t>大和ハウス工業(株)(参考値)事業者全体</t>
  </si>
  <si>
    <t>HTBエナジー(株)メニューA</t>
  </si>
  <si>
    <t>HTBエナジー(株)メニューB(残差)</t>
  </si>
  <si>
    <t>HTBエナジー(株)(参考値)事業者全体</t>
  </si>
  <si>
    <t>湘南電力(株)メニューA</t>
  </si>
  <si>
    <t>湘南電力(株)メニューB(残差)</t>
  </si>
  <si>
    <t>湘南電力(株)(参考値)事業者全体</t>
  </si>
  <si>
    <t>Japan電力(株)メニューA</t>
  </si>
  <si>
    <t>Japan電力(株)メニューB(残差)</t>
  </si>
  <si>
    <t>Japan電力(株)(参考値)事業者全体</t>
  </si>
  <si>
    <t>電源開発(株)メニューA</t>
  </si>
  <si>
    <t>電源開発(株)メニューB(残差)</t>
  </si>
  <si>
    <t>電源開発(株)(参考値)事業者全体</t>
  </si>
  <si>
    <t>鈴与商事(株)メニューA</t>
  </si>
  <si>
    <t>鈴与商事(株)メニューB</t>
  </si>
  <si>
    <t>鈴与商事(株)メニューC</t>
  </si>
  <si>
    <t>鈴与商事(株)メニューD</t>
  </si>
  <si>
    <t>鈴与商事(株)メニューE</t>
  </si>
  <si>
    <t>鈴与商事(株)メニューF</t>
  </si>
  <si>
    <t>鈴与商事(株)メニューG</t>
  </si>
  <si>
    <t>鈴与商事(株)メニューH(残差)</t>
  </si>
  <si>
    <t>鈴与商事(株)(参考値)事業者全体</t>
  </si>
  <si>
    <t>ワタミエナジー(株)メニューA</t>
  </si>
  <si>
    <t>ワタミエナジー(株)メニューB(残差)</t>
  </si>
  <si>
    <t>ワタミエナジー(株)(参考値)事業者全体</t>
  </si>
  <si>
    <t>SBパワー(株)メニューA</t>
  </si>
  <si>
    <t>SBパワー(株)メニューB</t>
  </si>
  <si>
    <t>SBパワー(株)メニューC</t>
  </si>
  <si>
    <t>SBパワー(株)メニューD</t>
  </si>
  <si>
    <t>SBパワー(株)メニューE(残差)</t>
  </si>
  <si>
    <t>SBパワー(株)(参考値)事業者全体</t>
  </si>
  <si>
    <t>NFパワーサービス(株)メニューA</t>
  </si>
  <si>
    <t>NFパワーサービス(株)メニューB(残差)</t>
  </si>
  <si>
    <t>NFパワーサービス(株)(参考値)事業者全体</t>
  </si>
  <si>
    <t>ひおき地域エネルギー(株)メニューA</t>
  </si>
  <si>
    <t>ひおき地域エネルギー(株)メニューB</t>
  </si>
  <si>
    <t>ひおき地域エネルギー(株)メニューC</t>
  </si>
  <si>
    <t>ひおき地域エネルギー(株)メニューD</t>
  </si>
  <si>
    <t>ひおき地域エネルギー(株)メニューE(残差)</t>
  </si>
  <si>
    <t>ひおき地域エネルギー(株)(参考値)事業者全体</t>
  </si>
  <si>
    <t>九電みらいエナジー(株)メニューA</t>
  </si>
  <si>
    <t>九電みらいエナジー(株)メニューB(残差)</t>
  </si>
  <si>
    <t>九電みらいエナジー(株)(参考値)事業者全体</t>
  </si>
  <si>
    <t>(株)アドバンテックメニューA</t>
  </si>
  <si>
    <t>(株)アドバンテック(参考値)事業者全体</t>
  </si>
  <si>
    <t>ローカルエナジー(株)メニューA</t>
  </si>
  <si>
    <t>ローカルエナジー(株)メニューB(残差)</t>
  </si>
  <si>
    <t>ローカルエナジー(株)(参考値)事業者全体</t>
  </si>
  <si>
    <t>エネックス(株)メニューA</t>
  </si>
  <si>
    <t>エネックス(株)メニューB</t>
  </si>
  <si>
    <t>エネックス(株)(参考値)事業者全体</t>
  </si>
  <si>
    <t>なでしこ電力(株)メニューA</t>
  </si>
  <si>
    <t>なでしこ電力(株)メニューB(残差)</t>
  </si>
  <si>
    <t>なでしこ電力(株)(参考値)事業者全体</t>
  </si>
  <si>
    <t>日田グリーン電力(株)メニューA</t>
  </si>
  <si>
    <t>日田グリーン電力(株)メニューB(残差)</t>
  </si>
  <si>
    <t>日田グリーン電力(株)(参考値)事業者全体</t>
  </si>
  <si>
    <t>(株)UーPOWERメニューA</t>
  </si>
  <si>
    <t>(株)UーPOWERメニューB</t>
  </si>
  <si>
    <t>(株)UーPOWERメニューC</t>
  </si>
  <si>
    <t>(株)UーPOWERメニューD</t>
  </si>
  <si>
    <t>(株)UーPOWERメニューE(残差)</t>
  </si>
  <si>
    <t>(株)UーPOWER(参考値)事業者全体</t>
  </si>
  <si>
    <t>(株)岩手ウッドパワーメニューA</t>
  </si>
  <si>
    <t>(株)岩手ウッドパワーメニューB(残差)</t>
  </si>
  <si>
    <t>(株)岩手ウッドパワー(参考値)事業者全体</t>
  </si>
  <si>
    <t>里山パワーワークス(株)メニューA</t>
  </si>
  <si>
    <t>里山パワーワークス(株)メニューB(残差)</t>
  </si>
  <si>
    <t>里山パワーワークス(株)(参考値)事業者全体</t>
  </si>
  <si>
    <t>(株)中之条パワーメニューA</t>
  </si>
  <si>
    <t>(株)中之条パワーメニューB(残差)</t>
  </si>
  <si>
    <t>(株)中之条パワー(参考値)事業者全体</t>
  </si>
  <si>
    <t>日産トレーデイング(株)メニューA</t>
  </si>
  <si>
    <t>日産トレーデイング(株)メニューB(残差)</t>
  </si>
  <si>
    <t>日産トレーデイング(株)(参考値)事業者全体</t>
  </si>
  <si>
    <t>(株)エネウィルメニューA</t>
  </si>
  <si>
    <t>(株)エネウィルメニューB(残差)</t>
  </si>
  <si>
    <t>(株)エネウィル(参考値)事業者全体</t>
  </si>
  <si>
    <t>はりま電力(株)メニューA</t>
  </si>
  <si>
    <t>はりま電力(株)メニューB(残差)</t>
  </si>
  <si>
    <t>はりま電力(株)(参考値)事業者全体</t>
  </si>
  <si>
    <t>(株)浜松新電力メニューA</t>
  </si>
  <si>
    <t>(株)浜松新電力(参考値)事業者全体</t>
  </si>
  <si>
    <t>ゼロワットパワー(株)メニューA</t>
  </si>
  <si>
    <t>ゼロワットパワー(株)メニューB</t>
  </si>
  <si>
    <t>ゼロワットパワー(株)メニューC</t>
  </si>
  <si>
    <t>ゼロワットパワー(株)メニューD</t>
  </si>
  <si>
    <t>ゼロワットパワー(株)メニューE</t>
  </si>
  <si>
    <t>ゼロワットパワー(株)メニューF</t>
  </si>
  <si>
    <t>ゼロワットパワー(株)メニューG</t>
  </si>
  <si>
    <t>ゼロワットパワー(株)メニューH</t>
  </si>
  <si>
    <t>ゼロワットパワー(株)メニューI(残差)</t>
  </si>
  <si>
    <t>ゼロワットパワー(株)(参考値)事業者全体</t>
  </si>
  <si>
    <t>アストマックス(株)メニューA</t>
  </si>
  <si>
    <t>アストマックス(株)メニューB</t>
  </si>
  <si>
    <t>アストマックス(株)メニューC</t>
  </si>
  <si>
    <t>アストマックス(株)メニューD(残差)</t>
  </si>
  <si>
    <t>アストマックス(株)(参考値)事業者全体</t>
  </si>
  <si>
    <t>(株)やまがた新電力メニューA</t>
  </si>
  <si>
    <t>(株)やまがた新電力メニューB</t>
  </si>
  <si>
    <t>(株)やまがた新電力メニューC</t>
  </si>
  <si>
    <t>(株)やまがた新電力メニューD(残差)</t>
  </si>
  <si>
    <t>(株)やまがた新電力(参考値)事業者全体</t>
  </si>
  <si>
    <t>一般社団法人東松島みらいとし機構メニューA</t>
  </si>
  <si>
    <t>一般社団法人東松島みらいとし機構メニューB(残差)</t>
  </si>
  <si>
    <t>一般社団法人東松島みらいとし機構(参考値)事業者全体</t>
  </si>
  <si>
    <t>(株)グリーンパワー大東メニューA</t>
  </si>
  <si>
    <t>(株)グリーンパワー大東メニューB</t>
  </si>
  <si>
    <t>(株)グリーンパワー大東メニューC(残差)</t>
  </si>
  <si>
    <t>(株)グリーンパワー大東(参考値)事業者全体</t>
  </si>
  <si>
    <t>(株)シーラソーラー</t>
  </si>
  <si>
    <t>(株)カーボンニュートラルメニューA</t>
  </si>
  <si>
    <t>(株)カーボンニュートラルメニューB(残差)</t>
  </si>
  <si>
    <t>(株)カーボンニュートラル(参考値)事業者全体</t>
  </si>
  <si>
    <t>宮古新電力(株)メニューA</t>
  </si>
  <si>
    <t>宮古新電力(株)メニューB(残差)</t>
  </si>
  <si>
    <t>宮古新電力(株)(参考値)事業者全体</t>
  </si>
  <si>
    <t>新電力おおいた(株)メニューA</t>
  </si>
  <si>
    <t>新電力おおいた(株)メニューB(残差)</t>
  </si>
  <si>
    <t>新電力おおいた(株)(参考値)事業者全体</t>
  </si>
  <si>
    <t>芝浦電力(株)メニューA</t>
  </si>
  <si>
    <t>芝浦電力(株)メニューB(残差)</t>
  </si>
  <si>
    <t>芝浦電力(株)(参考値)事業者全体</t>
  </si>
  <si>
    <t>宮崎瓦斯(株)(旧：(株)宮崎ガスリビング)</t>
  </si>
  <si>
    <t>ミライフ東日本(株) メニューA</t>
  </si>
  <si>
    <t>ミライフ東日本(株) メニューB(残差)</t>
  </si>
  <si>
    <t>ミライフ東日本(株) (参考値)事業者全体</t>
  </si>
  <si>
    <t>武陽ガス(株)メニューA</t>
  </si>
  <si>
    <t>武陽ガス(株)メニューB</t>
  </si>
  <si>
    <t>武陽ガス(株)メニューC(残差)</t>
  </si>
  <si>
    <t>武陽ガス(株)(参考値)事業者全体</t>
  </si>
  <si>
    <t>常石商事(株)</t>
  </si>
  <si>
    <t>北海道電力(株)メニューA</t>
  </si>
  <si>
    <t>北海道電力(株)メニューB</t>
  </si>
  <si>
    <t>北海道電力(株)メニューC</t>
  </si>
  <si>
    <t>北海道電力(株)メニューD</t>
  </si>
  <si>
    <t>北海道電力(株)メニューE</t>
  </si>
  <si>
    <t>北海道電力(株)メニューF(残差)</t>
  </si>
  <si>
    <t>北海道電力(株)(参考値)事業者全体</t>
  </si>
  <si>
    <t>東北電力(株)メニューA</t>
  </si>
  <si>
    <t>東北電力(株)メニューB</t>
  </si>
  <si>
    <t>東北電力(株)メニューC</t>
  </si>
  <si>
    <t>東北電力(株)メニューD(残差)</t>
  </si>
  <si>
    <t>東北電力(株)(参考値)事業者全体</t>
  </si>
  <si>
    <t>東京電力エナジーパートナー(株)メニューA</t>
  </si>
  <si>
    <t>東京電力エナジーパートナー(株)メニューB</t>
  </si>
  <si>
    <t>東京電力エナジーパートナー(株)メニューC</t>
  </si>
  <si>
    <t>東京電力エナジーパートナー(株)メニューD</t>
  </si>
  <si>
    <t>東京電力エナジーパートナー(株)メニューE</t>
  </si>
  <si>
    <t>東京電力エナジーパートナー(株)メニューF</t>
  </si>
  <si>
    <t>東京電力エナジーパートナー(株)メニューG</t>
  </si>
  <si>
    <t>東京電力エナジーパートナー(株)メニューH</t>
  </si>
  <si>
    <t>東京電力エナジーパートナー(株)メニューI</t>
  </si>
  <si>
    <t>東京電力エナジーパートナー(株)メニューJ</t>
  </si>
  <si>
    <t>東京電力エナジーパートナー(株)メニューK</t>
  </si>
  <si>
    <t>東京電力エナジーパートナー(株)メニューL</t>
  </si>
  <si>
    <t>東京電力エナジーパートナー(株)メニューM(残差)</t>
  </si>
  <si>
    <t>東京電力エナジーパートナー(株)(参考値)事業者全体</t>
  </si>
  <si>
    <t>中部電力ミライズ(株)メニューA</t>
  </si>
  <si>
    <t>中部電力ミライズ(株)メニューB(残差)</t>
  </si>
  <si>
    <t>中部電力ミライズ(株)(参考値)事業者全体</t>
  </si>
  <si>
    <t>北陸電力(株)メニューA</t>
  </si>
  <si>
    <t>北陸電力(株)メニューB(残差)</t>
  </si>
  <si>
    <t>北陸電力(株)(参考値)事業者全体</t>
  </si>
  <si>
    <t>関西電力(株)メニューA</t>
  </si>
  <si>
    <t>関西電力(株)メニューB</t>
  </si>
  <si>
    <t>関西電力(株)メニューC</t>
  </si>
  <si>
    <t>関西電力(株)メニューD</t>
  </si>
  <si>
    <t>関西電力(株)メニューE</t>
  </si>
  <si>
    <t>関西電力(株)メニューF</t>
  </si>
  <si>
    <t>関西電力(株)メニューG</t>
  </si>
  <si>
    <t>関西電力(株)メニューH</t>
  </si>
  <si>
    <t>関西電力(株)メニューI</t>
  </si>
  <si>
    <t>関西電力(株)メニューJ(残差)</t>
  </si>
  <si>
    <t>関西電力(株)(参考値)事業者全体</t>
  </si>
  <si>
    <t>中国電力(株)メニューA</t>
  </si>
  <si>
    <t>中国電力(株)メニューB</t>
  </si>
  <si>
    <t>中国電力(株)メニューC</t>
  </si>
  <si>
    <t>中国電力(株)メニューD</t>
  </si>
  <si>
    <t>中国電力(株)メニューE</t>
  </si>
  <si>
    <t>中国電力(株)メニューF</t>
  </si>
  <si>
    <t>中国電力(株)メニューG</t>
  </si>
  <si>
    <t>中国電力(株)メニューH(残差)</t>
  </si>
  <si>
    <t>中国電力(株)(参考値)事業者全体</t>
  </si>
  <si>
    <t>四国電力(株)メニューA</t>
  </si>
  <si>
    <t>四国電力(株)メニューB</t>
  </si>
  <si>
    <t>四国電力(株)メニューC(残差)</t>
  </si>
  <si>
    <t>四国電力(株)(参考値)事業者全体</t>
  </si>
  <si>
    <t>九州電力(株)メニューA</t>
  </si>
  <si>
    <t>九州電力(株)メニューB(残差)</t>
  </si>
  <si>
    <t>九州電力(株)(参考値)事業者全体</t>
  </si>
  <si>
    <t>沖縄電力(株)メニューA</t>
  </si>
  <si>
    <t>沖縄電力(株)メニューB(残差)</t>
  </si>
  <si>
    <t>沖縄電力(株)(参考値)事業者全体</t>
  </si>
  <si>
    <t>(株)エルピオメニューA</t>
  </si>
  <si>
    <t>(株)エルピオメニューB(残差)</t>
  </si>
  <si>
    <t>(株)エルピオ(参考値)事業者全体</t>
  </si>
  <si>
    <t>(株)アメニティ電力</t>
  </si>
  <si>
    <t>一般社団法人グリーンコープでんきメニューA</t>
  </si>
  <si>
    <t>一般社団法人グリーンコープでんきメニューB</t>
  </si>
  <si>
    <t>一般社団法人グリーンコープでんきメニューC(残差)</t>
  </si>
  <si>
    <t>一般社団法人グリーンコープでんき(参考値)事業者全体</t>
  </si>
  <si>
    <t>公益財団法人東京都環境公社メニューA</t>
  </si>
  <si>
    <t>公益財団法人東京都環境公社メニューB</t>
  </si>
  <si>
    <t>公益財団法人東京都環境公社メニューC</t>
  </si>
  <si>
    <t>公益財団法人東京都環境公社(参考値)事業者全体</t>
  </si>
  <si>
    <t>(株)ファミリーネット・ジャパンメニューA</t>
  </si>
  <si>
    <t>(株)ファミリーネット・ジャパンメニューB</t>
  </si>
  <si>
    <t>(株)ファミリーネット・ジャパンメニューC</t>
  </si>
  <si>
    <t>(株)ファミリーネット・ジャパンメニューD</t>
  </si>
  <si>
    <t>(株)ファミリーネット・ジャパンメニューE(残差)</t>
  </si>
  <si>
    <t>(株)ファミリーネット・ジャパン(参考値)事業者全体</t>
  </si>
  <si>
    <t>全農エネルギー(株)メニューA</t>
  </si>
  <si>
    <t>全農エネルギー(株)メニューB(残差)</t>
  </si>
  <si>
    <t>全農エネルギー(株)(参考値)事業者全体</t>
  </si>
  <si>
    <t>(株)ハルエネメニューA</t>
  </si>
  <si>
    <t>(株)ハルエネメニューB</t>
  </si>
  <si>
    <t>(株)ハルエネメニューC(残差)</t>
  </si>
  <si>
    <t>(株)ハルエネ(参考値)事業者全体</t>
  </si>
  <si>
    <t>香川電力(株)　メニューA</t>
  </si>
  <si>
    <t>香川電力(株)　メニューB</t>
  </si>
  <si>
    <t>香川電力(株)　メニューC</t>
  </si>
  <si>
    <t>香川電力(株)　メニューD(残差)</t>
  </si>
  <si>
    <t>香川電力(株)　(参考値)事業者全体</t>
  </si>
  <si>
    <t>(株)PinTメニューA</t>
  </si>
  <si>
    <t>(株)PinTメニューB</t>
  </si>
  <si>
    <t>(株)PinTメニューC(残差)</t>
  </si>
  <si>
    <t>(株)PinT(参考値)事業者全体</t>
  </si>
  <si>
    <t>(株)沖縄ガスニューパワーメニューA</t>
  </si>
  <si>
    <t>(株)沖縄ガスニューパワーメニューB(残差)</t>
  </si>
  <si>
    <t>(株)沖縄ガスニューパワー(参考値)事業者全体</t>
  </si>
  <si>
    <t>松本ガス(株)メニューA</t>
  </si>
  <si>
    <t>松本ガス(株)メニューB(残差)</t>
  </si>
  <si>
    <t>松本ガス(株)(参考値)事業者全体</t>
  </si>
  <si>
    <t>(株)関西空調</t>
  </si>
  <si>
    <t>レジル(株)メニューA</t>
  </si>
  <si>
    <t>レジル(株)メニューB</t>
  </si>
  <si>
    <t>レジル(株)メニューC</t>
  </si>
  <si>
    <t>レジル(株)メニューD(残差)</t>
  </si>
  <si>
    <t>レジル(株)(参考値)事業者全体</t>
  </si>
  <si>
    <t>ティーダッシュ合同会社メニューA</t>
  </si>
  <si>
    <t>ティーダッシュ合同会社メニューB(残差)</t>
  </si>
  <si>
    <t>ティーダッシュ合同会社(参考値)事業者全体</t>
  </si>
  <si>
    <t>(株)グリムスパワーメニューA</t>
  </si>
  <si>
    <t>(株)グリムスパワーメニューB(残差)</t>
  </si>
  <si>
    <t>(株)グリムスパワー(参考値)事業者全体</t>
  </si>
  <si>
    <t>自然電力(株)</t>
  </si>
  <si>
    <t>国際航業(株)メニューA</t>
  </si>
  <si>
    <t>国際航業(株)メニューB(残差)</t>
  </si>
  <si>
    <t>国際航業(株)(参考値)事業者全体</t>
  </si>
  <si>
    <t>ローカルでんき(株)メニューA</t>
  </si>
  <si>
    <t>ローカルでんき(株)メニューB(残差)</t>
  </si>
  <si>
    <t>ローカルでんき(株)(参考値)事業者全体</t>
  </si>
  <si>
    <t>岡山電力(株)メニューA</t>
  </si>
  <si>
    <t>岡山電力(株)メニューB(残差)</t>
  </si>
  <si>
    <t>岡山電力(株)(参考値)事業者全体</t>
  </si>
  <si>
    <t>ミライフ(株)メニューA</t>
  </si>
  <si>
    <t>ミライフ(株)メニューB(残差)</t>
  </si>
  <si>
    <t>ミライフ(株)(参考値)事業者全体</t>
  </si>
  <si>
    <t>楽天モバイル(株)(旧：楽天エナジー(株))メニューA</t>
  </si>
  <si>
    <t>楽天モバイル(株)(旧：楽天エナジー(株))メニューB</t>
  </si>
  <si>
    <t>楽天モバイル(株)(旧：楽天エナジー(株))メニューC(残差)</t>
  </si>
  <si>
    <t>楽天モバイル(株)(旧：楽天エナジー(株))(参考値)事業者全体</t>
  </si>
  <si>
    <t>岐阜電力(株)メニューA</t>
  </si>
  <si>
    <t>岐阜電力(株)(参考値)事業者全体</t>
  </si>
  <si>
    <t>アストマックス・エネルギー(株)メニューA</t>
  </si>
  <si>
    <t>アストマックス・エネルギー(株)メニューB</t>
  </si>
  <si>
    <t>アストマックス・エネルギー(株)メニューC</t>
  </si>
  <si>
    <t>アストマックス・エネルギー(株)メニューD(残差)</t>
  </si>
  <si>
    <t>アストマックス・エネルギー(株)(参考値)事業者全体</t>
  </si>
  <si>
    <t>エネラボ(株)メニューA</t>
  </si>
  <si>
    <t>エネラボ(株)メニューB(残差)</t>
  </si>
  <si>
    <t>エネラボ(株)(参考値)事業者全体</t>
  </si>
  <si>
    <t>スマートエナジー磐田(株)メニューA</t>
  </si>
  <si>
    <t>スマートエナジー磐田(株)メニューB</t>
  </si>
  <si>
    <t>スマートエナジー磐田(株)メニューC(残差)</t>
  </si>
  <si>
    <t>スマートエナジー磐田(株)(参考値)事業者全体</t>
  </si>
  <si>
    <t>(株)さくら新電力メニューA</t>
  </si>
  <si>
    <t>(株)さくら新電力メニューB(残差)</t>
  </si>
  <si>
    <t>(株)さくら新電力(参考値)事業者全体</t>
  </si>
  <si>
    <t>おもてなし山形(株)メニューA</t>
  </si>
  <si>
    <t>おもてなし山形(株)メニューB(残差)</t>
  </si>
  <si>
    <t>おもてなし山形(株)(参考値)事業者全体</t>
  </si>
  <si>
    <t>日本瓦斯(株)メニューA</t>
  </si>
  <si>
    <t>日本瓦斯(株)メニューB(残差)</t>
  </si>
  <si>
    <t>日本瓦斯(株)(参考値)事業者全体</t>
  </si>
  <si>
    <t>(株)まち未来製作所メニューA</t>
  </si>
  <si>
    <t>(株)まち未来製作所メニューB(残差)</t>
  </si>
  <si>
    <t>(株)まち未来製作所(参考値)事業者全体</t>
  </si>
  <si>
    <t>(株)どさんこパワー</t>
  </si>
  <si>
    <t>(株)テラス(旧：(株)ネオ・コーポレーション)</t>
  </si>
  <si>
    <t>つばさでんき(株)(旧：(株)アルファライズ)</t>
  </si>
  <si>
    <t>久慈地域エネルギー(株)メニューA</t>
  </si>
  <si>
    <t>久慈地域エネルギー(株)メニューB(残差)</t>
  </si>
  <si>
    <t>久慈地域エネルギー(株)(参考値)事業者全体</t>
  </si>
  <si>
    <t>(株)フォーバルテレコムメニューA</t>
  </si>
  <si>
    <t>(株)フォーバルテレコムメニューB(残差)</t>
  </si>
  <si>
    <t>(株)フォーバルテレコム(参考値)事業者全体</t>
  </si>
  <si>
    <t>(株)ストエネ</t>
  </si>
  <si>
    <t>ヒューリックプロパティソリューション(株)メニューA</t>
  </si>
  <si>
    <t>ヒューリックプロパティソリューション(株)メニューB(残差)</t>
  </si>
  <si>
    <t>ヒューリックプロパティソリューション(株)(参考値)事業者全体</t>
  </si>
  <si>
    <t>(株)CDエナジーダイレクトメニューA</t>
  </si>
  <si>
    <t>(株)CDエナジーダイレクトメニューB(残差)</t>
  </si>
  <si>
    <t>(株)CDエナジーダイレクト(参考値)事業者全体</t>
  </si>
  <si>
    <t>Q.ENESTでんき(株)メニューA</t>
  </si>
  <si>
    <t>Q.ENESTでんき(株)メニューB</t>
  </si>
  <si>
    <t>Q.ENESTでんき(株)メニューC</t>
  </si>
  <si>
    <t>Q.ENESTでんき(株)(参考値)事業者全体</t>
  </si>
  <si>
    <t>(株)ぶんごおおのエナジーメニューA</t>
  </si>
  <si>
    <t>(株)ぶんごおおのエナジーメニューB</t>
  </si>
  <si>
    <t>(株)ぶんごおおのエナジー(参考値)事業者全体</t>
  </si>
  <si>
    <t>厚木瓦斯(株)メニューA</t>
  </si>
  <si>
    <t>厚木瓦斯(株)メニューB(残差)</t>
  </si>
  <si>
    <t>厚木瓦斯(株)(参考値)事業者全体</t>
  </si>
  <si>
    <t>(株)エネ・ビジョン</t>
  </si>
  <si>
    <t>大多喜ガス(株)メニューA</t>
  </si>
  <si>
    <t>大多喜ガス(株)メニューB(残差)</t>
  </si>
  <si>
    <t>大多喜ガス(株)(参考値)事業者全体</t>
  </si>
  <si>
    <t>鈴与電力(株)メニューA</t>
  </si>
  <si>
    <t>鈴与電力(株)メニューB</t>
  </si>
  <si>
    <t>鈴与電力(株)メニューC</t>
  </si>
  <si>
    <t>鈴与電力(株)メニューD</t>
  </si>
  <si>
    <t>鈴与電力(株)メニューE</t>
  </si>
  <si>
    <t>鈴与電力(株)メニューF</t>
  </si>
  <si>
    <t>鈴与電力(株)メニューG</t>
  </si>
  <si>
    <t>鈴与電力(株)メニューH</t>
  </si>
  <si>
    <t>鈴与電力(株)メニューI</t>
  </si>
  <si>
    <t>鈴与電力(株)メニューJ</t>
  </si>
  <si>
    <t>鈴与電力(株)メニューK</t>
  </si>
  <si>
    <t>鈴与電力(株)メニューL(残差)</t>
  </si>
  <si>
    <t>鈴与電力(株)(参考値)事業者全体</t>
  </si>
  <si>
    <t>コープ電力(株)メニューA</t>
  </si>
  <si>
    <t>コープ電力(株)メニューB(残差)</t>
  </si>
  <si>
    <t>コープ電力(株)(参考値)事業者全体</t>
  </si>
  <si>
    <t>(株)織戸組メニューA</t>
  </si>
  <si>
    <t>(株)織戸組(参考値)事業者全体</t>
  </si>
  <si>
    <t>ふかやeパワー(株)メニューA</t>
  </si>
  <si>
    <t>ふかやeパワー(株)メニューB(残差)</t>
  </si>
  <si>
    <t>ふかやeパワー(株)(参考値)事業者全体</t>
  </si>
  <si>
    <t>日本エネルギー総合システム(株)メニューA</t>
  </si>
  <si>
    <t>日本エネルギー総合システム(株)メニューB</t>
  </si>
  <si>
    <t>日本エネルギー総合システム(株)メニューC</t>
  </si>
  <si>
    <t>日本エネルギー総合システム(株)メニューD</t>
  </si>
  <si>
    <t>日本エネルギー総合システム(株)メニューE</t>
  </si>
  <si>
    <t>日本エネルギー総合システム(株)メニューF</t>
  </si>
  <si>
    <t>日本エネルギー総合システム(株)メニューG(残差)</t>
  </si>
  <si>
    <t>日本エネルギー総合システム(株)(参考値)事業者全体</t>
  </si>
  <si>
    <t>(株)ところざわ未来電力メニューA</t>
  </si>
  <si>
    <t>(株)ところざわ未来電力メニューB</t>
  </si>
  <si>
    <t>(株)ところざわ未来電力メニューC(残差)</t>
  </si>
  <si>
    <t>(株)ところざわ未来電力(参考値)事業者全体</t>
  </si>
  <si>
    <t>(株)エネファントメニューA</t>
  </si>
  <si>
    <t>(株)エネファントメニューB</t>
  </si>
  <si>
    <t>(株)エネファントメニューC(残差)</t>
  </si>
  <si>
    <t>(株)エネファント(参考値)事業者全体</t>
  </si>
  <si>
    <t>(株)フリクト電力(旧：(株)Mpower)</t>
  </si>
  <si>
    <t>秩父新電力(株)メニューA</t>
  </si>
  <si>
    <t>秩父新電力(株)メニューB</t>
  </si>
  <si>
    <t>秩父新電力(株)メニューC(残差)</t>
  </si>
  <si>
    <t>秩父新電力(株)(参考値)事業者全体</t>
  </si>
  <si>
    <t>みよしエナジー(株)メニューA</t>
  </si>
  <si>
    <t>みよしエナジー(株)メニューB(残差)</t>
  </si>
  <si>
    <t>みよしエナジー(株)(参考値)事業者全体</t>
  </si>
  <si>
    <t>(株)三郷ひまわりエナジーメニューA</t>
  </si>
  <si>
    <t>(株)三郷ひまわりエナジー(参考値)事業者全体</t>
  </si>
  <si>
    <t>飯田まちづくり電力(株)メニューA</t>
  </si>
  <si>
    <t>飯田まちづくり電力(株)メニューB</t>
  </si>
  <si>
    <t>飯田まちづくり電力(株)メニューC</t>
  </si>
  <si>
    <t>飯田まちづくり電力(株)メニューD</t>
  </si>
  <si>
    <t>飯田まちづくり電力(株)(参考値)事業者全体</t>
  </si>
  <si>
    <t>シェルジャパン(株)メニューA</t>
  </si>
  <si>
    <t>シェルジャパン(株)メニューB</t>
  </si>
  <si>
    <t>シェルジャパン(株)メニューC(残差)</t>
  </si>
  <si>
    <t>シェルジャパン(株)(参考値)事業者全体</t>
  </si>
  <si>
    <t>越後天然ガス(株)メニューA</t>
  </si>
  <si>
    <t>越後天然ガス(株)メニューB(残差)</t>
  </si>
  <si>
    <t>越後天然ガス(株)(参考値)事業者全体</t>
  </si>
  <si>
    <t>おいでんエネルギー(株)メニューA</t>
  </si>
  <si>
    <t>おいでんエネルギー(株)メニューB</t>
  </si>
  <si>
    <t>おいでんエネルギー(株)メニューC(残差)</t>
  </si>
  <si>
    <t>おいでんエネルギー(株)(参考値)事業者全体</t>
  </si>
  <si>
    <t>北陸電力ビズ・エナジーソリューション(株)メニューA</t>
  </si>
  <si>
    <t>北陸電力ビズ・エナジーソリューション(株)メニューB(残差)</t>
  </si>
  <si>
    <t>北陸電力ビズ・エナジーソリューション(株)(参考値)事業者全体</t>
  </si>
  <si>
    <t>リニューアブルトレード(株)</t>
  </si>
  <si>
    <t>ICT伊那みらいでんき(株)(旧:丸紅伊那みらいでんき(株))メニューA</t>
  </si>
  <si>
    <t>ICT伊那みらいでんき(株)(旧:丸紅伊那みらいでんき(株))メニューB(残差)</t>
  </si>
  <si>
    <t>ICT伊那みらいでんき(株)(旧:丸紅伊那みらいでんき(株))(参考値)事業者全体</t>
  </si>
  <si>
    <t>WSエナジー(株)</t>
  </si>
  <si>
    <t>TERA Energy(株)メニューA</t>
  </si>
  <si>
    <t>TERA Energy(株)メニューB</t>
  </si>
  <si>
    <t>TERA Energy(株)(参考値)事業者全体</t>
  </si>
  <si>
    <t>MCPD(株)メニューA</t>
  </si>
  <si>
    <t>MCPD(株)メニューB(残差)</t>
  </si>
  <si>
    <t>MCPD(株)(参考値)事業者全体</t>
  </si>
  <si>
    <t>福山未来エナジー(株)メニューA</t>
  </si>
  <si>
    <t>福山未来エナジー(株)メニューB(残差)</t>
  </si>
  <si>
    <t>福山未来エナジー(株)(参考値)事業者全体</t>
  </si>
  <si>
    <t>五島市民電力(株)メニューA</t>
  </si>
  <si>
    <t>五島市民電力(株)メニューB</t>
  </si>
  <si>
    <t>五島市民電力(株)メニューC(残差)</t>
  </si>
  <si>
    <t>五島市民電力(株)(参考値)事業者全体</t>
  </si>
  <si>
    <t>バンプーパワートレーディング合同会社メニューA</t>
  </si>
  <si>
    <t>バンプーパワートレーディング合同会社メニューB(残差)</t>
  </si>
  <si>
    <t>バンプーパワートレーディング合同会社(参考値)事業者全体</t>
  </si>
  <si>
    <t>RE100電力(株)メニューA</t>
  </si>
  <si>
    <t>RE100電力(株)メニューB</t>
  </si>
  <si>
    <t>RE100電力(株)メニューC</t>
  </si>
  <si>
    <t>RE100電力(株)メニューD</t>
  </si>
  <si>
    <t>RE100電力(株)メニューE(残差)</t>
  </si>
  <si>
    <t>RE100電力(株)(参考値)事業者全体</t>
  </si>
  <si>
    <t>スマートエコエナジー(株)メニューA</t>
  </si>
  <si>
    <t>スマートエコエナジー(株)メニューB</t>
  </si>
  <si>
    <t>スマートエコエナジー(株)メニューC</t>
  </si>
  <si>
    <t>スマートエコエナジー(株)メニューD</t>
  </si>
  <si>
    <t>スマートエコエナジー(株)メニューE</t>
  </si>
  <si>
    <t>スマートエコエナジー(株)メニューF</t>
  </si>
  <si>
    <t>スマートエコエナジー(株)(参考値)事業者全体</t>
  </si>
  <si>
    <t>アイエスジー(株)</t>
  </si>
  <si>
    <t>(株)エネクルメニューA</t>
  </si>
  <si>
    <t>(株)エネクルメニューB(残差)</t>
  </si>
  <si>
    <t>(株)エネクル(参考値)事業者全体</t>
  </si>
  <si>
    <t>(株)タケエイでんきメニューA</t>
  </si>
  <si>
    <t>(株)タケエイでんきメニューB</t>
  </si>
  <si>
    <t>(株)タケエイでんきメニューC(残差)</t>
  </si>
  <si>
    <t>(株)タケエイでんき(参考値)事業者全体</t>
  </si>
  <si>
    <t>気仙沼グリーンエナジー(株)メニューA</t>
  </si>
  <si>
    <t>気仙沼グリーンエナジー(株)メニューB(残差)</t>
  </si>
  <si>
    <t>気仙沼グリーンエナジー(株)(参考値)事業者全体</t>
  </si>
  <si>
    <t>(株)ユーラスグリーンエナジーメニューA</t>
  </si>
  <si>
    <t>(株)ユーラスグリーンエナジーメニューB(残差)</t>
  </si>
  <si>
    <t>(株)ユーラスグリーンエナジー(参考値)事業者全体</t>
  </si>
  <si>
    <t>(株)三河の山里コミュニティパワーメニューA</t>
  </si>
  <si>
    <t>(株)三河の山里コミュニティパワーメニューB(残差)</t>
  </si>
  <si>
    <t>(株)三河の山里コミュニティパワー(参考値)事業者全体</t>
  </si>
  <si>
    <t>新潟スワンエナジー(株)メニューA</t>
  </si>
  <si>
    <t>新潟スワンエナジー(株)メニューB</t>
  </si>
  <si>
    <t>新潟スワンエナジー(株)メニューC</t>
  </si>
  <si>
    <t>新潟スワンエナジー(株)メニューD(残差)</t>
  </si>
  <si>
    <t>新潟スワンエナジー(株)(参考値)事業者全体</t>
  </si>
  <si>
    <t>(株)東名メニューA</t>
  </si>
  <si>
    <t>(株)東名メニューB(残差)</t>
  </si>
  <si>
    <t>(株)東名(参考値)事業者全体</t>
  </si>
  <si>
    <t>NTTアノードエナジー(株)メニューA</t>
  </si>
  <si>
    <t>NTTアノードエナジー(株)メニューB(残差)</t>
  </si>
  <si>
    <t>NTTアノードエナジー(株)(参考値)事業者全体</t>
  </si>
  <si>
    <t>(株)クリーンエネルギー総合研究所メニューA</t>
  </si>
  <si>
    <t>(株)クリーンエネルギー総合研究所メニューB</t>
  </si>
  <si>
    <t>(株)クリーンエネルギー総合研究所メニューC</t>
  </si>
  <si>
    <t>(株)クリーンエネルギー総合研究所メニューD(残差)</t>
  </si>
  <si>
    <t>(株)クリーンエネルギー総合研究所(参考値)事業者全体</t>
  </si>
  <si>
    <t>UNIVERGY(株)メニューA</t>
  </si>
  <si>
    <t>UNIVERGY(株)メニューB(残差)</t>
  </si>
  <si>
    <t>UNIVERGY(株)(参考値)事業者全体</t>
  </si>
  <si>
    <t>デジタルグリッド(株)メニューA</t>
  </si>
  <si>
    <t>デジタルグリッド(株)メニューB</t>
  </si>
  <si>
    <t>デジタルグリッド(株)メニューC</t>
  </si>
  <si>
    <t>デジタルグリッド(株)メニューD</t>
  </si>
  <si>
    <t>デジタルグリッド(株)メニューE</t>
  </si>
  <si>
    <t>デジタルグリッド(株)メニューF</t>
  </si>
  <si>
    <t>デジタルグリッド(株)メニューG(残差)</t>
  </si>
  <si>
    <t>デジタルグリッド(株)(参考値)事業者全体</t>
  </si>
  <si>
    <t>(株)西九州させぼパワーズメニューA</t>
  </si>
  <si>
    <t>(株)西九州させぼパワーズメニューB</t>
  </si>
  <si>
    <t>(株)西九州させぼパワーズメニューC(残差)</t>
  </si>
  <si>
    <t>(株)西九州させぼパワーズ(参考値)事業者全体</t>
  </si>
  <si>
    <t>たんたんエナジー(株)メニューA</t>
  </si>
  <si>
    <t>たんたんエナジー(株)メニューB(残差)</t>
  </si>
  <si>
    <t>たんたんエナジー(株)(参考値)事業者全体</t>
  </si>
  <si>
    <t>(株)能勢・豊能まちづくりメニューA</t>
  </si>
  <si>
    <t>(株)能勢・豊能まちづくりメニューB(残差)</t>
  </si>
  <si>
    <t>(株)能勢・豊能まちづくり(参考値)事業者全体</t>
  </si>
  <si>
    <t>(株)スマート</t>
  </si>
  <si>
    <t>(株)しおさい電力メニューA</t>
  </si>
  <si>
    <t>(株)しおさい電力メニューB</t>
  </si>
  <si>
    <t>(株)しおさい電力メニューC(残差)</t>
  </si>
  <si>
    <t>(株)しおさい電力(参考値)事業者全体</t>
  </si>
  <si>
    <t>会津エナジー(株)メニューA</t>
  </si>
  <si>
    <t>会津エナジー(株)メニューB</t>
  </si>
  <si>
    <t>会津エナジー(株)メニューC</t>
  </si>
  <si>
    <t>会津エナジー(株)メニューD</t>
  </si>
  <si>
    <t>会津エナジー(株)メニューE</t>
  </si>
  <si>
    <t>会津エナジー(株)メニューF</t>
  </si>
  <si>
    <t>会津エナジー(株)メニューG</t>
  </si>
  <si>
    <t>会津エナジー(株)メニューH</t>
  </si>
  <si>
    <t>会津エナジー(株)メニューI</t>
  </si>
  <si>
    <t>会津エナジー(株)メニューJ</t>
  </si>
  <si>
    <t>会津エナジー(株)メニューK</t>
  </si>
  <si>
    <t>会津エナジー(株)メニューL(残差)</t>
  </si>
  <si>
    <t>会津エナジー(株)(参考値)事業者全体</t>
  </si>
  <si>
    <t>うべ未来エネルギー(株)メニューA</t>
  </si>
  <si>
    <t>うべ未来エネルギー(株)メニューB(残差)</t>
  </si>
  <si>
    <t>うべ未来エネルギー(株)(参考値)事業者全体</t>
  </si>
  <si>
    <t>スターティア(株)メニューA</t>
  </si>
  <si>
    <t>スターティア(株)メニューB(残差)</t>
  </si>
  <si>
    <t>スターティア(株)(参考値)事業者全体</t>
  </si>
  <si>
    <t>旭化成(株)メニューA</t>
  </si>
  <si>
    <t>旭化成(株)メニューB</t>
  </si>
  <si>
    <t>旭化成(株)メニューC</t>
  </si>
  <si>
    <t>旭化成(株)メニューD</t>
  </si>
  <si>
    <t>旭化成(株)メニューE</t>
  </si>
  <si>
    <t>旭化成(株)メニューF</t>
  </si>
  <si>
    <t>旭化成(株)メニューG</t>
  </si>
  <si>
    <t>旭化成(株)(参考値)事業者全体</t>
  </si>
  <si>
    <t>(株)エフオンメニューA</t>
  </si>
  <si>
    <t>(株)エフオンメニューB</t>
  </si>
  <si>
    <t>(株)エフオンメニューC</t>
  </si>
  <si>
    <t>(株)エフオンメニューD</t>
  </si>
  <si>
    <t>(株)エフオン(参考値)事業者全体</t>
  </si>
  <si>
    <t>旭マルヰ(株)(旧：旭マルヰガス(株))</t>
  </si>
  <si>
    <t>ENEOSリニューアブル・エナジー・ソリューションズ(株)(旧：JREトレーディング(株))</t>
  </si>
  <si>
    <t>Valhall合同会社</t>
  </si>
  <si>
    <t>生活協同組合ひろしまメニューA</t>
  </si>
  <si>
    <t>生活協同組合ひろしまメニューB(残差)</t>
  </si>
  <si>
    <t>生活協同組合ひろしま(参考値)事業者全体</t>
  </si>
  <si>
    <t>(株)RenoLabo</t>
  </si>
  <si>
    <t>しろくま電力(株)メニューA</t>
  </si>
  <si>
    <t>しろくま電力(株)メニューB</t>
  </si>
  <si>
    <t>しろくま電力(株)メニューC(残差)</t>
  </si>
  <si>
    <t>しろくま電力(株)(参考値)事業者全体</t>
  </si>
  <si>
    <t>神楽電力(株)メニューA</t>
  </si>
  <si>
    <t>神楽電力(株)メニューB</t>
  </si>
  <si>
    <t>神楽電力(株)メニューC(残差)</t>
  </si>
  <si>
    <t>神楽電力(株)(参考値)事業者全体</t>
  </si>
  <si>
    <t>(株)EFでんき(旧：(株)ライフエナジー)メニューA</t>
  </si>
  <si>
    <t>(株)EFでんき(旧：(株)ライフエナジー)メニューB</t>
  </si>
  <si>
    <t>(株)EFでんき(旧：(株)ライフエナジー)メニューC(残差)</t>
  </si>
  <si>
    <t>(株)EFでんき(旧：(株)ライフエナジー)(参考値)事業者全体</t>
  </si>
  <si>
    <t>(株)ルークメニューA</t>
  </si>
  <si>
    <t>(株)ルークメニューB(残差)</t>
  </si>
  <si>
    <t>(株)ルーク(参考値)事業者全体</t>
  </si>
  <si>
    <t>ホームタウンエナジー(株)メニューA</t>
  </si>
  <si>
    <t>ホームタウンエナジー(株)メニューB(残差)</t>
  </si>
  <si>
    <t>ホームタウンエナジー(株)(参考値)事業者全体</t>
  </si>
  <si>
    <t>(株)Qvou</t>
  </si>
  <si>
    <t>住友商事(株)メニューA</t>
  </si>
  <si>
    <t>住友商事(株)メニューB(残差)</t>
  </si>
  <si>
    <t>住友商事(株)(参考値)事業者全体</t>
  </si>
  <si>
    <t>Y.W.C.(株)メニューA</t>
  </si>
  <si>
    <t>Y.W.C.(株)メニューB(残差)</t>
  </si>
  <si>
    <t>Y.W.C.(株)(参考値)事業者全体</t>
  </si>
  <si>
    <t>TGオクトパスエナジー(株)メニューA</t>
  </si>
  <si>
    <t>TGオクトパスエナジー(株)メニューB</t>
  </si>
  <si>
    <t>TGオクトパスエナジー(株)(参考値)事業者全体</t>
  </si>
  <si>
    <t>東北電力フロンティア(株)メニューA</t>
  </si>
  <si>
    <t>東北電力フロンティア(株)メニューB(残差)</t>
  </si>
  <si>
    <t>東北電力フロンティア(株)(参考値)事業者全体</t>
  </si>
  <si>
    <t>恵那電力(株)メニューA</t>
  </si>
  <si>
    <t>恵那電力(株)メニューB(残差)</t>
  </si>
  <si>
    <t>恵那電力(株)(参考値)事業者全体</t>
  </si>
  <si>
    <t>宇都宮ライトパワー(株)メニューA</t>
  </si>
  <si>
    <t>宇都宮ライトパワー(株)メニューB(残差)</t>
  </si>
  <si>
    <t>宇都宮ライトパワー(株)(参考値)事業者全体</t>
  </si>
  <si>
    <t>金沢エナジー(株)メニューA</t>
  </si>
  <si>
    <t>金沢エナジー(株)メニューB(残差)</t>
  </si>
  <si>
    <t>金沢エナジー(株)(参考値)事業者全体</t>
  </si>
  <si>
    <t>(株)ボーダレス・ジャパン</t>
  </si>
  <si>
    <t>(株)ワットメニューA</t>
  </si>
  <si>
    <t>(株)ワットメニューB</t>
  </si>
  <si>
    <t>(株)ワット(参考値)事業者全体</t>
  </si>
  <si>
    <t>広島ガス(株)メニューA</t>
  </si>
  <si>
    <t>広島ガス(株)メニューB(残差)</t>
  </si>
  <si>
    <t>広島ガス(株)(参考値)事業者全体</t>
  </si>
  <si>
    <t>最適でんき(株)（旧：エナジーサプライ(株)）</t>
  </si>
  <si>
    <t>(株)FPSメニューA</t>
  </si>
  <si>
    <t>(株)FPSメニューB</t>
  </si>
  <si>
    <t>(株)FPSメニューC</t>
  </si>
  <si>
    <t>(株)FPSメニューD</t>
  </si>
  <si>
    <t>(株)FPSメニューE</t>
  </si>
  <si>
    <t>(株)FPSメニューF</t>
  </si>
  <si>
    <t>(株)FPSメニューG(残差)</t>
  </si>
  <si>
    <t>(株)FPS(参考値)事業者全体</t>
  </si>
  <si>
    <t>(株)レックスメニューA</t>
  </si>
  <si>
    <t>(株)レックス(参考値)事業者全体</t>
  </si>
  <si>
    <t>おきたま新電力(株)メニューA</t>
  </si>
  <si>
    <t>おきたま新電力(株)メニューB(残差)</t>
  </si>
  <si>
    <t>おきたま新電力(株)(参考値)事業者全体</t>
  </si>
  <si>
    <t>(株)工営エナジーメニューA</t>
  </si>
  <si>
    <t>(株)工営エナジー(参考値)事業者全体</t>
  </si>
  <si>
    <t>アースシグナルソリューションズ(株)</t>
  </si>
  <si>
    <t>京セラ(株)メニューA</t>
  </si>
  <si>
    <t>京セラ(株)(参考値)事業者全体</t>
  </si>
  <si>
    <t>一般社団法人東北自動車産業グリーンエネルギー普及協会</t>
  </si>
  <si>
    <t>刈谷知立みらい電力(株)メニューA</t>
  </si>
  <si>
    <t>刈谷知立みらい電力(株)(参考値)事業者全体</t>
  </si>
  <si>
    <t>(株)パワーエックスメニューA</t>
  </si>
  <si>
    <t>(株)パワーエックスメニューB</t>
  </si>
  <si>
    <t>(株)パワーエックスメニューC(残差)</t>
  </si>
  <si>
    <t>(株)パワーエックス(参考値)事業者全体</t>
  </si>
  <si>
    <t>いちのみや未来エネルギー(株)メニューA</t>
  </si>
  <si>
    <t>いちのみや未来エネルギー(株)(参考値)事業者全体</t>
  </si>
  <si>
    <t>岡谷酸素(株)</t>
  </si>
  <si>
    <t>東北エネルギーサービス(株)メニューA</t>
  </si>
  <si>
    <t>※</t>
    <phoneticPr fontId="34"/>
  </si>
  <si>
    <r>
      <rPr>
        <sz val="9"/>
        <color indexed="8"/>
        <rFont val="ＭＳ 明朝"/>
        <family val="1"/>
        <charset val="128"/>
      </rPr>
      <t>東北エネルギーサービス</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メニュー</t>
    </r>
    <r>
      <rPr>
        <sz val="9"/>
        <color indexed="8"/>
        <rFont val="Arial"/>
        <family val="2"/>
      </rPr>
      <t>B</t>
    </r>
  </si>
  <si>
    <r>
      <rPr>
        <sz val="9"/>
        <color indexed="8"/>
        <rFont val="ＭＳ 明朝"/>
        <family val="1"/>
        <charset val="128"/>
      </rPr>
      <t>東北エネルギーサービス</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メニュー</t>
    </r>
    <r>
      <rPr>
        <sz val="9"/>
        <color indexed="8"/>
        <rFont val="Arial"/>
        <family val="2"/>
      </rPr>
      <t>C</t>
    </r>
  </si>
  <si>
    <r>
      <rPr>
        <sz val="9"/>
        <color indexed="8"/>
        <rFont val="ＭＳ 明朝"/>
        <family val="1"/>
        <charset val="128"/>
      </rPr>
      <t>東北エネルギーサービス</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</si>
  <si>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t>(</t>
    </r>
    <r>
      <rPr>
        <sz val="9"/>
        <color indexed="8"/>
        <rFont val="ＭＳ 明朝"/>
        <family val="1"/>
        <charset val="128"/>
      </rPr>
      <t>株</t>
    </r>
    <r>
      <rPr>
        <sz val="9"/>
        <color indexed="8"/>
        <rFont val="Arial"/>
        <family val="2"/>
      </rPr>
      <t>)</t>
    </r>
    <r>
      <rPr>
        <sz val="9"/>
        <color indexed="8"/>
        <rFont val="ＭＳ 明朝"/>
        <family val="1"/>
        <charset val="128"/>
      </rPr>
      <t>いなしきエナジー</t>
    </r>
  </si>
  <si>
    <r>
      <rPr>
        <sz val="9"/>
        <color indexed="8"/>
        <rFont val="ＭＳ 明朝"/>
        <family val="1"/>
        <charset val="128"/>
      </rPr>
      <t>ながのスマートパワー</t>
    </r>
    <r>
      <rPr>
        <sz val="9"/>
        <color indexed="8"/>
        <rFont val="Arial"/>
        <family val="2"/>
      </rPr>
      <t>(</t>
    </r>
    <r>
      <rPr>
        <sz val="9"/>
        <color indexed="8"/>
        <rFont val="ＭＳ 明朝"/>
        <family val="1"/>
        <charset val="128"/>
      </rPr>
      <t>株</t>
    </r>
    <r>
      <rPr>
        <sz val="9"/>
        <color indexed="8"/>
        <rFont val="Arial"/>
        <family val="2"/>
      </rPr>
      <t>)</t>
    </r>
  </si>
  <si>
    <r>
      <t>(</t>
    </r>
    <r>
      <rPr>
        <sz val="9"/>
        <color indexed="8"/>
        <rFont val="ＭＳ 明朝"/>
        <family val="1"/>
        <charset val="128"/>
      </rPr>
      <t>株</t>
    </r>
    <r>
      <rPr>
        <sz val="9"/>
        <color indexed="8"/>
        <rFont val="Arial"/>
        <family val="2"/>
      </rPr>
      <t>)</t>
    </r>
    <r>
      <rPr>
        <sz val="9"/>
        <color indexed="8"/>
        <rFont val="ＭＳ 明朝"/>
        <family val="1"/>
        <charset val="128"/>
      </rPr>
      <t>ホクレン油機サービス</t>
    </r>
  </si>
  <si>
    <r>
      <t>(</t>
    </r>
    <r>
      <rPr>
        <sz val="9"/>
        <color indexed="8"/>
        <rFont val="ＭＳ 明朝"/>
        <family val="1"/>
        <charset val="128"/>
      </rPr>
      <t>株</t>
    </r>
    <r>
      <rPr>
        <sz val="9"/>
        <color indexed="8"/>
        <rFont val="Arial"/>
        <family val="2"/>
      </rPr>
      <t>)JR</t>
    </r>
    <r>
      <rPr>
        <sz val="9"/>
        <color indexed="8"/>
        <rFont val="ＭＳ 明朝"/>
        <family val="1"/>
        <charset val="128"/>
      </rPr>
      <t>東日本商事メニュー</t>
    </r>
    <r>
      <rPr>
        <sz val="9"/>
        <color indexed="8"/>
        <rFont val="Arial"/>
        <family val="2"/>
      </rPr>
      <t>A</t>
    </r>
  </si>
  <si>
    <r>
      <t>(</t>
    </r>
    <r>
      <rPr>
        <sz val="9"/>
        <color indexed="8"/>
        <rFont val="ＭＳ 明朝"/>
        <family val="1"/>
        <charset val="128"/>
      </rPr>
      <t>株</t>
    </r>
    <r>
      <rPr>
        <sz val="9"/>
        <color indexed="8"/>
        <rFont val="Arial"/>
        <family val="2"/>
      </rPr>
      <t>)JR</t>
    </r>
    <r>
      <rPr>
        <sz val="9"/>
        <color indexed="8"/>
        <rFont val="ＭＳ 明朝"/>
        <family val="1"/>
        <charset val="128"/>
      </rPr>
      <t>東日本商事メニュー</t>
    </r>
    <r>
      <rPr>
        <sz val="9"/>
        <color indexed="8"/>
        <rFont val="Arial"/>
        <family val="2"/>
      </rPr>
      <t>B(</t>
    </r>
    <r>
      <rPr>
        <sz val="9"/>
        <color indexed="8"/>
        <rFont val="ＭＳ 明朝"/>
        <family val="1"/>
        <charset val="128"/>
      </rPr>
      <t>残差</t>
    </r>
    <r>
      <rPr>
        <sz val="9"/>
        <color indexed="8"/>
        <rFont val="Arial"/>
        <family val="2"/>
      </rPr>
      <t>)</t>
    </r>
  </si>
  <si>
    <r>
      <t>(</t>
    </r>
    <r>
      <rPr>
        <sz val="9"/>
        <color indexed="8"/>
        <rFont val="ＭＳ 明朝"/>
        <family val="1"/>
        <charset val="128"/>
      </rPr>
      <t>株</t>
    </r>
    <r>
      <rPr>
        <sz val="9"/>
        <color indexed="8"/>
        <rFont val="Arial"/>
        <family val="2"/>
      </rPr>
      <t>)JR</t>
    </r>
    <r>
      <rPr>
        <sz val="9"/>
        <color indexed="8"/>
        <rFont val="ＭＳ 明朝"/>
        <family val="1"/>
        <charset val="128"/>
      </rPr>
      <t>東日本商事</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</si>
  <si>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rPr>
        <sz val="9"/>
        <color indexed="8"/>
        <rFont val="ＭＳ 明朝"/>
        <family val="1"/>
        <charset val="128"/>
      </rPr>
      <t>岡山ガス</t>
    </r>
    <r>
      <rPr>
        <sz val="9"/>
        <color indexed="8"/>
        <rFont val="Arial"/>
        <family val="2"/>
      </rPr>
      <t>(</t>
    </r>
    <r>
      <rPr>
        <sz val="9"/>
        <color indexed="8"/>
        <rFont val="ＭＳ 明朝"/>
        <family val="1"/>
        <charset val="128"/>
      </rPr>
      <t>株</t>
    </r>
    <r>
      <rPr>
        <sz val="9"/>
        <color indexed="8"/>
        <rFont val="Arial"/>
        <family val="2"/>
      </rPr>
      <t>)</t>
    </r>
  </si>
  <si>
    <r>
      <rPr>
        <sz val="9"/>
        <color indexed="8"/>
        <rFont val="ＭＳ 明朝"/>
        <family val="1"/>
        <charset val="128"/>
      </rPr>
      <t>合同会社グリーンパワーリテイリング</t>
    </r>
  </si>
  <si>
    <r>
      <rPr>
        <sz val="9"/>
        <color indexed="8"/>
        <rFont val="ＭＳ 明朝"/>
        <family val="1"/>
        <charset val="128"/>
      </rPr>
      <t>川崎未来エナジー</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メニュー</t>
    </r>
    <r>
      <rPr>
        <sz val="9"/>
        <color indexed="8"/>
        <rFont val="Arial"/>
        <family val="2"/>
      </rPr>
      <t>A</t>
    </r>
  </si>
  <si>
    <r>
      <rPr>
        <sz val="9"/>
        <color indexed="8"/>
        <rFont val="ＭＳ 明朝"/>
        <family val="1"/>
        <charset val="128"/>
      </rPr>
      <t>川崎未来エナジー</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</si>
  <si>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t>(</t>
    </r>
    <r>
      <rPr>
        <sz val="9"/>
        <color indexed="8"/>
        <rFont val="ＭＳ 明朝"/>
        <family val="1"/>
        <charset val="128"/>
      </rPr>
      <t>株</t>
    </r>
    <r>
      <rPr>
        <sz val="9"/>
        <color indexed="8"/>
        <rFont val="Arial"/>
        <family val="2"/>
      </rPr>
      <t>)</t>
    </r>
    <r>
      <rPr>
        <sz val="9"/>
        <color indexed="8"/>
        <rFont val="ＭＳ 明朝"/>
        <family val="1"/>
        <charset val="128"/>
      </rPr>
      <t>いずみみらい</t>
    </r>
  </si>
  <si>
    <r>
      <t>(</t>
    </r>
    <r>
      <rPr>
        <sz val="9"/>
        <color indexed="8"/>
        <rFont val="ＭＳ 明朝"/>
        <family val="1"/>
        <charset val="128"/>
      </rPr>
      <t>株</t>
    </r>
    <r>
      <rPr>
        <sz val="9"/>
        <color indexed="8"/>
        <rFont val="Arial"/>
        <family val="2"/>
      </rPr>
      <t>)</t>
    </r>
    <r>
      <rPr>
        <sz val="9"/>
        <color indexed="8"/>
        <rFont val="ＭＳ 明朝"/>
        <family val="1"/>
        <charset val="128"/>
      </rPr>
      <t>アット東京メニュー</t>
    </r>
    <r>
      <rPr>
        <sz val="9"/>
        <color indexed="8"/>
        <rFont val="Arial"/>
        <family val="2"/>
      </rPr>
      <t>A</t>
    </r>
  </si>
  <si>
    <r>
      <t>(</t>
    </r>
    <r>
      <rPr>
        <sz val="9"/>
        <color indexed="8"/>
        <rFont val="ＭＳ 明朝"/>
        <family val="1"/>
        <charset val="128"/>
      </rPr>
      <t>株</t>
    </r>
    <r>
      <rPr>
        <sz val="9"/>
        <color indexed="8"/>
        <rFont val="Arial"/>
        <family val="2"/>
      </rPr>
      <t>)</t>
    </r>
    <r>
      <rPr>
        <sz val="9"/>
        <color indexed="8"/>
        <rFont val="ＭＳ 明朝"/>
        <family val="1"/>
        <charset val="128"/>
      </rPr>
      <t>アット東京メニュー</t>
    </r>
    <r>
      <rPr>
        <sz val="9"/>
        <color indexed="8"/>
        <rFont val="Arial"/>
        <family val="2"/>
      </rPr>
      <t>B(</t>
    </r>
    <r>
      <rPr>
        <sz val="9"/>
        <color indexed="8"/>
        <rFont val="ＭＳ 明朝"/>
        <family val="1"/>
        <charset val="128"/>
      </rPr>
      <t>残差</t>
    </r>
    <r>
      <rPr>
        <sz val="9"/>
        <color indexed="8"/>
        <rFont val="Arial"/>
        <family val="2"/>
      </rPr>
      <t>)</t>
    </r>
  </si>
  <si>
    <r>
      <t>(</t>
    </r>
    <r>
      <rPr>
        <sz val="9"/>
        <color indexed="8"/>
        <rFont val="ＭＳ 明朝"/>
        <family val="1"/>
        <charset val="128"/>
      </rPr>
      <t>株</t>
    </r>
    <r>
      <rPr>
        <sz val="9"/>
        <color indexed="8"/>
        <rFont val="Arial"/>
        <family val="2"/>
      </rPr>
      <t>)</t>
    </r>
    <r>
      <rPr>
        <sz val="9"/>
        <color indexed="8"/>
        <rFont val="ＭＳ 明朝"/>
        <family val="1"/>
        <charset val="128"/>
      </rPr>
      <t>アット東京</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</si>
  <si>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t>(</t>
    </r>
    <r>
      <rPr>
        <sz val="9"/>
        <color indexed="8"/>
        <rFont val="ＭＳ 明朝"/>
        <family val="1"/>
        <charset val="128"/>
      </rPr>
      <t>株</t>
    </r>
    <r>
      <rPr>
        <sz val="9"/>
        <color indexed="8"/>
        <rFont val="Arial"/>
        <family val="2"/>
      </rPr>
      <t>)</t>
    </r>
    <r>
      <rPr>
        <sz val="9"/>
        <color indexed="8"/>
        <rFont val="ＭＳ 明朝"/>
        <family val="1"/>
        <charset val="128"/>
      </rPr>
      <t>つるエネルギー</t>
    </r>
  </si>
  <si>
    <r>
      <rPr>
        <sz val="9"/>
        <color indexed="8"/>
        <rFont val="ＭＳ 明朝"/>
        <family val="1"/>
        <charset val="128"/>
      </rPr>
      <t>川重商事</t>
    </r>
    <r>
      <rPr>
        <sz val="9"/>
        <color indexed="8"/>
        <rFont val="Arial"/>
        <family val="2"/>
      </rPr>
      <t>(</t>
    </r>
    <r>
      <rPr>
        <sz val="9"/>
        <color indexed="8"/>
        <rFont val="ＭＳ 明朝"/>
        <family val="1"/>
        <charset val="128"/>
      </rPr>
      <t>株</t>
    </r>
    <r>
      <rPr>
        <sz val="9"/>
        <color indexed="8"/>
        <rFont val="Arial"/>
        <family val="2"/>
      </rPr>
      <t>)</t>
    </r>
  </si>
  <si>
    <r>
      <t>(</t>
    </r>
    <r>
      <rPr>
        <sz val="9"/>
        <color indexed="8"/>
        <rFont val="ＭＳ 明朝"/>
        <family val="1"/>
        <charset val="128"/>
      </rPr>
      <t>株</t>
    </r>
    <r>
      <rPr>
        <sz val="9"/>
        <color indexed="8"/>
        <rFont val="Arial"/>
        <family val="2"/>
      </rPr>
      <t>)JERA Cross</t>
    </r>
    <r>
      <rPr>
        <sz val="9"/>
        <color indexed="8"/>
        <rFont val="ＭＳ 明朝"/>
        <family val="1"/>
        <charset val="128"/>
      </rPr>
      <t>メニュー</t>
    </r>
    <r>
      <rPr>
        <sz val="9"/>
        <color indexed="8"/>
        <rFont val="Arial"/>
        <family val="2"/>
      </rPr>
      <t>A</t>
    </r>
  </si>
  <si>
    <r>
      <t>(</t>
    </r>
    <r>
      <rPr>
        <sz val="9"/>
        <color indexed="8"/>
        <rFont val="ＭＳ 明朝"/>
        <family val="1"/>
        <charset val="128"/>
      </rPr>
      <t>株</t>
    </r>
    <r>
      <rPr>
        <sz val="9"/>
        <color indexed="8"/>
        <rFont val="Arial"/>
        <family val="2"/>
      </rPr>
      <t>)JERA Cross</t>
    </r>
    <r>
      <rPr>
        <sz val="9"/>
        <color indexed="8"/>
        <rFont val="ＭＳ 明朝"/>
        <family val="1"/>
        <charset val="128"/>
      </rPr>
      <t>メニュー</t>
    </r>
    <r>
      <rPr>
        <sz val="9"/>
        <color indexed="8"/>
        <rFont val="Arial"/>
        <family val="2"/>
      </rPr>
      <t>B</t>
    </r>
  </si>
  <si>
    <r>
      <t>(</t>
    </r>
    <r>
      <rPr>
        <sz val="9"/>
        <color indexed="8"/>
        <rFont val="ＭＳ 明朝"/>
        <family val="1"/>
        <charset val="128"/>
      </rPr>
      <t>株</t>
    </r>
    <r>
      <rPr>
        <sz val="9"/>
        <color indexed="8"/>
        <rFont val="Arial"/>
        <family val="2"/>
      </rPr>
      <t>)JERA Cross</t>
    </r>
    <r>
      <rPr>
        <sz val="9"/>
        <color indexed="8"/>
        <rFont val="ＭＳ 明朝"/>
        <family val="1"/>
        <charset val="128"/>
      </rPr>
      <t>メニュー</t>
    </r>
    <r>
      <rPr>
        <sz val="9"/>
        <color indexed="8"/>
        <rFont val="Arial"/>
        <family val="2"/>
      </rPr>
      <t>C</t>
    </r>
  </si>
  <si>
    <r>
      <t>(</t>
    </r>
    <r>
      <rPr>
        <sz val="9"/>
        <color indexed="8"/>
        <rFont val="ＭＳ 明朝"/>
        <family val="1"/>
        <charset val="128"/>
      </rPr>
      <t>株</t>
    </r>
    <r>
      <rPr>
        <sz val="9"/>
        <color indexed="8"/>
        <rFont val="Arial"/>
        <family val="2"/>
      </rPr>
      <t>)JERA Cross(</t>
    </r>
    <r>
      <rPr>
        <sz val="9"/>
        <color indexed="8"/>
        <rFont val="ＭＳ 明朝"/>
        <family val="1"/>
        <charset val="128"/>
      </rPr>
      <t>参考値</t>
    </r>
    <r>
      <rPr>
        <sz val="9"/>
        <color indexed="8"/>
        <rFont val="Arial"/>
        <family val="2"/>
      </rPr>
      <t>)</t>
    </r>
    <r>
      <rPr>
        <sz val="9"/>
        <color indexed="8"/>
        <rFont val="ＭＳ 明朝"/>
        <family val="1"/>
        <charset val="128"/>
      </rPr>
      <t>事業者全体</t>
    </r>
  </si>
  <si>
    <r>
      <rPr>
        <sz val="9"/>
        <color indexed="8"/>
        <rFont val="ＭＳ 明朝"/>
        <family val="1"/>
        <charset val="128"/>
      </rPr>
      <t>飛騨高山電力</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メニュー</t>
    </r>
    <r>
      <rPr>
        <sz val="9"/>
        <color indexed="8"/>
        <rFont val="Arial"/>
        <family val="2"/>
      </rPr>
      <t>A</t>
    </r>
  </si>
  <si>
    <r>
      <rPr>
        <sz val="9"/>
        <color indexed="8"/>
        <rFont val="ＭＳ 明朝"/>
        <family val="1"/>
        <charset val="128"/>
      </rPr>
      <t>飛騨高山電力</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</si>
  <si>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t>(</t>
    </r>
    <r>
      <rPr>
        <sz val="9"/>
        <color indexed="8"/>
        <rFont val="ＭＳ 明朝"/>
        <family val="1"/>
        <charset val="128"/>
      </rPr>
      <t>株</t>
    </r>
    <r>
      <rPr>
        <sz val="9"/>
        <color indexed="8"/>
        <rFont val="Arial"/>
        <family val="2"/>
      </rPr>
      <t>)</t>
    </r>
    <r>
      <rPr>
        <sz val="9"/>
        <color indexed="8"/>
        <rFont val="ＭＳ 明朝"/>
        <family val="1"/>
        <charset val="128"/>
      </rPr>
      <t>リボンエナジー</t>
    </r>
  </si>
  <si>
    <r>
      <t>(</t>
    </r>
    <r>
      <rPr>
        <sz val="9"/>
        <color indexed="8"/>
        <rFont val="ＭＳ 明朝"/>
        <family val="1"/>
        <charset val="128"/>
      </rPr>
      <t>株</t>
    </r>
    <r>
      <rPr>
        <sz val="9"/>
        <color indexed="8"/>
        <rFont val="Arial"/>
        <family val="2"/>
      </rPr>
      <t>)</t>
    </r>
    <r>
      <rPr>
        <sz val="9"/>
        <color indexed="8"/>
        <rFont val="ＭＳ 明朝"/>
        <family val="1"/>
        <charset val="128"/>
      </rPr>
      <t>大崎クリエーション</t>
    </r>
  </si>
  <si>
    <r>
      <t>(</t>
    </r>
    <r>
      <rPr>
        <sz val="9"/>
        <color indexed="8"/>
        <rFont val="ＭＳ 明朝"/>
        <family val="1"/>
        <charset val="128"/>
      </rPr>
      <t>株</t>
    </r>
    <r>
      <rPr>
        <sz val="9"/>
        <color indexed="8"/>
        <rFont val="Arial"/>
        <family val="2"/>
      </rPr>
      <t>)UPX</t>
    </r>
    <r>
      <rPr>
        <sz val="9"/>
        <color indexed="8"/>
        <rFont val="ＭＳ 明朝"/>
        <family val="1"/>
        <charset val="128"/>
      </rPr>
      <t>メニュー</t>
    </r>
    <r>
      <rPr>
        <sz val="9"/>
        <color indexed="8"/>
        <rFont val="Arial"/>
        <family val="2"/>
      </rPr>
      <t>A</t>
    </r>
  </si>
  <si>
    <r>
      <t>(</t>
    </r>
    <r>
      <rPr>
        <sz val="9"/>
        <color indexed="8"/>
        <rFont val="ＭＳ 明朝"/>
        <family val="1"/>
        <charset val="128"/>
      </rPr>
      <t>株</t>
    </r>
    <r>
      <rPr>
        <sz val="9"/>
        <color indexed="8"/>
        <rFont val="Arial"/>
        <family val="2"/>
      </rPr>
      <t>)UPX</t>
    </r>
    <r>
      <rPr>
        <sz val="9"/>
        <color indexed="8"/>
        <rFont val="ＭＳ 明朝"/>
        <family val="1"/>
        <charset val="128"/>
      </rPr>
      <t>メニュー</t>
    </r>
    <r>
      <rPr>
        <sz val="9"/>
        <color indexed="8"/>
        <rFont val="Arial"/>
        <family val="2"/>
      </rPr>
      <t>B</t>
    </r>
  </si>
  <si>
    <r>
      <t>(</t>
    </r>
    <r>
      <rPr>
        <sz val="9"/>
        <color indexed="8"/>
        <rFont val="ＭＳ 明朝"/>
        <family val="1"/>
        <charset val="128"/>
      </rPr>
      <t>株</t>
    </r>
    <r>
      <rPr>
        <sz val="9"/>
        <color indexed="8"/>
        <rFont val="Arial"/>
        <family val="2"/>
      </rPr>
      <t>)UPX</t>
    </r>
    <r>
      <rPr>
        <sz val="9"/>
        <color indexed="8"/>
        <rFont val="ＭＳ 明朝"/>
        <family val="1"/>
        <charset val="128"/>
      </rPr>
      <t>メニュー</t>
    </r>
    <r>
      <rPr>
        <sz val="9"/>
        <color indexed="8"/>
        <rFont val="Arial"/>
        <family val="2"/>
      </rPr>
      <t>C(</t>
    </r>
    <r>
      <rPr>
        <sz val="9"/>
        <color indexed="8"/>
        <rFont val="ＭＳ 明朝"/>
        <family val="1"/>
        <charset val="128"/>
      </rPr>
      <t>残差</t>
    </r>
    <r>
      <rPr>
        <sz val="9"/>
        <color indexed="8"/>
        <rFont val="Arial"/>
        <family val="2"/>
      </rPr>
      <t>)</t>
    </r>
  </si>
  <si>
    <r>
      <t>(</t>
    </r>
    <r>
      <rPr>
        <sz val="9"/>
        <color indexed="8"/>
        <rFont val="ＭＳ 明朝"/>
        <family val="1"/>
        <charset val="128"/>
      </rPr>
      <t>株</t>
    </r>
    <r>
      <rPr>
        <sz val="9"/>
        <color indexed="8"/>
        <rFont val="Arial"/>
        <family val="2"/>
      </rPr>
      <t>)UPX(</t>
    </r>
    <r>
      <rPr>
        <sz val="9"/>
        <color indexed="8"/>
        <rFont val="ＭＳ 明朝"/>
        <family val="1"/>
        <charset val="128"/>
      </rPr>
      <t>参考値</t>
    </r>
    <r>
      <rPr>
        <sz val="9"/>
        <color indexed="8"/>
        <rFont val="Arial"/>
        <family val="2"/>
      </rPr>
      <t>)</t>
    </r>
    <r>
      <rPr>
        <sz val="9"/>
        <color indexed="8"/>
        <rFont val="ＭＳ 明朝"/>
        <family val="1"/>
        <charset val="128"/>
      </rPr>
      <t>事業者全体</t>
    </r>
  </si>
  <si>
    <r>
      <t>Mirai</t>
    </r>
    <r>
      <rPr>
        <sz val="9"/>
        <color indexed="8"/>
        <rFont val="ＭＳ 明朝"/>
        <family val="1"/>
        <charset val="128"/>
      </rPr>
      <t>つのエナジー</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メニュー</t>
    </r>
    <r>
      <rPr>
        <sz val="9"/>
        <color indexed="8"/>
        <rFont val="Arial"/>
        <family val="2"/>
      </rPr>
      <t>A</t>
    </r>
  </si>
  <si>
    <r>
      <t>Mirai</t>
    </r>
    <r>
      <rPr>
        <sz val="9"/>
        <color indexed="8"/>
        <rFont val="ＭＳ 明朝"/>
        <family val="1"/>
        <charset val="128"/>
      </rPr>
      <t>つのエナジー</t>
    </r>
    <r>
      <rPr>
        <sz val="9"/>
        <color indexed="8"/>
        <rFont val="Arial"/>
        <family val="2"/>
      </rPr>
      <t>(</t>
    </r>
    <r>
      <rPr>
        <sz val="9"/>
        <color indexed="8"/>
        <rFont val="ＭＳ 明朝"/>
        <family val="1"/>
        <charset val="128"/>
      </rPr>
      <t>株</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</si>
  <si>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rPr>
        <sz val="9"/>
        <color indexed="8"/>
        <rFont val="ＭＳ 明朝"/>
        <family val="1"/>
        <charset val="128"/>
      </rPr>
      <t>山口グリーンエネルギー</t>
    </r>
    <r>
      <rPr>
        <sz val="9"/>
        <color indexed="8"/>
        <rFont val="Arial"/>
        <family val="2"/>
      </rPr>
      <t>(</t>
    </r>
    <r>
      <rPr>
        <sz val="9"/>
        <color indexed="8"/>
        <rFont val="ＭＳ 明朝"/>
        <family val="1"/>
        <charset val="128"/>
      </rPr>
      <t>株</t>
    </r>
    <r>
      <rPr>
        <sz val="9"/>
        <color indexed="8"/>
        <rFont val="Arial"/>
        <family val="2"/>
      </rPr>
      <t>)</t>
    </r>
  </si>
  <si>
    <r>
      <t>(</t>
    </r>
    <r>
      <rPr>
        <sz val="9"/>
        <color indexed="8"/>
        <rFont val="ＭＳ 明朝"/>
        <family val="1"/>
        <charset val="128"/>
      </rPr>
      <t>株</t>
    </r>
    <r>
      <rPr>
        <sz val="9"/>
        <color indexed="8"/>
        <rFont val="Arial"/>
        <family val="2"/>
      </rPr>
      <t>)</t>
    </r>
    <r>
      <rPr>
        <sz val="9"/>
        <color indexed="8"/>
        <rFont val="ＭＳ 明朝"/>
        <family val="1"/>
        <charset val="128"/>
      </rPr>
      <t>はちまんたいジオパワーメニュー</t>
    </r>
    <r>
      <rPr>
        <sz val="9"/>
        <color indexed="8"/>
        <rFont val="Arial"/>
        <family val="2"/>
      </rPr>
      <t>A</t>
    </r>
  </si>
  <si>
    <r>
      <t>(</t>
    </r>
    <r>
      <rPr>
        <sz val="9"/>
        <color indexed="8"/>
        <rFont val="ＭＳ 明朝"/>
        <family val="1"/>
        <charset val="128"/>
      </rPr>
      <t>株</t>
    </r>
    <r>
      <rPr>
        <sz val="9"/>
        <color indexed="8"/>
        <rFont val="Arial"/>
        <family val="2"/>
      </rPr>
      <t>)</t>
    </r>
    <r>
      <rPr>
        <sz val="9"/>
        <color indexed="8"/>
        <rFont val="ＭＳ 明朝"/>
        <family val="1"/>
        <charset val="128"/>
      </rPr>
      <t>はちまんたいジオパワーメニュー</t>
    </r>
    <r>
      <rPr>
        <sz val="9"/>
        <color indexed="8"/>
        <rFont val="Arial"/>
        <family val="2"/>
      </rPr>
      <t>B(</t>
    </r>
    <r>
      <rPr>
        <sz val="9"/>
        <color indexed="8"/>
        <rFont val="ＭＳ 明朝"/>
        <family val="1"/>
        <charset val="128"/>
      </rPr>
      <t>残差</t>
    </r>
    <r>
      <rPr>
        <sz val="9"/>
        <color indexed="8"/>
        <rFont val="Arial"/>
        <family val="2"/>
      </rPr>
      <t>)</t>
    </r>
  </si>
  <si>
    <r>
      <t>(</t>
    </r>
    <r>
      <rPr>
        <sz val="9"/>
        <color indexed="8"/>
        <rFont val="ＭＳ 明朝"/>
        <family val="1"/>
        <charset val="128"/>
      </rPr>
      <t>株</t>
    </r>
    <r>
      <rPr>
        <sz val="9"/>
        <color indexed="8"/>
        <rFont val="Arial"/>
        <family val="2"/>
      </rPr>
      <t>)</t>
    </r>
    <r>
      <rPr>
        <sz val="9"/>
        <color indexed="8"/>
        <rFont val="ＭＳ 明朝"/>
        <family val="1"/>
        <charset val="128"/>
      </rPr>
      <t>はちまんたいジオパワー</t>
    </r>
    <r>
      <rPr>
        <sz val="9"/>
        <color indexed="8"/>
        <rFont val="Arial"/>
        <family val="2"/>
      </rPr>
      <t>(</t>
    </r>
    <r>
      <rPr>
        <sz val="9"/>
        <color indexed="8"/>
        <rFont val="ＭＳ 明朝"/>
        <family val="1"/>
        <charset val="128"/>
      </rPr>
      <t>参考値</t>
    </r>
    <r>
      <rPr>
        <sz val="9"/>
        <color indexed="8"/>
        <rFont val="Arial"/>
        <family val="2"/>
      </rPr>
      <t>)</t>
    </r>
    <r>
      <rPr>
        <sz val="9"/>
        <color indexed="8"/>
        <rFont val="ＭＳ 明朝"/>
        <family val="1"/>
        <charset val="128"/>
      </rPr>
      <t>事業者全体</t>
    </r>
  </si>
  <si>
    <r>
      <t>(</t>
    </r>
    <r>
      <rPr>
        <sz val="9"/>
        <color indexed="8"/>
        <rFont val="ＭＳ 明朝"/>
        <family val="1"/>
        <charset val="128"/>
      </rPr>
      <t>株</t>
    </r>
    <r>
      <rPr>
        <sz val="9"/>
        <color indexed="8"/>
        <rFont val="Arial"/>
        <family val="2"/>
      </rPr>
      <t>)</t>
    </r>
    <r>
      <rPr>
        <sz val="9"/>
        <color indexed="8"/>
        <rFont val="ＭＳ 明朝"/>
        <family val="1"/>
        <charset val="128"/>
      </rPr>
      <t>アイモバイル</t>
    </r>
  </si>
  <si>
    <r>
      <rPr>
        <sz val="9"/>
        <color indexed="8"/>
        <rFont val="ＭＳ 明朝"/>
        <family val="1"/>
        <charset val="128"/>
      </rPr>
      <t>代替値</t>
    </r>
    <rPh sb="0" eb="2">
      <t>ダイタイ</t>
    </rPh>
    <rPh sb="2" eb="3">
      <t>チ</t>
    </rPh>
    <phoneticPr fontId="34"/>
  </si>
  <si>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</si>
  <si>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</si>
  <si>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</si>
  <si>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</si>
  <si>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</si>
  <si>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</si>
  <si>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</si>
  <si>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</si>
  <si>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</si>
  <si>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</si>
  <si>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</si>
  <si>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</si>
  <si>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</si>
  <si>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</si>
  <si>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</si>
  <si>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</si>
  <si>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</si>
  <si>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</si>
  <si>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</si>
  <si>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</si>
  <si>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</si>
  <si>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</si>
  <si>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</si>
  <si>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A0031</t>
  </si>
  <si>
    <t>A0032</t>
  </si>
  <si>
    <t>A0034</t>
  </si>
  <si>
    <t>A0035</t>
  </si>
  <si>
    <t>A0036</t>
  </si>
  <si>
    <t>A0039</t>
  </si>
  <si>
    <t>A0040</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</si>
  <si>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</si>
  <si>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</si>
  <si>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</si>
  <si>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</si>
  <si>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</si>
  <si>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</si>
  <si>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</si>
  <si>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</si>
  <si>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</si>
  <si>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</si>
  <si>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</si>
  <si>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</si>
  <si>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</si>
  <si>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</si>
  <si>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</si>
  <si>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</si>
  <si>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</si>
  <si>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</si>
  <si>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</si>
  <si>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</si>
  <si>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</si>
  <si>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</si>
  <si>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</si>
  <si>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</si>
  <si>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</si>
  <si>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</si>
  <si>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</si>
  <si>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</si>
  <si>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</si>
  <si>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</si>
  <si>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</si>
  <si>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</si>
  <si>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</si>
  <si>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</si>
  <si>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</si>
  <si>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</si>
  <si>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</si>
  <si>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</si>
  <si>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</si>
  <si>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</si>
  <si>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</si>
  <si>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</si>
  <si>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</si>
  <si>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</si>
  <si>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</si>
  <si>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</si>
  <si>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</si>
  <si>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</si>
  <si>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</si>
  <si>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</si>
  <si>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</si>
  <si>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</si>
  <si>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</si>
  <si>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</si>
  <si>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</si>
  <si>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</si>
  <si>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</si>
  <si>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</si>
  <si>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</si>
  <si>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</si>
  <si>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</si>
  <si>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</si>
  <si>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</si>
  <si>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</si>
  <si>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</si>
  <si>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</si>
  <si>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</si>
  <si>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</si>
  <si>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</si>
  <si>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</si>
  <si>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</si>
  <si>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</si>
  <si>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</si>
  <si>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</si>
  <si>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</si>
  <si>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</si>
  <si>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</si>
  <si>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</si>
  <si>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</si>
  <si>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</si>
  <si>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</si>
  <si>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</si>
  <si>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</si>
  <si>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</si>
  <si>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</si>
  <si>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</si>
  <si>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</si>
  <si>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</si>
  <si>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</si>
  <si>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</si>
  <si>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</si>
  <si>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</si>
  <si>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</si>
  <si>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</si>
  <si>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</si>
  <si>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</si>
  <si>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</si>
  <si>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</si>
  <si>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</si>
  <si>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</si>
  <si>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</si>
  <si>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</si>
  <si>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</si>
  <si>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</si>
  <si>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</si>
  <si>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</si>
  <si>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</si>
  <si>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</si>
  <si>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</si>
  <si>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</si>
  <si>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</si>
  <si>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</si>
  <si>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</si>
  <si>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</si>
  <si>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</si>
  <si>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</si>
  <si>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A0218</t>
  </si>
  <si>
    <t>A0220</t>
  </si>
  <si>
    <t>A0221</t>
  </si>
  <si>
    <t>A0222</t>
  </si>
  <si>
    <t>A0227</t>
  </si>
  <si>
    <t>A0228</t>
  </si>
  <si>
    <t>A0229</t>
  </si>
  <si>
    <t>A0230</t>
  </si>
  <si>
    <t>A0231</t>
  </si>
  <si>
    <t>A0232</t>
  </si>
  <si>
    <t>A0234</t>
  </si>
  <si>
    <t>A0236</t>
  </si>
  <si>
    <t>A0237</t>
  </si>
  <si>
    <t>A0238</t>
  </si>
  <si>
    <t>A0239</t>
  </si>
  <si>
    <t>A0240</t>
  </si>
  <si>
    <t>A0241</t>
  </si>
  <si>
    <t>A0243</t>
  </si>
  <si>
    <t>A0245</t>
  </si>
  <si>
    <t>A0246</t>
  </si>
  <si>
    <t>A0248</t>
  </si>
  <si>
    <t>A0250</t>
  </si>
  <si>
    <t>A0253</t>
  </si>
  <si>
    <t>A0256</t>
  </si>
  <si>
    <t>A0258</t>
  </si>
  <si>
    <t>A0259</t>
  </si>
  <si>
    <t>A0260</t>
  </si>
  <si>
    <t>A0261</t>
  </si>
  <si>
    <t>A0264</t>
  </si>
  <si>
    <t>A0265</t>
  </si>
  <si>
    <t>A0266</t>
  </si>
  <si>
    <t>A0267</t>
  </si>
  <si>
    <t>A0268</t>
  </si>
  <si>
    <t>A0269</t>
  </si>
  <si>
    <t>A0270</t>
  </si>
  <si>
    <t>A0271</t>
  </si>
  <si>
    <t>A0272</t>
  </si>
  <si>
    <t>A0273</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</si>
  <si>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</si>
  <si>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</si>
  <si>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</si>
  <si>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</si>
  <si>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</si>
  <si>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</si>
  <si>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</si>
  <si>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</si>
  <si>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</si>
  <si>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</si>
  <si>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</si>
  <si>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</si>
  <si>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</si>
  <si>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</si>
  <si>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</si>
  <si>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</si>
  <si>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</si>
  <si>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</si>
  <si>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</si>
  <si>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</si>
  <si>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</si>
  <si>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</si>
  <si>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</si>
  <si>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</si>
  <si>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</si>
  <si>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</si>
  <si>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</si>
  <si>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</si>
  <si>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</si>
  <si>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</si>
  <si>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</si>
  <si>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</si>
  <si>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</si>
  <si>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</si>
  <si>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</si>
  <si>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</si>
  <si>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</si>
  <si>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</si>
  <si>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</si>
  <si>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</si>
  <si>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</si>
  <si>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</si>
  <si>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</si>
  <si>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</si>
  <si>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</si>
  <si>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</si>
  <si>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</si>
  <si>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A0365</t>
  </si>
  <si>
    <t>A0366</t>
  </si>
  <si>
    <t>A0367</t>
  </si>
  <si>
    <t>A0368</t>
  </si>
  <si>
    <t>A0371</t>
  </si>
  <si>
    <t>A0372</t>
  </si>
  <si>
    <t>A0376</t>
  </si>
  <si>
    <t>A0378</t>
  </si>
  <si>
    <t>A0380</t>
  </si>
  <si>
    <t>A0381</t>
  </si>
  <si>
    <t>A0382</t>
  </si>
  <si>
    <t>A0383</t>
  </si>
  <si>
    <t>A0385</t>
  </si>
  <si>
    <t>A0386</t>
  </si>
  <si>
    <t>A0388</t>
  </si>
  <si>
    <t>A0389</t>
  </si>
  <si>
    <t>A0391</t>
  </si>
  <si>
    <t>A0392</t>
  </si>
  <si>
    <t>A0397</t>
  </si>
  <si>
    <t>A0398</t>
  </si>
  <si>
    <t>A0405</t>
  </si>
  <si>
    <t>A0407</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</si>
  <si>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</si>
  <si>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</si>
  <si>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</si>
  <si>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</si>
  <si>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</si>
  <si>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</si>
  <si>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</si>
  <si>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</si>
  <si>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</si>
  <si>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</si>
  <si>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</si>
  <si>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</si>
  <si>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</si>
  <si>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</si>
  <si>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</si>
  <si>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</si>
  <si>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</si>
  <si>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</si>
  <si>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</si>
  <si>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</si>
  <si>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A0454</t>
  </si>
  <si>
    <t>A0456</t>
  </si>
  <si>
    <t>A0457</t>
  </si>
  <si>
    <t>A0461</t>
  </si>
  <si>
    <t>A0463</t>
  </si>
  <si>
    <t>A0465</t>
  </si>
  <si>
    <t>A0467</t>
  </si>
  <si>
    <t>A0468</t>
  </si>
  <si>
    <t>A0470</t>
  </si>
  <si>
    <t>A0471</t>
  </si>
  <si>
    <t>A0472</t>
  </si>
  <si>
    <t>A0473</t>
  </si>
  <si>
    <t>A0476</t>
  </si>
  <si>
    <t>A0477</t>
  </si>
  <si>
    <t>A0480</t>
  </si>
  <si>
    <t>A0481</t>
  </si>
  <si>
    <t>A0482</t>
  </si>
  <si>
    <t>A0490</t>
  </si>
  <si>
    <t>A0491</t>
  </si>
  <si>
    <t>A0493</t>
  </si>
  <si>
    <t>A0494</t>
  </si>
  <si>
    <t>A0495</t>
  </si>
  <si>
    <t>A0499</t>
  </si>
  <si>
    <t>A0500</t>
  </si>
  <si>
    <t>A0501</t>
  </si>
  <si>
    <t>A0502</t>
  </si>
  <si>
    <t>A0503</t>
  </si>
  <si>
    <t>A0506</t>
  </si>
  <si>
    <t>A0507</t>
  </si>
  <si>
    <t>A0511</t>
  </si>
  <si>
    <t>A0513</t>
  </si>
  <si>
    <t>A0514</t>
  </si>
  <si>
    <t>A0515</t>
  </si>
  <si>
    <t>A0518</t>
  </si>
  <si>
    <t>A0519</t>
  </si>
  <si>
    <t>A0520</t>
  </si>
  <si>
    <t>A0525</t>
  </si>
  <si>
    <t>A0526</t>
  </si>
  <si>
    <t>A0528</t>
  </si>
  <si>
    <t>A0529</t>
  </si>
  <si>
    <t>A0532</t>
  </si>
  <si>
    <t>A0533</t>
  </si>
  <si>
    <t>A0534</t>
  </si>
  <si>
    <t>A0538</t>
  </si>
  <si>
    <t>A0539</t>
  </si>
  <si>
    <t>A0543</t>
  </si>
  <si>
    <t>A0546</t>
  </si>
  <si>
    <t>A0547</t>
  </si>
  <si>
    <t>A0549</t>
  </si>
  <si>
    <t>A0550</t>
  </si>
  <si>
    <t>A0551</t>
  </si>
  <si>
    <t>A0552</t>
  </si>
  <si>
    <t>A0553</t>
  </si>
  <si>
    <t>A0555</t>
  </si>
  <si>
    <t>A0556</t>
  </si>
  <si>
    <t>A0558</t>
  </si>
  <si>
    <t>A0559</t>
  </si>
  <si>
    <t>A0560</t>
  </si>
  <si>
    <t>A0562</t>
  </si>
  <si>
    <t>A0565</t>
  </si>
  <si>
    <t>A0567</t>
  </si>
  <si>
    <t>A0570</t>
  </si>
  <si>
    <t>A0571</t>
  </si>
  <si>
    <t>A0572</t>
  </si>
  <si>
    <t>A0573</t>
  </si>
  <si>
    <t>A0574</t>
  </si>
  <si>
    <t>A0577</t>
  </si>
  <si>
    <t>A0578</t>
  </si>
  <si>
    <t>A0581</t>
  </si>
  <si>
    <t>A0582</t>
  </si>
  <si>
    <t>A0584</t>
  </si>
  <si>
    <t>A0586</t>
  </si>
  <si>
    <t>A0587</t>
  </si>
  <si>
    <t>A0589</t>
  </si>
  <si>
    <t>A0590</t>
  </si>
  <si>
    <t>A0596</t>
  </si>
  <si>
    <t>A0598</t>
  </si>
  <si>
    <t>A0602</t>
  </si>
  <si>
    <t>A0603</t>
  </si>
  <si>
    <t>A0605</t>
  </si>
  <si>
    <t>A0609</t>
  </si>
  <si>
    <t>A0610</t>
  </si>
  <si>
    <t>A0611</t>
  </si>
  <si>
    <t>A0612</t>
  </si>
  <si>
    <t>A0615</t>
  </si>
  <si>
    <t>A0617</t>
  </si>
  <si>
    <t>A0620</t>
  </si>
  <si>
    <t>A0622</t>
  </si>
  <si>
    <t>A0624</t>
  </si>
  <si>
    <t>A0627</t>
  </si>
  <si>
    <t>A0629</t>
  </si>
  <si>
    <t>A0630</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</si>
  <si>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</si>
  <si>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</si>
  <si>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</si>
  <si>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</si>
  <si>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</si>
  <si>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</si>
  <si>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</si>
  <si>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</si>
  <si>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</si>
  <si>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</si>
  <si>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</si>
  <si>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</si>
  <si>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</si>
  <si>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</si>
  <si>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</si>
  <si>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</si>
  <si>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</si>
  <si>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</si>
  <si>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</si>
  <si>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</si>
  <si>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</si>
  <si>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A0671</t>
  </si>
  <si>
    <t>A0673</t>
  </si>
  <si>
    <t>A0676</t>
  </si>
  <si>
    <t>A0677</t>
  </si>
  <si>
    <t>A0680</t>
  </si>
  <si>
    <t>A0681</t>
  </si>
  <si>
    <t>A0683</t>
  </si>
  <si>
    <t>A0685</t>
  </si>
  <si>
    <t>A0687</t>
  </si>
  <si>
    <t>A0689</t>
  </si>
  <si>
    <t>A0690</t>
  </si>
  <si>
    <t>A0692</t>
  </si>
  <si>
    <t>A0693</t>
  </si>
  <si>
    <t>A0695</t>
  </si>
  <si>
    <t>A0696</t>
  </si>
  <si>
    <t>A0698</t>
  </si>
  <si>
    <t>A0699</t>
  </si>
  <si>
    <t>A0702</t>
  </si>
  <si>
    <t>A0703</t>
  </si>
  <si>
    <t>A0704</t>
  </si>
  <si>
    <t>A0705</t>
  </si>
  <si>
    <t>A0707</t>
  </si>
  <si>
    <t>A0708</t>
  </si>
  <si>
    <t>A0709</t>
  </si>
  <si>
    <t>A0711</t>
  </si>
  <si>
    <t>A0712</t>
  </si>
  <si>
    <t>A0714</t>
  </si>
  <si>
    <t>A0715</t>
  </si>
  <si>
    <t>A0716</t>
  </si>
  <si>
    <t>A0718</t>
  </si>
  <si>
    <t>A0720</t>
  </si>
  <si>
    <t>A0721</t>
  </si>
  <si>
    <t>A0722</t>
  </si>
  <si>
    <t>A0726</t>
  </si>
  <si>
    <t>A0729</t>
  </si>
  <si>
    <t>A0730</t>
  </si>
  <si>
    <t>A0732</t>
  </si>
  <si>
    <t>A0733</t>
  </si>
  <si>
    <t>A0737</t>
  </si>
  <si>
    <t>A0738</t>
  </si>
  <si>
    <t>A0739</t>
  </si>
  <si>
    <t>A0740</t>
  </si>
  <si>
    <t>A0742</t>
  </si>
  <si>
    <t>A0743</t>
  </si>
  <si>
    <t>A0744</t>
  </si>
  <si>
    <t>A0746</t>
  </si>
  <si>
    <t>A0747</t>
  </si>
  <si>
    <t>A0748</t>
  </si>
  <si>
    <t>A0752</t>
  </si>
  <si>
    <t>A0753</t>
  </si>
  <si>
    <t>A0754</t>
  </si>
  <si>
    <t>A0758</t>
  </si>
  <si>
    <t>A0759</t>
  </si>
  <si>
    <t>A0760</t>
  </si>
  <si>
    <t>A0764</t>
  </si>
  <si>
    <t>A0770</t>
  </si>
  <si>
    <t>A0772</t>
  </si>
  <si>
    <t>A0773</t>
  </si>
  <si>
    <t>A0777</t>
  </si>
  <si>
    <t>A0781</t>
  </si>
  <si>
    <t>A0783</t>
  </si>
  <si>
    <t>A0785</t>
  </si>
  <si>
    <t>A0786</t>
  </si>
  <si>
    <t>A0792</t>
  </si>
  <si>
    <t>A0793</t>
  </si>
  <si>
    <t>A0796</t>
  </si>
  <si>
    <t>A0798</t>
  </si>
  <si>
    <t>A0799</t>
  </si>
  <si>
    <t>A0800</t>
  </si>
  <si>
    <t>A0802</t>
  </si>
  <si>
    <t>A0803</t>
  </si>
  <si>
    <t>A0806</t>
  </si>
  <si>
    <t>A0807</t>
  </si>
  <si>
    <t>A0808</t>
  </si>
  <si>
    <t>A0809</t>
  </si>
  <si>
    <t>A0810</t>
  </si>
  <si>
    <t>A0812</t>
  </si>
  <si>
    <t>A0817</t>
  </si>
  <si>
    <t>A0819</t>
  </si>
  <si>
    <t>A0820</t>
  </si>
  <si>
    <t>A0821</t>
  </si>
  <si>
    <t>A0822</t>
  </si>
  <si>
    <t>A0824</t>
  </si>
  <si>
    <t>A0825</t>
  </si>
  <si>
    <t>A0826</t>
  </si>
  <si>
    <t>A0827</t>
  </si>
  <si>
    <t>A0829</t>
  </si>
  <si>
    <t>A0831</t>
  </si>
  <si>
    <t>A0835</t>
  </si>
  <si>
    <t>A0838</t>
  </si>
  <si>
    <t>A0839</t>
  </si>
  <si>
    <t>A0840</t>
  </si>
  <si>
    <t>A0843</t>
  </si>
  <si>
    <t>A0844</t>
  </si>
  <si>
    <t>A0847</t>
  </si>
  <si>
    <t>A0849</t>
  </si>
  <si>
    <t>A0851</t>
  </si>
  <si>
    <t>A0852</t>
  </si>
  <si>
    <t>A0853</t>
  </si>
  <si>
    <t>A0854</t>
  </si>
  <si>
    <t>A0857</t>
  </si>
  <si>
    <t>A0859</t>
  </si>
  <si>
    <t>A0860</t>
  </si>
  <si>
    <t>A0863</t>
  </si>
  <si>
    <t>A0865</t>
  </si>
  <si>
    <t>A0866</t>
  </si>
  <si>
    <t>A0867</t>
  </si>
  <si>
    <t>A0868</t>
  </si>
  <si>
    <t>A0869</t>
  </si>
  <si>
    <t>A0870</t>
  </si>
  <si>
    <t>A0871</t>
  </si>
  <si>
    <t>A0873</t>
  </si>
  <si>
    <t>A0874</t>
  </si>
  <si>
    <t>A0877</t>
  </si>
  <si>
    <t>A0880</t>
  </si>
  <si>
    <t>A0881</t>
  </si>
  <si>
    <t>A0882</t>
  </si>
  <si>
    <t>A0883</t>
  </si>
  <si>
    <t>A0886</t>
  </si>
  <si>
    <t>A0888</t>
  </si>
  <si>
    <t>A0890</t>
  </si>
  <si>
    <t>A0893</t>
  </si>
  <si>
    <t>A0903</t>
  </si>
  <si>
    <t>A0905</t>
  </si>
  <si>
    <t>A0906</t>
  </si>
  <si>
    <t>電気事業者別排出係数(特定排出者の温室効果ガス排出量算定用)</t>
  </si>
  <si>
    <t>－R6年度実績－　R８.１.９   環境省・経済産業省公表、R8.2.25一部更新　</t>
  </si>
  <si>
    <t>注)(参考値)は、メニュー別係数を公表している電気事業者についての令和6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34"/>
  </si>
  <si>
    <t>令和６年度報告用（R5年度実績）－　R7.6.30   環境省・経済産業省公表</t>
    <phoneticPr fontId="5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</si>
</sst>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Red]\(0.0\)"/>
    <numFmt numFmtId="177" formatCode="0.0000_ "/>
    <numFmt numFmtId="178" formatCode="0.00_);[Red]\(0.00\)"/>
    <numFmt numFmtId="179" formatCode="0.00_ "/>
    <numFmt numFmtId="180" formatCode="0.000_ "/>
    <numFmt numFmtId="181" formatCode="0.0000000_ "/>
    <numFmt numFmtId="182" formatCode="#,##0.0_ "/>
    <numFmt numFmtId="183" formatCode="0;&quot;▲ &quot;0"/>
    <numFmt numFmtId="184" formatCode="#,##0.0000_);[Red]\(#,##0.0000\)"/>
    <numFmt numFmtId="185" formatCode="0.0_ "/>
    <numFmt numFmtId="186" formatCode="0.000000_ "/>
    <numFmt numFmtId="187" formatCode="0.0"/>
    <numFmt numFmtId="188" formatCode="#,##0.00_ "/>
    <numFmt numFmtId="189" formatCode="0.000000"/>
    <numFmt numFmtId="190" formatCode="&quot;(係数:&quot;0.000&quot;)&quot;"/>
  </numFmts>
  <fonts count="67">
    <font>
      <sz val="11"/>
      <color indexed="8"/>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color indexed="8"/>
      <name val="ＭＳ 明朝"/>
      <family val="1"/>
      <charset val="128"/>
    </font>
    <font>
      <sz val="10"/>
      <color indexed="8"/>
      <name val="ＭＳ 明朝"/>
      <family val="1"/>
      <charset val="128"/>
    </font>
    <font>
      <sz val="9"/>
      <color indexed="8"/>
      <name val="ＭＳ 明朝"/>
      <family val="1"/>
      <charset val="128"/>
    </font>
    <font>
      <b/>
      <sz val="9"/>
      <name val="ＭＳ Ｐゴシック"/>
      <family val="3"/>
      <charset val="128"/>
    </font>
    <font>
      <sz val="6"/>
      <name val="ＭＳ Ｐゴシック"/>
      <family val="3"/>
      <charset val="128"/>
    </font>
    <font>
      <sz val="8"/>
      <color indexed="8"/>
      <name val="ＭＳ 明朝"/>
      <family val="1"/>
      <charset val="128"/>
    </font>
    <font>
      <sz val="9"/>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b/>
      <sz val="11"/>
      <color indexed="8"/>
      <name val="ＭＳ Ｐゴシック"/>
      <family val="3"/>
      <charset val="128"/>
    </font>
    <font>
      <b/>
      <sz val="11"/>
      <color indexed="8"/>
      <name val="ＭＳ 明朝"/>
      <family val="1"/>
      <charset val="128"/>
    </font>
    <font>
      <b/>
      <sz val="12"/>
      <name val="ＭＳ Ｐゴシック"/>
      <family val="3"/>
      <charset val="128"/>
    </font>
    <font>
      <sz val="12"/>
      <name val="ＭＳ Ｐゴシック"/>
      <family val="3"/>
      <charset val="128"/>
    </font>
    <font>
      <b/>
      <sz val="11"/>
      <name val="ＭＳ Ｐゴシック"/>
      <family val="3"/>
      <charset val="128"/>
    </font>
    <font>
      <b/>
      <sz val="9"/>
      <color indexed="8"/>
      <name val="ＭＳ 明朝"/>
      <family val="1"/>
      <charset val="128"/>
    </font>
    <font>
      <sz val="9"/>
      <color indexed="8"/>
      <name val="ＭＳ Ｐゴシック"/>
      <family val="3"/>
      <charset val="128"/>
    </font>
    <font>
      <b/>
      <sz val="11"/>
      <color indexed="10"/>
      <name val="ＭＳ ゴシック"/>
      <family val="3"/>
      <charset val="128"/>
    </font>
    <font>
      <sz val="10"/>
      <color indexed="8"/>
      <name val="ＭＳ Ｐゴシック"/>
      <family val="3"/>
      <charset val="128"/>
    </font>
    <font>
      <b/>
      <sz val="11"/>
      <color indexed="10"/>
      <name val="ＭＳ Ｐゴシック"/>
      <family val="3"/>
      <charset val="128"/>
    </font>
    <font>
      <sz val="10.5"/>
      <color indexed="8"/>
      <name val="ＭＳ 明朝"/>
      <family val="1"/>
      <charset val="128"/>
    </font>
    <font>
      <vertAlign val="subscript"/>
      <sz val="9"/>
      <color indexed="8"/>
      <name val="ＭＳ 明朝"/>
      <family val="1"/>
      <charset val="128"/>
    </font>
    <font>
      <b/>
      <vertAlign val="subscript"/>
      <sz val="9"/>
      <color indexed="8"/>
      <name val="ＭＳ 明朝"/>
      <family val="1"/>
      <charset val="128"/>
    </font>
    <font>
      <vertAlign val="subscript"/>
      <sz val="11"/>
      <color indexed="8"/>
      <name val="ＭＳ 明朝"/>
      <family val="1"/>
      <charset val="128"/>
    </font>
    <font>
      <u/>
      <sz val="11"/>
      <color indexed="12"/>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2"/>
      <charset val="128"/>
      <scheme val="minor"/>
    </font>
    <font>
      <sz val="10"/>
      <name val="ＭＳ 明朝"/>
      <family val="1"/>
      <charset val="128"/>
    </font>
    <font>
      <sz val="11"/>
      <name val="ＭＳ Ｐゴシック"/>
      <family val="3"/>
      <charset val="128"/>
      <scheme val="minor"/>
    </font>
    <font>
      <sz val="8"/>
      <name val="ＭＳ 明朝"/>
      <family val="1"/>
      <charset val="128"/>
    </font>
    <font>
      <b/>
      <sz val="11"/>
      <color indexed="81"/>
      <name val="MS P ゴシック"/>
      <family val="3"/>
      <charset val="128"/>
    </font>
    <font>
      <sz val="9"/>
      <name val="ＭＳ 明朝"/>
      <family val="1"/>
      <charset val="128"/>
    </font>
    <font>
      <sz val="9"/>
      <color theme="1"/>
      <name val="ＭＳ Ｐゴシック"/>
      <family val="2"/>
      <charset val="128"/>
    </font>
    <font>
      <sz val="9"/>
      <color theme="1"/>
      <name val="Arial"/>
      <family val="2"/>
    </font>
    <font>
      <sz val="9"/>
      <color theme="0"/>
      <name val="ＭＳ Ｐゴシック"/>
      <family val="2"/>
      <charset val="128"/>
    </font>
    <font>
      <b/>
      <sz val="9"/>
      <color indexed="81"/>
      <name val="ＭＳ Ｐゴシック"/>
      <family val="3"/>
      <charset val="128"/>
    </font>
    <font>
      <sz val="11"/>
      <color indexed="8"/>
      <name val="ＭＳ Ｐ明朝"/>
      <family val="1"/>
      <charset val="128"/>
    </font>
    <font>
      <sz val="8"/>
      <name val="ＭＳ Ｐゴシック"/>
      <family val="3"/>
      <charset val="128"/>
      <scheme val="minor"/>
    </font>
    <font>
      <b/>
      <sz val="9"/>
      <color theme="1"/>
      <name val="HG丸ｺﾞｼｯｸM-PRO"/>
      <family val="3"/>
      <charset val="128"/>
    </font>
    <font>
      <sz val="9"/>
      <color theme="0"/>
      <name val="ＭＳ 明朝"/>
      <family val="1"/>
      <charset val="128"/>
    </font>
    <font>
      <sz val="9"/>
      <color indexed="8"/>
      <name val="Arial"/>
      <family val="2"/>
    </font>
  </fonts>
  <fills count="38">
    <fill>
      <patternFill patternType="none"/>
    </fill>
    <fill>
      <patternFill patternType="gray125"/>
    </fill>
    <fill>
      <patternFill patternType="solid">
        <fgColor indexed="45"/>
        <bgColor indexed="64"/>
      </patternFill>
    </fill>
    <fill>
      <patternFill patternType="solid">
        <fgColor indexed="27"/>
        <bgColor indexed="64"/>
      </patternFill>
    </fill>
    <fill>
      <patternFill patternType="solid">
        <fgColor indexed="47"/>
        <bgColor indexed="64"/>
      </patternFill>
    </fill>
    <fill>
      <patternFill patternType="solid">
        <fgColor indexed="43"/>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CCFFFF"/>
        <bgColor indexed="64"/>
      </patternFill>
    </fill>
    <fill>
      <patternFill patternType="solid">
        <fgColor theme="7" tint="0.79998168889431442"/>
        <bgColor indexed="64"/>
      </patternFill>
    </fill>
  </fills>
  <borders count="178">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diagonal/>
    </border>
    <border>
      <left/>
      <right/>
      <top/>
      <bottom style="medium">
        <color indexed="64"/>
      </bottom>
      <diagonal/>
    </border>
    <border>
      <left/>
      <right/>
      <top style="thin">
        <color indexed="64"/>
      </top>
      <bottom/>
      <diagonal/>
    </border>
    <border>
      <left/>
      <right/>
      <top style="thin">
        <color indexed="64"/>
      </top>
      <bottom style="thin">
        <color indexed="64"/>
      </bottom>
      <diagonal/>
    </border>
    <border>
      <left/>
      <right/>
      <top style="dotted">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dotted">
        <color indexed="64"/>
      </right>
      <top style="thin">
        <color indexed="64"/>
      </top>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64"/>
      </bottom>
      <diagonal/>
    </border>
    <border>
      <left/>
      <right/>
      <top/>
      <bottom style="thin">
        <color indexed="64"/>
      </bottom>
      <diagonal/>
    </border>
    <border>
      <left/>
      <right style="thin">
        <color indexed="22"/>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64"/>
      </right>
      <top style="thin">
        <color indexed="22"/>
      </top>
      <bottom/>
      <diagonal/>
    </border>
    <border>
      <left style="thin">
        <color indexed="22"/>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2"/>
      </left>
      <right style="thin">
        <color indexed="64"/>
      </right>
      <top style="thin">
        <color indexed="64"/>
      </top>
      <bottom/>
      <diagonal/>
    </border>
    <border>
      <left style="thin">
        <color indexed="22"/>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64"/>
      </top>
      <bottom style="thin">
        <color indexed="64"/>
      </bottom>
      <diagonal/>
    </border>
    <border>
      <left style="thin">
        <color indexed="22"/>
      </left>
      <right/>
      <top/>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right style="thin">
        <color indexed="22"/>
      </right>
      <top/>
      <bottom/>
      <diagonal/>
    </border>
    <border>
      <left/>
      <right style="thin">
        <color indexed="64"/>
      </right>
      <top style="thin">
        <color indexed="22"/>
      </top>
      <bottom style="thin">
        <color indexed="22"/>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style="medium">
        <color indexed="64"/>
      </top>
      <bottom/>
      <diagonal/>
    </border>
    <border>
      <left style="dotted">
        <color indexed="64"/>
      </left>
      <right/>
      <top/>
      <bottom style="medium">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dotted">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dotted">
        <color indexed="64"/>
      </right>
      <top style="medium">
        <color indexed="64"/>
      </top>
      <bottom style="thin">
        <color indexed="64"/>
      </bottom>
      <diagonal/>
    </border>
    <border>
      <left/>
      <right style="medium">
        <color indexed="64"/>
      </right>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22"/>
      </right>
      <top style="thin">
        <color indexed="64"/>
      </top>
      <bottom style="medium">
        <color indexed="64"/>
      </bottom>
      <diagonal/>
    </border>
    <border>
      <left style="thin">
        <color indexed="22"/>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thin">
        <color indexed="22"/>
      </left>
      <right/>
      <top style="medium">
        <color indexed="64"/>
      </top>
      <bottom/>
      <diagonal/>
    </border>
    <border>
      <left/>
      <right style="thin">
        <color indexed="22"/>
      </right>
      <top style="medium">
        <color indexed="64"/>
      </top>
      <bottom/>
      <diagonal/>
    </border>
    <border>
      <left/>
      <right style="medium">
        <color indexed="64"/>
      </right>
      <top/>
      <bottom style="thin">
        <color indexed="64"/>
      </bottom>
      <diagonal/>
    </border>
    <border>
      <left/>
      <right style="dotted">
        <color indexed="64"/>
      </right>
      <top style="medium">
        <color indexed="64"/>
      </top>
      <bottom/>
      <diagonal/>
    </border>
    <border>
      <left style="medium">
        <color indexed="64"/>
      </left>
      <right/>
      <top style="thin">
        <color indexed="64"/>
      </top>
      <bottom/>
      <diagonal/>
    </border>
    <border>
      <left style="dotted">
        <color indexed="64"/>
      </left>
      <right/>
      <top style="thin">
        <color indexed="64"/>
      </top>
      <bottom style="medium">
        <color indexed="64"/>
      </bottom>
      <diagonal/>
    </border>
    <border>
      <left/>
      <right style="dotted">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style="medium">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22"/>
      </left>
      <right style="thin">
        <color indexed="22"/>
      </right>
      <top style="medium">
        <color indexed="64"/>
      </top>
      <bottom style="thin">
        <color indexed="22"/>
      </bottom>
      <diagonal/>
    </border>
    <border>
      <left style="thin">
        <color indexed="22"/>
      </left>
      <right style="medium">
        <color indexed="64"/>
      </right>
      <top style="medium">
        <color indexed="64"/>
      </top>
      <bottom style="thin">
        <color indexed="22"/>
      </bottom>
      <diagonal/>
    </border>
    <border>
      <left style="thin">
        <color indexed="22"/>
      </left>
      <right style="medium">
        <color indexed="64"/>
      </right>
      <top style="thin">
        <color indexed="22"/>
      </top>
      <bottom style="thin">
        <color indexed="22"/>
      </bottom>
      <diagonal/>
    </border>
    <border>
      <left/>
      <right style="medium">
        <color indexed="64"/>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22"/>
      </left>
      <right style="thin">
        <color indexed="22"/>
      </right>
      <top style="thin">
        <color indexed="22"/>
      </top>
      <bottom style="medium">
        <color indexed="64"/>
      </bottom>
      <diagonal/>
    </border>
    <border>
      <left style="thin">
        <color indexed="22"/>
      </left>
      <right style="medium">
        <color indexed="64"/>
      </right>
      <top style="thin">
        <color indexed="22"/>
      </top>
      <bottom style="medium">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style="medium">
        <color indexed="64"/>
      </right>
      <top style="dotted">
        <color indexed="64"/>
      </top>
      <bottom style="thin">
        <color indexed="64"/>
      </bottom>
      <diagonal/>
    </border>
    <border>
      <left/>
      <right style="thin">
        <color indexed="22"/>
      </right>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0" tint="-0.14996795556505021"/>
      </left>
      <right/>
      <top style="thin">
        <color indexed="64"/>
      </top>
      <bottom style="medium">
        <color indexed="64"/>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0" borderId="0" applyNumberFormat="0" applyFill="0" applyBorder="0" applyAlignment="0" applyProtection="0">
      <alignment vertical="center"/>
    </xf>
    <xf numFmtId="0" fontId="38" fillId="31" borderId="157" applyNumberFormat="0" applyAlignment="0" applyProtection="0">
      <alignment vertical="center"/>
    </xf>
    <xf numFmtId="0" fontId="39" fillId="3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2" fillId="6" borderId="158" applyNumberFormat="0" applyFont="0" applyAlignment="0" applyProtection="0">
      <alignment vertical="center"/>
    </xf>
    <xf numFmtId="0" fontId="40" fillId="0" borderId="159" applyNumberFormat="0" applyFill="0" applyAlignment="0" applyProtection="0">
      <alignment vertical="center"/>
    </xf>
    <xf numFmtId="0" fontId="41" fillId="33" borderId="0" applyNumberFormat="0" applyBorder="0" applyAlignment="0" applyProtection="0">
      <alignment vertical="center"/>
    </xf>
    <xf numFmtId="0" fontId="42" fillId="34" borderId="160" applyNumberFormat="0" applyAlignment="0" applyProtection="0">
      <alignment vertical="center"/>
    </xf>
    <xf numFmtId="0" fontId="43" fillId="0" borderId="0" applyNumberFormat="0" applyFill="0" applyBorder="0" applyAlignment="0" applyProtection="0">
      <alignment vertical="center"/>
    </xf>
    <xf numFmtId="0" fontId="44" fillId="0" borderId="161" applyNumberFormat="0" applyFill="0" applyAlignment="0" applyProtection="0">
      <alignment vertical="center"/>
    </xf>
    <xf numFmtId="0" fontId="45" fillId="0" borderId="162" applyNumberFormat="0" applyFill="0" applyAlignment="0" applyProtection="0">
      <alignment vertical="center"/>
    </xf>
    <xf numFmtId="0" fontId="46" fillId="0" borderId="163" applyNumberFormat="0" applyFill="0" applyAlignment="0" applyProtection="0">
      <alignment vertical="center"/>
    </xf>
    <xf numFmtId="0" fontId="46" fillId="0" borderId="0" applyNumberFormat="0" applyFill="0" applyBorder="0" applyAlignment="0" applyProtection="0">
      <alignment vertical="center"/>
    </xf>
    <xf numFmtId="0" fontId="47" fillId="0" borderId="164" applyNumberFormat="0" applyFill="0" applyAlignment="0" applyProtection="0">
      <alignment vertical="center"/>
    </xf>
    <xf numFmtId="0" fontId="48" fillId="34" borderId="165" applyNumberFormat="0" applyAlignment="0" applyProtection="0">
      <alignment vertical="center"/>
    </xf>
    <xf numFmtId="0" fontId="49" fillId="0" borderId="0" applyNumberFormat="0" applyFill="0" applyBorder="0" applyAlignment="0" applyProtection="0">
      <alignment vertical="center"/>
    </xf>
    <xf numFmtId="0" fontId="50" fillId="4" borderId="160" applyNumberFormat="0" applyAlignment="0" applyProtection="0">
      <alignment vertical="center"/>
    </xf>
    <xf numFmtId="0" fontId="51" fillId="35" borderId="0" applyNumberFormat="0" applyBorder="0" applyAlignment="0" applyProtection="0">
      <alignment vertical="center"/>
    </xf>
    <xf numFmtId="0" fontId="1" fillId="0" borderId="0">
      <alignment vertical="center"/>
    </xf>
    <xf numFmtId="0" fontId="35" fillId="0" borderId="0">
      <alignment vertical="center"/>
    </xf>
    <xf numFmtId="38" fontId="35" fillId="0" borderId="0" applyFont="0" applyFill="0" applyBorder="0" applyAlignment="0" applyProtection="0">
      <alignment vertical="center"/>
    </xf>
  </cellStyleXfs>
  <cellXfs count="1295">
    <xf numFmtId="0" fontId="0" fillId="0" borderId="0" xfId="0">
      <alignment vertical="center"/>
    </xf>
    <xf numFmtId="0" fontId="4" fillId="0" borderId="0" xfId="0" applyFont="1">
      <alignment vertical="center"/>
    </xf>
    <xf numFmtId="0" fontId="4" fillId="0" borderId="2" xfId="0" applyFont="1" applyBorder="1">
      <alignment vertical="center"/>
    </xf>
    <xf numFmtId="0" fontId="4" fillId="0" borderId="0" xfId="0" applyFont="1" applyAlignment="1"/>
    <xf numFmtId="0" fontId="4" fillId="0" borderId="0" xfId="0" applyFont="1" applyAlignment="1">
      <alignment vertical="top"/>
    </xf>
    <xf numFmtId="0" fontId="4" fillId="0" borderId="3" xfId="0" applyFont="1" applyBorder="1">
      <alignment vertical="center"/>
    </xf>
    <xf numFmtId="0" fontId="20" fillId="0" borderId="0" xfId="0" applyFont="1" applyAlignment="1">
      <alignment horizontal="center" vertical="center"/>
    </xf>
    <xf numFmtId="0" fontId="21" fillId="0" borderId="0" xfId="0" applyFont="1">
      <alignment vertical="center"/>
    </xf>
    <xf numFmtId="0" fontId="4" fillId="0" borderId="0" xfId="0" applyFont="1" applyAlignment="1">
      <alignment horizontal="center" vertical="center"/>
    </xf>
    <xf numFmtId="0" fontId="4" fillId="0" borderId="0" xfId="0" applyFont="1" applyAlignment="1">
      <alignment vertical="center" wrapText="1"/>
    </xf>
    <xf numFmtId="0" fontId="22" fillId="0" borderId="0" xfId="0" applyFont="1">
      <alignment vertical="center"/>
    </xf>
    <xf numFmtId="0" fontId="23" fillId="0" borderId="0" xfId="0" applyFont="1" applyAlignment="1">
      <alignment horizontal="center" vertical="center"/>
    </xf>
    <xf numFmtId="0" fontId="24" fillId="0" borderId="0" xfId="0" applyFont="1" applyAlignment="1">
      <alignment horizontal="center" vertical="center" shrinkToFit="1"/>
    </xf>
    <xf numFmtId="0" fontId="14" fillId="0" borderId="0" xfId="0" applyFont="1">
      <alignment vertical="center"/>
    </xf>
    <xf numFmtId="0" fontId="6" fillId="0" borderId="0" xfId="0" applyFont="1" applyAlignment="1">
      <alignment vertical="center" shrinkToFit="1"/>
    </xf>
    <xf numFmtId="0" fontId="20" fillId="0" borderId="0" xfId="0" applyFont="1">
      <alignment vertical="center"/>
    </xf>
    <xf numFmtId="0" fontId="15" fillId="0" borderId="0" xfId="0" applyFont="1">
      <alignment vertical="center"/>
    </xf>
    <xf numFmtId="0" fontId="24" fillId="0" borderId="0" xfId="0" applyFont="1" applyAlignment="1">
      <alignment vertical="center" shrinkToFit="1"/>
    </xf>
    <xf numFmtId="0" fontId="4" fillId="0" borderId="4" xfId="0" applyFont="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25" fillId="0" borderId="0" xfId="0" applyFont="1" applyAlignment="1">
      <alignment vertical="center" wrapText="1"/>
    </xf>
    <xf numFmtId="0" fontId="19" fillId="0" borderId="0" xfId="0" applyFont="1" applyAlignment="1">
      <alignment horizontal="center" vertical="center"/>
    </xf>
    <xf numFmtId="0" fontId="0" fillId="0" borderId="0" xfId="0" applyAlignment="1">
      <alignment vertical="center" textRotation="255"/>
    </xf>
    <xf numFmtId="0" fontId="4" fillId="0" borderId="5" xfId="0" applyFont="1" applyBorder="1">
      <alignment vertical="center"/>
    </xf>
    <xf numFmtId="0" fontId="4" fillId="0" borderId="6" xfId="0" applyFont="1" applyBorder="1">
      <alignment vertical="center"/>
    </xf>
    <xf numFmtId="0" fontId="4" fillId="3" borderId="7" xfId="0" applyFont="1" applyFill="1" applyBorder="1">
      <alignment vertical="center"/>
    </xf>
    <xf numFmtId="0" fontId="4" fillId="0" borderId="8" xfId="0" applyFont="1" applyBorder="1">
      <alignment vertical="center"/>
    </xf>
    <xf numFmtId="0" fontId="4" fillId="0" borderId="9" xfId="0" applyFont="1" applyBorder="1">
      <alignment vertical="center"/>
    </xf>
    <xf numFmtId="0" fontId="4" fillId="0" borderId="0" xfId="0" applyFont="1" applyAlignment="1">
      <alignment vertical="center" shrinkToFit="1"/>
    </xf>
    <xf numFmtId="0" fontId="4" fillId="0" borderId="10" xfId="0" applyFont="1" applyBorder="1" applyProtection="1">
      <alignment vertical="center"/>
      <protection locked="0"/>
    </xf>
    <xf numFmtId="0" fontId="4" fillId="0" borderId="11" xfId="0" applyFont="1" applyBorder="1" applyProtection="1">
      <alignment vertical="center"/>
      <protection locked="0"/>
    </xf>
    <xf numFmtId="0" fontId="4" fillId="0" borderId="12" xfId="0" applyFont="1" applyBorder="1" applyProtection="1">
      <alignment vertical="center"/>
      <protection locked="0"/>
    </xf>
    <xf numFmtId="0" fontId="4" fillId="0" borderId="13" xfId="0" applyFont="1" applyBorder="1" applyProtection="1">
      <alignment vertical="center"/>
      <protection locked="0"/>
    </xf>
    <xf numFmtId="0" fontId="4" fillId="0" borderId="0" xfId="0" applyFont="1" applyProtection="1">
      <alignment vertical="center"/>
      <protection locked="0"/>
    </xf>
    <xf numFmtId="0" fontId="26" fillId="0" borderId="0" xfId="0" applyFont="1">
      <alignment vertical="center"/>
    </xf>
    <xf numFmtId="0" fontId="14" fillId="0" borderId="53" xfId="44" applyFont="1" applyBorder="1">
      <alignment vertical="center"/>
    </xf>
    <xf numFmtId="0" fontId="14" fillId="0" borderId="5" xfId="44" applyFont="1" applyBorder="1">
      <alignment vertical="center"/>
    </xf>
    <xf numFmtId="0" fontId="14" fillId="0" borderId="31" xfId="44" applyFont="1" applyBorder="1">
      <alignment vertical="center"/>
    </xf>
    <xf numFmtId="0" fontId="4" fillId="0" borderId="94" xfId="44" applyFont="1" applyBorder="1">
      <alignment vertical="center"/>
    </xf>
    <xf numFmtId="0" fontId="59" fillId="0" borderId="30" xfId="43" applyFont="1" applyBorder="1" applyAlignment="1">
      <alignment horizontal="center" vertical="center"/>
    </xf>
    <xf numFmtId="0" fontId="59" fillId="0" borderId="30" xfId="43" applyFont="1" applyBorder="1">
      <alignment vertical="center"/>
    </xf>
    <xf numFmtId="186" fontId="59" fillId="0" borderId="30" xfId="43" applyNumberFormat="1" applyFont="1" applyBorder="1">
      <alignment vertical="center"/>
    </xf>
    <xf numFmtId="0" fontId="6" fillId="0" borderId="0" xfId="0" applyFont="1">
      <alignment vertical="center"/>
    </xf>
    <xf numFmtId="0" fontId="4" fillId="0" borderId="30" xfId="0" applyFont="1" applyBorder="1">
      <alignment vertical="center"/>
    </xf>
    <xf numFmtId="0" fontId="4" fillId="0" borderId="84" xfId="0" applyFont="1" applyBorder="1">
      <alignment vertical="center"/>
    </xf>
    <xf numFmtId="0" fontId="4" fillId="0" borderId="84" xfId="44" applyFont="1" applyBorder="1" applyAlignment="1">
      <alignment horizontal="right" vertical="center"/>
    </xf>
    <xf numFmtId="0" fontId="4" fillId="0" borderId="93" xfId="44" applyFont="1" applyBorder="1" applyAlignment="1">
      <alignment horizontal="right" vertical="center"/>
    </xf>
    <xf numFmtId="0" fontId="14" fillId="0" borderId="84" xfId="44" applyFont="1" applyBorder="1" applyAlignment="1">
      <alignment horizontal="left" vertical="center"/>
    </xf>
    <xf numFmtId="0" fontId="14" fillId="0" borderId="93" xfId="44" applyFont="1" applyBorder="1" applyAlignment="1">
      <alignment horizontal="left" vertical="center"/>
    </xf>
    <xf numFmtId="0" fontId="4" fillId="0" borderId="101" xfId="44" applyFont="1" applyBorder="1">
      <alignment vertical="center"/>
    </xf>
    <xf numFmtId="0" fontId="62" fillId="3" borderId="139" xfId="0" applyFont="1" applyFill="1" applyBorder="1">
      <alignment vertical="center"/>
    </xf>
    <xf numFmtId="0" fontId="62" fillId="3" borderId="140" xfId="0" applyFont="1" applyFill="1" applyBorder="1">
      <alignment vertical="center"/>
    </xf>
    <xf numFmtId="0" fontId="62" fillId="3" borderId="141" xfId="0" applyFont="1" applyFill="1" applyBorder="1">
      <alignment vertical="center"/>
    </xf>
    <xf numFmtId="0" fontId="4" fillId="0" borderId="30" xfId="0" applyFont="1" applyBorder="1" applyProtection="1">
      <alignment vertical="center"/>
      <protection locked="0"/>
    </xf>
    <xf numFmtId="0" fontId="4" fillId="0" borderId="10" xfId="0" applyFont="1" applyBorder="1" applyAlignment="1">
      <alignment horizontal="center" vertical="center"/>
    </xf>
    <xf numFmtId="0" fontId="4" fillId="0" borderId="176" xfId="0" applyFont="1" applyBorder="1" applyAlignment="1">
      <alignment horizontal="center" vertical="center"/>
    </xf>
    <xf numFmtId="0" fontId="64" fillId="37" borderId="0" xfId="0" applyFont="1" applyFill="1">
      <alignment vertical="center"/>
    </xf>
    <xf numFmtId="0" fontId="64" fillId="37" borderId="0" xfId="0" applyFont="1" applyFill="1" applyAlignment="1">
      <alignment vertical="top"/>
    </xf>
    <xf numFmtId="0" fontId="58" fillId="0" borderId="10" xfId="43" applyFont="1" applyBorder="1" applyAlignment="1">
      <alignment horizontal="center" vertical="center"/>
    </xf>
    <xf numFmtId="0" fontId="58" fillId="0" borderId="10" xfId="43" applyFont="1" applyBorder="1">
      <alignment vertical="center"/>
    </xf>
    <xf numFmtId="0" fontId="6" fillId="0" borderId="39" xfId="0" applyFont="1" applyBorder="1">
      <alignment vertical="center"/>
    </xf>
    <xf numFmtId="0" fontId="60" fillId="0" borderId="10" xfId="43" applyFont="1" applyBorder="1">
      <alignment vertical="center"/>
    </xf>
    <xf numFmtId="0" fontId="65" fillId="0" borderId="39" xfId="0" applyFont="1" applyBorder="1">
      <alignment vertical="center"/>
    </xf>
    <xf numFmtId="0" fontId="59" fillId="0" borderId="30" xfId="43" applyFont="1" applyBorder="1" applyAlignment="1">
      <alignment horizontal="left" vertical="center"/>
    </xf>
    <xf numFmtId="189" fontId="59" fillId="0" borderId="30" xfId="43" applyNumberFormat="1" applyFont="1" applyBorder="1" applyAlignment="1">
      <alignment horizontal="right" vertical="center"/>
    </xf>
    <xf numFmtId="0" fontId="64" fillId="0" borderId="0" xfId="0" applyFont="1">
      <alignment vertical="center"/>
    </xf>
    <xf numFmtId="0" fontId="64" fillId="0" borderId="0" xfId="0" applyFont="1" applyAlignment="1">
      <alignment vertical="top"/>
    </xf>
    <xf numFmtId="0" fontId="66" fillId="0" borderId="30" xfId="0" applyFont="1" applyBorder="1">
      <alignment vertical="center"/>
    </xf>
    <xf numFmtId="0" fontId="66" fillId="0" borderId="30" xfId="0" applyFont="1" applyBorder="1" applyAlignment="1">
      <alignment horizontal="center" vertical="center"/>
    </xf>
    <xf numFmtId="0" fontId="66" fillId="0" borderId="177" xfId="0" applyFont="1" applyBorder="1">
      <alignment vertical="center"/>
    </xf>
    <xf numFmtId="0" fontId="59" fillId="0" borderId="0" xfId="43" applyFont="1" applyAlignment="1">
      <alignment horizontal="center" vertical="center"/>
    </xf>
    <xf numFmtId="0" fontId="59" fillId="0" borderId="0" xfId="43" applyFont="1" applyAlignment="1">
      <alignment horizontal="left" vertical="center"/>
    </xf>
    <xf numFmtId="189" fontId="59" fillId="0" borderId="0" xfId="43" applyNumberFormat="1" applyFont="1" applyAlignment="1">
      <alignment horizontal="right" vertical="center"/>
    </xf>
    <xf numFmtId="0" fontId="59" fillId="0" borderId="177" xfId="43" applyFont="1" applyBorder="1" applyAlignment="1">
      <alignment horizontal="center" vertical="center"/>
    </xf>
    <xf numFmtId="0" fontId="27" fillId="0" borderId="14"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0" borderId="31"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19"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3" borderId="14" xfId="0" applyFont="1" applyFill="1" applyBorder="1" applyAlignment="1" applyProtection="1">
      <alignment vertical="center" wrapText="1"/>
      <protection locked="0"/>
    </xf>
    <xf numFmtId="0" fontId="27" fillId="3" borderId="5" xfId="0" applyFont="1" applyFill="1" applyBorder="1" applyAlignment="1" applyProtection="1">
      <alignment vertical="center" wrapText="1"/>
      <protection locked="0"/>
    </xf>
    <xf numFmtId="0" fontId="27" fillId="3" borderId="31" xfId="0" applyFont="1" applyFill="1" applyBorder="1" applyAlignment="1" applyProtection="1">
      <alignment vertical="center" wrapText="1"/>
      <protection locked="0"/>
    </xf>
    <xf numFmtId="0" fontId="27" fillId="3" borderId="25" xfId="0" applyFont="1" applyFill="1" applyBorder="1" applyAlignment="1" applyProtection="1">
      <alignment vertical="center" wrapText="1"/>
      <protection locked="0"/>
    </xf>
    <xf numFmtId="0" fontId="27" fillId="3" borderId="19" xfId="0" applyFont="1" applyFill="1" applyBorder="1" applyAlignment="1" applyProtection="1">
      <alignment vertical="center" wrapText="1"/>
      <protection locked="0"/>
    </xf>
    <xf numFmtId="0" fontId="27" fillId="3" borderId="26" xfId="0" applyFont="1" applyFill="1" applyBorder="1" applyAlignment="1" applyProtection="1">
      <alignment vertical="center" wrapText="1"/>
      <protection locked="0"/>
    </xf>
    <xf numFmtId="0" fontId="27" fillId="0" borderId="14" xfId="0" applyFont="1" applyBorder="1" applyAlignment="1" applyProtection="1">
      <alignment vertical="center" wrapText="1"/>
      <protection locked="0"/>
    </xf>
    <xf numFmtId="0" fontId="27" fillId="0" borderId="5" xfId="0" applyFont="1" applyBorder="1" applyAlignment="1" applyProtection="1">
      <alignment vertical="center" wrapText="1"/>
      <protection locked="0"/>
    </xf>
    <xf numFmtId="0" fontId="27" fillId="0" borderId="31" xfId="0" applyFont="1" applyBorder="1" applyAlignment="1" applyProtection="1">
      <alignment vertical="center" wrapText="1"/>
      <protection locked="0"/>
    </xf>
    <xf numFmtId="0" fontId="27" fillId="0" borderId="25" xfId="0" applyFont="1" applyBorder="1" applyAlignment="1" applyProtection="1">
      <alignment vertical="center" wrapText="1"/>
      <protection locked="0"/>
    </xf>
    <xf numFmtId="0" fontId="27" fillId="0" borderId="19" xfId="0" applyFont="1" applyBorder="1" applyAlignment="1" applyProtection="1">
      <alignment vertical="center" wrapText="1"/>
      <protection locked="0"/>
    </xf>
    <xf numFmtId="0" fontId="27" fillId="0" borderId="26" xfId="0" applyFont="1" applyBorder="1" applyAlignment="1" applyProtection="1">
      <alignment vertical="center" wrapText="1"/>
      <protection locked="0"/>
    </xf>
    <xf numFmtId="0" fontId="27" fillId="0" borderId="14" xfId="0" applyFont="1" applyBorder="1" applyAlignment="1" applyProtection="1">
      <alignment horizontal="center" vertical="top" textRotation="255" wrapText="1"/>
      <protection locked="0"/>
    </xf>
    <xf numFmtId="0" fontId="27" fillId="0" borderId="5" xfId="0" applyFont="1" applyBorder="1" applyAlignment="1" applyProtection="1">
      <alignment horizontal="center" vertical="top" textRotation="255" wrapText="1"/>
      <protection locked="0"/>
    </xf>
    <xf numFmtId="0" fontId="27" fillId="0" borderId="31" xfId="0" applyFont="1" applyBorder="1" applyAlignment="1" applyProtection="1">
      <alignment horizontal="center" vertical="top"/>
      <protection locked="0"/>
    </xf>
    <xf numFmtId="0" fontId="27" fillId="0" borderId="33" xfId="0" applyFont="1" applyBorder="1" applyAlignment="1" applyProtection="1">
      <alignment horizontal="center" vertical="top"/>
      <protection locked="0"/>
    </xf>
    <xf numFmtId="0" fontId="27" fillId="0" borderId="0" xfId="0" applyFont="1" applyAlignment="1" applyProtection="1">
      <alignment horizontal="center" vertical="top"/>
      <protection locked="0"/>
    </xf>
    <xf numFmtId="0" fontId="27" fillId="0" borderId="34" xfId="0" applyFont="1" applyBorder="1" applyAlignment="1" applyProtection="1">
      <alignment horizontal="center" vertical="top"/>
      <protection locked="0"/>
    </xf>
    <xf numFmtId="0" fontId="27" fillId="0" borderId="25" xfId="0" applyFont="1" applyBorder="1" applyAlignment="1" applyProtection="1">
      <alignment horizontal="center" vertical="top"/>
      <protection locked="0"/>
    </xf>
    <xf numFmtId="0" fontId="27" fillId="0" borderId="19" xfId="0" applyFont="1" applyBorder="1" applyAlignment="1" applyProtection="1">
      <alignment horizontal="center" vertical="top"/>
      <protection locked="0"/>
    </xf>
    <xf numFmtId="0" fontId="27" fillId="0" borderId="26" xfId="0" applyFont="1" applyBorder="1" applyAlignment="1" applyProtection="1">
      <alignment horizontal="center" vertical="top"/>
      <protection locked="0"/>
    </xf>
    <xf numFmtId="0" fontId="27" fillId="3" borderId="30" xfId="0" applyFont="1" applyFill="1" applyBorder="1" applyAlignment="1" applyProtection="1">
      <alignment vertical="center" wrapText="1"/>
      <protection locked="0"/>
    </xf>
    <xf numFmtId="0" fontId="4" fillId="0" borderId="30" xfId="0" applyFont="1" applyBorder="1" applyAlignment="1">
      <alignment horizontal="center" vertical="center"/>
    </xf>
    <xf numFmtId="0" fontId="4" fillId="0" borderId="0" xfId="0" applyFont="1">
      <alignment vertical="center"/>
    </xf>
    <xf numFmtId="0" fontId="4" fillId="0" borderId="19" xfId="0" applyFont="1" applyBorder="1">
      <alignment vertical="center"/>
    </xf>
    <xf numFmtId="0" fontId="4" fillId="0" borderId="14"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25" xfId="0" applyFont="1" applyBorder="1" applyAlignment="1">
      <alignment horizontal="center" vertical="center"/>
    </xf>
    <xf numFmtId="0" fontId="4" fillId="0" borderId="19" xfId="0" applyFont="1" applyBorder="1" applyAlignment="1">
      <alignment horizontal="center" vertical="center"/>
    </xf>
    <xf numFmtId="0" fontId="4" fillId="0" borderId="26" xfId="0" applyFont="1" applyBorder="1" applyAlignment="1">
      <alignment horizontal="center" vertical="center"/>
    </xf>
    <xf numFmtId="0" fontId="27" fillId="0" borderId="14" xfId="0" applyFont="1" applyBorder="1" applyAlignment="1">
      <alignment vertical="center" wrapText="1"/>
    </xf>
    <xf numFmtId="0" fontId="27" fillId="0" borderId="5" xfId="0" applyFont="1" applyBorder="1" applyAlignment="1">
      <alignment vertical="center" wrapText="1"/>
    </xf>
    <xf numFmtId="0" fontId="27" fillId="0" borderId="31" xfId="0" applyFont="1" applyBorder="1" applyAlignment="1">
      <alignment vertical="center" wrapText="1"/>
    </xf>
    <xf numFmtId="0" fontId="27" fillId="0" borderId="25" xfId="0" applyFont="1" applyBorder="1" applyAlignment="1">
      <alignment vertical="center" wrapText="1"/>
    </xf>
    <xf numFmtId="0" fontId="27" fillId="0" borderId="19" xfId="0" applyFont="1" applyBorder="1" applyAlignment="1">
      <alignment vertical="center" wrapText="1"/>
    </xf>
    <xf numFmtId="0" fontId="27" fillId="0" borderId="26" xfId="0" applyFont="1" applyBorder="1" applyAlignment="1">
      <alignment vertical="center" wrapText="1"/>
    </xf>
    <xf numFmtId="0" fontId="2" fillId="0" borderId="14" xfId="0" applyFont="1" applyBorder="1" applyAlignment="1">
      <alignment horizontal="center" vertical="center"/>
    </xf>
    <xf numFmtId="0" fontId="2" fillId="0" borderId="31"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0" fillId="0" borderId="14"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3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4"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3" borderId="106" xfId="0" applyFill="1" applyBorder="1" applyAlignment="1" applyProtection="1">
      <alignment horizontal="center" vertical="center" shrinkToFit="1"/>
      <protection locked="0"/>
    </xf>
    <xf numFmtId="0" fontId="0" fillId="3" borderId="5" xfId="0" applyFill="1" applyBorder="1" applyAlignment="1" applyProtection="1">
      <alignment horizontal="center" vertical="center" shrinkToFit="1"/>
      <protection locked="0"/>
    </xf>
    <xf numFmtId="0" fontId="0" fillId="3" borderId="78" xfId="0" applyFill="1" applyBorder="1" applyAlignment="1" applyProtection="1">
      <alignment horizontal="center" vertical="center" shrinkToFit="1"/>
      <protection locked="0"/>
    </xf>
    <xf numFmtId="0" fontId="0" fillId="3" borderId="0" xfId="0" applyFill="1" applyAlignment="1" applyProtection="1">
      <alignment horizontal="center" vertical="center" shrinkToFit="1"/>
      <protection locked="0"/>
    </xf>
    <xf numFmtId="183" fontId="0" fillId="0" borderId="14" xfId="0" applyNumberFormat="1" applyBorder="1" applyAlignment="1">
      <alignment horizontal="center" vertical="center" shrinkToFit="1"/>
    </xf>
    <xf numFmtId="183" fontId="0" fillId="0" borderId="31" xfId="0" applyNumberFormat="1" applyBorder="1" applyAlignment="1">
      <alignment horizontal="center" vertical="center" shrinkToFit="1"/>
    </xf>
    <xf numFmtId="183" fontId="0" fillId="0" borderId="148" xfId="0" applyNumberFormat="1" applyBorder="1" applyAlignment="1">
      <alignment horizontal="center" vertical="center" shrinkToFit="1"/>
    </xf>
    <xf numFmtId="183" fontId="0" fillId="0" borderId="149" xfId="0" applyNumberFormat="1" applyBorder="1" applyAlignment="1">
      <alignment horizontal="center" vertical="center" shrinkToFit="1"/>
    </xf>
    <xf numFmtId="0" fontId="0" fillId="0" borderId="11" xfId="0" applyBorder="1" applyAlignment="1">
      <alignment horizontal="center" vertical="center" shrinkToFit="1"/>
    </xf>
    <xf numFmtId="0" fontId="0" fillId="0" borderId="100" xfId="0" applyBorder="1" applyAlignment="1">
      <alignment horizontal="center" vertical="center" shrinkToFit="1"/>
    </xf>
    <xf numFmtId="0" fontId="0" fillId="0" borderId="152" xfId="0" applyBorder="1" applyAlignment="1">
      <alignment horizontal="center"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183" fontId="0" fillId="0" borderId="33" xfId="0" applyNumberFormat="1" applyBorder="1" applyAlignment="1">
      <alignment horizontal="center" vertical="center" shrinkToFit="1"/>
    </xf>
    <xf numFmtId="183" fontId="0" fillId="0" borderId="34" xfId="0" applyNumberFormat="1" applyBorder="1" applyAlignment="1">
      <alignment horizontal="center" vertical="center" shrinkToFit="1"/>
    </xf>
    <xf numFmtId="0" fontId="0" fillId="0" borderId="31" xfId="0" applyBorder="1" applyAlignment="1">
      <alignment horizontal="center" vertical="center" shrinkToFit="1"/>
    </xf>
    <xf numFmtId="0" fontId="0" fillId="0" borderId="34" xfId="0" applyBorder="1" applyAlignment="1">
      <alignment horizontal="center" vertical="center" shrinkToFit="1"/>
    </xf>
    <xf numFmtId="0" fontId="0" fillId="0" borderId="26" xfId="0" applyBorder="1" applyAlignment="1">
      <alignment horizontal="center" vertical="center" shrinkToFit="1"/>
    </xf>
    <xf numFmtId="0" fontId="0" fillId="0" borderId="56"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56" xfId="0" applyBorder="1" applyAlignment="1">
      <alignment horizontal="center" vertical="center" shrinkToFit="1"/>
    </xf>
    <xf numFmtId="0" fontId="0" fillId="0" borderId="7" xfId="0" applyBorder="1" applyAlignment="1">
      <alignment horizontal="center" vertical="center" shrinkToFit="1"/>
    </xf>
    <xf numFmtId="0" fontId="0" fillId="0" borderId="153" xfId="0" applyBorder="1" applyAlignment="1">
      <alignment horizontal="center" vertical="center" shrinkToFit="1"/>
    </xf>
    <xf numFmtId="0" fontId="0" fillId="0" borderId="154" xfId="0" applyBorder="1" applyAlignment="1">
      <alignment horizontal="center" vertical="center" shrinkToFit="1"/>
    </xf>
    <xf numFmtId="0" fontId="0" fillId="0" borderId="155" xfId="0" applyBorder="1" applyAlignment="1">
      <alignment horizontal="center" vertical="center" shrinkToFit="1"/>
    </xf>
    <xf numFmtId="0" fontId="0" fillId="0" borderId="156" xfId="0" applyBorder="1" applyAlignment="1">
      <alignment horizontal="center" vertical="center" shrinkToFit="1"/>
    </xf>
    <xf numFmtId="0" fontId="0" fillId="0" borderId="58" xfId="0" applyBorder="1" applyAlignment="1">
      <alignment horizontal="center" vertical="center" shrinkToFit="1"/>
    </xf>
    <xf numFmtId="0" fontId="0" fillId="0" borderId="151" xfId="0" applyBorder="1" applyAlignment="1">
      <alignment horizontal="center" vertical="center" shrinkToFit="1"/>
    </xf>
    <xf numFmtId="0" fontId="0" fillId="0" borderId="150" xfId="0" applyBorder="1" applyAlignment="1">
      <alignment horizontal="center" vertical="center" shrinkToFit="1"/>
    </xf>
    <xf numFmtId="0" fontId="0" fillId="0" borderId="0" xfId="0" applyAlignment="1">
      <alignment horizontal="center" vertical="center"/>
    </xf>
    <xf numFmtId="0" fontId="4" fillId="0" borderId="1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86" xfId="0" applyFont="1" applyBorder="1" applyAlignment="1">
      <alignment horizontal="center" vertical="center"/>
    </xf>
    <xf numFmtId="0" fontId="4" fillId="0" borderId="106" xfId="0" applyFont="1" applyBorder="1" applyAlignment="1">
      <alignment horizontal="center" vertical="center"/>
    </xf>
    <xf numFmtId="0" fontId="4" fillId="0" borderId="82" xfId="0" applyFont="1" applyBorder="1" applyAlignment="1">
      <alignment horizontal="center" vertical="center"/>
    </xf>
    <xf numFmtId="0" fontId="0" fillId="0" borderId="70" xfId="0" applyBorder="1" applyAlignment="1">
      <alignment horizontal="center" vertical="center" shrinkToFit="1"/>
    </xf>
    <xf numFmtId="0" fontId="0" fillId="0" borderId="89" xfId="0" applyBorder="1" applyAlignment="1">
      <alignment horizontal="center" vertical="center" shrinkToFit="1"/>
    </xf>
    <xf numFmtId="0" fontId="0" fillId="0" borderId="104" xfId="0" applyBorder="1" applyAlignment="1">
      <alignment horizontal="center" vertical="center" shrinkToFit="1"/>
    </xf>
    <xf numFmtId="0" fontId="4" fillId="0" borderId="0" xfId="0" applyFont="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1" xfId="0" applyFont="1" applyBorder="1" applyAlignment="1">
      <alignment horizontal="center" vertical="center" textRotation="255"/>
    </xf>
    <xf numFmtId="0" fontId="4" fillId="0" borderId="26" xfId="0" applyFont="1" applyBorder="1" applyAlignment="1">
      <alignment horizontal="center" vertical="center" textRotation="255"/>
    </xf>
    <xf numFmtId="0" fontId="4" fillId="0" borderId="5"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0" xfId="0" applyFont="1" applyAlignment="1">
      <alignment horizontal="center" vertical="center" wrapText="1"/>
    </xf>
    <xf numFmtId="0" fontId="4" fillId="0" borderId="70" xfId="0" applyFont="1" applyBorder="1" applyAlignment="1">
      <alignment horizontal="center" vertical="center" textRotation="255"/>
    </xf>
    <xf numFmtId="0" fontId="4" fillId="0" borderId="104" xfId="0" applyFont="1" applyBorder="1" applyAlignment="1">
      <alignment horizontal="center" vertical="center" textRotation="255"/>
    </xf>
    <xf numFmtId="0" fontId="0" fillId="0" borderId="14" xfId="0" applyBorder="1" applyAlignment="1">
      <alignment horizontal="center" vertical="center" shrinkToFit="1"/>
    </xf>
    <xf numFmtId="0" fontId="0" fillId="0" borderId="33" xfId="0" applyBorder="1" applyAlignment="1">
      <alignment horizontal="center" vertical="center" shrinkToFit="1"/>
    </xf>
    <xf numFmtId="0" fontId="4" fillId="0" borderId="0" xfId="0" applyFont="1" applyAlignment="1">
      <alignment vertical="center" wrapText="1"/>
    </xf>
    <xf numFmtId="0" fontId="0" fillId="3" borderId="46" xfId="0" applyFill="1" applyBorder="1" applyAlignment="1" applyProtection="1">
      <alignment vertical="top" wrapText="1"/>
      <protection locked="0"/>
    </xf>
    <xf numFmtId="0" fontId="0" fillId="3" borderId="3" xfId="0" applyFill="1" applyBorder="1" applyAlignment="1" applyProtection="1">
      <alignment vertical="top" wrapText="1"/>
      <protection locked="0"/>
    </xf>
    <xf numFmtId="0" fontId="0" fillId="3" borderId="47" xfId="0" applyFill="1" applyBorder="1" applyAlignment="1" applyProtection="1">
      <alignment vertical="top" wrapText="1"/>
      <protection locked="0"/>
    </xf>
    <xf numFmtId="0" fontId="0" fillId="3" borderId="45" xfId="0" applyFill="1" applyBorder="1" applyAlignment="1" applyProtection="1">
      <alignment vertical="top" wrapText="1"/>
      <protection locked="0"/>
    </xf>
    <xf numFmtId="0" fontId="0" fillId="3" borderId="0" xfId="0" applyFill="1" applyAlignment="1" applyProtection="1">
      <alignment vertical="top" wrapText="1"/>
      <protection locked="0"/>
    </xf>
    <xf numFmtId="0" fontId="0" fillId="3" borderId="51" xfId="0" applyFill="1" applyBorder="1" applyAlignment="1" applyProtection="1">
      <alignment vertical="top" wrapText="1"/>
      <protection locked="0"/>
    </xf>
    <xf numFmtId="0" fontId="0" fillId="3" borderId="48" xfId="0" applyFill="1" applyBorder="1" applyAlignment="1" applyProtection="1">
      <alignment vertical="top" wrapText="1"/>
      <protection locked="0"/>
    </xf>
    <xf numFmtId="0" fontId="0" fillId="3" borderId="49" xfId="0" applyFill="1" applyBorder="1" applyAlignment="1" applyProtection="1">
      <alignment vertical="top" wrapText="1"/>
      <protection locked="0"/>
    </xf>
    <xf numFmtId="0" fontId="0" fillId="3" borderId="50" xfId="0" applyFill="1" applyBorder="1" applyAlignment="1" applyProtection="1">
      <alignment vertical="top" wrapText="1"/>
      <protection locked="0"/>
    </xf>
    <xf numFmtId="0" fontId="0" fillId="3" borderId="46" xfId="0" applyFill="1" applyBorder="1" applyAlignment="1" applyProtection="1">
      <alignment horizontal="center" vertical="center"/>
      <protection locked="0"/>
    </xf>
    <xf numFmtId="0" fontId="0" fillId="3" borderId="47" xfId="0" applyFill="1" applyBorder="1" applyAlignment="1" applyProtection="1">
      <alignment horizontal="center" vertical="center"/>
      <protection locked="0"/>
    </xf>
    <xf numFmtId="0" fontId="0" fillId="3" borderId="48" xfId="0" applyFill="1" applyBorder="1" applyAlignment="1" applyProtection="1">
      <alignment horizontal="center" vertical="center"/>
      <protection locked="0"/>
    </xf>
    <xf numFmtId="0" fontId="0" fillId="3" borderId="50" xfId="0" applyFill="1" applyBorder="1" applyAlignment="1" applyProtection="1">
      <alignment horizontal="center" vertical="center"/>
      <protection locked="0"/>
    </xf>
    <xf numFmtId="0" fontId="6" fillId="5" borderId="14" xfId="0" applyFont="1" applyFill="1" applyBorder="1">
      <alignment vertical="center"/>
    </xf>
    <xf numFmtId="0" fontId="6" fillId="5" borderId="5" xfId="0" applyFont="1" applyFill="1" applyBorder="1">
      <alignment vertical="center"/>
    </xf>
    <xf numFmtId="0" fontId="6" fillId="5" borderId="31" xfId="0" applyFont="1" applyFill="1" applyBorder="1">
      <alignment vertical="center"/>
    </xf>
    <xf numFmtId="0" fontId="6" fillId="5" borderId="0" xfId="0" applyFont="1" applyFill="1" applyAlignment="1">
      <alignment horizontal="center"/>
    </xf>
    <xf numFmtId="0" fontId="6" fillId="5" borderId="34" xfId="0" applyFont="1" applyFill="1" applyBorder="1" applyAlignment="1">
      <alignment horizontal="center"/>
    </xf>
    <xf numFmtId="0" fontId="6" fillId="5" borderId="19" xfId="0" applyFont="1" applyFill="1" applyBorder="1" applyAlignment="1">
      <alignment horizontal="center"/>
    </xf>
    <xf numFmtId="0" fontId="6" fillId="5" borderId="26" xfId="0" applyFont="1" applyFill="1" applyBorder="1" applyAlignment="1">
      <alignment horizontal="center"/>
    </xf>
    <xf numFmtId="38" fontId="0" fillId="5" borderId="33" xfId="45" applyFont="1" applyFill="1" applyBorder="1" applyAlignment="1" applyProtection="1">
      <alignment horizontal="center" vertical="center"/>
    </xf>
    <xf numFmtId="38" fontId="0" fillId="5" borderId="0" xfId="45" applyFont="1" applyFill="1" applyBorder="1" applyAlignment="1" applyProtection="1">
      <alignment horizontal="center" vertical="center"/>
    </xf>
    <xf numFmtId="38" fontId="0" fillId="5" borderId="25" xfId="45" applyFont="1" applyFill="1" applyBorder="1" applyAlignment="1" applyProtection="1">
      <alignment horizontal="center" vertical="center"/>
    </xf>
    <xf numFmtId="38" fontId="0" fillId="5" borderId="19" xfId="45" applyFont="1" applyFill="1" applyBorder="1" applyAlignment="1" applyProtection="1">
      <alignment horizontal="center" vertical="center"/>
    </xf>
    <xf numFmtId="0" fontId="0" fillId="5" borderId="33" xfId="0" applyFill="1" applyBorder="1" applyAlignment="1">
      <alignment horizontal="center" vertical="center"/>
    </xf>
    <xf numFmtId="0" fontId="0" fillId="5" borderId="0" xfId="0" applyFill="1" applyAlignment="1">
      <alignment horizontal="center" vertical="center"/>
    </xf>
    <xf numFmtId="0" fontId="0" fillId="5" borderId="25" xfId="0" applyFill="1" applyBorder="1" applyAlignment="1">
      <alignment horizontal="center" vertical="center"/>
    </xf>
    <xf numFmtId="0" fontId="0" fillId="5" borderId="19" xfId="0" applyFill="1" applyBorder="1" applyAlignment="1">
      <alignment horizontal="center" vertical="center"/>
    </xf>
    <xf numFmtId="0" fontId="6" fillId="0" borderId="1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0" xfId="0" applyFont="1" applyAlignment="1">
      <alignment horizontal="center" vertical="center" wrapText="1"/>
    </xf>
    <xf numFmtId="0" fontId="6" fillId="0" borderId="3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6" xfId="0" applyFont="1" applyBorder="1" applyAlignment="1">
      <alignment horizontal="center" vertical="center" wrapText="1"/>
    </xf>
    <xf numFmtId="38" fontId="0" fillId="3" borderId="14" xfId="45" applyFont="1" applyFill="1" applyBorder="1" applyAlignment="1" applyProtection="1">
      <alignment horizontal="center" vertical="center"/>
      <protection locked="0"/>
    </xf>
    <xf numFmtId="38" fontId="0" fillId="3" borderId="5" xfId="45" applyFont="1" applyFill="1" applyBorder="1" applyAlignment="1" applyProtection="1">
      <alignment horizontal="center" vertical="center"/>
      <protection locked="0"/>
    </xf>
    <xf numFmtId="38" fontId="0" fillId="3" borderId="17" xfId="45" applyFont="1" applyFill="1" applyBorder="1" applyAlignment="1" applyProtection="1">
      <alignment horizontal="center" vertical="center"/>
      <protection locked="0"/>
    </xf>
    <xf numFmtId="38" fontId="0" fillId="3" borderId="25" xfId="45" applyFont="1" applyFill="1" applyBorder="1" applyAlignment="1" applyProtection="1">
      <alignment horizontal="center" vertical="center"/>
      <protection locked="0"/>
    </xf>
    <xf numFmtId="38" fontId="0" fillId="3" borderId="19" xfId="45" applyFont="1" applyFill="1" applyBorder="1" applyAlignment="1" applyProtection="1">
      <alignment horizontal="center" vertical="center"/>
      <protection locked="0"/>
    </xf>
    <xf numFmtId="38" fontId="0" fillId="3" borderId="20" xfId="45" applyFont="1" applyFill="1" applyBorder="1" applyAlignment="1" applyProtection="1">
      <alignment horizontal="center" vertical="center"/>
      <protection locked="0"/>
    </xf>
    <xf numFmtId="0" fontId="4" fillId="0" borderId="51" xfId="0" applyFont="1" applyBorder="1" applyAlignment="1">
      <alignment horizontal="center" vertical="center"/>
    </xf>
    <xf numFmtId="0" fontId="4" fillId="0" borderId="0" xfId="0" applyFont="1" applyAlignment="1">
      <alignment horizontal="distributed" vertical="center"/>
    </xf>
    <xf numFmtId="0" fontId="4" fillId="0" borderId="30" xfId="0" applyFont="1" applyBorder="1" applyAlignment="1">
      <alignment horizontal="center" vertical="center" textRotation="255"/>
    </xf>
    <xf numFmtId="0" fontId="4" fillId="0" borderId="44" xfId="0" applyFont="1" applyBorder="1" applyAlignment="1">
      <alignment horizontal="center" vertical="center" textRotation="255"/>
    </xf>
    <xf numFmtId="0" fontId="6" fillId="5" borderId="14" xfId="0" applyFont="1" applyFill="1" applyBorder="1" applyAlignment="1">
      <alignment vertical="center" shrinkToFit="1"/>
    </xf>
    <xf numFmtId="0" fontId="6" fillId="5" borderId="5" xfId="0" applyFont="1" applyFill="1" applyBorder="1" applyAlignment="1">
      <alignment vertical="center" shrinkToFit="1"/>
    </xf>
    <xf numFmtId="0" fontId="6" fillId="5" borderId="31" xfId="0" applyFont="1" applyFill="1" applyBorder="1" applyAlignment="1">
      <alignment vertical="center" shrinkToFit="1"/>
    </xf>
    <xf numFmtId="0" fontId="0" fillId="3" borderId="2"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3" borderId="41" xfId="0" applyFill="1" applyBorder="1" applyAlignment="1" applyProtection="1">
      <alignment vertical="center" wrapText="1"/>
      <protection locked="0"/>
    </xf>
    <xf numFmtId="0" fontId="0" fillId="3" borderId="42" xfId="0" applyFill="1" applyBorder="1" applyAlignment="1" applyProtection="1">
      <alignment vertical="center" wrapText="1"/>
      <protection locked="0"/>
    </xf>
    <xf numFmtId="0" fontId="0" fillId="3" borderId="43" xfId="0" applyFill="1" applyBorder="1" applyAlignment="1" applyProtection="1">
      <alignment vertical="center" wrapText="1"/>
      <protection locked="0"/>
    </xf>
    <xf numFmtId="0" fontId="4" fillId="0" borderId="39" xfId="0" applyFont="1" applyBorder="1" applyAlignment="1">
      <alignment horizontal="center" vertical="center"/>
    </xf>
    <xf numFmtId="0" fontId="4" fillId="0" borderId="10" xfId="0" applyFont="1" applyBorder="1" applyAlignment="1">
      <alignment horizontal="center" vertical="center"/>
    </xf>
    <xf numFmtId="38" fontId="0" fillId="3" borderId="39" xfId="45" applyFont="1" applyFill="1" applyBorder="1" applyAlignment="1" applyProtection="1">
      <alignment horizontal="center" vertical="center"/>
      <protection locked="0"/>
    </xf>
    <xf numFmtId="38" fontId="0" fillId="3" borderId="10" xfId="45" applyFont="1" applyFill="1" applyBorder="1" applyAlignment="1" applyProtection="1">
      <alignment horizontal="center" vertical="center"/>
      <protection locked="0"/>
    </xf>
    <xf numFmtId="38" fontId="0" fillId="3" borderId="33" xfId="45" applyFont="1" applyFill="1" applyBorder="1" applyAlignment="1" applyProtection="1">
      <alignment horizontal="center" vertical="center"/>
      <protection locked="0"/>
    </xf>
    <xf numFmtId="38" fontId="0" fillId="3" borderId="0" xfId="45" applyFont="1" applyFill="1" applyBorder="1" applyAlignment="1" applyProtection="1">
      <alignment horizontal="center" vertical="center"/>
      <protection locked="0"/>
    </xf>
    <xf numFmtId="0" fontId="4" fillId="0" borderId="14" xfId="0" applyFont="1" applyBorder="1">
      <alignment vertical="center"/>
    </xf>
    <xf numFmtId="0" fontId="4" fillId="0" borderId="5" xfId="0" applyFont="1" applyBorder="1">
      <alignment vertical="center"/>
    </xf>
    <xf numFmtId="0" fontId="4" fillId="0" borderId="33" xfId="0" applyFont="1" applyBorder="1">
      <alignment vertical="center"/>
    </xf>
    <xf numFmtId="0" fontId="4" fillId="3" borderId="16"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31"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4" fillId="3" borderId="19" xfId="0" applyFont="1" applyFill="1" applyBorder="1" applyAlignment="1" applyProtection="1">
      <alignment horizontal="center" vertical="center"/>
      <protection locked="0"/>
    </xf>
    <xf numFmtId="0" fontId="4" fillId="3" borderId="26" xfId="0" applyFont="1" applyFill="1" applyBorder="1" applyAlignment="1" applyProtection="1">
      <alignment horizontal="center" vertical="center"/>
      <protection locked="0"/>
    </xf>
    <xf numFmtId="0" fontId="4" fillId="0" borderId="25" xfId="0" applyFont="1" applyBorder="1">
      <alignment vertical="center"/>
    </xf>
    <xf numFmtId="0" fontId="4" fillId="0" borderId="16" xfId="0" applyFont="1" applyBorder="1" applyAlignment="1">
      <alignment horizontal="center" vertical="center"/>
    </xf>
    <xf numFmtId="0" fontId="4" fillId="0" borderId="45" xfId="0" applyFont="1" applyBorder="1" applyAlignment="1">
      <alignment horizontal="center" vertical="center"/>
    </xf>
    <xf numFmtId="0" fontId="0" fillId="3" borderId="14"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4" fillId="0" borderId="16" xfId="0" applyFont="1" applyBorder="1" applyAlignment="1">
      <alignment horizontal="center" vertical="center" wrapText="1"/>
    </xf>
    <xf numFmtId="0" fontId="4" fillId="0" borderId="18" xfId="0" applyFont="1" applyBorder="1" applyAlignment="1">
      <alignment horizontal="center" vertical="center"/>
    </xf>
    <xf numFmtId="0" fontId="4" fillId="0" borderId="19" xfId="0" applyFont="1" applyBorder="1" applyAlignment="1">
      <alignment horizontal="distributed" vertical="center"/>
    </xf>
    <xf numFmtId="0" fontId="12" fillId="3" borderId="2" xfId="0" applyFont="1" applyFill="1" applyBorder="1" applyProtection="1">
      <alignment vertical="center"/>
      <protection locked="0"/>
    </xf>
    <xf numFmtId="0" fontId="12" fillId="3" borderId="35" xfId="0" applyFont="1" applyFill="1" applyBorder="1" applyProtection="1">
      <alignment vertical="center"/>
      <protection locked="0"/>
    </xf>
    <xf numFmtId="0" fontId="12" fillId="3" borderId="36" xfId="0" applyFont="1" applyFill="1" applyBorder="1" applyProtection="1">
      <alignment vertical="center"/>
      <protection locked="0"/>
    </xf>
    <xf numFmtId="0" fontId="12" fillId="3" borderId="46" xfId="0" applyFont="1" applyFill="1" applyBorder="1" applyProtection="1">
      <alignment vertical="center"/>
      <protection locked="0"/>
    </xf>
    <xf numFmtId="0" fontId="12" fillId="3" borderId="3" xfId="0" applyFont="1" applyFill="1" applyBorder="1" applyProtection="1">
      <alignment vertical="center"/>
      <protection locked="0"/>
    </xf>
    <xf numFmtId="0" fontId="12" fillId="3" borderId="47" xfId="0" applyFont="1" applyFill="1" applyBorder="1" applyProtection="1">
      <alignment vertical="center"/>
      <protection locked="0"/>
    </xf>
    <xf numFmtId="0" fontId="0" fillId="3" borderId="46" xfId="0" applyFill="1" applyBorder="1" applyProtection="1">
      <alignment vertical="center"/>
      <protection locked="0"/>
    </xf>
    <xf numFmtId="0" fontId="0" fillId="3" borderId="3" xfId="0" applyFill="1" applyBorder="1" applyProtection="1">
      <alignment vertical="center"/>
      <protection locked="0"/>
    </xf>
    <xf numFmtId="0" fontId="0" fillId="3" borderId="47" xfId="0" applyFill="1" applyBorder="1" applyProtection="1">
      <alignment vertical="center"/>
      <protection locked="0"/>
    </xf>
    <xf numFmtId="0" fontId="0" fillId="3" borderId="48" xfId="0" applyFill="1" applyBorder="1" applyProtection="1">
      <alignment vertical="center"/>
      <protection locked="0"/>
    </xf>
    <xf numFmtId="0" fontId="0" fillId="3" borderId="49" xfId="0" applyFill="1" applyBorder="1" applyProtection="1">
      <alignment vertical="center"/>
      <protection locked="0"/>
    </xf>
    <xf numFmtId="0" fontId="0" fillId="3" borderId="50" xfId="0" applyFill="1" applyBorder="1" applyProtection="1">
      <alignment vertical="center"/>
      <protection locked="0"/>
    </xf>
    <xf numFmtId="0" fontId="12" fillId="3" borderId="46" xfId="0" applyFont="1" applyFill="1" applyBorder="1" applyAlignment="1" applyProtection="1">
      <alignment vertical="center" wrapText="1"/>
      <protection locked="0"/>
    </xf>
    <xf numFmtId="0" fontId="12" fillId="3" borderId="3" xfId="0" applyFont="1" applyFill="1" applyBorder="1" applyAlignment="1" applyProtection="1">
      <alignment vertical="center" wrapText="1"/>
      <protection locked="0"/>
    </xf>
    <xf numFmtId="0" fontId="12" fillId="3" borderId="47" xfId="0" applyFont="1" applyFill="1" applyBorder="1" applyAlignment="1" applyProtection="1">
      <alignment vertical="center" wrapText="1"/>
      <protection locked="0"/>
    </xf>
    <xf numFmtId="0" fontId="12" fillId="3" borderId="48" xfId="0" applyFont="1" applyFill="1" applyBorder="1" applyAlignment="1" applyProtection="1">
      <alignment vertical="center" wrapText="1"/>
      <protection locked="0"/>
    </xf>
    <xf numFmtId="0" fontId="12" fillId="3" borderId="49" xfId="0" applyFont="1" applyFill="1" applyBorder="1" applyAlignment="1" applyProtection="1">
      <alignment vertical="center" wrapText="1"/>
      <protection locked="0"/>
    </xf>
    <xf numFmtId="0" fontId="12" fillId="3" borderId="50" xfId="0" applyFont="1" applyFill="1" applyBorder="1" applyAlignment="1" applyProtection="1">
      <alignment vertical="center" wrapText="1"/>
      <protection locked="0"/>
    </xf>
    <xf numFmtId="0" fontId="0" fillId="3" borderId="35" xfId="0" applyFill="1" applyBorder="1" applyProtection="1">
      <alignment vertical="center"/>
      <protection locked="0"/>
    </xf>
    <xf numFmtId="0" fontId="0" fillId="3" borderId="36" xfId="0" applyFill="1" applyBorder="1" applyProtection="1">
      <alignment vertical="center"/>
      <protection locked="0"/>
    </xf>
    <xf numFmtId="0" fontId="0" fillId="3" borderId="3" xfId="0" applyFill="1" applyBorder="1" applyAlignment="1" applyProtection="1">
      <alignment vertical="center" wrapText="1"/>
      <protection locked="0"/>
    </xf>
    <xf numFmtId="0" fontId="0" fillId="3" borderId="37" xfId="0" applyFill="1" applyBorder="1" applyAlignment="1" applyProtection="1">
      <alignment vertical="center" wrapText="1"/>
      <protection locked="0"/>
    </xf>
    <xf numFmtId="0" fontId="4" fillId="0" borderId="0" xfId="0" applyFont="1" applyAlignment="1">
      <alignment horizontal="right" vertical="center"/>
    </xf>
    <xf numFmtId="0" fontId="0" fillId="0" borderId="5" xfId="0" applyBorder="1">
      <alignment vertical="center"/>
    </xf>
    <xf numFmtId="0" fontId="0" fillId="0" borderId="31" xfId="0" applyBorder="1">
      <alignment vertical="center"/>
    </xf>
    <xf numFmtId="0" fontId="0" fillId="0" borderId="33" xfId="0" applyBorder="1">
      <alignment vertical="center"/>
    </xf>
    <xf numFmtId="0" fontId="0" fillId="0" borderId="0" xfId="0">
      <alignment vertical="center"/>
    </xf>
    <xf numFmtId="0" fontId="0" fillId="0" borderId="34" xfId="0" applyBorder="1">
      <alignment vertical="center"/>
    </xf>
    <xf numFmtId="0" fontId="0" fillId="0" borderId="25" xfId="0" applyBorder="1">
      <alignment vertical="center"/>
    </xf>
    <xf numFmtId="0" fontId="0" fillId="0" borderId="19" xfId="0" applyBorder="1">
      <alignment vertical="center"/>
    </xf>
    <xf numFmtId="0" fontId="0" fillId="0" borderId="26" xfId="0" applyBorder="1">
      <alignment vertical="center"/>
    </xf>
    <xf numFmtId="0" fontId="2" fillId="3" borderId="14" xfId="0" applyFont="1" applyFill="1" applyBorder="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3" borderId="31" xfId="0" applyFont="1" applyFill="1" applyBorder="1" applyAlignment="1" applyProtection="1">
      <alignment vertical="center" wrapText="1"/>
      <protection locked="0"/>
    </xf>
    <xf numFmtId="0" fontId="2" fillId="3" borderId="25" xfId="0" applyFont="1" applyFill="1" applyBorder="1" applyAlignment="1" applyProtection="1">
      <alignment vertical="center" wrapText="1"/>
      <protection locked="0"/>
    </xf>
    <xf numFmtId="0" fontId="2" fillId="3" borderId="19" xfId="0" applyFont="1" applyFill="1" applyBorder="1" applyAlignment="1" applyProtection="1">
      <alignment vertical="center" wrapText="1"/>
      <protection locked="0"/>
    </xf>
    <xf numFmtId="0" fontId="2" fillId="3" borderId="26" xfId="0" applyFont="1" applyFill="1" applyBorder="1" applyAlignment="1" applyProtection="1">
      <alignment vertical="center" wrapText="1"/>
      <protection locked="0"/>
    </xf>
    <xf numFmtId="0" fontId="4" fillId="0" borderId="38" xfId="0" applyFont="1" applyBorder="1" applyAlignment="1">
      <alignment horizontal="center" vertical="center"/>
    </xf>
    <xf numFmtId="0" fontId="4" fillId="0" borderId="40" xfId="0" applyFont="1" applyBorder="1" applyAlignment="1">
      <alignment horizontal="center" vertical="center"/>
    </xf>
    <xf numFmtId="38" fontId="0" fillId="2" borderId="14" xfId="45" applyFont="1" applyFill="1" applyBorder="1" applyAlignment="1" applyProtection="1">
      <alignment horizontal="center" vertical="center"/>
    </xf>
    <xf numFmtId="38" fontId="0" fillId="2" borderId="5" xfId="45" applyFont="1" applyFill="1" applyBorder="1" applyAlignment="1" applyProtection="1">
      <alignment horizontal="center" vertical="center"/>
    </xf>
    <xf numFmtId="38" fontId="0" fillId="2" borderId="33" xfId="45" applyFont="1" applyFill="1" applyBorder="1" applyAlignment="1" applyProtection="1">
      <alignment horizontal="center" vertical="center"/>
    </xf>
    <xf numFmtId="38" fontId="0" fillId="2" borderId="0" xfId="45" applyFont="1" applyFill="1" applyBorder="1" applyAlignment="1" applyProtection="1">
      <alignment horizontal="center" vertical="center"/>
    </xf>
    <xf numFmtId="38" fontId="0" fillId="2" borderId="25" xfId="45" applyFont="1" applyFill="1" applyBorder="1" applyAlignment="1" applyProtection="1">
      <alignment horizontal="center" vertical="center"/>
    </xf>
    <xf numFmtId="38" fontId="0" fillId="2" borderId="19" xfId="45" applyFont="1" applyFill="1" applyBorder="1" applyAlignment="1" applyProtection="1">
      <alignment horizontal="center" vertical="center"/>
    </xf>
    <xf numFmtId="0" fontId="0" fillId="5" borderId="5" xfId="0" applyFill="1" applyBorder="1">
      <alignment vertical="center"/>
    </xf>
    <xf numFmtId="0" fontId="0" fillId="5" borderId="31" xfId="0" applyFill="1" applyBorder="1">
      <alignment vertical="center"/>
    </xf>
    <xf numFmtId="0" fontId="6" fillId="0" borderId="5" xfId="0" applyFont="1" applyBorder="1" applyAlignment="1">
      <alignment horizontal="center" vertical="center"/>
    </xf>
    <xf numFmtId="0" fontId="6" fillId="0" borderId="19" xfId="0" applyFont="1" applyBorder="1" applyAlignment="1">
      <alignment horizontal="center" vertical="center"/>
    </xf>
    <xf numFmtId="0" fontId="0" fillId="3" borderId="16" xfId="0" applyFill="1" applyBorder="1" applyAlignment="1" applyProtection="1">
      <alignment horizontal="center" vertical="center"/>
      <protection locked="0"/>
    </xf>
    <xf numFmtId="0" fontId="0" fillId="3" borderId="17"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4" fillId="0" borderId="14" xfId="0" applyFont="1" applyBorder="1" applyAlignment="1">
      <alignment horizontal="center"/>
    </xf>
    <xf numFmtId="0" fontId="4" fillId="0" borderId="5" xfId="0" applyFont="1" applyBorder="1" applyAlignment="1">
      <alignment horizontal="center"/>
    </xf>
    <xf numFmtId="0" fontId="4" fillId="3" borderId="5" xfId="0" applyFont="1" applyFill="1" applyBorder="1" applyProtection="1">
      <alignment vertical="center"/>
      <protection locked="0"/>
    </xf>
    <xf numFmtId="0" fontId="4" fillId="3" borderId="31" xfId="0" applyFont="1" applyFill="1" applyBorder="1" applyProtection="1">
      <alignment vertical="center"/>
      <protection locked="0"/>
    </xf>
    <xf numFmtId="0" fontId="4" fillId="3" borderId="19" xfId="0" applyFont="1" applyFill="1" applyBorder="1" applyProtection="1">
      <alignment vertical="center"/>
      <protection locked="0"/>
    </xf>
    <xf numFmtId="0" fontId="4" fillId="3" borderId="26" xfId="0" applyFont="1" applyFill="1" applyBorder="1" applyProtection="1">
      <alignment vertical="center"/>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6" fillId="0" borderId="1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31" xfId="0" applyFont="1" applyBorder="1" applyAlignment="1">
      <alignment horizontal="center" vertical="center" shrinkToFit="1"/>
    </xf>
    <xf numFmtId="0" fontId="4" fillId="0" borderId="32"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4" xfId="0" applyFont="1" applyBorder="1">
      <alignment vertical="center"/>
    </xf>
    <xf numFmtId="0" fontId="4" fillId="0" borderId="26" xfId="0" applyFont="1" applyBorder="1">
      <alignment vertical="center"/>
    </xf>
    <xf numFmtId="0" fontId="4" fillId="0" borderId="33" xfId="0" applyFont="1" applyBorder="1" applyAlignment="1">
      <alignment vertical="center" shrinkToFit="1"/>
    </xf>
    <xf numFmtId="0" fontId="4" fillId="0" borderId="0" xfId="0" applyFont="1" applyAlignment="1">
      <alignment vertical="center" shrinkToFit="1"/>
    </xf>
    <xf numFmtId="0" fontId="4" fillId="3" borderId="14" xfId="0" applyFont="1" applyFill="1" applyBorder="1" applyAlignment="1" applyProtection="1">
      <alignment horizontal="center" vertical="center"/>
      <protection locked="0"/>
    </xf>
    <xf numFmtId="0" fontId="4" fillId="3" borderId="25" xfId="0" applyFont="1" applyFill="1" applyBorder="1" applyAlignment="1" applyProtection="1">
      <alignment horizontal="center" vertical="center"/>
      <protection locked="0"/>
    </xf>
    <xf numFmtId="0" fontId="0" fillId="3" borderId="19" xfId="0" applyFill="1" applyBorder="1" applyAlignment="1" applyProtection="1">
      <alignment horizontal="center" vertical="center" shrinkToFit="1"/>
      <protection locked="0"/>
    </xf>
    <xf numFmtId="0" fontId="4" fillId="0" borderId="31" xfId="0" applyFont="1" applyBorder="1">
      <alignment vertical="center"/>
    </xf>
    <xf numFmtId="0" fontId="4" fillId="0" borderId="25" xfId="0" applyFont="1" applyBorder="1" applyAlignment="1">
      <alignment horizontal="center" vertical="top"/>
    </xf>
    <xf numFmtId="0" fontId="4" fillId="0" borderId="19" xfId="0" applyFont="1" applyBorder="1" applyAlignment="1">
      <alignment horizontal="center" vertical="top"/>
    </xf>
    <xf numFmtId="0" fontId="4" fillId="0" borderId="44" xfId="0" applyFont="1" applyBorder="1" applyAlignment="1">
      <alignment horizontal="center" vertical="center"/>
    </xf>
    <xf numFmtId="0" fontId="6" fillId="0" borderId="31" xfId="0" applyFont="1" applyBorder="1" applyAlignment="1">
      <alignment horizontal="center" vertical="center"/>
    </xf>
    <xf numFmtId="0" fontId="6" fillId="0" borderId="26" xfId="0" applyFont="1" applyBorder="1" applyAlignment="1">
      <alignment horizontal="center" vertical="center"/>
    </xf>
    <xf numFmtId="0" fontId="0" fillId="3" borderId="2" xfId="0" applyFill="1" applyBorder="1" applyAlignment="1" applyProtection="1">
      <alignment vertical="center" wrapText="1"/>
      <protection locked="0"/>
    </xf>
    <xf numFmtId="0" fontId="0" fillId="3" borderId="35" xfId="0" applyFill="1" applyBorder="1" applyAlignment="1" applyProtection="1">
      <alignment vertical="center" wrapText="1"/>
      <protection locked="0"/>
    </xf>
    <xf numFmtId="0" fontId="0" fillId="3" borderId="52" xfId="0" applyFill="1" applyBorder="1" applyAlignment="1" applyProtection="1">
      <alignment vertical="center" wrapText="1"/>
      <protection locked="0"/>
    </xf>
    <xf numFmtId="0" fontId="33" fillId="3" borderId="2" xfId="28" applyFill="1" applyBorder="1" applyAlignment="1" applyProtection="1">
      <alignment vertical="center" wrapText="1"/>
      <protection locked="0"/>
    </xf>
    <xf numFmtId="0" fontId="12" fillId="3" borderId="35" xfId="0" applyFont="1" applyFill="1" applyBorder="1" applyAlignment="1" applyProtection="1">
      <alignment vertical="center" wrapText="1"/>
      <protection locked="0"/>
    </xf>
    <xf numFmtId="0" fontId="12" fillId="3" borderId="52" xfId="0" applyFont="1" applyFill="1" applyBorder="1" applyAlignment="1" applyProtection="1">
      <alignment vertical="center" wrapText="1"/>
      <protection locked="0"/>
    </xf>
    <xf numFmtId="0" fontId="0" fillId="3" borderId="46" xfId="0" applyFill="1" applyBorder="1" applyAlignment="1" applyProtection="1">
      <alignment vertical="center" wrapText="1"/>
      <protection locked="0"/>
    </xf>
    <xf numFmtId="0" fontId="0" fillId="3" borderId="47" xfId="0" applyFill="1" applyBorder="1" applyAlignment="1" applyProtection="1">
      <alignment vertical="center" wrapText="1"/>
      <protection locked="0"/>
    </xf>
    <xf numFmtId="0" fontId="0" fillId="3" borderId="25"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4" fillId="0" borderId="2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6" fillId="0" borderId="25"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6" xfId="0" applyFont="1" applyBorder="1" applyAlignment="1">
      <alignment horizontal="center" vertical="center" shrinkToFit="1"/>
    </xf>
    <xf numFmtId="0" fontId="4" fillId="0" borderId="49" xfId="0" applyFont="1" applyBorder="1">
      <alignment vertical="center"/>
    </xf>
    <xf numFmtId="0" fontId="0" fillId="0" borderId="19" xfId="0" applyBorder="1" applyAlignment="1">
      <alignment horizontal="center" vertical="center"/>
    </xf>
    <xf numFmtId="0" fontId="0" fillId="3" borderId="14" xfId="45" applyNumberFormat="1" applyFont="1" applyFill="1" applyBorder="1" applyAlignment="1" applyProtection="1">
      <alignment horizontal="center" vertical="center" shrinkToFit="1"/>
      <protection locked="0"/>
    </xf>
    <xf numFmtId="0" fontId="0" fillId="3" borderId="5" xfId="45" applyNumberFormat="1" applyFont="1" applyFill="1" applyBorder="1" applyAlignment="1" applyProtection="1">
      <alignment horizontal="center" vertical="center" shrinkToFit="1"/>
      <protection locked="0"/>
    </xf>
    <xf numFmtId="0" fontId="0" fillId="3" borderId="33" xfId="45" applyNumberFormat="1" applyFont="1" applyFill="1" applyBorder="1" applyAlignment="1" applyProtection="1">
      <alignment horizontal="center" vertical="center" shrinkToFit="1"/>
      <protection locked="0"/>
    </xf>
    <xf numFmtId="0" fontId="0" fillId="3" borderId="0" xfId="45" applyNumberFormat="1" applyFont="1" applyFill="1" applyAlignment="1" applyProtection="1">
      <alignment horizontal="center" vertical="center" shrinkToFit="1"/>
      <protection locked="0"/>
    </xf>
    <xf numFmtId="0" fontId="0" fillId="3" borderId="25" xfId="45" applyNumberFormat="1" applyFont="1" applyFill="1" applyBorder="1" applyAlignment="1" applyProtection="1">
      <alignment horizontal="center" vertical="center" shrinkToFit="1"/>
      <protection locked="0"/>
    </xf>
    <xf numFmtId="0" fontId="0" fillId="3" borderId="19" xfId="45" applyNumberFormat="1" applyFont="1" applyFill="1" applyBorder="1" applyAlignment="1" applyProtection="1">
      <alignment horizontal="center" vertical="center" shrinkToFit="1"/>
      <protection locked="0"/>
    </xf>
    <xf numFmtId="0" fontId="0" fillId="3" borderId="53" xfId="0" applyFill="1" applyBorder="1" applyAlignment="1" applyProtection="1">
      <alignment horizontal="center" vertical="center" shrinkToFit="1"/>
      <protection locked="0"/>
    </xf>
    <xf numFmtId="0" fontId="0" fillId="3" borderId="31" xfId="0" applyFill="1" applyBorder="1" applyAlignment="1" applyProtection="1">
      <alignment horizontal="center" vertical="center" shrinkToFit="1"/>
      <protection locked="0"/>
    </xf>
    <xf numFmtId="0" fontId="0" fillId="3" borderId="54" xfId="0" applyFill="1" applyBorder="1" applyAlignment="1" applyProtection="1">
      <alignment horizontal="center" vertical="center" shrinkToFit="1"/>
      <protection locked="0"/>
    </xf>
    <xf numFmtId="0" fontId="0" fillId="3" borderId="34" xfId="0" applyFill="1" applyBorder="1" applyAlignment="1" applyProtection="1">
      <alignment horizontal="center" vertical="center" shrinkToFit="1"/>
      <protection locked="0"/>
    </xf>
    <xf numFmtId="0" fontId="0" fillId="3" borderId="55" xfId="0" applyFill="1" applyBorder="1" applyAlignment="1" applyProtection="1">
      <alignment horizontal="center" vertical="center" shrinkToFit="1"/>
      <protection locked="0"/>
    </xf>
    <xf numFmtId="0" fontId="0" fillId="3" borderId="26" xfId="0" applyFill="1" applyBorder="1" applyAlignment="1" applyProtection="1">
      <alignment horizontal="center" vertical="center" shrinkToFit="1"/>
      <protection locked="0"/>
    </xf>
    <xf numFmtId="0" fontId="0" fillId="0" borderId="53" xfId="0" applyBorder="1" applyAlignment="1">
      <alignment horizontal="center" vertical="center"/>
    </xf>
    <xf numFmtId="0" fontId="0" fillId="0" borderId="31" xfId="0" applyBorder="1" applyAlignment="1">
      <alignment horizontal="center" vertical="center"/>
    </xf>
    <xf numFmtId="0" fontId="0" fillId="0" borderId="54" xfId="0" applyBorder="1" applyAlignment="1">
      <alignment horizontal="center" vertical="center"/>
    </xf>
    <xf numFmtId="0" fontId="0" fillId="0" borderId="34"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xf>
    <xf numFmtId="0" fontId="0" fillId="0" borderId="14" xfId="45" applyNumberFormat="1" applyFont="1" applyFill="1" applyBorder="1" applyAlignment="1">
      <alignment horizontal="center" vertical="center"/>
    </xf>
    <xf numFmtId="0" fontId="0" fillId="0" borderId="5" xfId="45" applyNumberFormat="1" applyFont="1" applyFill="1" applyBorder="1" applyAlignment="1">
      <alignment horizontal="center" vertical="center"/>
    </xf>
    <xf numFmtId="0" fontId="0" fillId="0" borderId="33" xfId="45" applyNumberFormat="1" applyFont="1" applyFill="1" applyBorder="1" applyAlignment="1">
      <alignment horizontal="center" vertical="center"/>
    </xf>
    <xf numFmtId="0" fontId="0" fillId="0" borderId="0" xfId="45" applyNumberFormat="1" applyFont="1" applyFill="1" applyBorder="1" applyAlignment="1">
      <alignment horizontal="center" vertical="center"/>
    </xf>
    <xf numFmtId="0" fontId="0" fillId="0" borderId="25" xfId="45" applyNumberFormat="1" applyFont="1" applyFill="1" applyBorder="1" applyAlignment="1">
      <alignment horizontal="center" vertical="center"/>
    </xf>
    <xf numFmtId="0" fontId="0" fillId="0" borderId="19" xfId="45" applyNumberFormat="1" applyFont="1" applyFill="1" applyBorder="1" applyAlignment="1">
      <alignment horizontal="center" vertical="center"/>
    </xf>
    <xf numFmtId="0" fontId="0" fillId="3" borderId="14" xfId="0" applyFill="1" applyBorder="1" applyAlignment="1" applyProtection="1">
      <alignment horizontal="center" vertical="center" shrinkToFit="1"/>
      <protection locked="0"/>
    </xf>
    <xf numFmtId="0" fontId="0" fillId="3" borderId="33" xfId="0" applyFill="1" applyBorder="1" applyAlignment="1" applyProtection="1">
      <alignment horizontal="center" vertical="center" shrinkToFit="1"/>
      <protection locked="0"/>
    </xf>
    <xf numFmtId="0" fontId="0" fillId="3" borderId="25" xfId="0" applyFill="1" applyBorder="1" applyAlignment="1" applyProtection="1">
      <alignment horizontal="center" vertical="center" shrinkToFit="1"/>
      <protection locked="0"/>
    </xf>
    <xf numFmtId="0" fontId="0" fillId="3" borderId="14" xfId="0" applyFill="1" applyBorder="1" applyAlignment="1" applyProtection="1">
      <alignment vertical="center" wrapText="1"/>
      <protection locked="0"/>
    </xf>
    <xf numFmtId="0" fontId="0" fillId="3" borderId="5" xfId="0" applyFill="1" applyBorder="1" applyAlignment="1" applyProtection="1">
      <alignment vertical="center" wrapText="1"/>
      <protection locked="0"/>
    </xf>
    <xf numFmtId="0" fontId="0" fillId="3" borderId="31" xfId="0" applyFill="1" applyBorder="1" applyAlignment="1" applyProtection="1">
      <alignment vertical="center" wrapText="1"/>
      <protection locked="0"/>
    </xf>
    <xf numFmtId="0" fontId="0" fillId="3" borderId="33"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34" xfId="0" applyFill="1" applyBorder="1" applyAlignment="1" applyProtection="1">
      <alignment vertical="center" wrapText="1"/>
      <protection locked="0"/>
    </xf>
    <xf numFmtId="0" fontId="0" fillId="3" borderId="25" xfId="0" applyFill="1" applyBorder="1" applyAlignment="1" applyProtection="1">
      <alignment vertical="center" wrapText="1"/>
      <protection locked="0"/>
    </xf>
    <xf numFmtId="0" fontId="0" fillId="3" borderId="19" xfId="0" applyFill="1" applyBorder="1" applyAlignment="1" applyProtection="1">
      <alignment vertical="center" wrapText="1"/>
      <protection locked="0"/>
    </xf>
    <xf numFmtId="0" fontId="0" fillId="3" borderId="26" xfId="0" applyFill="1" applyBorder="1" applyAlignment="1" applyProtection="1">
      <alignment vertical="center" wrapText="1"/>
      <protection locked="0"/>
    </xf>
    <xf numFmtId="0" fontId="27" fillId="3" borderId="1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7" fillId="3" borderId="31" xfId="0" applyFont="1" applyFill="1" applyBorder="1" applyAlignment="1" applyProtection="1">
      <alignment horizontal="center" vertical="center" wrapText="1"/>
      <protection locked="0"/>
    </xf>
    <xf numFmtId="0" fontId="27" fillId="3" borderId="25" xfId="0" applyFont="1" applyFill="1" applyBorder="1" applyAlignment="1" applyProtection="1">
      <alignment horizontal="center" vertical="center" wrapText="1"/>
      <protection locked="0"/>
    </xf>
    <xf numFmtId="0" fontId="27" fillId="3" borderId="19" xfId="0" applyFont="1" applyFill="1" applyBorder="1" applyAlignment="1" applyProtection="1">
      <alignment horizontal="center" vertical="center" wrapText="1"/>
      <protection locked="0"/>
    </xf>
    <xf numFmtId="0" fontId="27" fillId="3" borderId="26" xfId="0" applyFont="1" applyFill="1" applyBorder="1" applyAlignment="1" applyProtection="1">
      <alignment horizontal="center" vertical="center" wrapText="1"/>
      <protection locked="0"/>
    </xf>
    <xf numFmtId="0" fontId="0" fillId="3" borderId="30" xfId="0" applyFill="1" applyBorder="1" applyAlignment="1" applyProtection="1">
      <alignment horizontal="center" vertical="center" wrapText="1"/>
      <protection locked="0"/>
    </xf>
    <xf numFmtId="0" fontId="4" fillId="0" borderId="34"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56" xfId="0" applyFont="1" applyBorder="1" applyAlignment="1">
      <alignment horizontal="center" vertical="center"/>
    </xf>
    <xf numFmtId="0" fontId="4" fillId="0" borderId="7" xfId="0" applyFont="1" applyBorder="1" applyAlignment="1">
      <alignment horizontal="center" vertical="center"/>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0" fillId="3" borderId="30" xfId="0" applyFill="1" applyBorder="1" applyAlignment="1" applyProtection="1">
      <alignment vertical="center" wrapText="1"/>
      <protection locked="0"/>
    </xf>
    <xf numFmtId="0" fontId="0" fillId="3" borderId="0" xfId="45" applyNumberFormat="1" applyFont="1" applyFill="1" applyBorder="1" applyAlignment="1" applyProtection="1">
      <alignment horizontal="center" vertical="center" shrinkToFit="1"/>
      <protection locked="0"/>
    </xf>
    <xf numFmtId="0" fontId="0" fillId="3" borderId="3" xfId="0" applyFill="1" applyBorder="1" applyAlignment="1" applyProtection="1">
      <alignment vertical="top"/>
      <protection locked="0"/>
    </xf>
    <xf numFmtId="0" fontId="0" fillId="3" borderId="47" xfId="0" applyFill="1" applyBorder="1" applyAlignment="1" applyProtection="1">
      <alignment vertical="top"/>
      <protection locked="0"/>
    </xf>
    <xf numFmtId="0" fontId="0" fillId="3" borderId="45" xfId="0" applyFill="1" applyBorder="1" applyAlignment="1" applyProtection="1">
      <alignment vertical="top"/>
      <protection locked="0"/>
    </xf>
    <xf numFmtId="0" fontId="0" fillId="3" borderId="0" xfId="0" applyFill="1" applyAlignment="1" applyProtection="1">
      <alignment vertical="top"/>
      <protection locked="0"/>
    </xf>
    <xf numFmtId="0" fontId="0" fillId="3" borderId="51" xfId="0" applyFill="1" applyBorder="1" applyAlignment="1" applyProtection="1">
      <alignment vertical="top"/>
      <protection locked="0"/>
    </xf>
    <xf numFmtId="0" fontId="0" fillId="3" borderId="48" xfId="0" applyFill="1" applyBorder="1" applyAlignment="1" applyProtection="1">
      <alignment vertical="top"/>
      <protection locked="0"/>
    </xf>
    <xf numFmtId="0" fontId="0" fillId="3" borderId="49" xfId="0" applyFill="1" applyBorder="1" applyAlignment="1" applyProtection="1">
      <alignment vertical="top"/>
      <protection locked="0"/>
    </xf>
    <xf numFmtId="0" fontId="0" fillId="3" borderId="50" xfId="0" applyFill="1" applyBorder="1" applyAlignment="1" applyProtection="1">
      <alignment vertical="top"/>
      <protection locked="0"/>
    </xf>
    <xf numFmtId="0" fontId="0" fillId="3" borderId="45" xfId="0" applyFill="1" applyBorder="1" applyProtection="1">
      <alignment vertical="center"/>
      <protection locked="0"/>
    </xf>
    <xf numFmtId="0" fontId="0" fillId="3" borderId="0" xfId="0" applyFill="1" applyProtection="1">
      <alignment vertical="center"/>
      <protection locked="0"/>
    </xf>
    <xf numFmtId="0" fontId="0" fillId="3" borderId="51" xfId="0" applyFill="1" applyBorder="1" applyProtection="1">
      <alignment vertical="center"/>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0" fillId="3" borderId="15" xfId="45" applyNumberFormat="1" applyFont="1" applyFill="1" applyBorder="1" applyAlignment="1" applyProtection="1">
      <alignment horizontal="center" vertical="center" shrinkToFit="1"/>
      <protection locked="0"/>
    </xf>
    <xf numFmtId="0" fontId="0" fillId="3" borderId="59" xfId="45" applyNumberFormat="1" applyFont="1" applyFill="1" applyBorder="1" applyAlignment="1" applyProtection="1">
      <alignment horizontal="center" vertical="center" shrinkToFit="1"/>
      <protection locked="0"/>
    </xf>
    <xf numFmtId="0" fontId="0" fillId="3" borderId="60" xfId="45" applyNumberFormat="1" applyFont="1" applyFill="1" applyBorder="1" applyAlignment="1" applyProtection="1">
      <alignment horizontal="center" vertical="center" shrinkToFit="1"/>
      <protection locked="0"/>
    </xf>
    <xf numFmtId="0" fontId="27" fillId="0" borderId="5" xfId="0" applyFont="1" applyBorder="1" applyProtection="1">
      <alignment vertical="center"/>
      <protection locked="0"/>
    </xf>
    <xf numFmtId="0" fontId="27" fillId="0" borderId="31" xfId="0" applyFont="1" applyBorder="1" applyProtection="1">
      <alignment vertical="center"/>
      <protection locked="0"/>
    </xf>
    <xf numFmtId="0" fontId="27" fillId="0" borderId="25" xfId="0" applyFont="1" applyBorder="1" applyProtection="1">
      <alignment vertical="center"/>
      <protection locked="0"/>
    </xf>
    <xf numFmtId="0" fontId="27" fillId="0" borderId="19" xfId="0" applyFont="1" applyBorder="1" applyProtection="1">
      <alignment vertical="center"/>
      <protection locked="0"/>
    </xf>
    <xf numFmtId="0" fontId="27" fillId="0" borderId="26" xfId="0" applyFont="1" applyBorder="1" applyProtection="1">
      <alignment vertical="center"/>
      <protection locked="0"/>
    </xf>
    <xf numFmtId="0" fontId="27" fillId="3" borderId="14" xfId="0" applyFont="1" applyFill="1" applyBorder="1" applyAlignment="1" applyProtection="1">
      <alignment horizontal="center" vertical="top" textRotation="255" wrapText="1"/>
      <protection locked="0"/>
    </xf>
    <xf numFmtId="0" fontId="27" fillId="3" borderId="5" xfId="0" applyFont="1" applyFill="1" applyBorder="1" applyAlignment="1" applyProtection="1">
      <alignment horizontal="center" vertical="top" textRotation="255" wrapText="1"/>
      <protection locked="0"/>
    </xf>
    <xf numFmtId="0" fontId="27" fillId="3" borderId="31" xfId="0" applyFont="1" applyFill="1" applyBorder="1" applyAlignment="1" applyProtection="1">
      <alignment horizontal="center" vertical="top" textRotation="255" wrapText="1"/>
      <protection locked="0"/>
    </xf>
    <xf numFmtId="0" fontId="27" fillId="3" borderId="33" xfId="0" applyFont="1" applyFill="1" applyBorder="1" applyAlignment="1" applyProtection="1">
      <alignment horizontal="center" vertical="top" textRotation="255" wrapText="1"/>
      <protection locked="0"/>
    </xf>
    <xf numFmtId="0" fontId="27" fillId="3" borderId="0" xfId="0" applyFont="1" applyFill="1" applyAlignment="1" applyProtection="1">
      <alignment horizontal="center" vertical="top" textRotation="255" wrapText="1"/>
      <protection locked="0"/>
    </xf>
    <xf numFmtId="0" fontId="27" fillId="3" borderId="34" xfId="0" applyFont="1" applyFill="1" applyBorder="1" applyAlignment="1" applyProtection="1">
      <alignment horizontal="center" vertical="top" textRotation="255" wrapText="1"/>
      <protection locked="0"/>
    </xf>
    <xf numFmtId="0" fontId="27" fillId="3" borderId="25" xfId="0" applyFont="1" applyFill="1" applyBorder="1" applyAlignment="1" applyProtection="1">
      <alignment horizontal="center" vertical="top" textRotation="255" wrapText="1"/>
      <protection locked="0"/>
    </xf>
    <xf numFmtId="0" fontId="27" fillId="3" borderId="19" xfId="0" applyFont="1" applyFill="1" applyBorder="1" applyAlignment="1" applyProtection="1">
      <alignment horizontal="center" vertical="top" textRotation="255" wrapText="1"/>
      <protection locked="0"/>
    </xf>
    <xf numFmtId="0" fontId="27" fillId="3" borderId="26" xfId="0" applyFont="1" applyFill="1" applyBorder="1" applyAlignment="1" applyProtection="1">
      <alignment horizontal="center" vertical="top" textRotation="255" wrapText="1"/>
      <protection locked="0"/>
    </xf>
    <xf numFmtId="0" fontId="27" fillId="3" borderId="31" xfId="0" applyFont="1" applyFill="1" applyBorder="1" applyAlignment="1" applyProtection="1">
      <alignment horizontal="center" vertical="top"/>
      <protection locked="0"/>
    </xf>
    <xf numFmtId="0" fontId="27" fillId="3" borderId="33" xfId="0" applyFont="1" applyFill="1" applyBorder="1" applyAlignment="1" applyProtection="1">
      <alignment horizontal="center" vertical="top"/>
      <protection locked="0"/>
    </xf>
    <xf numFmtId="0" fontId="27" fillId="3" borderId="0" xfId="0" applyFont="1" applyFill="1" applyAlignment="1" applyProtection="1">
      <alignment horizontal="center" vertical="top"/>
      <protection locked="0"/>
    </xf>
    <xf numFmtId="0" fontId="27" fillId="3" borderId="34" xfId="0" applyFont="1" applyFill="1" applyBorder="1" applyAlignment="1" applyProtection="1">
      <alignment horizontal="center" vertical="top"/>
      <protection locked="0"/>
    </xf>
    <xf numFmtId="0" fontId="27" fillId="3" borderId="25" xfId="0" applyFont="1" applyFill="1" applyBorder="1" applyAlignment="1" applyProtection="1">
      <alignment horizontal="center" vertical="top"/>
      <protection locked="0"/>
    </xf>
    <xf numFmtId="0" fontId="27" fillId="3" borderId="19" xfId="0" applyFont="1" applyFill="1" applyBorder="1" applyAlignment="1" applyProtection="1">
      <alignment horizontal="center" vertical="top"/>
      <protection locked="0"/>
    </xf>
    <xf numFmtId="0" fontId="27" fillId="3" borderId="26" xfId="0" applyFont="1" applyFill="1" applyBorder="1" applyAlignment="1" applyProtection="1">
      <alignment horizontal="center" vertical="top"/>
      <protection locked="0"/>
    </xf>
    <xf numFmtId="0" fontId="4" fillId="0" borderId="56" xfId="0" applyFont="1" applyBorder="1" applyAlignment="1">
      <alignment horizontal="center" vertical="center" wrapText="1"/>
    </xf>
    <xf numFmtId="0" fontId="4" fillId="0" borderId="7" xfId="0" applyFont="1" applyBorder="1" applyAlignment="1">
      <alignment horizontal="center" vertical="center" wrapText="1"/>
    </xf>
    <xf numFmtId="0" fontId="58" fillId="0" borderId="10" xfId="43" applyFont="1" applyBorder="1" applyAlignment="1">
      <alignment horizontal="center" vertical="center" wrapText="1"/>
    </xf>
    <xf numFmtId="0" fontId="58" fillId="0" borderId="99" xfId="43" applyFont="1" applyBorder="1" applyAlignment="1">
      <alignment horizontal="center" vertical="center" wrapText="1"/>
    </xf>
    <xf numFmtId="0" fontId="58" fillId="0" borderId="10" xfId="43" applyFont="1" applyBorder="1" applyAlignment="1">
      <alignment horizontal="center" vertical="center"/>
    </xf>
    <xf numFmtId="0" fontId="58" fillId="0" borderId="99" xfId="43" applyFont="1" applyBorder="1" applyAlignment="1">
      <alignment horizontal="center" vertical="center"/>
    </xf>
    <xf numFmtId="0" fontId="4" fillId="0" borderId="176" xfId="0" applyFont="1" applyBorder="1" applyAlignment="1">
      <alignment horizontal="center" vertical="center"/>
    </xf>
    <xf numFmtId="0" fontId="6" fillId="0" borderId="0" xfId="0" applyFont="1" applyAlignment="1">
      <alignment horizontal="left" vertical="top" wrapText="1"/>
    </xf>
    <xf numFmtId="0" fontId="2" fillId="3" borderId="169" xfId="44" applyFont="1" applyFill="1" applyBorder="1" applyAlignment="1" applyProtection="1">
      <alignment horizontal="center" vertical="center"/>
      <protection locked="0"/>
    </xf>
    <xf numFmtId="0" fontId="2" fillId="3" borderId="93" xfId="44" applyFont="1" applyFill="1" applyBorder="1" applyAlignment="1" applyProtection="1">
      <alignment horizontal="center" vertical="center"/>
      <protection locked="0"/>
    </xf>
    <xf numFmtId="0" fontId="2" fillId="3" borderId="94" xfId="44" applyFont="1" applyFill="1" applyBorder="1" applyAlignment="1" applyProtection="1">
      <alignment horizontal="center" vertical="center"/>
      <protection locked="0"/>
    </xf>
    <xf numFmtId="0" fontId="55" fillId="0" borderId="166" xfId="44" applyFont="1" applyBorder="1" applyAlignment="1">
      <alignment horizontal="center" vertical="center" shrinkToFit="1"/>
    </xf>
    <xf numFmtId="0" fontId="55" fillId="0" borderId="167" xfId="44" applyFont="1" applyBorder="1" applyAlignment="1">
      <alignment horizontal="center" vertical="center" shrinkToFit="1"/>
    </xf>
    <xf numFmtId="190" fontId="55" fillId="0" borderId="167" xfId="44" applyNumberFormat="1" applyFont="1" applyBorder="1" applyAlignment="1">
      <alignment horizontal="center" vertical="center" shrinkToFit="1"/>
    </xf>
    <xf numFmtId="190" fontId="55" fillId="0" borderId="168" xfId="44" applyNumberFormat="1" applyFont="1" applyBorder="1" applyAlignment="1">
      <alignment horizontal="center" vertical="center" shrinkToFit="1"/>
    </xf>
    <xf numFmtId="0" fontId="4" fillId="0" borderId="64" xfId="0" applyFont="1" applyBorder="1" applyAlignment="1">
      <alignment horizontal="center" vertical="center"/>
    </xf>
    <xf numFmtId="0" fontId="4" fillId="0" borderId="65" xfId="0" applyFont="1" applyBorder="1" applyAlignment="1">
      <alignment horizontal="center" vertical="center"/>
    </xf>
    <xf numFmtId="176" fontId="0" fillId="0" borderId="73" xfId="0" applyNumberFormat="1" applyBorder="1" applyAlignment="1">
      <alignment horizontal="center" vertical="center"/>
    </xf>
    <xf numFmtId="176" fontId="0" fillId="0" borderId="6" xfId="0" applyNumberFormat="1" applyBorder="1" applyAlignment="1">
      <alignment horizontal="center" vertical="center"/>
    </xf>
    <xf numFmtId="176" fontId="0" fillId="0" borderId="74" xfId="0" applyNumberFormat="1" applyBorder="1" applyAlignment="1">
      <alignment horizontal="center" vertical="center"/>
    </xf>
    <xf numFmtId="176" fontId="0" fillId="0" borderId="106"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5" xfId="0" applyNumberFormat="1" applyBorder="1" applyAlignment="1">
      <alignment horizontal="center" vertical="center"/>
    </xf>
    <xf numFmtId="176" fontId="0" fillId="0" borderId="27" xfId="0" applyNumberFormat="1" applyBorder="1" applyAlignment="1">
      <alignment horizontal="center" vertical="center"/>
    </xf>
    <xf numFmtId="176" fontId="0" fillId="0" borderId="28" xfId="0" applyNumberFormat="1" applyBorder="1" applyAlignment="1">
      <alignment horizontal="center" vertical="center"/>
    </xf>
    <xf numFmtId="176" fontId="0" fillId="0" borderId="88" xfId="0" applyNumberFormat="1" applyBorder="1" applyAlignment="1">
      <alignment horizontal="center" vertical="center"/>
    </xf>
    <xf numFmtId="0" fontId="4" fillId="0" borderId="61" xfId="0" applyFont="1" applyBorder="1" applyAlignment="1">
      <alignment horizontal="center" vertical="center"/>
    </xf>
    <xf numFmtId="0" fontId="4" fillId="0" borderId="9" xfId="0" applyFont="1" applyBorder="1" applyAlignment="1">
      <alignment horizontal="center" vertical="center"/>
    </xf>
    <xf numFmtId="0" fontId="4" fillId="0" borderId="54" xfId="0" applyFont="1" applyBorder="1" applyAlignment="1">
      <alignment horizontal="center" vertical="center"/>
    </xf>
    <xf numFmtId="0" fontId="4" fillId="0" borderId="89" xfId="0" applyFont="1" applyBorder="1" applyAlignment="1">
      <alignment horizontal="center" vertical="center"/>
    </xf>
    <xf numFmtId="179" fontId="4" fillId="0" borderId="87" xfId="0" applyNumberFormat="1" applyFont="1" applyBorder="1" applyAlignment="1">
      <alignment horizontal="center" vertical="center"/>
    </xf>
    <xf numFmtId="179" fontId="4" fillId="0" borderId="39" xfId="0" applyNumberFormat="1" applyFont="1" applyBorder="1" applyAlignment="1">
      <alignment horizontal="center" vertical="center"/>
    </xf>
    <xf numFmtId="179" fontId="4" fillId="0" borderId="25" xfId="0" applyNumberFormat="1" applyFont="1" applyBorder="1" applyAlignment="1">
      <alignment horizontal="center" vertical="center"/>
    </xf>
    <xf numFmtId="179" fontId="4" fillId="0" borderId="75" xfId="0" applyNumberFormat="1" applyFont="1" applyBorder="1" applyAlignment="1">
      <alignment horizontal="center" vertical="center"/>
    </xf>
    <xf numFmtId="179" fontId="4" fillId="0" borderId="30" xfId="0" applyNumberFormat="1" applyFont="1" applyBorder="1" applyAlignment="1">
      <alignment horizontal="center" vertical="center"/>
    </xf>
    <xf numFmtId="179" fontId="4" fillId="0" borderId="44" xfId="0" applyNumberFormat="1" applyFont="1" applyBorder="1" applyAlignment="1">
      <alignment horizontal="center" vertical="center"/>
    </xf>
    <xf numFmtId="0" fontId="6" fillId="0" borderId="8" xfId="0" applyFont="1" applyBorder="1" applyAlignment="1">
      <alignment horizontal="left" vertical="center" wrapText="1"/>
    </xf>
    <xf numFmtId="0" fontId="6" fillId="0" borderId="0" xfId="0" applyFont="1" applyAlignment="1">
      <alignment horizontal="left" vertical="center" wrapText="1"/>
    </xf>
    <xf numFmtId="0" fontId="4" fillId="0" borderId="71" xfId="0" applyFont="1" applyBorder="1" applyAlignment="1">
      <alignment horizontal="center" vertical="center"/>
    </xf>
    <xf numFmtId="0" fontId="4" fillId="0" borderId="8" xfId="0" applyFont="1" applyBorder="1" applyAlignment="1">
      <alignment horizontal="center" vertical="center"/>
    </xf>
    <xf numFmtId="0" fontId="4" fillId="0" borderId="72" xfId="0" applyFont="1" applyBorder="1" applyAlignment="1">
      <alignment horizontal="center" vertical="center"/>
    </xf>
    <xf numFmtId="0" fontId="4" fillId="0" borderId="4" xfId="0" applyFont="1" applyBorder="1" applyAlignment="1">
      <alignment horizontal="center" vertical="center"/>
    </xf>
    <xf numFmtId="0" fontId="4" fillId="0" borderId="63" xfId="0" applyFont="1" applyBorder="1" applyAlignment="1">
      <alignment horizontal="center" vertical="center"/>
    </xf>
    <xf numFmtId="0" fontId="0" fillId="0" borderId="71" xfId="0" applyBorder="1" applyAlignment="1">
      <alignment horizontal="center" vertical="center"/>
    </xf>
    <xf numFmtId="0" fontId="0" fillId="0" borderId="8" xfId="0" applyBorder="1" applyAlignment="1">
      <alignment horizontal="center" vertical="center"/>
    </xf>
    <xf numFmtId="0" fontId="0" fillId="0" borderId="72" xfId="0" applyBorder="1" applyAlignment="1">
      <alignment horizontal="center" vertical="center"/>
    </xf>
    <xf numFmtId="0" fontId="0" fillId="0" borderId="4" xfId="0" applyBorder="1" applyAlignment="1">
      <alignment horizontal="center" vertical="center"/>
    </xf>
    <xf numFmtId="0" fontId="4" fillId="0" borderId="78" xfId="0" applyFont="1" applyBorder="1" applyAlignment="1">
      <alignment horizontal="center" vertical="center"/>
    </xf>
    <xf numFmtId="0" fontId="4" fillId="0" borderId="66" xfId="0" applyFont="1" applyBorder="1" applyAlignment="1">
      <alignment horizontal="center"/>
    </xf>
    <xf numFmtId="0" fontId="4" fillId="0" borderId="8" xfId="0" applyFont="1" applyBorder="1" applyAlignment="1">
      <alignment horizontal="center"/>
    </xf>
    <xf numFmtId="0" fontId="4" fillId="0" borderId="33" xfId="0" applyFont="1" applyBorder="1" applyAlignment="1">
      <alignment horizontal="center"/>
    </xf>
    <xf numFmtId="0" fontId="4" fillId="0" borderId="0" xfId="0" applyFont="1" applyAlignment="1">
      <alignment horizontal="center"/>
    </xf>
    <xf numFmtId="180" fontId="4" fillId="0" borderId="23" xfId="0" applyNumberFormat="1" applyFont="1" applyBorder="1" applyAlignment="1">
      <alignment horizontal="center" wrapText="1"/>
    </xf>
    <xf numFmtId="180" fontId="4" fillId="0" borderId="23" xfId="0" applyNumberFormat="1" applyFont="1" applyBorder="1" applyAlignment="1">
      <alignment horizontal="center"/>
    </xf>
    <xf numFmtId="180" fontId="4" fillId="0" borderId="79" xfId="0" applyNumberFormat="1" applyFont="1" applyBorder="1" applyAlignment="1">
      <alignment horizontal="center"/>
    </xf>
    <xf numFmtId="180" fontId="4" fillId="0" borderId="10" xfId="0" applyNumberFormat="1" applyFont="1" applyBorder="1" applyAlignment="1">
      <alignment horizontal="center"/>
    </xf>
    <xf numFmtId="180" fontId="4" fillId="0" borderId="14" xfId="0" applyNumberFormat="1" applyFont="1" applyBorder="1" applyAlignment="1">
      <alignment horizontal="center"/>
    </xf>
    <xf numFmtId="0" fontId="20" fillId="0" borderId="95" xfId="0" applyFont="1" applyBorder="1" applyAlignment="1">
      <alignment horizontal="center" wrapText="1"/>
    </xf>
    <xf numFmtId="0" fontId="20" fillId="0" borderId="96" xfId="0" applyFont="1" applyBorder="1" applyAlignment="1">
      <alignment horizontal="center"/>
    </xf>
    <xf numFmtId="0" fontId="20" fillId="0" borderId="97" xfId="0" applyFont="1" applyBorder="1" applyAlignment="1">
      <alignment horizontal="center"/>
    </xf>
    <xf numFmtId="0" fontId="20" fillId="0" borderId="98" xfId="0" applyFont="1" applyBorder="1" applyAlignment="1">
      <alignment horizontal="center"/>
    </xf>
    <xf numFmtId="0" fontId="20" fillId="0" borderId="99" xfId="0" applyFont="1" applyBorder="1" applyAlignment="1">
      <alignment horizontal="center"/>
    </xf>
    <xf numFmtId="0" fontId="20" fillId="0" borderId="100" xfId="0" applyFont="1" applyBorder="1" applyAlignment="1">
      <alignment horizontal="center"/>
    </xf>
    <xf numFmtId="0" fontId="28" fillId="0" borderId="67" xfId="0" applyFont="1" applyBorder="1" applyAlignment="1">
      <alignment horizontal="center" vertical="center"/>
    </xf>
    <xf numFmtId="0" fontId="28" fillId="0" borderId="4" xfId="0" applyFont="1" applyBorder="1" applyAlignment="1">
      <alignment horizontal="center" vertical="center"/>
    </xf>
    <xf numFmtId="0" fontId="28" fillId="0" borderId="90" xfId="0" applyFont="1" applyBorder="1" applyAlignment="1">
      <alignment horizontal="center" vertical="center"/>
    </xf>
    <xf numFmtId="180" fontId="28" fillId="0" borderId="67" xfId="0" applyNumberFormat="1" applyFont="1" applyBorder="1" applyAlignment="1">
      <alignment horizontal="center" vertical="center"/>
    </xf>
    <xf numFmtId="180" fontId="28" fillId="0" borderId="4" xfId="0" applyNumberFormat="1" applyFont="1" applyBorder="1" applyAlignment="1">
      <alignment horizontal="center" vertical="center"/>
    </xf>
    <xf numFmtId="0" fontId="28" fillId="0" borderId="72" xfId="0" applyFont="1" applyBorder="1" applyAlignment="1">
      <alignment horizontal="center" vertical="center"/>
    </xf>
    <xf numFmtId="0" fontId="28" fillId="0" borderId="63" xfId="0" applyFont="1" applyBorder="1" applyAlignment="1">
      <alignment horizontal="center" vertical="center"/>
    </xf>
    <xf numFmtId="0" fontId="4" fillId="0" borderId="30" xfId="0" applyFont="1" applyBorder="1" applyAlignment="1">
      <alignment horizontal="center" vertical="center" shrinkToFit="1"/>
    </xf>
    <xf numFmtId="0" fontId="4" fillId="0" borderId="77" xfId="0" applyFont="1" applyBorder="1" applyAlignment="1">
      <alignment horizontal="center" vertical="center"/>
    </xf>
    <xf numFmtId="0" fontId="4" fillId="0" borderId="90" xfId="0" applyFont="1" applyBorder="1" applyAlignment="1">
      <alignment horizontal="center" vertical="center"/>
    </xf>
    <xf numFmtId="0" fontId="12" fillId="3" borderId="102" xfId="0" applyFont="1" applyFill="1" applyBorder="1" applyAlignment="1" applyProtection="1">
      <alignment horizontal="center" vertical="center"/>
      <protection locked="0"/>
    </xf>
    <xf numFmtId="0" fontId="12" fillId="3" borderId="8" xfId="0" applyFont="1" applyFill="1" applyBorder="1" applyAlignment="1" applyProtection="1">
      <alignment horizontal="center" vertical="center"/>
      <protection locked="0"/>
    </xf>
    <xf numFmtId="0" fontId="12" fillId="3" borderId="103" xfId="0" applyFont="1" applyFill="1" applyBorder="1" applyAlignment="1" applyProtection="1">
      <alignment horizontal="center" vertical="center"/>
      <protection locked="0"/>
    </xf>
    <xf numFmtId="0" fontId="4" fillId="0" borderId="66" xfId="0" applyFont="1" applyBorder="1" applyAlignment="1">
      <alignment horizontal="center" vertical="center"/>
    </xf>
    <xf numFmtId="0" fontId="4" fillId="0" borderId="103" xfId="0" applyFont="1" applyBorder="1" applyAlignment="1">
      <alignment horizontal="center" vertical="center"/>
    </xf>
    <xf numFmtId="0" fontId="14" fillId="0" borderId="14" xfId="44" applyFont="1" applyBorder="1" applyAlignment="1">
      <alignment horizontal="center" vertical="center" wrapText="1"/>
    </xf>
    <xf numFmtId="0" fontId="14" fillId="0" borderId="5" xfId="44" applyFont="1" applyBorder="1" applyAlignment="1">
      <alignment horizontal="center" vertical="center" wrapText="1"/>
    </xf>
    <xf numFmtId="0" fontId="14" fillId="0" borderId="31" xfId="44" applyFont="1" applyBorder="1" applyAlignment="1">
      <alignment horizontal="center" vertical="center" wrapText="1"/>
    </xf>
    <xf numFmtId="0" fontId="28" fillId="0" borderId="0" xfId="0" applyFont="1" applyAlignment="1">
      <alignment horizontal="right" vertical="center"/>
    </xf>
    <xf numFmtId="181" fontId="4" fillId="0" borderId="75" xfId="0" applyNumberFormat="1" applyFont="1" applyBorder="1" applyAlignment="1">
      <alignment horizontal="center" vertical="center"/>
    </xf>
    <xf numFmtId="181" fontId="4" fillId="0" borderId="30" xfId="0" applyNumberFormat="1" applyFont="1" applyBorder="1" applyAlignment="1">
      <alignment horizontal="center" vertical="center"/>
    </xf>
    <xf numFmtId="181" fontId="4" fillId="0" borderId="44" xfId="0" applyNumberFormat="1" applyFont="1" applyBorder="1" applyAlignment="1">
      <alignment horizontal="center" vertical="center"/>
    </xf>
    <xf numFmtId="0" fontId="55" fillId="36" borderId="67" xfId="44" applyFont="1" applyFill="1" applyBorder="1" applyAlignment="1" applyProtection="1">
      <alignment horizontal="center" vertical="center" shrinkToFit="1"/>
      <protection locked="0"/>
    </xf>
    <xf numFmtId="0" fontId="55" fillId="36" borderId="4" xfId="44" applyFont="1" applyFill="1" applyBorder="1" applyAlignment="1" applyProtection="1">
      <alignment horizontal="center" vertical="center" shrinkToFit="1"/>
      <protection locked="0"/>
    </xf>
    <xf numFmtId="0" fontId="55" fillId="36" borderId="90" xfId="44" applyFont="1" applyFill="1" applyBorder="1" applyAlignment="1" applyProtection="1">
      <alignment horizontal="center" vertical="center" shrinkToFit="1"/>
      <protection locked="0"/>
    </xf>
    <xf numFmtId="0" fontId="4" fillId="0" borderId="6" xfId="0" applyFont="1" applyBorder="1" applyAlignment="1">
      <alignment vertical="center" wrapText="1"/>
    </xf>
    <xf numFmtId="0" fontId="0" fillId="3" borderId="44"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4" fillId="0" borderId="6" xfId="0" applyFont="1" applyBorder="1" applyAlignment="1">
      <alignment horizontal="center" vertical="center"/>
    </xf>
    <xf numFmtId="176" fontId="4" fillId="0" borderId="30" xfId="0" applyNumberFormat="1" applyFont="1" applyBorder="1" applyAlignment="1">
      <alignment horizontal="center" vertical="center"/>
    </xf>
    <xf numFmtId="176" fontId="4" fillId="0" borderId="44" xfId="0" applyNumberFormat="1" applyFont="1" applyBorder="1" applyAlignment="1">
      <alignment horizontal="center" vertical="center"/>
    </xf>
    <xf numFmtId="0" fontId="20" fillId="0" borderId="61" xfId="0" applyFont="1" applyBorder="1" applyAlignment="1">
      <alignment horizontal="center" vertical="center"/>
    </xf>
    <xf numFmtId="0" fontId="20" fillId="0" borderId="9" xfId="0" applyFont="1" applyBorder="1" applyAlignment="1">
      <alignment horizontal="center" vertical="center"/>
    </xf>
    <xf numFmtId="0" fontId="20" fillId="0" borderId="62" xfId="0" applyFont="1" applyBorder="1" applyAlignment="1">
      <alignment horizontal="center" vertical="center"/>
    </xf>
    <xf numFmtId="0" fontId="20" fillId="0" borderId="63" xfId="0" applyFont="1" applyBorder="1" applyAlignment="1">
      <alignment horizontal="center" vertical="center"/>
    </xf>
    <xf numFmtId="0" fontId="5" fillId="0" borderId="6" xfId="0" applyFont="1" applyBorder="1" applyAlignment="1">
      <alignment vertical="center" wrapText="1"/>
    </xf>
    <xf numFmtId="0" fontId="5" fillId="0" borderId="5" xfId="0" applyFont="1" applyBorder="1" applyAlignment="1">
      <alignment vertical="center" wrapText="1"/>
    </xf>
    <xf numFmtId="0" fontId="53" fillId="0" borderId="33" xfId="44" applyFont="1" applyBorder="1" applyAlignment="1">
      <alignment horizontal="center" vertical="center" wrapText="1"/>
    </xf>
    <xf numFmtId="0" fontId="53" fillId="0" borderId="0" xfId="44" applyFont="1" applyAlignment="1">
      <alignment horizontal="center" vertical="center" wrapText="1"/>
    </xf>
    <xf numFmtId="0" fontId="53" fillId="0" borderId="34" xfId="44" applyFont="1" applyBorder="1" applyAlignment="1">
      <alignment horizontal="center" vertical="center" wrapText="1"/>
    </xf>
    <xf numFmtId="0" fontId="53" fillId="0" borderId="25" xfId="44" applyFont="1" applyBorder="1" applyAlignment="1">
      <alignment horizontal="center" vertical="center" wrapText="1"/>
    </xf>
    <xf numFmtId="0" fontId="53" fillId="0" borderId="19" xfId="44" applyFont="1" applyBorder="1" applyAlignment="1">
      <alignment horizontal="center" vertical="center" wrapText="1"/>
    </xf>
    <xf numFmtId="0" fontId="53" fillId="0" borderId="26" xfId="44" applyFont="1" applyBorder="1" applyAlignment="1">
      <alignment horizontal="center" vertical="center" wrapText="1"/>
    </xf>
    <xf numFmtId="176" fontId="4" fillId="0" borderId="39" xfId="0" applyNumberFormat="1" applyFont="1" applyBorder="1" applyAlignment="1">
      <alignment horizontal="center" vertical="center"/>
    </xf>
    <xf numFmtId="176" fontId="4" fillId="0" borderId="25" xfId="0" applyNumberFormat="1" applyFont="1" applyBorder="1" applyAlignment="1">
      <alignment horizontal="center" vertical="center"/>
    </xf>
    <xf numFmtId="0" fontId="4" fillId="0" borderId="86" xfId="0" applyFont="1" applyBorder="1" applyAlignment="1">
      <alignment vertical="center" wrapText="1"/>
    </xf>
    <xf numFmtId="0" fontId="4" fillId="0" borderId="30" xfId="0" applyFont="1" applyBorder="1" applyAlignment="1">
      <alignment vertical="center" wrapText="1"/>
    </xf>
    <xf numFmtId="0" fontId="14" fillId="0" borderId="170" xfId="44" applyFont="1" applyBorder="1" applyAlignment="1">
      <alignment horizontal="center" vertical="center"/>
    </xf>
    <xf numFmtId="0" fontId="14" fillId="0" borderId="171" xfId="44" applyFont="1" applyBorder="1" applyAlignment="1">
      <alignment horizontal="center" vertical="center"/>
    </xf>
    <xf numFmtId="0" fontId="14" fillId="0" borderId="172" xfId="44" applyFont="1" applyBorder="1" applyAlignment="1">
      <alignment horizontal="center" vertical="center"/>
    </xf>
    <xf numFmtId="0" fontId="14" fillId="0" borderId="53" xfId="44" applyFont="1" applyBorder="1" applyAlignment="1">
      <alignment horizontal="center" vertical="center"/>
    </xf>
    <xf numFmtId="0" fontId="14" fillId="0" borderId="5" xfId="44" applyFont="1" applyBorder="1" applyAlignment="1">
      <alignment horizontal="center" vertical="center"/>
    </xf>
    <xf numFmtId="0" fontId="14" fillId="0" borderId="31" xfId="44" applyFont="1" applyBorder="1" applyAlignment="1">
      <alignment horizontal="center" vertical="center"/>
    </xf>
    <xf numFmtId="0" fontId="4" fillId="0" borderId="91" xfId="0" applyFont="1" applyBorder="1" applyAlignment="1">
      <alignment vertical="center" wrapText="1"/>
    </xf>
    <xf numFmtId="0" fontId="4" fillId="0" borderId="23" xfId="0" applyFont="1" applyBorder="1" applyAlignment="1">
      <alignment vertical="center" wrapText="1"/>
    </xf>
    <xf numFmtId="0" fontId="4" fillId="0" borderId="31" xfId="0" applyFont="1" applyBorder="1" applyAlignment="1">
      <alignment vertical="center" wrapText="1"/>
    </xf>
    <xf numFmtId="0" fontId="4" fillId="0" borderId="10" xfId="0" applyFont="1" applyBorder="1" applyAlignment="1">
      <alignment vertical="center" wrapText="1"/>
    </xf>
    <xf numFmtId="0" fontId="0" fillId="3" borderId="8" xfId="0" applyFill="1" applyBorder="1" applyAlignment="1" applyProtection="1">
      <alignment horizontal="center" vertical="center"/>
      <protection locked="0"/>
    </xf>
    <xf numFmtId="0" fontId="9" fillId="0" borderId="86" xfId="0" applyFont="1" applyBorder="1" applyAlignment="1">
      <alignment vertical="center" wrapText="1"/>
    </xf>
    <xf numFmtId="0" fontId="9" fillId="0" borderId="30" xfId="0" applyFont="1" applyBorder="1" applyAlignment="1">
      <alignment vertical="center" wrapText="1"/>
    </xf>
    <xf numFmtId="178" fontId="14" fillId="0" borderId="14" xfId="44" applyNumberFormat="1" applyFont="1" applyBorder="1" applyAlignment="1">
      <alignment horizontal="center" vertical="center"/>
    </xf>
    <xf numFmtId="178" fontId="14" fillId="0" borderId="5" xfId="44" applyNumberFormat="1" applyFont="1" applyBorder="1" applyAlignment="1">
      <alignment horizontal="center" vertical="center"/>
    </xf>
    <xf numFmtId="178" fontId="14" fillId="0" borderId="15" xfId="44" applyNumberFormat="1" applyFont="1" applyBorder="1" applyAlignment="1">
      <alignment horizontal="center" vertical="center"/>
    </xf>
    <xf numFmtId="0" fontId="5" fillId="0" borderId="86" xfId="0" applyFont="1" applyBorder="1" applyAlignment="1">
      <alignment vertical="center" wrapText="1"/>
    </xf>
    <xf numFmtId="0" fontId="5" fillId="0" borderId="30" xfId="0" applyFont="1" applyBorder="1" applyAlignment="1">
      <alignment vertical="center" wrapText="1"/>
    </xf>
    <xf numFmtId="0" fontId="4" fillId="0" borderId="28" xfId="0" applyFont="1" applyBorder="1" applyAlignment="1">
      <alignment vertical="center" wrapText="1"/>
    </xf>
    <xf numFmtId="0" fontId="0" fillId="3" borderId="79"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0" fontId="4" fillId="0" borderId="80" xfId="0" applyFont="1" applyBorder="1" applyAlignment="1">
      <alignment horizontal="center" vertical="center"/>
    </xf>
    <xf numFmtId="0" fontId="4" fillId="0" borderId="28" xfId="0" applyFont="1" applyBorder="1" applyAlignment="1">
      <alignment horizontal="center" vertical="center"/>
    </xf>
    <xf numFmtId="176" fontId="4" fillId="0" borderId="23" xfId="0" applyNumberFormat="1" applyFont="1" applyBorder="1" applyAlignment="1">
      <alignment horizontal="center" vertical="center"/>
    </xf>
    <xf numFmtId="176" fontId="4" fillId="0" borderId="79" xfId="0" applyNumberFormat="1" applyFont="1" applyBorder="1" applyAlignment="1">
      <alignment horizontal="center" vertical="center"/>
    </xf>
    <xf numFmtId="0" fontId="4" fillId="0" borderId="81" xfId="0" applyFont="1" applyBorder="1" applyAlignment="1">
      <alignment horizontal="center" vertical="center"/>
    </xf>
    <xf numFmtId="0" fontId="4" fillId="0" borderId="79" xfId="0" applyFont="1" applyBorder="1" applyAlignment="1">
      <alignment horizontal="center" vertical="center"/>
    </xf>
    <xf numFmtId="0" fontId="4" fillId="0" borderId="75" xfId="0" applyFont="1" applyBorder="1" applyAlignment="1">
      <alignment horizontal="center" vertical="center"/>
    </xf>
    <xf numFmtId="176" fontId="0" fillId="0" borderId="82" xfId="0" applyNumberFormat="1" applyBorder="1" applyAlignment="1">
      <alignment horizontal="center" vertical="center"/>
    </xf>
    <xf numFmtId="176" fontId="0" fillId="0" borderId="19" xfId="0" applyNumberFormat="1" applyBorder="1" applyAlignment="1">
      <alignment horizontal="center" vertical="center"/>
    </xf>
    <xf numFmtId="176" fontId="0" fillId="0" borderId="60" xfId="0" applyNumberFormat="1" applyBorder="1" applyAlignment="1">
      <alignment horizontal="center" vertical="center"/>
    </xf>
    <xf numFmtId="0" fontId="4" fillId="0" borderId="29" xfId="0" applyFont="1" applyBorder="1" applyAlignment="1">
      <alignment horizontal="center" vertical="center"/>
    </xf>
    <xf numFmtId="0" fontId="14" fillId="0" borderId="64" xfId="44" applyFont="1" applyBorder="1" applyAlignment="1">
      <alignment horizontal="center" vertical="center"/>
    </xf>
    <xf numFmtId="0" fontId="14" fillId="0" borderId="6" xfId="44" applyFont="1" applyBorder="1" applyAlignment="1">
      <alignment horizontal="center" vertical="center"/>
    </xf>
    <xf numFmtId="0" fontId="14" fillId="0" borderId="86" xfId="44" applyFont="1" applyBorder="1" applyAlignment="1">
      <alignment horizontal="center" vertical="center"/>
    </xf>
    <xf numFmtId="178" fontId="14" fillId="0" borderId="30" xfId="44" applyNumberFormat="1" applyFont="1" applyBorder="1" applyAlignment="1">
      <alignment horizontal="center" vertical="center"/>
    </xf>
    <xf numFmtId="178" fontId="14" fillId="0" borderId="44" xfId="44" applyNumberFormat="1" applyFont="1" applyBorder="1" applyAlignment="1">
      <alignment horizontal="center" vertical="center"/>
    </xf>
    <xf numFmtId="176" fontId="0" fillId="0" borderId="83" xfId="0" applyNumberFormat="1" applyBorder="1" applyAlignment="1">
      <alignment horizontal="center" vertical="center"/>
    </xf>
    <xf numFmtId="176" fontId="0" fillId="0" borderId="84" xfId="0" applyNumberFormat="1" applyBorder="1" applyAlignment="1">
      <alignment horizontal="center" vertical="center"/>
    </xf>
    <xf numFmtId="176" fontId="0" fillId="0" borderId="85" xfId="0" applyNumberFormat="1" applyBorder="1" applyAlignment="1">
      <alignment horizontal="center" vertical="center"/>
    </xf>
    <xf numFmtId="0" fontId="53" fillId="36" borderId="25" xfId="44" applyFont="1" applyFill="1" applyBorder="1" applyAlignment="1" applyProtection="1">
      <alignment horizontal="center" vertical="center" wrapText="1"/>
      <protection locked="0"/>
    </xf>
    <xf numFmtId="0" fontId="53" fillId="36" borderId="26" xfId="44" applyFont="1" applyFill="1" applyBorder="1" applyAlignment="1" applyProtection="1">
      <alignment horizontal="center" vertical="center" wrapText="1"/>
      <protection locked="0"/>
    </xf>
    <xf numFmtId="0" fontId="54" fillId="3" borderId="14" xfId="44" applyFont="1" applyFill="1" applyBorder="1" applyAlignment="1" applyProtection="1">
      <alignment horizontal="center" vertical="center"/>
      <protection locked="0"/>
    </xf>
    <xf numFmtId="0" fontId="54" fillId="3" borderId="5" xfId="44" applyFont="1" applyFill="1" applyBorder="1" applyAlignment="1" applyProtection="1">
      <alignment horizontal="center" vertical="center"/>
      <protection locked="0"/>
    </xf>
    <xf numFmtId="0" fontId="54" fillId="3" borderId="15" xfId="44" applyFont="1" applyFill="1" applyBorder="1" applyAlignment="1" applyProtection="1">
      <alignment horizontal="center" vertical="center"/>
      <protection locked="0"/>
    </xf>
    <xf numFmtId="181" fontId="14" fillId="0" borderId="53" xfId="44" applyNumberFormat="1" applyFont="1" applyBorder="1" applyAlignment="1">
      <alignment horizontal="center" vertical="center"/>
    </xf>
    <xf numFmtId="181" fontId="14" fillId="0" borderId="5" xfId="44" applyNumberFormat="1" applyFont="1" applyBorder="1" applyAlignment="1">
      <alignment horizontal="center" vertical="center"/>
    </xf>
    <xf numFmtId="181" fontId="14" fillId="0" borderId="31" xfId="44" applyNumberFormat="1" applyFont="1" applyBorder="1" applyAlignment="1">
      <alignment horizontal="center" vertical="center"/>
    </xf>
    <xf numFmtId="190" fontId="55" fillId="0" borderId="174" xfId="44" applyNumberFormat="1" applyFont="1" applyBorder="1" applyAlignment="1">
      <alignment horizontal="center" vertical="center" shrinkToFit="1"/>
    </xf>
    <xf numFmtId="190" fontId="55" fillId="0" borderId="175" xfId="44" applyNumberFormat="1" applyFont="1" applyBorder="1" applyAlignment="1">
      <alignment horizontal="center" vertical="center" shrinkToFit="1"/>
    </xf>
    <xf numFmtId="0" fontId="63" fillId="0" borderId="173" xfId="44" applyFont="1" applyBorder="1" applyAlignment="1" applyProtection="1">
      <alignment horizontal="center" vertical="center"/>
      <protection locked="0"/>
    </xf>
    <xf numFmtId="0" fontId="63" fillId="0" borderId="174" xfId="44" applyFont="1" applyBorder="1" applyAlignment="1" applyProtection="1">
      <alignment horizontal="center" vertical="center"/>
      <protection locked="0"/>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53" xfId="0" applyFont="1" applyBorder="1" applyAlignment="1">
      <alignment horizontal="center" vertical="center"/>
    </xf>
    <xf numFmtId="0" fontId="4" fillId="0" borderId="70" xfId="0" applyFont="1" applyBorder="1" applyAlignment="1">
      <alignment horizontal="center" vertical="center"/>
    </xf>
    <xf numFmtId="176" fontId="21" fillId="2" borderId="71" xfId="0" applyNumberFormat="1" applyFont="1" applyFill="1" applyBorder="1" applyAlignment="1">
      <alignment horizontal="center" vertical="center"/>
    </xf>
    <xf numFmtId="176" fontId="21" fillId="2" borderId="8" xfId="0" applyNumberFormat="1" applyFont="1" applyFill="1" applyBorder="1" applyAlignment="1">
      <alignment horizontal="center" vertical="center"/>
    </xf>
    <xf numFmtId="176" fontId="21" fillId="2" borderId="72" xfId="0" applyNumberFormat="1" applyFont="1" applyFill="1" applyBorder="1" applyAlignment="1">
      <alignment horizontal="center" vertical="center"/>
    </xf>
    <xf numFmtId="176" fontId="21" fillId="2" borderId="4" xfId="0" applyNumberFormat="1" applyFont="1" applyFill="1" applyBorder="1" applyAlignment="1">
      <alignment horizontal="center" vertical="center"/>
    </xf>
    <xf numFmtId="0" fontId="20" fillId="0" borderId="71" xfId="0" applyFont="1" applyBorder="1" applyAlignment="1">
      <alignment horizontal="center" vertical="center"/>
    </xf>
    <xf numFmtId="0" fontId="20" fillId="0" borderId="8" xfId="0" applyFont="1" applyBorder="1" applyAlignment="1">
      <alignment horizontal="center" vertical="center"/>
    </xf>
    <xf numFmtId="0" fontId="20" fillId="0" borderId="72" xfId="0" applyFont="1" applyBorder="1" applyAlignment="1">
      <alignment horizontal="center" vertical="center"/>
    </xf>
    <xf numFmtId="0" fontId="20" fillId="0" borderId="4" xfId="0" applyFont="1" applyBorder="1" applyAlignment="1">
      <alignment horizontal="center" vertical="center"/>
    </xf>
    <xf numFmtId="181" fontId="4" fillId="0" borderId="76" xfId="0" applyNumberFormat="1" applyFont="1" applyBorder="1" applyAlignment="1">
      <alignment horizontal="center" vertical="center"/>
    </xf>
    <xf numFmtId="181" fontId="4" fillId="0" borderId="10" xfId="0" applyNumberFormat="1" applyFont="1" applyBorder="1" applyAlignment="1">
      <alignment horizontal="center" vertical="center"/>
    </xf>
    <xf numFmtId="181" fontId="4" fillId="0" borderId="14" xfId="0" applyNumberFormat="1" applyFont="1" applyBorder="1" applyAlignment="1">
      <alignment horizontal="center" vertical="center"/>
    </xf>
    <xf numFmtId="0" fontId="4" fillId="0" borderId="71" xfId="0" applyFont="1" applyBorder="1" applyAlignment="1">
      <alignment horizontal="center" vertical="center" textRotation="255"/>
    </xf>
    <xf numFmtId="0" fontId="4" fillId="0" borderId="77" xfId="0" applyFont="1" applyBorder="1" applyAlignment="1">
      <alignment horizontal="center" vertical="center" textRotation="255"/>
    </xf>
    <xf numFmtId="0" fontId="4" fillId="0" borderId="78" xfId="0" applyFont="1" applyBorder="1" applyAlignment="1">
      <alignment horizontal="center" vertical="center" textRotation="255"/>
    </xf>
    <xf numFmtId="0" fontId="4" fillId="0" borderId="34" xfId="0" applyFont="1" applyBorder="1" applyAlignment="1">
      <alignment horizontal="center" vertical="center" textRotation="255"/>
    </xf>
    <xf numFmtId="0" fontId="58" fillId="0" borderId="39" xfId="43" applyFont="1" applyBorder="1" applyAlignment="1">
      <alignment horizontal="center" vertical="center" wrapText="1"/>
    </xf>
    <xf numFmtId="0" fontId="4" fillId="0" borderId="92" xfId="44" applyFont="1" applyBorder="1" applyAlignment="1">
      <alignment horizontal="center" vertical="center" shrinkToFit="1"/>
    </xf>
    <xf numFmtId="0" fontId="4" fillId="0" borderId="84" xfId="44" applyFont="1" applyBorder="1" applyAlignment="1">
      <alignment horizontal="center" vertical="center" shrinkToFit="1"/>
    </xf>
    <xf numFmtId="179" fontId="14" fillId="0" borderId="75" xfId="44" applyNumberFormat="1" applyFont="1" applyBorder="1" applyAlignment="1">
      <alignment horizontal="center" vertical="center"/>
    </xf>
    <xf numFmtId="179" fontId="14" fillId="0" borderId="30" xfId="44" applyNumberFormat="1" applyFont="1" applyBorder="1" applyAlignment="1">
      <alignment horizontal="center" vertical="center"/>
    </xf>
    <xf numFmtId="179" fontId="14" fillId="0" borderId="44" xfId="44" applyNumberFormat="1" applyFont="1" applyBorder="1" applyAlignment="1">
      <alignment horizontal="center" vertical="center"/>
    </xf>
    <xf numFmtId="0" fontId="4" fillId="0" borderId="71" xfId="0" applyFont="1" applyBorder="1" applyAlignment="1">
      <alignment horizontal="center" vertical="center" textRotation="255" wrapText="1"/>
    </xf>
    <xf numFmtId="0" fontId="4" fillId="0" borderId="77" xfId="0" applyFont="1" applyBorder="1" applyAlignment="1">
      <alignment horizontal="center" vertical="center" textRotation="255" wrapText="1"/>
    </xf>
    <xf numFmtId="0" fontId="4" fillId="0" borderId="78"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72" xfId="0" applyFont="1" applyBorder="1" applyAlignment="1">
      <alignment horizontal="center" vertical="center" textRotation="255" wrapText="1"/>
    </xf>
    <xf numFmtId="0" fontId="4" fillId="0" borderId="90" xfId="0" applyFont="1" applyBorder="1" applyAlignment="1">
      <alignment horizontal="center" vertical="center" textRotation="255" wrapText="1"/>
    </xf>
    <xf numFmtId="0" fontId="4" fillId="0" borderId="105" xfId="0" applyFont="1" applyBorder="1" applyAlignment="1">
      <alignment horizontal="center" vertical="center"/>
    </xf>
    <xf numFmtId="0" fontId="4" fillId="0" borderId="59" xfId="0" applyFont="1" applyBorder="1" applyAlignment="1">
      <alignment horizontal="center" vertical="center"/>
    </xf>
    <xf numFmtId="0" fontId="4" fillId="0" borderId="108" xfId="0" applyFont="1" applyBorder="1" applyAlignment="1">
      <alignment horizontal="center" vertical="center"/>
    </xf>
    <xf numFmtId="0" fontId="4" fillId="0" borderId="62" xfId="0" applyFont="1" applyBorder="1" applyAlignment="1">
      <alignment horizontal="center" vertical="center"/>
    </xf>
    <xf numFmtId="0" fontId="53" fillId="0" borderId="14" xfId="44" applyFont="1" applyBorder="1" applyAlignment="1">
      <alignment horizontal="center" vertical="center" textRotation="255" wrapText="1"/>
    </xf>
    <xf numFmtId="0" fontId="53" fillId="0" borderId="31" xfId="44" applyFont="1" applyBorder="1" applyAlignment="1">
      <alignment horizontal="center" vertical="center" textRotation="255" wrapText="1"/>
    </xf>
    <xf numFmtId="0" fontId="53" fillId="0" borderId="33" xfId="44" applyFont="1" applyBorder="1" applyAlignment="1">
      <alignment horizontal="center" vertical="center" textRotation="255" wrapText="1"/>
    </xf>
    <xf numFmtId="0" fontId="53" fillId="0" borderId="34" xfId="44" applyFont="1" applyBorder="1" applyAlignment="1">
      <alignment horizontal="center" vertical="center" textRotation="255" wrapText="1"/>
    </xf>
    <xf numFmtId="0" fontId="53" fillId="0" borderId="25" xfId="44" applyFont="1" applyBorder="1" applyAlignment="1">
      <alignment horizontal="center" vertical="center" textRotation="255" wrapText="1"/>
    </xf>
    <xf numFmtId="0" fontId="53" fillId="0" borderId="26" xfId="44" applyFont="1" applyBorder="1" applyAlignment="1">
      <alignment horizontal="center" vertical="center" textRotation="255" wrapText="1"/>
    </xf>
    <xf numFmtId="0" fontId="57" fillId="0" borderId="14" xfId="44" applyFont="1" applyBorder="1" applyAlignment="1">
      <alignment horizontal="left" shrinkToFit="1"/>
    </xf>
    <xf numFmtId="0" fontId="57" fillId="0" borderId="31" xfId="44" applyFont="1" applyBorder="1" applyAlignment="1">
      <alignment horizontal="left" shrinkToFit="1"/>
    </xf>
    <xf numFmtId="179" fontId="14" fillId="0" borderId="53" xfId="44" applyNumberFormat="1" applyFont="1" applyBorder="1" applyAlignment="1">
      <alignment horizontal="center" vertical="center"/>
    </xf>
    <xf numFmtId="179" fontId="14" fillId="0" borderId="5" xfId="44" applyNumberFormat="1" applyFont="1" applyBorder="1" applyAlignment="1">
      <alignment horizontal="center" vertical="center"/>
    </xf>
    <xf numFmtId="179" fontId="14" fillId="0" borderId="31" xfId="44" applyNumberFormat="1" applyFont="1" applyBorder="1" applyAlignment="1">
      <alignment horizontal="center" vertical="center"/>
    </xf>
    <xf numFmtId="0" fontId="54" fillId="3" borderId="25" xfId="44" applyFont="1" applyFill="1" applyBorder="1" applyAlignment="1" applyProtection="1">
      <alignment horizontal="center" vertical="center"/>
      <protection locked="0"/>
    </xf>
    <xf numFmtId="0" fontId="54" fillId="3" borderId="19" xfId="44" applyFont="1" applyFill="1" applyBorder="1" applyAlignment="1" applyProtection="1">
      <alignment horizontal="center" vertical="center"/>
      <protection locked="0"/>
    </xf>
    <xf numFmtId="0" fontId="54" fillId="3" borderId="60" xfId="44" applyFont="1" applyFill="1" applyBorder="1" applyAlignment="1" applyProtection="1">
      <alignment horizontal="center" vertical="center"/>
      <protection locked="0"/>
    </xf>
    <xf numFmtId="176" fontId="4" fillId="0" borderId="10" xfId="0" applyNumberFormat="1" applyFont="1" applyBorder="1" applyAlignment="1">
      <alignment horizontal="center" vertical="center"/>
    </xf>
    <xf numFmtId="176" fontId="4" fillId="0" borderId="14" xfId="0" applyNumberFormat="1" applyFont="1" applyBorder="1" applyAlignment="1">
      <alignment horizontal="center" vertical="center"/>
    </xf>
    <xf numFmtId="0" fontId="6" fillId="0" borderId="53" xfId="0" applyFont="1" applyBorder="1" applyAlignment="1">
      <alignment horizontal="center" vertical="center" wrapText="1"/>
    </xf>
    <xf numFmtId="0" fontId="6" fillId="0" borderId="64" xfId="0" applyFont="1" applyBorder="1" applyAlignment="1">
      <alignment horizontal="center" vertical="center" wrapText="1"/>
    </xf>
    <xf numFmtId="0" fontId="25" fillId="0" borderId="6" xfId="0" applyFont="1" applyBorder="1" applyAlignment="1">
      <alignment vertical="center" wrapText="1"/>
    </xf>
    <xf numFmtId="181" fontId="6" fillId="0" borderId="53" xfId="0" applyNumberFormat="1" applyFont="1" applyBorder="1" applyAlignment="1">
      <alignment horizontal="center" vertical="center"/>
    </xf>
    <xf numFmtId="181" fontId="6" fillId="0" borderId="5" xfId="0" applyNumberFormat="1" applyFont="1" applyBorder="1" applyAlignment="1">
      <alignment horizontal="center" vertical="center"/>
    </xf>
    <xf numFmtId="181" fontId="6" fillId="0" borderId="31" xfId="0" applyNumberFormat="1" applyFont="1" applyBorder="1" applyAlignment="1">
      <alignment horizontal="center" vertical="center"/>
    </xf>
    <xf numFmtId="181" fontId="6" fillId="0" borderId="55" xfId="0" applyNumberFormat="1" applyFont="1" applyBorder="1" applyAlignment="1">
      <alignment horizontal="center" vertical="center"/>
    </xf>
    <xf numFmtId="181" fontId="6" fillId="0" borderId="19" xfId="0" applyNumberFormat="1" applyFont="1" applyBorder="1" applyAlignment="1">
      <alignment horizontal="center" vertical="center"/>
    </xf>
    <xf numFmtId="181" fontId="6" fillId="0" borderId="26" xfId="0" applyNumberFormat="1" applyFont="1" applyBorder="1" applyAlignment="1">
      <alignment horizontal="center" vertical="center"/>
    </xf>
    <xf numFmtId="0" fontId="4" fillId="0" borderId="66"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0" xfId="0" applyFont="1" applyAlignment="1">
      <alignment horizontal="center" vertical="center" shrinkToFit="1"/>
    </xf>
    <xf numFmtId="0" fontId="4" fillId="0" borderId="25" xfId="0" applyFont="1" applyBorder="1" applyAlignment="1">
      <alignment horizontal="center" vertical="center" shrinkToFit="1"/>
    </xf>
    <xf numFmtId="0" fontId="4" fillId="0" borderId="19" xfId="0" applyFont="1" applyBorder="1" applyAlignment="1">
      <alignment horizontal="center" vertical="center" shrinkToFit="1"/>
    </xf>
    <xf numFmtId="180" fontId="4" fillId="0" borderId="30" xfId="0" applyNumberFormat="1" applyFont="1" applyBorder="1" applyAlignment="1">
      <alignment horizontal="center" vertical="center" shrinkToFit="1"/>
    </xf>
    <xf numFmtId="180" fontId="4" fillId="0" borderId="44" xfId="0" applyNumberFormat="1" applyFont="1" applyBorder="1" applyAlignment="1">
      <alignment horizontal="center" vertical="center" shrinkToFit="1"/>
    </xf>
    <xf numFmtId="181" fontId="6" fillId="0" borderId="53" xfId="0" applyNumberFormat="1" applyFont="1" applyBorder="1" applyAlignment="1">
      <alignment horizontal="center" vertical="center" shrinkToFit="1"/>
    </xf>
    <xf numFmtId="181" fontId="6" fillId="0" borderId="5" xfId="0" applyNumberFormat="1" applyFont="1" applyBorder="1" applyAlignment="1">
      <alignment horizontal="center" vertical="center" shrinkToFit="1"/>
    </xf>
    <xf numFmtId="181" fontId="6" fillId="0" borderId="31" xfId="0" applyNumberFormat="1" applyFont="1" applyBorder="1" applyAlignment="1">
      <alignment horizontal="center" vertical="center" shrinkToFit="1"/>
    </xf>
    <xf numFmtId="181" fontId="6" fillId="0" borderId="55" xfId="0" applyNumberFormat="1" applyFont="1" applyBorder="1" applyAlignment="1">
      <alignment horizontal="center" vertical="center" shrinkToFit="1"/>
    </xf>
    <xf numFmtId="181" fontId="6" fillId="0" borderId="19" xfId="0" applyNumberFormat="1" applyFont="1" applyBorder="1" applyAlignment="1">
      <alignment horizontal="center" vertical="center" shrinkToFit="1"/>
    </xf>
    <xf numFmtId="181" fontId="6" fillId="0" borderId="26" xfId="0" applyNumberFormat="1" applyFont="1" applyBorder="1" applyAlignment="1">
      <alignment horizontal="center" vertical="center" shrinkToFit="1"/>
    </xf>
    <xf numFmtId="0" fontId="0" fillId="3" borderId="15" xfId="0" applyFill="1" applyBorder="1" applyAlignment="1" applyProtection="1">
      <alignment horizontal="center" vertical="center" shrinkToFit="1"/>
      <protection locked="0"/>
    </xf>
    <xf numFmtId="0" fontId="0" fillId="0" borderId="73" xfId="0" applyBorder="1" applyAlignment="1">
      <alignment horizontal="center" vertical="center" shrinkToFit="1"/>
    </xf>
    <xf numFmtId="0" fontId="0" fillId="0" borderId="6" xfId="0" applyBorder="1" applyAlignment="1">
      <alignment horizontal="center" vertical="center" shrinkToFit="1"/>
    </xf>
    <xf numFmtId="0" fontId="0" fillId="0" borderId="74" xfId="0" applyBorder="1" applyAlignment="1">
      <alignment horizontal="center" vertical="center" shrinkToFit="1"/>
    </xf>
    <xf numFmtId="0" fontId="6" fillId="0" borderId="53" xfId="0" applyFont="1" applyBorder="1" applyAlignment="1">
      <alignment horizontal="center" vertical="center" shrinkToFit="1"/>
    </xf>
    <xf numFmtId="0" fontId="6" fillId="0" borderId="70" xfId="0" applyFont="1" applyBorder="1" applyAlignment="1">
      <alignment horizontal="center" vertical="center" shrinkToFit="1"/>
    </xf>
    <xf numFmtId="0" fontId="19" fillId="5" borderId="82" xfId="0" applyFont="1" applyFill="1" applyBorder="1" applyAlignment="1">
      <alignment horizontal="center" vertical="center" shrinkToFit="1"/>
    </xf>
    <xf numFmtId="0" fontId="19" fillId="5" borderId="19" xfId="0" applyFont="1" applyFill="1" applyBorder="1" applyAlignment="1">
      <alignment horizontal="center" vertical="center" shrinkToFit="1"/>
    </xf>
    <xf numFmtId="0" fontId="19" fillId="5" borderId="60" xfId="0" applyFont="1" applyFill="1" applyBorder="1" applyAlignment="1">
      <alignment horizontal="center" vertical="center" shrinkToFit="1"/>
    </xf>
    <xf numFmtId="0" fontId="19" fillId="5" borderId="83" xfId="0" applyFont="1" applyFill="1" applyBorder="1" applyAlignment="1">
      <alignment horizontal="center" vertical="center" shrinkToFit="1"/>
    </xf>
    <xf numFmtId="0" fontId="19" fillId="5" borderId="84" xfId="0" applyFont="1" applyFill="1" applyBorder="1" applyAlignment="1">
      <alignment horizontal="center" vertical="center" shrinkToFit="1"/>
    </xf>
    <xf numFmtId="0" fontId="19" fillId="5" borderId="85" xfId="0" applyFont="1" applyFill="1" applyBorder="1" applyAlignment="1">
      <alignment horizontal="center" vertical="center" shrinkToFit="1"/>
    </xf>
    <xf numFmtId="0" fontId="6" fillId="0" borderId="61"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104" xfId="0" applyFont="1" applyBorder="1" applyAlignment="1">
      <alignment horizontal="center" vertical="center" shrinkToFit="1"/>
    </xf>
    <xf numFmtId="0" fontId="6" fillId="0" borderId="64" xfId="0" applyFont="1" applyBorder="1" applyAlignment="1">
      <alignment horizontal="center" vertical="center"/>
    </xf>
    <xf numFmtId="0" fontId="6" fillId="0" borderId="6" xfId="0" applyFont="1" applyBorder="1" applyAlignment="1">
      <alignment horizontal="center" vertical="center"/>
    </xf>
    <xf numFmtId="179" fontId="0" fillId="0" borderId="73" xfId="0" applyNumberFormat="1" applyBorder="1" applyAlignment="1">
      <alignment horizontal="center" vertical="center" shrinkToFit="1"/>
    </xf>
    <xf numFmtId="179" fontId="0" fillId="0" borderId="6" xfId="0" applyNumberFormat="1" applyBorder="1" applyAlignment="1">
      <alignment horizontal="center" vertical="center" shrinkToFit="1"/>
    </xf>
    <xf numFmtId="179" fontId="0" fillId="0" borderId="74" xfId="0" applyNumberFormat="1" applyBorder="1" applyAlignment="1">
      <alignment horizontal="center" vertical="center" shrinkToFit="1"/>
    </xf>
    <xf numFmtId="0" fontId="0" fillId="0" borderId="79" xfId="0" applyBorder="1" applyAlignment="1">
      <alignment horizontal="center" vertical="center" shrinkToFit="1"/>
    </xf>
    <xf numFmtId="0" fontId="0" fillId="0" borderId="28" xfId="0" applyBorder="1" applyAlignment="1">
      <alignment horizontal="center" vertical="center" shrinkToFit="1"/>
    </xf>
    <xf numFmtId="0" fontId="0" fillId="0" borderId="88" xfId="0" applyBorder="1" applyAlignment="1">
      <alignment horizontal="center" vertical="center" shrinkToFit="1"/>
    </xf>
    <xf numFmtId="0" fontId="0" fillId="0" borderId="44" xfId="0" applyBorder="1" applyAlignment="1">
      <alignment horizontal="center" vertical="center" shrinkToFit="1"/>
    </xf>
    <xf numFmtId="181" fontId="6" fillId="0" borderId="80" xfId="0" applyNumberFormat="1" applyFont="1" applyBorder="1" applyAlignment="1">
      <alignment horizontal="center" vertical="center" shrinkToFit="1"/>
    </xf>
    <xf numFmtId="181" fontId="6" fillId="0" borderId="28" xfId="0" applyNumberFormat="1" applyFont="1" applyBorder="1" applyAlignment="1">
      <alignment horizontal="center" vertical="center" shrinkToFit="1"/>
    </xf>
    <xf numFmtId="181" fontId="6" fillId="0" borderId="29" xfId="0" applyNumberFormat="1" applyFont="1" applyBorder="1" applyAlignment="1">
      <alignment horizontal="center" vertical="center" shrinkToFit="1"/>
    </xf>
    <xf numFmtId="181" fontId="6" fillId="0" borderId="64" xfId="0" applyNumberFormat="1" applyFont="1" applyBorder="1" applyAlignment="1">
      <alignment horizontal="center" vertical="center" shrinkToFit="1"/>
    </xf>
    <xf numFmtId="181" fontId="6" fillId="0" borderId="6" xfId="0" applyNumberFormat="1" applyFont="1" applyBorder="1" applyAlignment="1">
      <alignment horizontal="center" vertical="center" shrinkToFit="1"/>
    </xf>
    <xf numFmtId="181" fontId="6" fillId="0" borderId="65" xfId="0" applyNumberFormat="1" applyFont="1" applyBorder="1" applyAlignment="1">
      <alignment horizontal="center" vertical="center" shrinkToFit="1"/>
    </xf>
    <xf numFmtId="0" fontId="6" fillId="0" borderId="61" xfId="0" applyFont="1" applyBorder="1" applyAlignment="1">
      <alignment horizontal="center" vertical="center"/>
    </xf>
    <xf numFmtId="0" fontId="6" fillId="0" borderId="8" xfId="0" applyFont="1" applyBorder="1" applyAlignment="1">
      <alignment horizontal="center" vertical="center"/>
    </xf>
    <xf numFmtId="0" fontId="6" fillId="0" borderId="54" xfId="0" applyFont="1" applyBorder="1" applyAlignment="1">
      <alignment horizontal="center" vertical="center"/>
    </xf>
    <xf numFmtId="0" fontId="6" fillId="0" borderId="0" xfId="0" applyFont="1" applyAlignment="1">
      <alignment horizontal="center" vertical="center"/>
    </xf>
    <xf numFmtId="177" fontId="4" fillId="0" borderId="25" xfId="0" applyNumberFormat="1" applyFont="1" applyBorder="1" applyAlignment="1">
      <alignment horizontal="right" vertical="center" shrinkToFit="1"/>
    </xf>
    <xf numFmtId="177" fontId="4" fillId="0" borderId="19" xfId="0" applyNumberFormat="1" applyFont="1" applyBorder="1" applyAlignment="1">
      <alignment horizontal="right" vertical="center" shrinkToFit="1"/>
    </xf>
    <xf numFmtId="177" fontId="4" fillId="0" borderId="60" xfId="0" applyNumberFormat="1" applyFont="1" applyBorder="1" applyAlignment="1">
      <alignment horizontal="right" vertical="center" shrinkToFit="1"/>
    </xf>
    <xf numFmtId="182" fontId="4" fillId="0" borderId="30" xfId="0" applyNumberFormat="1" applyFont="1" applyBorder="1" applyAlignment="1">
      <alignment horizontal="center" vertical="center" shrinkToFit="1"/>
    </xf>
    <xf numFmtId="182" fontId="4" fillId="0" borderId="44" xfId="0" applyNumberFormat="1" applyFont="1" applyBorder="1" applyAlignment="1">
      <alignment horizontal="center" vertical="center" shrinkToFit="1"/>
    </xf>
    <xf numFmtId="0" fontId="4" fillId="0" borderId="71" xfId="0" applyFont="1" applyBorder="1" applyAlignment="1">
      <alignment vertical="center" shrinkToFit="1"/>
    </xf>
    <xf numFmtId="0" fontId="4" fillId="0" borderId="8" xfId="0" applyFont="1" applyBorder="1" applyAlignment="1">
      <alignment vertical="center" shrinkToFit="1"/>
    </xf>
    <xf numFmtId="0" fontId="4" fillId="0" borderId="77" xfId="0" applyFont="1" applyBorder="1" applyAlignment="1">
      <alignment vertical="center" shrinkToFit="1"/>
    </xf>
    <xf numFmtId="0" fontId="4" fillId="0" borderId="72" xfId="0" applyFont="1" applyBorder="1" applyAlignment="1">
      <alignment vertical="center" shrinkToFit="1"/>
    </xf>
    <xf numFmtId="0" fontId="4" fillId="0" borderId="4" xfId="0" applyFont="1" applyBorder="1" applyAlignment="1">
      <alignment vertical="center" shrinkToFit="1"/>
    </xf>
    <xf numFmtId="0" fontId="4" fillId="0" borderId="90" xfId="0" applyFont="1" applyBorder="1" applyAlignment="1">
      <alignment vertical="center" shrinkToFit="1"/>
    </xf>
    <xf numFmtId="0" fontId="0" fillId="3" borderId="60" xfId="0" applyFill="1" applyBorder="1" applyAlignment="1" applyProtection="1">
      <alignment horizontal="center" vertical="center" shrinkToFit="1"/>
      <protection locked="0"/>
    </xf>
    <xf numFmtId="0" fontId="0" fillId="3" borderId="92" xfId="0" applyFill="1" applyBorder="1" applyAlignment="1" applyProtection="1">
      <alignment horizontal="center" vertical="center" shrinkToFit="1"/>
      <protection locked="0"/>
    </xf>
    <xf numFmtId="0" fontId="0" fillId="3" borderId="84" xfId="0" applyFill="1" applyBorder="1" applyAlignment="1" applyProtection="1">
      <alignment horizontal="center" vertical="center" shrinkToFit="1"/>
      <protection locked="0"/>
    </xf>
    <xf numFmtId="0" fontId="0" fillId="3" borderId="85" xfId="0" applyFill="1" applyBorder="1" applyAlignment="1" applyProtection="1">
      <alignment horizontal="center" vertical="center" shrinkToFit="1"/>
      <protection locked="0"/>
    </xf>
    <xf numFmtId="0" fontId="6" fillId="0" borderId="55" xfId="0" applyFont="1" applyBorder="1" applyAlignment="1">
      <alignment horizontal="center" vertical="center" wrapText="1"/>
    </xf>
    <xf numFmtId="0" fontId="6" fillId="0" borderId="107" xfId="0" applyFont="1" applyBorder="1" applyAlignment="1">
      <alignment horizontal="center" vertical="center" wrapText="1"/>
    </xf>
    <xf numFmtId="0" fontId="6" fillId="0" borderId="84" xfId="0" applyFont="1" applyBorder="1" applyAlignment="1">
      <alignment horizontal="center" vertical="center" wrapText="1"/>
    </xf>
    <xf numFmtId="0" fontId="4" fillId="0" borderId="92" xfId="0" applyFont="1" applyBorder="1" applyAlignment="1">
      <alignment horizontal="center" vertical="center"/>
    </xf>
    <xf numFmtId="0" fontId="4" fillId="0" borderId="84" xfId="0" applyFont="1" applyBorder="1" applyAlignment="1">
      <alignment horizontal="center" vertical="center"/>
    </xf>
    <xf numFmtId="0" fontId="19" fillId="5" borderId="27" xfId="0" applyFont="1" applyFill="1" applyBorder="1" applyAlignment="1">
      <alignment horizontal="center" vertical="center" shrinkToFit="1"/>
    </xf>
    <xf numFmtId="0" fontId="19" fillId="5" borderId="28" xfId="0" applyFont="1" applyFill="1" applyBorder="1" applyAlignment="1">
      <alignment horizontal="center" vertical="center" shrinkToFit="1"/>
    </xf>
    <xf numFmtId="0" fontId="19" fillId="5" borderId="88" xfId="0" applyFont="1" applyFill="1" applyBorder="1" applyAlignment="1">
      <alignment horizontal="center" vertical="center" shrinkToFit="1"/>
    </xf>
    <xf numFmtId="0" fontId="24" fillId="0" borderId="61" xfId="0" applyFont="1" applyBorder="1" applyAlignment="1">
      <alignment horizontal="center" vertical="center" shrinkToFit="1"/>
    </xf>
    <xf numFmtId="0" fontId="24" fillId="0" borderId="8"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62"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63" xfId="0" applyFont="1" applyBorder="1" applyAlignment="1">
      <alignment horizontal="center" vertical="center" shrinkToFit="1"/>
    </xf>
    <xf numFmtId="0" fontId="4" fillId="0" borderId="44" xfId="0" applyFont="1" applyBorder="1" applyAlignment="1">
      <alignment vertical="center" wrapText="1"/>
    </xf>
    <xf numFmtId="0" fontId="4" fillId="0" borderId="14" xfId="0" applyFont="1" applyBorder="1" applyAlignment="1">
      <alignment vertical="center" wrapText="1"/>
    </xf>
    <xf numFmtId="0" fontId="4" fillId="0" borderId="5" xfId="0" applyFont="1" applyBorder="1" applyAlignment="1">
      <alignment vertical="center" wrapText="1"/>
    </xf>
    <xf numFmtId="0" fontId="4" fillId="0" borderId="44" xfId="0" applyFont="1" applyBorder="1" applyAlignment="1">
      <alignment horizontal="left" vertical="center" wrapText="1"/>
    </xf>
    <xf numFmtId="0" fontId="4" fillId="0" borderId="6" xfId="0" applyFont="1" applyBorder="1" applyAlignment="1">
      <alignment horizontal="left" vertical="center" wrapText="1"/>
    </xf>
    <xf numFmtId="0" fontId="4" fillId="0" borderId="86" xfId="0" applyFont="1" applyBorder="1" applyAlignment="1">
      <alignment horizontal="left" vertical="center" wrapText="1"/>
    </xf>
    <xf numFmtId="0" fontId="57" fillId="0" borderId="14" xfId="44" applyFont="1" applyBorder="1" applyAlignment="1">
      <alignment horizontal="center" vertical="center" textRotation="255" wrapText="1"/>
    </xf>
    <xf numFmtId="0" fontId="57" fillId="0" borderId="31" xfId="44" applyFont="1" applyBorder="1" applyAlignment="1">
      <alignment horizontal="center" vertical="center" textRotation="255" wrapText="1"/>
    </xf>
    <xf numFmtId="0" fontId="57" fillId="0" borderId="33" xfId="44" applyFont="1" applyBorder="1" applyAlignment="1">
      <alignment horizontal="center" vertical="center" textRotation="255" wrapText="1"/>
    </xf>
    <xf numFmtId="0" fontId="57" fillId="0" borderId="34" xfId="44" applyFont="1" applyBorder="1" applyAlignment="1">
      <alignment horizontal="center" vertical="center" textRotation="255" wrapText="1"/>
    </xf>
    <xf numFmtId="0" fontId="57" fillId="0" borderId="25" xfId="44" applyFont="1" applyBorder="1" applyAlignment="1">
      <alignment horizontal="center" vertical="center" textRotation="255" wrapText="1"/>
    </xf>
    <xf numFmtId="0" fontId="57" fillId="0" borderId="26" xfId="44" applyFont="1" applyBorder="1" applyAlignment="1">
      <alignment horizontal="center" vertical="center" textRotation="255" wrapText="1"/>
    </xf>
    <xf numFmtId="0" fontId="14" fillId="0" borderId="14" xfId="44" applyFont="1" applyBorder="1" applyAlignment="1">
      <alignment horizontal="center" vertical="center" shrinkToFit="1"/>
    </xf>
    <xf numFmtId="0" fontId="14" fillId="0" borderId="31" xfId="44" applyFont="1" applyBorder="1" applyAlignment="1">
      <alignment horizontal="center" vertical="center" shrinkToFit="1"/>
    </xf>
    <xf numFmtId="188" fontId="4" fillId="0" borderId="14" xfId="0" quotePrefix="1" applyNumberFormat="1" applyFont="1" applyBorder="1" applyAlignment="1">
      <alignment horizontal="center" vertical="center" shrinkToFit="1"/>
    </xf>
    <xf numFmtId="188" fontId="4" fillId="0" borderId="5" xfId="0" applyNumberFormat="1" applyFont="1" applyBorder="1" applyAlignment="1">
      <alignment horizontal="center" vertical="center" shrinkToFit="1"/>
    </xf>
    <xf numFmtId="188" fontId="4" fillId="0" borderId="31" xfId="0" applyNumberFormat="1" applyFont="1" applyBorder="1" applyAlignment="1">
      <alignment horizontal="center" vertical="center" shrinkToFit="1"/>
    </xf>
    <xf numFmtId="188" fontId="4" fillId="0" borderId="25" xfId="0" applyNumberFormat="1" applyFont="1" applyBorder="1" applyAlignment="1">
      <alignment horizontal="center" vertical="center" shrinkToFit="1"/>
    </xf>
    <xf numFmtId="188" fontId="4" fillId="0" borderId="19" xfId="0" applyNumberFormat="1" applyFont="1" applyBorder="1" applyAlignment="1">
      <alignment horizontal="center" vertical="center" shrinkToFit="1"/>
    </xf>
    <xf numFmtId="188" fontId="4" fillId="0" borderId="26" xfId="0" applyNumberFormat="1" applyFont="1" applyBorder="1" applyAlignment="1">
      <alignment horizontal="center" vertical="center" shrinkToFit="1"/>
    </xf>
    <xf numFmtId="179" fontId="4" fillId="0" borderId="30" xfId="0" applyNumberFormat="1" applyFont="1" applyBorder="1" applyAlignment="1">
      <alignment horizontal="center" vertical="center" shrinkToFit="1"/>
    </xf>
    <xf numFmtId="179" fontId="4" fillId="0" borderId="44" xfId="0" applyNumberFormat="1" applyFont="1" applyBorder="1" applyAlignment="1">
      <alignment horizontal="center" vertical="center" shrinkToFit="1"/>
    </xf>
    <xf numFmtId="0" fontId="20" fillId="0" borderId="71" xfId="0" applyFont="1" applyBorder="1" applyAlignment="1">
      <alignment horizontal="center" shrinkToFit="1"/>
    </xf>
    <xf numFmtId="0" fontId="20" fillId="0" borderId="8" xfId="0" applyFont="1" applyBorder="1" applyAlignment="1">
      <alignment horizontal="center" shrinkToFit="1"/>
    </xf>
    <xf numFmtId="0" fontId="0" fillId="0" borderId="8" xfId="0" applyBorder="1" applyAlignment="1">
      <alignment vertical="center" shrinkToFit="1"/>
    </xf>
    <xf numFmtId="0" fontId="0" fillId="0" borderId="9" xfId="0" applyBorder="1" applyAlignment="1">
      <alignment vertical="center" shrinkToFit="1"/>
    </xf>
    <xf numFmtId="0" fontId="0" fillId="0" borderId="78" xfId="0" applyBorder="1" applyAlignment="1">
      <alignment vertical="center" shrinkToFit="1"/>
    </xf>
    <xf numFmtId="0" fontId="0" fillId="0" borderId="0" xfId="0" applyAlignment="1">
      <alignment vertical="center" shrinkToFit="1"/>
    </xf>
    <xf numFmtId="0" fontId="0" fillId="0" borderId="89" xfId="0" applyBorder="1" applyAlignment="1">
      <alignment vertical="center" shrinkToFit="1"/>
    </xf>
    <xf numFmtId="177" fontId="4" fillId="0" borderId="14" xfId="0" applyNumberFormat="1" applyFont="1" applyBorder="1" applyAlignment="1">
      <alignment horizontal="left" vertical="center" shrinkToFit="1"/>
    </xf>
    <xf numFmtId="177" fontId="4" fillId="0" borderId="5" xfId="0" applyNumberFormat="1" applyFont="1" applyBorder="1" applyAlignment="1">
      <alignment horizontal="left" vertical="center" shrinkToFit="1"/>
    </xf>
    <xf numFmtId="177" fontId="4" fillId="0" borderId="15" xfId="0" applyNumberFormat="1" applyFont="1" applyBorder="1" applyAlignment="1">
      <alignment horizontal="left" vertical="center" shrinkToFit="1"/>
    </xf>
    <xf numFmtId="0" fontId="28" fillId="0" borderId="72" xfId="0" applyFont="1" applyBorder="1" applyAlignment="1">
      <alignment horizontal="center" vertical="center" shrinkToFit="1"/>
    </xf>
    <xf numFmtId="0" fontId="28" fillId="0" borderId="4" xfId="0" applyFont="1" applyBorder="1" applyAlignment="1">
      <alignment horizontal="center" vertical="center" shrinkToFit="1"/>
    </xf>
    <xf numFmtId="0" fontId="0" fillId="0" borderId="4" xfId="0" applyBorder="1" applyAlignment="1">
      <alignment vertical="center" shrinkToFit="1"/>
    </xf>
    <xf numFmtId="0" fontId="0" fillId="0" borderId="63" xfId="0" applyBorder="1" applyAlignment="1">
      <alignment vertical="center" shrinkToFit="1"/>
    </xf>
    <xf numFmtId="179" fontId="0" fillId="0" borderId="27" xfId="0" applyNumberFormat="1" applyBorder="1" applyAlignment="1">
      <alignment horizontal="center" vertical="center" shrinkToFit="1"/>
    </xf>
    <xf numFmtId="179" fontId="0" fillId="0" borderId="28" xfId="0" applyNumberFormat="1" applyBorder="1" applyAlignment="1">
      <alignment horizontal="center" vertical="center" shrinkToFit="1"/>
    </xf>
    <xf numFmtId="179" fontId="0" fillId="0" borderId="88" xfId="0" applyNumberFormat="1" applyBorder="1" applyAlignment="1">
      <alignment horizontal="center" vertical="center" shrinkToFit="1"/>
    </xf>
    <xf numFmtId="179" fontId="0" fillId="0" borderId="106" xfId="0" applyNumberFormat="1" applyBorder="1" applyAlignment="1">
      <alignment horizontal="center" vertical="center" shrinkToFit="1"/>
    </xf>
    <xf numFmtId="179" fontId="0" fillId="0" borderId="5" xfId="0" applyNumberFormat="1" applyBorder="1" applyAlignment="1">
      <alignment horizontal="center" vertical="center" shrinkToFit="1"/>
    </xf>
    <xf numFmtId="179" fontId="0" fillId="0" borderId="15" xfId="0" applyNumberFormat="1" applyBorder="1" applyAlignment="1">
      <alignment horizontal="center" vertical="center" shrinkToFit="1"/>
    </xf>
    <xf numFmtId="177" fontId="4" fillId="0" borderId="66" xfId="0" applyNumberFormat="1" applyFont="1" applyBorder="1" applyAlignment="1">
      <alignment horizontal="left" vertical="center" shrinkToFit="1"/>
    </xf>
    <xf numFmtId="177" fontId="4" fillId="0" borderId="8" xfId="0" applyNumberFormat="1" applyFont="1" applyBorder="1" applyAlignment="1">
      <alignment horizontal="left" vertical="center" shrinkToFit="1"/>
    </xf>
    <xf numFmtId="177" fontId="4" fillId="0" borderId="105" xfId="0" applyNumberFormat="1" applyFont="1" applyBorder="1" applyAlignment="1">
      <alignment horizontal="left" vertical="center" shrinkToFit="1"/>
    </xf>
    <xf numFmtId="180" fontId="4" fillId="0" borderId="23" xfId="0" applyNumberFormat="1" applyFont="1" applyBorder="1" applyAlignment="1">
      <alignment horizontal="center" vertical="center" shrinkToFit="1"/>
    </xf>
    <xf numFmtId="180" fontId="4" fillId="0" borderId="79" xfId="0" applyNumberFormat="1" applyFont="1" applyBorder="1" applyAlignment="1">
      <alignment horizontal="center" vertical="center" shrinkToFit="1"/>
    </xf>
    <xf numFmtId="180" fontId="4" fillId="0" borderId="10" xfId="0" applyNumberFormat="1" applyFont="1" applyBorder="1" applyAlignment="1">
      <alignment horizontal="center" vertical="center" shrinkToFit="1"/>
    </xf>
    <xf numFmtId="182" fontId="4" fillId="0" borderId="39" xfId="0" applyNumberFormat="1" applyFont="1" applyBorder="1" applyAlignment="1">
      <alignment horizontal="center" vertical="center" shrinkToFit="1"/>
    </xf>
    <xf numFmtId="182" fontId="4" fillId="0" borderId="25" xfId="0" applyNumberFormat="1" applyFont="1" applyBorder="1" applyAlignment="1">
      <alignment horizontal="center" vertical="center" shrinkToFit="1"/>
    </xf>
    <xf numFmtId="180" fontId="28" fillId="0" borderId="67" xfId="0" applyNumberFormat="1" applyFont="1" applyBorder="1" applyAlignment="1">
      <alignment horizontal="center" vertical="center" shrinkToFit="1"/>
    </xf>
    <xf numFmtId="180" fontId="28" fillId="0" borderId="4" xfId="0" applyNumberFormat="1" applyFont="1" applyBorder="1" applyAlignment="1">
      <alignment horizontal="center" vertical="center" shrinkToFit="1"/>
    </xf>
    <xf numFmtId="180" fontId="28" fillId="0" borderId="90" xfId="0" applyNumberFormat="1" applyFont="1" applyBorder="1" applyAlignment="1">
      <alignment horizontal="center" vertical="center" shrinkToFit="1"/>
    </xf>
    <xf numFmtId="180" fontId="4" fillId="0" borderId="14" xfId="0" applyNumberFormat="1" applyFont="1" applyBorder="1" applyAlignment="1">
      <alignment horizontal="center" vertical="center" shrinkToFit="1"/>
    </xf>
    <xf numFmtId="0" fontId="4" fillId="0" borderId="66" xfId="0" applyFont="1" applyBorder="1" applyAlignment="1">
      <alignment horizontal="center" shrinkToFit="1"/>
    </xf>
    <xf numFmtId="0" fontId="4" fillId="0" borderId="8" xfId="0" applyFont="1" applyBorder="1" applyAlignment="1">
      <alignment horizontal="center" shrinkToFit="1"/>
    </xf>
    <xf numFmtId="0" fontId="0" fillId="0" borderId="8" xfId="0" applyBorder="1" applyAlignment="1">
      <alignment shrinkToFit="1"/>
    </xf>
    <xf numFmtId="0" fontId="0" fillId="0" borderId="77" xfId="0" applyBorder="1" applyAlignment="1">
      <alignment shrinkToFit="1"/>
    </xf>
    <xf numFmtId="0" fontId="0" fillId="0" borderId="33" xfId="0" applyBorder="1" applyAlignment="1">
      <alignment shrinkToFit="1"/>
    </xf>
    <xf numFmtId="0" fontId="0" fillId="0" borderId="0" xfId="0" applyAlignment="1">
      <alignment shrinkToFit="1"/>
    </xf>
    <xf numFmtId="0" fontId="0" fillId="0" borderId="34" xfId="0" applyBorder="1" applyAlignment="1">
      <alignment shrinkToFit="1"/>
    </xf>
    <xf numFmtId="0" fontId="28" fillId="0" borderId="67" xfId="0" applyFont="1" applyBorder="1" applyAlignment="1">
      <alignment horizontal="center" vertical="center" shrinkToFit="1"/>
    </xf>
    <xf numFmtId="0" fontId="28" fillId="0" borderId="90" xfId="0" applyFont="1" applyBorder="1" applyAlignment="1">
      <alignment horizontal="center" vertical="center" shrinkToFit="1"/>
    </xf>
    <xf numFmtId="0" fontId="4" fillId="0" borderId="71" xfId="0" applyFont="1" applyBorder="1" applyAlignment="1">
      <alignment horizontal="center" vertical="center" shrinkToFit="1"/>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90" xfId="0" applyFont="1" applyBorder="1" applyAlignment="1">
      <alignment horizontal="center" vertical="center" shrinkToFit="1"/>
    </xf>
    <xf numFmtId="0" fontId="4" fillId="0" borderId="79" xfId="0" applyFont="1" applyBorder="1" applyAlignment="1">
      <alignment vertical="center" wrapText="1"/>
    </xf>
    <xf numFmtId="0" fontId="9" fillId="0" borderId="44" xfId="0" applyFont="1" applyBorder="1" applyAlignment="1">
      <alignment vertical="center" wrapText="1"/>
    </xf>
    <xf numFmtId="0" fontId="24" fillId="0" borderId="53" xfId="0" applyFont="1" applyBorder="1" applyAlignment="1">
      <alignment horizontal="center" vertical="center" shrinkToFit="1"/>
    </xf>
    <xf numFmtId="0" fontId="24" fillId="0" borderId="5" xfId="0" applyFont="1" applyBorder="1" applyAlignment="1">
      <alignment horizontal="center" vertical="center" shrinkToFit="1"/>
    </xf>
    <xf numFmtId="0" fontId="24" fillId="0" borderId="70" xfId="0" applyFont="1" applyBorder="1" applyAlignment="1">
      <alignment horizontal="center" vertical="center" shrinkToFit="1"/>
    </xf>
    <xf numFmtId="0" fontId="24" fillId="0" borderId="54" xfId="0" applyFont="1" applyBorder="1" applyAlignment="1">
      <alignment horizontal="center" vertical="center" shrinkToFit="1"/>
    </xf>
    <xf numFmtId="0" fontId="24" fillId="0" borderId="0" xfId="0" applyFont="1" applyAlignment="1">
      <alignment horizontal="center" vertical="center" shrinkToFit="1"/>
    </xf>
    <xf numFmtId="0" fontId="24" fillId="0" borderId="89" xfId="0" applyFont="1" applyBorder="1" applyAlignment="1">
      <alignment horizontal="center" vertical="center" shrinkToFit="1"/>
    </xf>
    <xf numFmtId="0" fontId="57" fillId="0" borderId="25" xfId="44" applyFont="1" applyBorder="1" applyAlignment="1">
      <alignment horizontal="center" vertical="center" shrinkToFit="1"/>
    </xf>
    <xf numFmtId="0" fontId="57" fillId="0" borderId="19" xfId="44" applyFont="1" applyBorder="1" applyAlignment="1">
      <alignment horizontal="center" vertical="center" shrinkToFit="1"/>
    </xf>
    <xf numFmtId="0" fontId="57" fillId="0" borderId="26" xfId="44" applyFont="1" applyBorder="1" applyAlignment="1">
      <alignment horizontal="center" vertical="center" shrinkToFit="1"/>
    </xf>
    <xf numFmtId="181" fontId="6" fillId="0" borderId="75" xfId="0" applyNumberFormat="1" applyFont="1" applyBorder="1" applyAlignment="1">
      <alignment horizontal="center" vertical="center" shrinkToFit="1"/>
    </xf>
    <xf numFmtId="181" fontId="6" fillId="0" borderId="44" xfId="0" applyNumberFormat="1" applyFont="1" applyBorder="1" applyAlignment="1">
      <alignment horizontal="center" vertical="center" shrinkToFit="1"/>
    </xf>
    <xf numFmtId="181" fontId="6" fillId="0" borderId="87" xfId="0" applyNumberFormat="1" applyFont="1" applyBorder="1" applyAlignment="1">
      <alignment horizontal="center" vertical="center" shrinkToFit="1"/>
    </xf>
    <xf numFmtId="181" fontId="6" fillId="0" borderId="25" xfId="0" applyNumberFormat="1" applyFont="1" applyBorder="1" applyAlignment="1">
      <alignment horizontal="center" vertical="center" shrinkToFit="1"/>
    </xf>
    <xf numFmtId="0" fontId="0" fillId="0" borderId="15" xfId="0" applyBorder="1" applyAlignment="1">
      <alignment horizontal="center" vertical="center" shrinkToFit="1"/>
    </xf>
    <xf numFmtId="0" fontId="0" fillId="0" borderId="25" xfId="0" applyBorder="1" applyAlignment="1">
      <alignment horizontal="center" vertical="center" shrinkToFit="1"/>
    </xf>
    <xf numFmtId="0" fontId="0" fillId="0" borderId="19" xfId="0" applyBorder="1" applyAlignment="1">
      <alignment horizontal="center" vertical="center" shrinkToFit="1"/>
    </xf>
    <xf numFmtId="0" fontId="0" fillId="0" borderId="60" xfId="0" applyBorder="1" applyAlignment="1">
      <alignment horizontal="center" vertical="center" shrinkToFit="1"/>
    </xf>
    <xf numFmtId="0" fontId="5" fillId="0" borderId="44" xfId="0" applyFont="1" applyBorder="1" applyAlignment="1">
      <alignment vertical="center" wrapText="1"/>
    </xf>
    <xf numFmtId="0" fontId="6" fillId="0" borderId="80" xfId="0" applyFont="1" applyBorder="1" applyAlignment="1">
      <alignment horizontal="center" vertical="center"/>
    </xf>
    <xf numFmtId="0" fontId="6" fillId="0" borderId="28" xfId="0" applyFont="1" applyBorder="1" applyAlignment="1">
      <alignment horizontal="center" vertical="center"/>
    </xf>
    <xf numFmtId="0" fontId="20" fillId="0" borderId="33"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center"/>
    </xf>
    <xf numFmtId="187" fontId="4" fillId="0" borderId="14" xfId="0" applyNumberFormat="1" applyFont="1" applyBorder="1" applyAlignment="1">
      <alignment horizontal="center" vertical="center" shrinkToFit="1"/>
    </xf>
    <xf numFmtId="187" fontId="4" fillId="0" borderId="5" xfId="0" applyNumberFormat="1" applyFont="1" applyBorder="1" applyAlignment="1">
      <alignment horizontal="center" vertical="center" shrinkToFit="1"/>
    </xf>
    <xf numFmtId="187" fontId="4" fillId="0" borderId="25" xfId="0" applyNumberFormat="1" applyFont="1" applyBorder="1" applyAlignment="1">
      <alignment horizontal="center" vertical="center" shrinkToFit="1"/>
    </xf>
    <xf numFmtId="187" fontId="4" fillId="0" borderId="19" xfId="0" applyNumberFormat="1" applyFont="1" applyBorder="1" applyAlignment="1">
      <alignment horizontal="center" vertical="center" shrinkToFit="1"/>
    </xf>
    <xf numFmtId="0" fontId="19" fillId="0" borderId="106"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78" xfId="0" applyFont="1" applyBorder="1" applyAlignment="1">
      <alignment horizontal="center" vertical="center" shrinkToFit="1"/>
    </xf>
    <xf numFmtId="0" fontId="19" fillId="0" borderId="0" xfId="0" applyFont="1" applyAlignment="1">
      <alignment horizontal="center" vertical="center" shrinkToFit="1"/>
    </xf>
    <xf numFmtId="0" fontId="19" fillId="0" borderId="59" xfId="0" applyFont="1" applyBorder="1" applyAlignment="1">
      <alignment horizontal="center" vertical="center" shrinkToFit="1"/>
    </xf>
    <xf numFmtId="0" fontId="6" fillId="0" borderId="77" xfId="0" applyFont="1" applyBorder="1" applyAlignment="1">
      <alignment horizontal="center" vertical="center" shrinkToFit="1"/>
    </xf>
    <xf numFmtId="0" fontId="6" fillId="0" borderId="54" xfId="0" applyFont="1" applyBorder="1" applyAlignment="1">
      <alignment horizontal="center" vertical="center" shrinkToFit="1"/>
    </xf>
    <xf numFmtId="0" fontId="6" fillId="0" borderId="0" xfId="0" applyFont="1" applyAlignment="1">
      <alignment horizontal="center" vertical="center" shrinkToFit="1"/>
    </xf>
    <xf numFmtId="0" fontId="6" fillId="0" borderId="34" xfId="0" applyFont="1" applyBorder="1" applyAlignment="1">
      <alignment horizontal="center" vertical="center" shrinkToFit="1"/>
    </xf>
    <xf numFmtId="0" fontId="6" fillId="0" borderId="77" xfId="0" applyFont="1" applyBorder="1" applyAlignment="1">
      <alignment horizontal="center" vertical="center"/>
    </xf>
    <xf numFmtId="0" fontId="6" fillId="0" borderId="34" xfId="0" applyFont="1" applyBorder="1" applyAlignment="1">
      <alignment horizontal="center" vertical="center"/>
    </xf>
    <xf numFmtId="0" fontId="6" fillId="0" borderId="55" xfId="0" applyFont="1" applyBorder="1" applyAlignment="1">
      <alignment horizontal="center" vertical="center"/>
    </xf>
    <xf numFmtId="0" fontId="6" fillId="0" borderId="89" xfId="0" applyFont="1" applyBorder="1" applyAlignment="1">
      <alignment horizontal="center" vertical="center" shrinkToFit="1"/>
    </xf>
    <xf numFmtId="181" fontId="6" fillId="0" borderId="70" xfId="0" applyNumberFormat="1" applyFont="1" applyBorder="1" applyAlignment="1">
      <alignment horizontal="center" vertical="center" shrinkToFit="1"/>
    </xf>
    <xf numFmtId="181" fontId="6" fillId="0" borderId="104" xfId="0" applyNumberFormat="1" applyFont="1" applyBorder="1" applyAlignment="1">
      <alignment horizontal="center" vertical="center" shrinkToFit="1"/>
    </xf>
    <xf numFmtId="0" fontId="4" fillId="0" borderId="33" xfId="0" applyFont="1" applyBorder="1" applyAlignment="1">
      <alignment horizontal="center" shrinkToFit="1"/>
    </xf>
    <xf numFmtId="0" fontId="4" fillId="0" borderId="0" xfId="0" applyFont="1" applyAlignment="1">
      <alignment horizontal="center" shrinkToFit="1"/>
    </xf>
    <xf numFmtId="0" fontId="28" fillId="0" borderId="63" xfId="0" applyFont="1" applyBorder="1" applyAlignment="1">
      <alignment horizontal="center" vertical="center" shrinkToFit="1"/>
    </xf>
    <xf numFmtId="0" fontId="20" fillId="0" borderId="9" xfId="0" applyFont="1" applyBorder="1" applyAlignment="1">
      <alignment horizontal="center" shrinkToFit="1"/>
    </xf>
    <xf numFmtId="0" fontId="20" fillId="0" borderId="78" xfId="0" applyFont="1" applyBorder="1" applyAlignment="1">
      <alignment horizontal="center" shrinkToFit="1"/>
    </xf>
    <xf numFmtId="0" fontId="20" fillId="0" borderId="0" xfId="0" applyFont="1" applyAlignment="1">
      <alignment horizontal="center" shrinkToFit="1"/>
    </xf>
    <xf numFmtId="0" fontId="20" fillId="0" borderId="89" xfId="0" applyFont="1" applyBorder="1" applyAlignment="1">
      <alignment horizontal="center" shrinkToFit="1"/>
    </xf>
    <xf numFmtId="180" fontId="28" fillId="0" borderId="63" xfId="0" applyNumberFormat="1" applyFont="1" applyBorder="1" applyAlignment="1">
      <alignment horizontal="center" vertical="center" shrinkToFit="1"/>
    </xf>
    <xf numFmtId="0" fontId="4" fillId="0" borderId="27" xfId="0" applyFont="1" applyBorder="1" applyAlignment="1">
      <alignment vertical="center" shrinkToFit="1"/>
    </xf>
    <xf numFmtId="0" fontId="0" fillId="0" borderId="28" xfId="0" applyBorder="1" applyAlignment="1">
      <alignment vertical="center" shrinkToFit="1"/>
    </xf>
    <xf numFmtId="0" fontId="0" fillId="0" borderId="91" xfId="0" applyBorder="1" applyAlignment="1">
      <alignment vertical="center" shrinkToFit="1"/>
    </xf>
    <xf numFmtId="0" fontId="0" fillId="0" borderId="106" xfId="0" applyBorder="1" applyAlignment="1">
      <alignment vertical="center" shrinkToFit="1"/>
    </xf>
    <xf numFmtId="0" fontId="0" fillId="0" borderId="5" xfId="0" applyBorder="1" applyAlignment="1">
      <alignment vertical="center" shrinkToFit="1"/>
    </xf>
    <xf numFmtId="0" fontId="0" fillId="0" borderId="31" xfId="0" applyBorder="1" applyAlignment="1">
      <alignment vertical="center" shrinkToFit="1"/>
    </xf>
    <xf numFmtId="0" fontId="0" fillId="3" borderId="79" xfId="0" applyFill="1" applyBorder="1" applyAlignment="1" applyProtection="1">
      <alignment horizontal="center" vertical="center" shrinkToFit="1"/>
      <protection locked="0"/>
    </xf>
    <xf numFmtId="0" fontId="0" fillId="3" borderId="28" xfId="0" applyFill="1" applyBorder="1" applyAlignment="1" applyProtection="1">
      <alignment horizontal="center" vertical="center" shrinkToFit="1"/>
      <protection locked="0"/>
    </xf>
    <xf numFmtId="0" fontId="0" fillId="3" borderId="88" xfId="0" applyFill="1" applyBorder="1" applyAlignment="1" applyProtection="1">
      <alignment horizontal="center" vertical="center" shrinkToFit="1"/>
      <protection locked="0"/>
    </xf>
    <xf numFmtId="0" fontId="6" fillId="0" borderId="80" xfId="0" applyFont="1" applyBorder="1" applyAlignment="1">
      <alignment horizontal="center" vertical="center" wrapText="1"/>
    </xf>
    <xf numFmtId="0" fontId="25" fillId="0" borderId="28" xfId="0" applyFont="1" applyBorder="1" applyAlignment="1">
      <alignment vertical="center" wrapText="1"/>
    </xf>
    <xf numFmtId="0" fontId="25" fillId="0" borderId="107" xfId="0" applyFont="1" applyBorder="1" applyAlignment="1">
      <alignment vertical="center" wrapText="1"/>
    </xf>
    <xf numFmtId="0" fontId="25" fillId="0" borderId="84" xfId="0" applyFont="1" applyBorder="1" applyAlignment="1">
      <alignment vertical="center" wrapText="1"/>
    </xf>
    <xf numFmtId="0" fontId="19" fillId="5" borderId="71" xfId="0" applyFont="1" applyFill="1" applyBorder="1" applyAlignment="1">
      <alignment horizontal="center" vertical="center" shrinkToFit="1"/>
    </xf>
    <xf numFmtId="0" fontId="19" fillId="5" borderId="8" xfId="0" applyFont="1" applyFill="1" applyBorder="1" applyAlignment="1">
      <alignment horizontal="center" vertical="center" shrinkToFit="1"/>
    </xf>
    <xf numFmtId="0" fontId="19" fillId="5" borderId="105" xfId="0" applyFont="1" applyFill="1" applyBorder="1" applyAlignment="1">
      <alignment horizontal="center" vertical="center" shrinkToFit="1"/>
    </xf>
    <xf numFmtId="0" fontId="19" fillId="5" borderId="72" xfId="0" applyFont="1" applyFill="1" applyBorder="1" applyAlignment="1">
      <alignment horizontal="center" vertical="center" shrinkToFit="1"/>
    </xf>
    <xf numFmtId="0" fontId="19" fillId="5" borderId="4" xfId="0" applyFont="1" applyFill="1" applyBorder="1" applyAlignment="1">
      <alignment horizontal="center" vertical="center" shrinkToFit="1"/>
    </xf>
    <xf numFmtId="0" fontId="19" fillId="5" borderId="108" xfId="0" applyFont="1" applyFill="1" applyBorder="1" applyAlignment="1">
      <alignment horizontal="center" vertical="center" shrinkToFit="1"/>
    </xf>
    <xf numFmtId="0" fontId="24" fillId="0" borderId="55" xfId="0" applyFont="1" applyBorder="1" applyAlignment="1">
      <alignment horizontal="center" vertical="center" shrinkToFit="1"/>
    </xf>
    <xf numFmtId="0" fontId="24" fillId="0" borderId="19" xfId="0" applyFont="1" applyBorder="1" applyAlignment="1">
      <alignment horizontal="center" vertical="center" shrinkToFit="1"/>
    </xf>
    <xf numFmtId="0" fontId="24" fillId="0" borderId="104" xfId="0" applyFont="1" applyBorder="1" applyAlignment="1">
      <alignment horizontal="center" vertical="center" shrinkToFit="1"/>
    </xf>
    <xf numFmtId="0" fontId="24" fillId="0" borderId="107" xfId="0" applyFont="1" applyBorder="1" applyAlignment="1">
      <alignment horizontal="center" vertical="center" shrinkToFit="1"/>
    </xf>
    <xf numFmtId="0" fontId="24" fillId="0" borderId="84" xfId="0" applyFont="1" applyBorder="1" applyAlignment="1">
      <alignment horizontal="center" vertical="center" shrinkToFit="1"/>
    </xf>
    <xf numFmtId="0" fontId="24" fillId="0" borderId="101" xfId="0"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65" xfId="0" applyFont="1" applyBorder="1" applyAlignment="1">
      <alignment horizontal="center" vertical="center" shrinkToFit="1"/>
    </xf>
    <xf numFmtId="0" fontId="0" fillId="0" borderId="27" xfId="0" applyBorder="1" applyAlignment="1">
      <alignment horizontal="center" vertical="center" shrinkToFit="1"/>
    </xf>
    <xf numFmtId="0" fontId="4" fillId="0" borderId="6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wrapText="1"/>
    </xf>
    <xf numFmtId="0" fontId="4" fillId="0" borderId="66" xfId="0" applyFont="1" applyBorder="1" applyAlignment="1">
      <alignment vertical="center" wrapText="1"/>
    </xf>
    <xf numFmtId="0" fontId="4" fillId="0" borderId="8" xfId="0" applyFont="1" applyBorder="1" applyAlignment="1">
      <alignment vertical="center" wrapText="1"/>
    </xf>
    <xf numFmtId="0" fontId="4" fillId="0" borderId="77" xfId="0" applyFont="1" applyBorder="1" applyAlignment="1">
      <alignment vertical="center" wrapText="1"/>
    </xf>
    <xf numFmtId="0" fontId="0" fillId="3" borderId="66" xfId="0" applyFill="1" applyBorder="1" applyAlignment="1" applyProtection="1">
      <alignment horizontal="center" vertical="center" shrinkToFit="1"/>
      <protection locked="0"/>
    </xf>
    <xf numFmtId="0" fontId="0" fillId="3" borderId="8" xfId="0" applyFill="1" applyBorder="1" applyAlignment="1" applyProtection="1">
      <alignment horizontal="center" vertical="center" shrinkToFit="1"/>
      <protection locked="0"/>
    </xf>
    <xf numFmtId="0" fontId="0" fillId="3" borderId="105" xfId="0" applyFill="1" applyBorder="1" applyAlignment="1" applyProtection="1">
      <alignment horizontal="center" vertical="center" shrinkToFit="1"/>
      <protection locked="0"/>
    </xf>
    <xf numFmtId="0" fontId="19" fillId="5" borderId="73" xfId="0" applyFont="1" applyFill="1" applyBorder="1" applyAlignment="1">
      <alignment horizontal="center" vertical="center" shrinkToFit="1"/>
    </xf>
    <xf numFmtId="0" fontId="19" fillId="5" borderId="6" xfId="0" applyFont="1" applyFill="1" applyBorder="1" applyAlignment="1">
      <alignment horizontal="center" vertical="center" shrinkToFit="1"/>
    </xf>
    <xf numFmtId="0" fontId="19" fillId="5" borderId="74" xfId="0" applyFont="1" applyFill="1" applyBorder="1" applyAlignment="1">
      <alignment horizontal="center" vertical="center" shrinkToFit="1"/>
    </xf>
    <xf numFmtId="0" fontId="24" fillId="0" borderId="64"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65" xfId="0" applyFont="1" applyBorder="1" applyAlignment="1">
      <alignment horizontal="center" vertical="center" shrinkToFit="1"/>
    </xf>
    <xf numFmtId="0" fontId="4" fillId="0" borderId="44" xfId="0" applyFont="1" applyBorder="1" applyAlignment="1">
      <alignment vertical="center" shrinkToFit="1"/>
    </xf>
    <xf numFmtId="0" fontId="4" fillId="0" borderId="6" xfId="0" applyFont="1" applyBorder="1" applyAlignment="1">
      <alignment vertical="center" shrinkToFit="1"/>
    </xf>
    <xf numFmtId="0" fontId="4" fillId="0" borderId="86" xfId="0" applyFont="1" applyBorder="1" applyAlignment="1">
      <alignment vertical="center" shrinkToFit="1"/>
    </xf>
    <xf numFmtId="0" fontId="6" fillId="0" borderId="61" xfId="0" applyFont="1" applyBorder="1" applyAlignment="1">
      <alignment horizontal="center" vertical="center" wrapText="1"/>
    </xf>
    <xf numFmtId="0" fontId="6" fillId="0" borderId="77" xfId="0" applyFont="1" applyBorder="1" applyAlignment="1">
      <alignment horizontal="center" vertical="center" wrapText="1"/>
    </xf>
    <xf numFmtId="0" fontId="5" fillId="0" borderId="14" xfId="0" applyFont="1" applyBorder="1" applyAlignment="1">
      <alignment vertical="center" wrapText="1"/>
    </xf>
    <xf numFmtId="0" fontId="5" fillId="0" borderId="31" xfId="0" applyFont="1" applyBorder="1" applyAlignment="1">
      <alignment vertical="center" wrapText="1"/>
    </xf>
    <xf numFmtId="0" fontId="0" fillId="0" borderId="83" xfId="0" applyBorder="1" applyAlignment="1">
      <alignment vertical="center" shrinkToFit="1"/>
    </xf>
    <xf numFmtId="0" fontId="0" fillId="0" borderId="84" xfId="0" applyBorder="1" applyAlignment="1">
      <alignment vertical="center" shrinkToFit="1"/>
    </xf>
    <xf numFmtId="0" fontId="0" fillId="0" borderId="109" xfId="0" applyBorder="1" applyAlignment="1">
      <alignment vertical="center" shrinkToFit="1"/>
    </xf>
    <xf numFmtId="180" fontId="4" fillId="0" borderId="66" xfId="0" applyNumberFormat="1" applyFont="1" applyBorder="1" applyAlignment="1">
      <alignment horizontal="center" shrinkToFit="1"/>
    </xf>
    <xf numFmtId="180" fontId="4" fillId="0" borderId="8" xfId="0" applyNumberFormat="1" applyFont="1" applyBorder="1" applyAlignment="1">
      <alignment horizontal="center" shrinkToFit="1"/>
    </xf>
    <xf numFmtId="180" fontId="4" fillId="0" borderId="9" xfId="0" applyNumberFormat="1" applyFont="1" applyBorder="1" applyAlignment="1">
      <alignment horizontal="center" shrinkToFit="1"/>
    </xf>
    <xf numFmtId="180" fontId="4" fillId="0" borderId="33" xfId="0" applyNumberFormat="1" applyFont="1" applyBorder="1" applyAlignment="1">
      <alignment horizontal="center" shrinkToFit="1"/>
    </xf>
    <xf numFmtId="180" fontId="4" fillId="0" borderId="0" xfId="0" applyNumberFormat="1" applyFont="1" applyAlignment="1">
      <alignment horizontal="center" shrinkToFit="1"/>
    </xf>
    <xf numFmtId="180" fontId="4" fillId="0" borderId="89" xfId="0" applyNumberFormat="1" applyFont="1" applyBorder="1" applyAlignment="1">
      <alignment horizontal="center" shrinkToFit="1"/>
    </xf>
    <xf numFmtId="0" fontId="25" fillId="0" borderId="53" xfId="0" applyFont="1" applyBorder="1" applyAlignment="1">
      <alignment vertical="center" wrapText="1"/>
    </xf>
    <xf numFmtId="0" fontId="25" fillId="0" borderId="5" xfId="0" applyFont="1" applyBorder="1" applyAlignment="1">
      <alignment vertical="center" wrapText="1"/>
    </xf>
    <xf numFmtId="0" fontId="20" fillId="0" borderId="14" xfId="0" applyFont="1" applyBorder="1" applyAlignment="1">
      <alignment horizontal="center" vertical="center"/>
    </xf>
    <xf numFmtId="0" fontId="23" fillId="5" borderId="71" xfId="0" applyFont="1" applyFill="1" applyBorder="1" applyAlignment="1">
      <alignment horizontal="center" vertical="center" shrinkToFit="1"/>
    </xf>
    <xf numFmtId="0" fontId="23" fillId="5" borderId="8" xfId="0" applyFont="1" applyFill="1" applyBorder="1" applyAlignment="1">
      <alignment horizontal="center" vertical="center" shrinkToFit="1"/>
    </xf>
    <xf numFmtId="0" fontId="23" fillId="5" borderId="105" xfId="0" applyFont="1" applyFill="1" applyBorder="1" applyAlignment="1">
      <alignment horizontal="center" vertical="center" shrinkToFit="1"/>
    </xf>
    <xf numFmtId="0" fontId="23" fillId="5" borderId="72" xfId="0" applyFont="1" applyFill="1" applyBorder="1" applyAlignment="1">
      <alignment horizontal="center" vertical="center" shrinkToFit="1"/>
    </xf>
    <xf numFmtId="0" fontId="23" fillId="5" borderId="4" xfId="0" applyFont="1" applyFill="1" applyBorder="1" applyAlignment="1">
      <alignment horizontal="center" vertical="center" shrinkToFit="1"/>
    </xf>
    <xf numFmtId="0" fontId="23" fillId="5" borderId="108" xfId="0" applyFont="1" applyFill="1" applyBorder="1" applyAlignment="1">
      <alignment horizontal="center" vertical="center" shrinkToFit="1"/>
    </xf>
    <xf numFmtId="0" fontId="6" fillId="0" borderId="53" xfId="0" applyFont="1" applyBorder="1" applyAlignment="1">
      <alignment horizontal="center" vertical="center"/>
    </xf>
    <xf numFmtId="184" fontId="4" fillId="0" borderId="25" xfId="0" applyNumberFormat="1" applyFont="1" applyBorder="1" applyAlignment="1">
      <alignment horizontal="right" vertical="center" shrinkToFit="1"/>
    </xf>
    <xf numFmtId="184" fontId="4" fillId="0" borderId="19" xfId="0" applyNumberFormat="1" applyFont="1" applyBorder="1" applyAlignment="1">
      <alignment horizontal="right" vertical="center" shrinkToFit="1"/>
    </xf>
    <xf numFmtId="184" fontId="4" fillId="0" borderId="60" xfId="0" applyNumberFormat="1" applyFont="1" applyBorder="1" applyAlignment="1">
      <alignment horizontal="right" vertical="center" shrinkToFit="1"/>
    </xf>
    <xf numFmtId="184" fontId="4" fillId="0" borderId="66" xfId="0" applyNumberFormat="1" applyFont="1" applyBorder="1" applyAlignment="1">
      <alignment horizontal="left" vertical="center" shrinkToFit="1"/>
    </xf>
    <xf numFmtId="184" fontId="4" fillId="0" borderId="8" xfId="0" applyNumberFormat="1" applyFont="1" applyBorder="1" applyAlignment="1">
      <alignment horizontal="left" vertical="center" shrinkToFit="1"/>
    </xf>
    <xf numFmtId="184" fontId="4" fillId="0" borderId="105" xfId="0" applyNumberFormat="1" applyFont="1" applyBorder="1" applyAlignment="1">
      <alignment horizontal="left" vertical="center" shrinkToFit="1"/>
    </xf>
    <xf numFmtId="184" fontId="4" fillId="0" borderId="33" xfId="0" applyNumberFormat="1" applyFont="1" applyBorder="1" applyAlignment="1">
      <alignment horizontal="left" vertical="center" shrinkToFit="1"/>
    </xf>
    <xf numFmtId="184" fontId="4" fillId="0" borderId="0" xfId="0" applyNumberFormat="1" applyFont="1" applyAlignment="1">
      <alignment horizontal="left" vertical="center" shrinkToFit="1"/>
    </xf>
    <xf numFmtId="184" fontId="4" fillId="0" borderId="59" xfId="0" applyNumberFormat="1" applyFont="1" applyBorder="1" applyAlignment="1">
      <alignment horizontal="left" vertical="center" shrinkToFit="1"/>
    </xf>
    <xf numFmtId="184" fontId="4" fillId="0" borderId="14" xfId="0" applyNumberFormat="1" applyFont="1" applyBorder="1" applyAlignment="1">
      <alignment horizontal="left" vertical="center" shrinkToFit="1"/>
    </xf>
    <xf numFmtId="184" fontId="4" fillId="0" borderId="5" xfId="0" applyNumberFormat="1" applyFont="1" applyBorder="1" applyAlignment="1">
      <alignment horizontal="left" vertical="center" shrinkToFit="1"/>
    </xf>
    <xf numFmtId="184" fontId="4" fillId="0" borderId="15" xfId="0" applyNumberFormat="1" applyFont="1" applyBorder="1" applyAlignment="1">
      <alignment horizontal="left" vertical="center" shrinkToFit="1"/>
    </xf>
    <xf numFmtId="0" fontId="4" fillId="0" borderId="14" xfId="0" applyFont="1" applyBorder="1" applyAlignment="1">
      <alignment horizontal="center" vertical="center" shrinkToFit="1"/>
    </xf>
    <xf numFmtId="0" fontId="4" fillId="0" borderId="5" xfId="0" applyFont="1" applyBorder="1" applyAlignment="1">
      <alignment horizontal="center" vertical="center" shrinkToFit="1"/>
    </xf>
    <xf numFmtId="38" fontId="0" fillId="3" borderId="15" xfId="45" applyFont="1" applyFill="1" applyBorder="1" applyAlignment="1" applyProtection="1">
      <alignment horizontal="center" vertical="center"/>
      <protection locked="0"/>
    </xf>
    <xf numFmtId="178" fontId="4" fillId="0" borderId="14"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15" xfId="0" applyNumberFormat="1" applyFont="1" applyBorder="1" applyAlignment="1">
      <alignment horizontal="center" vertical="center"/>
    </xf>
    <xf numFmtId="181" fontId="4" fillId="0" borderId="53" xfId="0" applyNumberFormat="1" applyFont="1" applyBorder="1" applyAlignment="1">
      <alignment horizontal="center" vertical="center"/>
    </xf>
    <xf numFmtId="181" fontId="4" fillId="0" borderId="5" xfId="0" applyNumberFormat="1" applyFont="1" applyBorder="1" applyAlignment="1">
      <alignment horizontal="center" vertical="center"/>
    </xf>
    <xf numFmtId="181" fontId="4" fillId="0" borderId="31" xfId="0" applyNumberFormat="1" applyFont="1" applyBorder="1" applyAlignment="1">
      <alignment horizontal="center" vertical="center"/>
    </xf>
    <xf numFmtId="176" fontId="4" fillId="0" borderId="121" xfId="0" applyNumberFormat="1" applyFont="1" applyBorder="1" applyAlignment="1">
      <alignment horizontal="center" vertical="center"/>
    </xf>
    <xf numFmtId="0" fontId="4" fillId="0" borderId="138" xfId="0" applyFont="1" applyBorder="1" applyAlignment="1">
      <alignment horizontal="center" vertical="center"/>
    </xf>
    <xf numFmtId="0" fontId="4" fillId="0" borderId="32" xfId="0" applyFont="1" applyBorder="1" applyAlignment="1">
      <alignment horizontal="center" vertical="center"/>
    </xf>
    <xf numFmtId="0" fontId="4" fillId="0" borderId="12" xfId="0" applyFont="1" applyBorder="1" applyAlignment="1">
      <alignment horizontal="center" vertical="center"/>
    </xf>
    <xf numFmtId="181" fontId="4" fillId="0" borderId="127" xfId="0" applyNumberFormat="1" applyFont="1" applyBorder="1" applyAlignment="1">
      <alignment horizontal="center" vertical="center"/>
    </xf>
    <xf numFmtId="181" fontId="4" fillId="0" borderId="128" xfId="0" applyNumberFormat="1" applyFont="1" applyBorder="1" applyAlignment="1">
      <alignment horizontal="center" vertical="center"/>
    </xf>
    <xf numFmtId="181" fontId="4" fillId="0" borderId="129" xfId="0" applyNumberFormat="1" applyFont="1" applyBorder="1" applyAlignment="1">
      <alignment horizontal="center" vertical="center"/>
    </xf>
    <xf numFmtId="181" fontId="4" fillId="0" borderId="130" xfId="0" applyNumberFormat="1" applyFont="1" applyBorder="1" applyAlignment="1">
      <alignment horizontal="center" vertical="center"/>
    </xf>
    <xf numFmtId="181" fontId="4" fillId="0" borderId="131" xfId="0" applyNumberFormat="1" applyFont="1" applyBorder="1" applyAlignment="1">
      <alignment horizontal="center" vertical="center"/>
    </xf>
    <xf numFmtId="181" fontId="4" fillId="0" borderId="132" xfId="0" applyNumberFormat="1" applyFont="1" applyBorder="1" applyAlignment="1">
      <alignment horizontal="center" vertical="center"/>
    </xf>
    <xf numFmtId="0" fontId="2" fillId="3" borderId="6" xfId="0" applyFont="1" applyFill="1" applyBorder="1" applyAlignment="1" applyProtection="1">
      <alignment horizontal="center" vertical="center"/>
      <protection locked="0"/>
    </xf>
    <xf numFmtId="0" fontId="4" fillId="3" borderId="6" xfId="0" applyFont="1" applyFill="1" applyBorder="1">
      <alignment vertical="center"/>
    </xf>
    <xf numFmtId="0" fontId="4" fillId="3" borderId="86" xfId="0" applyFont="1" applyFill="1" applyBorder="1">
      <alignment vertical="center"/>
    </xf>
    <xf numFmtId="0" fontId="53" fillId="0" borderId="106" xfId="44" applyFont="1" applyBorder="1" applyAlignment="1">
      <alignment horizontal="center" vertical="center" textRotation="255" wrapText="1"/>
    </xf>
    <xf numFmtId="0" fontId="53" fillId="0" borderId="78" xfId="44" applyFont="1" applyBorder="1" applyAlignment="1">
      <alignment horizontal="center" vertical="center" textRotation="255" wrapText="1"/>
    </xf>
    <xf numFmtId="0" fontId="53" fillId="0" borderId="82" xfId="44" applyFont="1" applyBorder="1" applyAlignment="1">
      <alignment horizontal="center" vertical="center" textRotation="255" wrapText="1"/>
    </xf>
    <xf numFmtId="0" fontId="53" fillId="0" borderId="78" xfId="44" applyFont="1" applyBorder="1" applyAlignment="1">
      <alignment horizontal="center" vertical="center" wrapText="1"/>
    </xf>
    <xf numFmtId="0" fontId="53" fillId="0" borderId="82" xfId="44" applyFont="1" applyBorder="1" applyAlignment="1">
      <alignment horizontal="center" vertical="center" wrapText="1"/>
    </xf>
    <xf numFmtId="0" fontId="14" fillId="0" borderId="106" xfId="44" applyFont="1" applyBorder="1" applyAlignment="1">
      <alignment horizontal="center" vertical="center" wrapText="1"/>
    </xf>
    <xf numFmtId="0" fontId="55" fillId="0" borderId="82" xfId="44" applyFont="1" applyBorder="1" applyAlignment="1">
      <alignment horizontal="center" vertical="center" shrinkToFit="1"/>
    </xf>
    <xf numFmtId="0" fontId="55" fillId="0" borderId="19" xfId="44" applyFont="1" applyBorder="1" applyAlignment="1">
      <alignment horizontal="center" vertical="center" shrinkToFit="1"/>
    </xf>
    <xf numFmtId="0" fontId="55" fillId="0" borderId="26" xfId="44" applyFont="1" applyBorder="1" applyAlignment="1">
      <alignment horizontal="center" vertical="center" shrinkToFit="1"/>
    </xf>
    <xf numFmtId="0" fontId="9" fillId="0" borderId="138" xfId="0" applyFont="1" applyBorder="1" applyAlignment="1">
      <alignment vertical="center" wrapText="1"/>
    </xf>
    <xf numFmtId="0" fontId="5" fillId="0" borderId="138" xfId="0" applyFont="1" applyBorder="1" applyAlignment="1">
      <alignment vertical="center" wrapText="1"/>
    </xf>
    <xf numFmtId="0" fontId="4" fillId="3" borderId="1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70" xfId="0" applyFont="1" applyFill="1" applyBorder="1" applyAlignment="1">
      <alignment horizontal="center" vertical="center"/>
    </xf>
    <xf numFmtId="0" fontId="4" fillId="3" borderId="67"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3" xfId="0" applyFont="1" applyFill="1" applyBorder="1" applyAlignment="1">
      <alignment horizontal="center" vertical="center"/>
    </xf>
    <xf numFmtId="180" fontId="4" fillId="0" borderId="23" xfId="0" applyNumberFormat="1" applyFont="1" applyBorder="1" applyAlignment="1">
      <alignment horizontal="center" vertical="center" wrapText="1"/>
    </xf>
    <xf numFmtId="180" fontId="4" fillId="0" borderId="23" xfId="0" applyNumberFormat="1" applyFont="1" applyBorder="1" applyAlignment="1">
      <alignment horizontal="center" vertical="center"/>
    </xf>
    <xf numFmtId="180" fontId="4" fillId="0" borderId="79" xfId="0" applyNumberFormat="1" applyFont="1" applyBorder="1" applyAlignment="1">
      <alignment horizontal="center" vertical="center"/>
    </xf>
    <xf numFmtId="180" fontId="4" fillId="0" borderId="10" xfId="0" applyNumberFormat="1" applyFont="1" applyBorder="1" applyAlignment="1">
      <alignment horizontal="center" vertical="center"/>
    </xf>
    <xf numFmtId="180" fontId="4" fillId="0" borderId="14" xfId="0" applyNumberFormat="1" applyFont="1" applyBorder="1" applyAlignment="1">
      <alignment horizontal="center" vertical="center"/>
    </xf>
    <xf numFmtId="0" fontId="20" fillId="0" borderId="95" xfId="0" applyFont="1" applyBorder="1" applyAlignment="1">
      <alignment horizontal="center" vertical="center" wrapText="1"/>
    </xf>
    <xf numFmtId="0" fontId="20" fillId="0" borderId="96" xfId="0" applyFont="1" applyBorder="1" applyAlignment="1">
      <alignment horizontal="center" vertical="center"/>
    </xf>
    <xf numFmtId="0" fontId="20" fillId="0" borderId="97" xfId="0" applyFont="1" applyBorder="1" applyAlignment="1">
      <alignment horizontal="center"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4" fillId="0" borderId="138" xfId="0" applyFont="1" applyBorder="1" applyAlignment="1">
      <alignment vertical="center" wrapText="1"/>
    </xf>
    <xf numFmtId="0" fontId="54" fillId="3" borderId="44" xfId="44" applyFont="1" applyFill="1" applyBorder="1" applyAlignment="1" applyProtection="1">
      <alignment horizontal="center" vertical="center"/>
      <protection locked="0"/>
    </xf>
    <xf numFmtId="0" fontId="54" fillId="3" borderId="6" xfId="44" applyFont="1" applyFill="1" applyBorder="1" applyAlignment="1" applyProtection="1">
      <alignment horizontal="center" vertical="center"/>
      <protection locked="0"/>
    </xf>
    <xf numFmtId="0" fontId="54" fillId="3" borderId="74" xfId="44" applyFont="1" applyFill="1" applyBorder="1" applyAlignment="1" applyProtection="1">
      <alignment horizontal="center" vertical="center"/>
      <protection locked="0"/>
    </xf>
    <xf numFmtId="178" fontId="14" fillId="0" borderId="6" xfId="44" applyNumberFormat="1" applyFont="1" applyBorder="1" applyAlignment="1">
      <alignment horizontal="center" vertical="center"/>
    </xf>
    <xf numFmtId="178" fontId="14" fillId="0" borderId="74" xfId="44" applyNumberFormat="1" applyFont="1" applyBorder="1" applyAlignment="1">
      <alignment horizontal="center" vertical="center"/>
    </xf>
    <xf numFmtId="179" fontId="14" fillId="0" borderId="64" xfId="44" applyNumberFormat="1" applyFont="1" applyBorder="1" applyAlignment="1">
      <alignment horizontal="center" vertical="center"/>
    </xf>
    <xf numFmtId="179" fontId="14" fillId="0" borderId="6" xfId="44" applyNumberFormat="1" applyFont="1" applyBorder="1" applyAlignment="1">
      <alignment horizontal="center" vertical="center"/>
    </xf>
    <xf numFmtId="179" fontId="14" fillId="0" borderId="86" xfId="44" applyNumberFormat="1" applyFont="1" applyBorder="1" applyAlignment="1">
      <alignment horizontal="center" vertical="center"/>
    </xf>
    <xf numFmtId="0" fontId="29" fillId="0" borderId="138" xfId="0" applyFont="1" applyBorder="1" applyAlignment="1">
      <alignment horizontal="center" vertical="center"/>
    </xf>
    <xf numFmtId="0" fontId="29" fillId="0" borderId="30" xfId="0" applyFont="1" applyBorder="1" applyAlignment="1">
      <alignment horizontal="center" vertical="center"/>
    </xf>
    <xf numFmtId="0" fontId="29" fillId="0" borderId="21" xfId="0" applyFont="1" applyBorder="1" applyAlignment="1">
      <alignment horizontal="center" vertical="center"/>
    </xf>
    <xf numFmtId="0" fontId="29" fillId="0" borderId="10" xfId="0" applyFont="1" applyBorder="1" applyAlignment="1">
      <alignment horizontal="center" vertical="center"/>
    </xf>
    <xf numFmtId="0" fontId="2" fillId="3" borderId="5" xfId="0" applyFont="1" applyFill="1" applyBorder="1" applyAlignment="1" applyProtection="1">
      <alignment horizontal="center" vertical="center"/>
      <protection locked="0"/>
    </xf>
    <xf numFmtId="0" fontId="2" fillId="3" borderId="144" xfId="0" applyFont="1" applyFill="1" applyBorder="1" applyAlignment="1" applyProtection="1">
      <alignment horizontal="center" vertical="center"/>
      <protection locked="0"/>
    </xf>
    <xf numFmtId="0" fontId="2" fillId="3" borderId="145" xfId="0" applyFont="1" applyFill="1" applyBorder="1" applyAlignment="1" applyProtection="1">
      <alignment horizontal="center" vertical="center"/>
      <protection locked="0"/>
    </xf>
    <xf numFmtId="0" fontId="5" fillId="0" borderId="10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0" xfId="0" applyFont="1" applyAlignment="1">
      <alignment horizontal="center" vertical="center" wrapText="1"/>
    </xf>
    <xf numFmtId="0" fontId="5" fillId="0" borderId="82" xfId="0" applyFont="1" applyBorder="1" applyAlignment="1">
      <alignment horizontal="center" vertical="center" wrapText="1"/>
    </xf>
    <xf numFmtId="0" fontId="5" fillId="0" borderId="19" xfId="0" applyFont="1" applyBorder="1" applyAlignment="1">
      <alignment horizontal="center" vertical="center" wrapText="1"/>
    </xf>
    <xf numFmtId="0" fontId="4" fillId="3" borderId="44" xfId="0" applyFont="1" applyFill="1" applyBorder="1">
      <alignment vertical="center"/>
    </xf>
    <xf numFmtId="38" fontId="0" fillId="3" borderId="60" xfId="45" applyFont="1" applyFill="1" applyBorder="1" applyAlignment="1" applyProtection="1">
      <alignment horizontal="center" vertical="center"/>
      <protection locked="0"/>
    </xf>
    <xf numFmtId="38" fontId="54" fillId="3" borderId="14" xfId="45" applyFont="1" applyFill="1" applyBorder="1" applyAlignment="1" applyProtection="1">
      <alignment horizontal="center" vertical="center"/>
      <protection locked="0"/>
    </xf>
    <xf numFmtId="38" fontId="54" fillId="3" borderId="5" xfId="45" applyFont="1" applyFill="1" applyBorder="1" applyAlignment="1" applyProtection="1">
      <alignment horizontal="center" vertical="center"/>
      <protection locked="0"/>
    </xf>
    <xf numFmtId="38" fontId="54" fillId="3" borderId="15" xfId="45" applyFont="1" applyFill="1" applyBorder="1" applyAlignment="1" applyProtection="1">
      <alignment horizontal="center" vertical="center"/>
      <protection locked="0"/>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1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12" xfId="0" applyFont="1" applyBorder="1" applyAlignment="1">
      <alignment horizontal="center" vertical="center" wrapText="1"/>
    </xf>
    <xf numFmtId="0" fontId="0" fillId="3" borderId="122" xfId="0" applyFill="1" applyBorder="1" applyAlignment="1" applyProtection="1">
      <alignment horizontal="center" vertical="center"/>
      <protection locked="0"/>
    </xf>
    <xf numFmtId="0" fontId="0" fillId="3" borderId="123" xfId="0" applyFill="1" applyBorder="1" applyAlignment="1" applyProtection="1">
      <alignment horizontal="center" vertical="center"/>
      <protection locked="0"/>
    </xf>
    <xf numFmtId="0" fontId="0" fillId="3" borderId="124" xfId="0" applyFill="1" applyBorder="1" applyAlignment="1" applyProtection="1">
      <alignment horizontal="center" vertical="center"/>
      <protection locked="0"/>
    </xf>
    <xf numFmtId="0" fontId="0" fillId="3" borderId="125" xfId="0" applyFill="1" applyBorder="1" applyAlignment="1" applyProtection="1">
      <alignment horizontal="center" vertical="center"/>
      <protection locked="0"/>
    </xf>
    <xf numFmtId="0" fontId="4" fillId="0" borderId="8" xfId="0" applyFont="1" applyBorder="1" applyAlignment="1">
      <alignment horizontal="center" vertical="center" textRotation="255" wrapText="1"/>
    </xf>
    <xf numFmtId="0" fontId="4" fillId="0" borderId="0" xfId="0" applyFont="1" applyAlignment="1">
      <alignment horizontal="center" vertical="center" textRotation="255" wrapText="1"/>
    </xf>
    <xf numFmtId="0" fontId="4" fillId="0" borderId="4" xfId="0" applyFont="1" applyBorder="1" applyAlignment="1">
      <alignment horizontal="center" vertical="center" textRotation="255" wrapText="1"/>
    </xf>
    <xf numFmtId="0" fontId="4" fillId="0" borderId="22" xfId="0" applyFont="1" applyBorder="1" applyAlignment="1">
      <alignment vertical="center" wrapText="1"/>
    </xf>
    <xf numFmtId="0" fontId="4" fillId="0" borderId="21" xfId="0" applyFont="1" applyBorder="1" applyAlignment="1">
      <alignment vertical="center" wrapText="1"/>
    </xf>
    <xf numFmtId="0" fontId="4" fillId="0" borderId="123" xfId="0" applyFont="1" applyBorder="1" applyAlignment="1">
      <alignment horizontal="center" vertical="center"/>
    </xf>
    <xf numFmtId="0" fontId="4" fillId="0" borderId="76" xfId="0" applyFont="1" applyBorder="1" applyAlignment="1">
      <alignment horizontal="center" vertical="center"/>
    </xf>
    <xf numFmtId="0" fontId="4" fillId="0" borderId="125" xfId="0" applyFont="1" applyBorder="1" applyAlignment="1">
      <alignment horizontal="center" vertical="center"/>
    </xf>
    <xf numFmtId="0" fontId="4" fillId="0" borderId="126" xfId="0" applyFont="1" applyBorder="1" applyAlignment="1">
      <alignment horizontal="center" vertical="center"/>
    </xf>
    <xf numFmtId="0" fontId="4" fillId="0" borderId="33" xfId="0" applyFont="1" applyBorder="1" applyAlignment="1">
      <alignment horizontal="left" vertical="center"/>
    </xf>
    <xf numFmtId="0" fontId="4" fillId="0" borderId="0" xfId="0" applyFont="1" applyAlignment="1">
      <alignment horizontal="left" vertical="center"/>
    </xf>
    <xf numFmtId="0" fontId="4" fillId="0" borderId="51" xfId="0" applyFont="1" applyBorder="1" applyAlignment="1">
      <alignment horizontal="left" vertical="center"/>
    </xf>
    <xf numFmtId="0" fontId="0" fillId="3" borderId="1" xfId="0" applyFill="1" applyBorder="1" applyAlignment="1" applyProtection="1">
      <alignment vertical="center" wrapText="1"/>
      <protection locked="0"/>
    </xf>
    <xf numFmtId="0" fontId="0" fillId="3" borderId="135" xfId="0" applyFill="1" applyBorder="1" applyAlignment="1" applyProtection="1">
      <alignment vertical="center" wrapText="1"/>
      <protection locked="0"/>
    </xf>
    <xf numFmtId="0" fontId="4" fillId="0" borderId="67"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147" xfId="0" applyFont="1" applyBorder="1" applyAlignment="1">
      <alignment horizontal="left" vertical="center" shrinkToFit="1"/>
    </xf>
    <xf numFmtId="0" fontId="33" fillId="3" borderId="142" xfId="28" applyFill="1" applyBorder="1" applyAlignment="1" applyProtection="1">
      <alignment vertical="center" wrapText="1"/>
      <protection locked="0"/>
    </xf>
    <xf numFmtId="0" fontId="33" fillId="3" borderId="143" xfId="28" applyFill="1" applyBorder="1" applyAlignment="1" applyProtection="1">
      <alignment vertical="center" wrapText="1"/>
      <protection locked="0"/>
    </xf>
    <xf numFmtId="0" fontId="4" fillId="0" borderId="66" xfId="0" applyFont="1" applyBorder="1" applyAlignment="1">
      <alignment horizontal="left" vertical="center"/>
    </xf>
    <xf numFmtId="0" fontId="4" fillId="0" borderId="8" xfId="0" applyFont="1" applyBorder="1" applyAlignment="1">
      <alignment horizontal="left" vertical="center"/>
    </xf>
    <xf numFmtId="0" fontId="4" fillId="0" borderId="103" xfId="0" applyFont="1" applyBorder="1" applyAlignment="1">
      <alignment horizontal="left" vertical="center"/>
    </xf>
    <xf numFmtId="0" fontId="0" fillId="3" borderId="133" xfId="0" applyFill="1" applyBorder="1" applyAlignment="1" applyProtection="1">
      <alignment vertical="center" wrapText="1"/>
      <protection locked="0"/>
    </xf>
    <xf numFmtId="0" fontId="0" fillId="3" borderId="134" xfId="0" applyFill="1" applyBorder="1" applyAlignment="1" applyProtection="1">
      <alignment vertical="center" wrapText="1"/>
      <protection locked="0"/>
    </xf>
    <xf numFmtId="0" fontId="4" fillId="0" borderId="6" xfId="0" applyFont="1" applyBorder="1">
      <alignment vertical="center"/>
    </xf>
    <xf numFmtId="0" fontId="4" fillId="0" borderId="65" xfId="0" applyFont="1" applyBorder="1">
      <alignment vertical="center"/>
    </xf>
    <xf numFmtId="0" fontId="4" fillId="0" borderId="70" xfId="0" applyFont="1" applyBorder="1">
      <alignment vertical="center"/>
    </xf>
    <xf numFmtId="0" fontId="4" fillId="3" borderId="5" xfId="0" applyFont="1" applyFill="1" applyBorder="1">
      <alignment vertical="center"/>
    </xf>
    <xf numFmtId="0" fontId="4" fillId="0" borderId="111" xfId="0" applyFont="1" applyBorder="1" applyAlignment="1">
      <alignment horizontal="center" vertical="center"/>
    </xf>
    <xf numFmtId="0" fontId="4" fillId="0" borderId="114" xfId="0" applyFont="1" applyBorder="1" applyAlignment="1">
      <alignment horizontal="center" vertical="center"/>
    </xf>
    <xf numFmtId="0" fontId="4" fillId="0" borderId="113" xfId="0" applyFont="1" applyBorder="1" applyAlignment="1">
      <alignment horizontal="center" vertical="center"/>
    </xf>
    <xf numFmtId="0" fontId="4" fillId="0" borderId="87" xfId="0" applyFont="1" applyBorder="1" applyAlignment="1">
      <alignment horizontal="center" vertical="center"/>
    </xf>
    <xf numFmtId="0" fontId="0" fillId="3" borderId="66"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04" xfId="0" applyFill="1" applyBorder="1" applyAlignment="1" applyProtection="1">
      <alignment horizontal="center" vertical="center"/>
      <protection locked="0"/>
    </xf>
    <xf numFmtId="0" fontId="4" fillId="3" borderId="56" xfId="0" applyFont="1" applyFill="1" applyBorder="1">
      <alignment vertical="center"/>
    </xf>
    <xf numFmtId="0" fontId="4" fillId="3" borderId="7" xfId="0" applyFont="1" applyFill="1" applyBorder="1">
      <alignment vertical="center"/>
    </xf>
    <xf numFmtId="0" fontId="0" fillId="3" borderId="7" xfId="0" applyFill="1" applyBorder="1" applyAlignment="1" applyProtection="1">
      <alignment horizontal="center" vertical="center"/>
      <protection locked="0"/>
    </xf>
    <xf numFmtId="0" fontId="4" fillId="3" borderId="57" xfId="0" applyFont="1" applyFill="1" applyBorder="1">
      <alignment vertical="center"/>
    </xf>
    <xf numFmtId="0" fontId="4" fillId="3" borderId="146" xfId="0" applyFont="1" applyFill="1" applyBorder="1">
      <alignment vertical="center"/>
    </xf>
    <xf numFmtId="176" fontId="4" fillId="0" borderId="137" xfId="0" applyNumberFormat="1" applyFont="1" applyBorder="1" applyAlignment="1">
      <alignment horizontal="center" vertical="center"/>
    </xf>
    <xf numFmtId="179" fontId="4" fillId="0" borderId="81" xfId="0" applyNumberFormat="1" applyFont="1" applyBorder="1" applyAlignment="1">
      <alignment horizontal="center" vertical="center"/>
    </xf>
    <xf numFmtId="179" fontId="4" fillId="0" borderId="23" xfId="0" applyNumberFormat="1" applyFont="1" applyBorder="1" applyAlignment="1">
      <alignment horizontal="center" vertical="center"/>
    </xf>
    <xf numFmtId="179" fontId="4" fillId="0" borderId="79" xfId="0" applyNumberFormat="1" applyFont="1" applyBorder="1" applyAlignment="1">
      <alignment horizontal="center" vertical="center"/>
    </xf>
    <xf numFmtId="0" fontId="2" fillId="3" borderId="14" xfId="0" applyFont="1" applyFill="1" applyBorder="1" applyProtection="1">
      <alignment vertical="center"/>
      <protection locked="0"/>
    </xf>
    <xf numFmtId="0" fontId="2" fillId="3" borderId="5" xfId="0" applyFont="1" applyFill="1" applyBorder="1" applyProtection="1">
      <alignment vertical="center"/>
      <protection locked="0"/>
    </xf>
    <xf numFmtId="0" fontId="2" fillId="3" borderId="70" xfId="0" applyFont="1" applyFill="1" applyBorder="1" applyProtection="1">
      <alignment vertical="center"/>
      <protection locked="0"/>
    </xf>
    <xf numFmtId="0" fontId="2" fillId="3" borderId="25" xfId="0" applyFont="1" applyFill="1" applyBorder="1" applyProtection="1">
      <alignment vertical="center"/>
      <protection locked="0"/>
    </xf>
    <xf numFmtId="0" fontId="2" fillId="3" borderId="19" xfId="0" applyFont="1" applyFill="1" applyBorder="1" applyProtection="1">
      <alignment vertical="center"/>
      <protection locked="0"/>
    </xf>
    <xf numFmtId="0" fontId="2" fillId="3" borderId="104" xfId="0" applyFont="1" applyFill="1" applyBorder="1" applyProtection="1">
      <alignment vertical="center"/>
      <protection locked="0"/>
    </xf>
    <xf numFmtId="0" fontId="4" fillId="3" borderId="44" xfId="0" applyFont="1" applyFill="1" applyBorder="1" applyAlignment="1">
      <alignment horizontal="left" vertical="center"/>
    </xf>
    <xf numFmtId="0" fontId="4" fillId="3" borderId="6" xfId="0" applyFont="1" applyFill="1" applyBorder="1" applyAlignment="1">
      <alignment horizontal="left" vertical="center"/>
    </xf>
    <xf numFmtId="0" fontId="4" fillId="3" borderId="86" xfId="0" applyFont="1" applyFill="1" applyBorder="1" applyAlignment="1">
      <alignment horizontal="left" vertical="center"/>
    </xf>
    <xf numFmtId="0" fontId="5" fillId="0" borderId="14" xfId="0" applyFont="1" applyBorder="1" applyAlignment="1">
      <alignment horizontal="center" vertical="center"/>
    </xf>
    <xf numFmtId="0" fontId="5" fillId="0" borderId="5" xfId="0" applyFont="1" applyBorder="1" applyAlignment="1">
      <alignment horizontal="center" vertical="center"/>
    </xf>
    <xf numFmtId="0" fontId="5" fillId="0" borderId="31" xfId="0" applyFont="1" applyBorder="1" applyAlignment="1">
      <alignment horizontal="center" vertical="center"/>
    </xf>
    <xf numFmtId="0" fontId="5" fillId="0" borderId="25" xfId="0" applyFont="1" applyBorder="1" applyAlignment="1">
      <alignment horizontal="center" vertical="center"/>
    </xf>
    <xf numFmtId="0" fontId="5" fillId="0" borderId="19" xfId="0" applyFont="1" applyBorder="1" applyAlignment="1">
      <alignment horizontal="center" vertical="center"/>
    </xf>
    <xf numFmtId="0" fontId="5" fillId="0" borderId="26" xfId="0" applyFont="1" applyBorder="1" applyAlignment="1">
      <alignment horizontal="center" vertical="center"/>
    </xf>
    <xf numFmtId="0" fontId="4" fillId="3" borderId="19" xfId="0" applyFont="1" applyFill="1" applyBorder="1" applyAlignment="1">
      <alignment horizontal="center" vertical="center"/>
    </xf>
    <xf numFmtId="0" fontId="4" fillId="3" borderId="104" xfId="0" applyFont="1" applyFill="1" applyBorder="1" applyAlignment="1">
      <alignment horizontal="center" vertical="center"/>
    </xf>
    <xf numFmtId="0" fontId="2" fillId="3" borderId="44" xfId="0" applyFont="1" applyFill="1" applyBorder="1" applyAlignment="1" applyProtection="1">
      <alignment horizontal="center" vertical="center"/>
      <protection locked="0"/>
    </xf>
    <xf numFmtId="0" fontId="29" fillId="0" borderId="44" xfId="0" applyFont="1" applyBorder="1" applyAlignment="1">
      <alignment horizontal="center" vertical="center"/>
    </xf>
    <xf numFmtId="0" fontId="29" fillId="0" borderId="6" xfId="0" applyFont="1" applyBorder="1" applyAlignment="1">
      <alignment horizontal="center" vertical="center"/>
    </xf>
    <xf numFmtId="0" fontId="29" fillId="0" borderId="86" xfId="0" applyFont="1" applyBorder="1" applyAlignment="1">
      <alignment horizontal="center" vertical="center"/>
    </xf>
    <xf numFmtId="0" fontId="0" fillId="3" borderId="145" xfId="0" applyFill="1" applyBorder="1" applyAlignment="1" applyProtection="1">
      <alignment horizontal="center" vertical="center"/>
      <protection locked="0"/>
    </xf>
    <xf numFmtId="0" fontId="0" fillId="3" borderId="144" xfId="0" applyFill="1" applyBorder="1" applyAlignment="1" applyProtection="1">
      <alignment horizontal="center" vertical="center"/>
      <protection locked="0"/>
    </xf>
    <xf numFmtId="0" fontId="0" fillId="3" borderId="77"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4" fillId="0" borderId="136" xfId="0" applyFont="1" applyBorder="1" applyAlignment="1">
      <alignment horizontal="center" vertical="center"/>
    </xf>
    <xf numFmtId="0" fontId="0" fillId="3" borderId="15"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57" fillId="0" borderId="82" xfId="44" applyFont="1" applyBorder="1" applyAlignment="1">
      <alignment horizontal="center" vertical="center" shrinkToFit="1"/>
    </xf>
    <xf numFmtId="0" fontId="0" fillId="3" borderId="110" xfId="0" applyFill="1" applyBorder="1" applyAlignment="1" applyProtection="1">
      <alignment horizontal="center" vertical="center"/>
      <protection locked="0"/>
    </xf>
    <xf numFmtId="0" fontId="0" fillId="3" borderId="111" xfId="0" applyFill="1" applyBorder="1" applyAlignment="1" applyProtection="1">
      <alignment horizontal="center" vertical="center"/>
      <protection locked="0"/>
    </xf>
    <xf numFmtId="0" fontId="0" fillId="3" borderId="112" xfId="0" applyFill="1" applyBorder="1" applyAlignment="1" applyProtection="1">
      <alignment horizontal="center" vertical="center"/>
      <protection locked="0"/>
    </xf>
    <xf numFmtId="0" fontId="0" fillId="3" borderId="113" xfId="0" applyFill="1" applyBorder="1" applyAlignment="1" applyProtection="1">
      <alignment horizontal="center" vertical="center"/>
      <protection locked="0"/>
    </xf>
    <xf numFmtId="181" fontId="4" fillId="0" borderId="115" xfId="0" applyNumberFormat="1" applyFont="1" applyBorder="1" applyAlignment="1">
      <alignment horizontal="center" vertical="center"/>
    </xf>
    <xf numFmtId="181" fontId="4" fillId="0" borderId="116" xfId="0" applyNumberFormat="1" applyFont="1" applyBorder="1" applyAlignment="1">
      <alignment horizontal="center" vertical="center"/>
    </xf>
    <xf numFmtId="181" fontId="4" fillId="0" borderId="117" xfId="0" applyNumberFormat="1" applyFont="1" applyBorder="1" applyAlignment="1">
      <alignment horizontal="center" vertical="center"/>
    </xf>
    <xf numFmtId="181" fontId="4" fillId="0" borderId="118" xfId="0" applyNumberFormat="1" applyFont="1" applyBorder="1" applyAlignment="1">
      <alignment horizontal="center" vertical="center"/>
    </xf>
    <xf numFmtId="181" fontId="4" fillId="0" borderId="119" xfId="0" applyNumberFormat="1" applyFont="1" applyBorder="1" applyAlignment="1">
      <alignment horizontal="center" vertical="center"/>
    </xf>
    <xf numFmtId="181" fontId="4" fillId="0" borderId="120" xfId="0" applyNumberFormat="1" applyFont="1" applyBorder="1" applyAlignment="1">
      <alignment horizontal="center" vertical="center"/>
    </xf>
    <xf numFmtId="38" fontId="0" fillId="3" borderId="6" xfId="45" applyFont="1" applyFill="1" applyBorder="1" applyAlignment="1" applyProtection="1">
      <alignment horizontal="center" vertical="center"/>
      <protection locked="0"/>
    </xf>
    <xf numFmtId="38" fontId="0" fillId="3" borderId="8" xfId="45" applyFont="1" applyFill="1" applyBorder="1" applyAlignment="1" applyProtection="1">
      <alignment horizontal="center" vertical="center"/>
      <protection locked="0"/>
    </xf>
    <xf numFmtId="38" fontId="2" fillId="3" borderId="44" xfId="45" applyFont="1" applyFill="1" applyBorder="1" applyAlignment="1" applyProtection="1">
      <alignment horizontal="center" vertical="center"/>
      <protection locked="0"/>
    </xf>
    <xf numFmtId="38" fontId="2" fillId="3" borderId="6" xfId="45" applyFont="1" applyFill="1" applyBorder="1" applyAlignment="1" applyProtection="1">
      <alignment horizontal="center" vertical="center"/>
      <protection locked="0"/>
    </xf>
    <xf numFmtId="38" fontId="2" fillId="3" borderId="145" xfId="45" applyFont="1" applyFill="1" applyBorder="1" applyAlignment="1" applyProtection="1">
      <alignment horizontal="center" vertical="center"/>
      <protection locked="0"/>
    </xf>
    <xf numFmtId="176" fontId="21" fillId="2" borderId="106" xfId="0" applyNumberFormat="1" applyFont="1" applyFill="1" applyBorder="1" applyAlignment="1">
      <alignment horizontal="center" vertical="center"/>
    </xf>
    <xf numFmtId="176" fontId="21" fillId="2" borderId="5" xfId="0" applyNumberFormat="1" applyFont="1" applyFill="1" applyBorder="1" applyAlignment="1">
      <alignment horizontal="center" vertical="center"/>
    </xf>
    <xf numFmtId="0" fontId="20" fillId="0" borderId="53" xfId="0" applyFont="1" applyBorder="1" applyAlignment="1">
      <alignment horizontal="center" vertical="center"/>
    </xf>
    <xf numFmtId="0" fontId="20" fillId="0" borderId="70" xfId="0" applyFont="1" applyBorder="1" applyAlignment="1">
      <alignment horizontal="center" vertical="center"/>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0" fillId="0" borderId="35" xfId="0" applyBorder="1" applyProtection="1">
      <alignment vertical="center"/>
      <protection locked="0"/>
    </xf>
    <xf numFmtId="0" fontId="0" fillId="0" borderId="36" xfId="0" applyBorder="1" applyProtection="1">
      <alignment vertical="center"/>
      <protection locked="0"/>
    </xf>
    <xf numFmtId="0" fontId="0" fillId="0" borderId="46"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7" xfId="0" applyBorder="1" applyAlignment="1" applyProtection="1">
      <alignment vertical="center" wrapText="1"/>
      <protection locked="0"/>
    </xf>
    <xf numFmtId="0" fontId="0" fillId="0" borderId="48" xfId="0" applyBorder="1" applyAlignment="1" applyProtection="1">
      <alignment vertical="center" wrapText="1"/>
      <protection locked="0"/>
    </xf>
    <xf numFmtId="0" fontId="0" fillId="0" borderId="49" xfId="0" applyBorder="1" applyAlignment="1" applyProtection="1">
      <alignment vertical="center" wrapText="1"/>
      <protection locked="0"/>
    </xf>
    <xf numFmtId="0" fontId="0" fillId="0" borderId="50" xfId="0" applyBorder="1" applyAlignment="1" applyProtection="1">
      <alignment vertical="center" wrapText="1"/>
      <protection locked="0"/>
    </xf>
    <xf numFmtId="0" fontId="0" fillId="0" borderId="2" xfId="0" applyBorder="1" applyProtection="1">
      <alignment vertical="center"/>
      <protection locked="0"/>
    </xf>
    <xf numFmtId="0" fontId="0" fillId="0" borderId="46" xfId="0" applyBorder="1" applyProtection="1">
      <alignment vertical="center"/>
      <protection locked="0"/>
    </xf>
    <xf numFmtId="0" fontId="0" fillId="0" borderId="3" xfId="0" applyBorder="1" applyProtection="1">
      <alignment vertical="center"/>
      <protection locked="0"/>
    </xf>
    <xf numFmtId="0" fontId="0" fillId="0" borderId="47" xfId="0" applyBorder="1" applyProtection="1">
      <alignment vertical="center"/>
      <protection locked="0"/>
    </xf>
    <xf numFmtId="0" fontId="5" fillId="0" borderId="0" xfId="0" applyFont="1" applyAlignment="1">
      <alignment horizontal="center" vertical="center"/>
    </xf>
    <xf numFmtId="0" fontId="0" fillId="0" borderId="48" xfId="0" applyBorder="1" applyProtection="1">
      <alignment vertical="center"/>
      <protection locked="0"/>
    </xf>
    <xf numFmtId="0" fontId="0" fillId="0" borderId="49" xfId="0" applyBorder="1" applyProtection="1">
      <alignment vertical="center"/>
      <protection locked="0"/>
    </xf>
    <xf numFmtId="0" fontId="0" fillId="0" borderId="50" xfId="0" applyBorder="1" applyProtection="1">
      <alignment vertical="center"/>
      <protection locked="0"/>
    </xf>
    <xf numFmtId="38" fontId="0" fillId="0" borderId="14" xfId="45" applyFont="1" applyFill="1" applyBorder="1" applyAlignment="1" applyProtection="1">
      <alignment horizontal="center" vertical="center"/>
      <protection locked="0"/>
    </xf>
    <xf numFmtId="38" fontId="0" fillId="0" borderId="5" xfId="45" applyFont="1" applyFill="1" applyBorder="1" applyAlignment="1" applyProtection="1">
      <alignment horizontal="center" vertical="center"/>
      <protection locked="0"/>
    </xf>
    <xf numFmtId="38" fontId="0" fillId="0" borderId="33" xfId="45" applyFont="1" applyFill="1" applyBorder="1" applyAlignment="1" applyProtection="1">
      <alignment horizontal="center" vertical="center"/>
      <protection locked="0"/>
    </xf>
    <xf numFmtId="38" fontId="0" fillId="0" borderId="0" xfId="45" applyFont="1" applyFill="1" applyBorder="1" applyAlignment="1" applyProtection="1">
      <alignment horizontal="center" vertical="center"/>
      <protection locked="0"/>
    </xf>
    <xf numFmtId="0" fontId="0" fillId="0" borderId="37" xfId="0" applyBorder="1" applyAlignment="1" applyProtection="1">
      <alignment vertical="center" wrapText="1"/>
      <protection locked="0"/>
    </xf>
    <xf numFmtId="38" fontId="0" fillId="0" borderId="39" xfId="45" applyFont="1" applyFill="1" applyBorder="1" applyAlignment="1" applyProtection="1">
      <alignment horizontal="center" vertical="center"/>
      <protection locked="0"/>
    </xf>
    <xf numFmtId="38" fontId="0" fillId="0" borderId="25" xfId="45" applyFont="1" applyFill="1" applyBorder="1" applyAlignment="1" applyProtection="1">
      <alignment horizontal="center" vertical="center"/>
      <protection locked="0"/>
    </xf>
    <xf numFmtId="38" fontId="0" fillId="0" borderId="10" xfId="45" applyFont="1" applyFill="1" applyBorder="1" applyAlignment="1" applyProtection="1">
      <alignment horizontal="center" vertical="center"/>
      <protection locked="0"/>
    </xf>
    <xf numFmtId="0" fontId="0" fillId="0" borderId="41" xfId="0" applyBorder="1" applyAlignment="1" applyProtection="1">
      <alignment vertical="center" wrapText="1"/>
      <protection locked="0"/>
    </xf>
    <xf numFmtId="0" fontId="0" fillId="0" borderId="42" xfId="0" applyBorder="1" applyAlignment="1" applyProtection="1">
      <alignment vertical="center" wrapText="1"/>
      <protection locked="0"/>
    </xf>
    <xf numFmtId="0" fontId="0" fillId="0" borderId="43" xfId="0" applyBorder="1" applyAlignment="1" applyProtection="1">
      <alignment vertical="center" wrapText="1"/>
      <protection locked="0"/>
    </xf>
    <xf numFmtId="0" fontId="54" fillId="0" borderId="2" xfId="0" applyFont="1" applyBorder="1" applyAlignment="1" applyProtection="1">
      <alignment vertical="center" wrapText="1"/>
      <protection locked="0"/>
    </xf>
    <xf numFmtId="0" fontId="54" fillId="0" borderId="35" xfId="0" applyFont="1" applyBorder="1" applyAlignment="1" applyProtection="1">
      <alignment vertical="center" wrapText="1"/>
      <protection locked="0"/>
    </xf>
    <xf numFmtId="0" fontId="54" fillId="0" borderId="52" xfId="0" applyFont="1" applyBorder="1" applyAlignment="1" applyProtection="1">
      <alignment vertical="center" wrapText="1"/>
      <protection locked="0"/>
    </xf>
    <xf numFmtId="0" fontId="4" fillId="0" borderId="25" xfId="0" applyFont="1" applyBorder="1" applyAlignment="1">
      <alignment horizontal="center" vertical="top" shrinkToFit="1"/>
    </xf>
    <xf numFmtId="0" fontId="4" fillId="0" borderId="19" xfId="0" applyFont="1" applyBorder="1" applyAlignment="1">
      <alignment horizontal="center" vertical="top" shrinkToFit="1"/>
    </xf>
    <xf numFmtId="0" fontId="0" fillId="3" borderId="14" xfId="0" applyFill="1" applyBorder="1" applyProtection="1">
      <alignment vertical="center"/>
      <protection locked="0"/>
    </xf>
    <xf numFmtId="0" fontId="0" fillId="3" borderId="5" xfId="0" applyFill="1" applyBorder="1" applyProtection="1">
      <alignment vertical="center"/>
      <protection locked="0"/>
    </xf>
    <xf numFmtId="0" fontId="0" fillId="3" borderId="31" xfId="0" applyFill="1" applyBorder="1" applyProtection="1">
      <alignment vertical="center"/>
      <protection locked="0"/>
    </xf>
    <xf numFmtId="0" fontId="0" fillId="3" borderId="25" xfId="0" applyFill="1" applyBorder="1" applyProtection="1">
      <alignment vertical="center"/>
      <protection locked="0"/>
    </xf>
    <xf numFmtId="0" fontId="0" fillId="3" borderId="19" xfId="0" applyFill="1" applyBorder="1" applyProtection="1">
      <alignment vertical="center"/>
      <protection locked="0"/>
    </xf>
    <xf numFmtId="0" fontId="0" fillId="3" borderId="26" xfId="0" applyFill="1" applyBorder="1" applyProtection="1">
      <alignment vertical="center"/>
      <protection locked="0"/>
    </xf>
    <xf numFmtId="0" fontId="0" fillId="0" borderId="5"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6" fillId="0" borderId="14" xfId="0" applyFont="1" applyBorder="1" applyAlignment="1">
      <alignment horizontal="center" vertical="center"/>
    </xf>
    <xf numFmtId="0" fontId="6" fillId="0" borderId="25" xfId="0" applyFont="1" applyBorder="1" applyAlignment="1">
      <alignment horizontal="center" vertical="center"/>
    </xf>
    <xf numFmtId="38" fontId="0" fillId="0" borderId="17" xfId="45" applyFont="1" applyFill="1" applyBorder="1" applyAlignment="1" applyProtection="1">
      <alignment horizontal="center" vertical="center"/>
      <protection locked="0"/>
    </xf>
    <xf numFmtId="38" fontId="0" fillId="0" borderId="19" xfId="45" applyFont="1" applyFill="1" applyBorder="1" applyAlignment="1" applyProtection="1">
      <alignment horizontal="center" vertical="center"/>
      <protection locked="0"/>
    </xf>
    <xf numFmtId="38" fontId="0" fillId="0" borderId="20" xfId="45" applyFont="1" applyFill="1" applyBorder="1" applyAlignment="1" applyProtection="1">
      <alignment horizontal="center" vertical="center"/>
      <protection locked="0"/>
    </xf>
    <xf numFmtId="185" fontId="0" fillId="2" borderId="14" xfId="0" applyNumberFormat="1" applyFill="1" applyBorder="1" applyAlignment="1">
      <alignment horizontal="center" vertical="center"/>
    </xf>
    <xf numFmtId="185" fontId="0" fillId="2" borderId="5" xfId="0" applyNumberFormat="1" applyFill="1" applyBorder="1" applyAlignment="1">
      <alignment horizontal="center" vertical="center"/>
    </xf>
    <xf numFmtId="185" fontId="0" fillId="2" borderId="33" xfId="0" applyNumberFormat="1" applyFill="1" applyBorder="1" applyAlignment="1">
      <alignment horizontal="center" vertical="center"/>
    </xf>
    <xf numFmtId="185" fontId="0" fillId="2" borderId="0" xfId="0" applyNumberFormat="1" applyFill="1" applyAlignment="1">
      <alignment horizontal="center" vertical="center"/>
    </xf>
    <xf numFmtId="185" fontId="0" fillId="2" borderId="25" xfId="0" applyNumberFormat="1" applyFill="1" applyBorder="1" applyAlignment="1">
      <alignment horizontal="center" vertical="center"/>
    </xf>
    <xf numFmtId="185" fontId="0" fillId="2" borderId="19" xfId="0" applyNumberFormat="1" applyFill="1" applyBorder="1" applyAlignment="1">
      <alignment horizontal="center" vertical="center"/>
    </xf>
    <xf numFmtId="0" fontId="12" fillId="0" borderId="2" xfId="28" applyFont="1" applyFill="1" applyBorder="1" applyAlignment="1" applyProtection="1">
      <alignment vertical="center" wrapText="1"/>
      <protection locked="0"/>
    </xf>
    <xf numFmtId="0" fontId="12" fillId="0" borderId="35" xfId="0" applyFont="1" applyBorder="1" applyAlignment="1" applyProtection="1">
      <alignment vertical="center" wrapText="1"/>
      <protection locked="0"/>
    </xf>
    <xf numFmtId="0" fontId="12" fillId="0" borderId="52" xfId="0" applyFont="1" applyBorder="1" applyAlignment="1" applyProtection="1">
      <alignment vertical="center" wrapText="1"/>
      <protection locked="0"/>
    </xf>
    <xf numFmtId="0" fontId="55" fillId="0" borderId="173" xfId="44" applyFont="1" applyBorder="1" applyAlignment="1">
      <alignment horizontal="center" vertical="center" shrinkToFit="1"/>
    </xf>
    <xf numFmtId="0" fontId="55" fillId="0" borderId="174" xfId="44" applyFont="1" applyBorder="1" applyAlignment="1">
      <alignment horizontal="center" vertical="center" shrinkToFit="1"/>
    </xf>
    <xf numFmtId="0" fontId="4" fillId="0" borderId="82" xfId="0" applyFont="1" applyBorder="1" applyAlignment="1">
      <alignment vertical="center" wrapText="1"/>
    </xf>
    <xf numFmtId="0" fontId="0" fillId="0" borderId="19" xfId="0" applyBorder="1" applyAlignment="1">
      <alignment vertical="center" wrapText="1"/>
    </xf>
    <xf numFmtId="0" fontId="0" fillId="0" borderId="26"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0" borderId="109" xfId="0" applyBorder="1" applyAlignment="1">
      <alignment vertical="center" wrapText="1"/>
    </xf>
    <xf numFmtId="0" fontId="24" fillId="0" borderId="80" xfId="0" applyFont="1" applyBorder="1" applyAlignment="1">
      <alignment horizontal="center" vertical="center" shrinkToFit="1"/>
    </xf>
    <xf numFmtId="0" fontId="24" fillId="0" borderId="28" xfId="0" applyFont="1" applyBorder="1" applyAlignment="1">
      <alignment horizontal="center" vertical="center" shrinkToFit="1"/>
    </xf>
    <xf numFmtId="0" fontId="24" fillId="0" borderId="29" xfId="0" applyFont="1" applyBorder="1" applyAlignment="1">
      <alignment horizontal="center" vertical="center" shrinkToFit="1"/>
    </xf>
    <xf numFmtId="0" fontId="0" fillId="3" borderId="44" xfId="0" applyFill="1" applyBorder="1" applyAlignment="1" applyProtection="1">
      <alignment horizontal="center" vertical="center" shrinkToFit="1"/>
      <protection locked="0"/>
    </xf>
    <xf numFmtId="0" fontId="0" fillId="3" borderId="6" xfId="0" applyFill="1" applyBorder="1" applyAlignment="1" applyProtection="1">
      <alignment horizontal="center" vertical="center" shrinkToFit="1"/>
      <protection locked="0"/>
    </xf>
    <xf numFmtId="0" fontId="0" fillId="3" borderId="74" xfId="0" applyFill="1" applyBorder="1" applyAlignment="1" applyProtection="1">
      <alignment horizontal="center" vertical="center" shrinkToFit="1"/>
      <protection locked="0"/>
    </xf>
    <xf numFmtId="0" fontId="20" fillId="0" borderId="71" xfId="0" applyFont="1" applyBorder="1" applyAlignment="1">
      <alignment horizontal="center" wrapText="1"/>
    </xf>
    <xf numFmtId="0" fontId="20" fillId="0" borderId="8" xfId="0" applyFont="1" applyBorder="1" applyAlignment="1">
      <alignment horizontal="center" wrapText="1"/>
    </xf>
    <xf numFmtId="0" fontId="20" fillId="0" borderId="9" xfId="0" applyFont="1" applyBorder="1" applyAlignment="1">
      <alignment horizontal="center" wrapText="1"/>
    </xf>
    <xf numFmtId="0" fontId="20" fillId="0" borderId="78" xfId="0" applyFont="1" applyBorder="1" applyAlignment="1">
      <alignment horizontal="center" wrapText="1"/>
    </xf>
    <xf numFmtId="0" fontId="20" fillId="0" borderId="0" xfId="0" applyFont="1" applyAlignment="1">
      <alignment horizontal="center" wrapText="1"/>
    </xf>
    <xf numFmtId="0" fontId="20" fillId="0" borderId="89" xfId="0" applyFont="1" applyBorder="1" applyAlignment="1">
      <alignment horizontal="center" wrapText="1"/>
    </xf>
    <xf numFmtId="0" fontId="28" fillId="0" borderId="67"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90" xfId="0" applyFont="1" applyBorder="1" applyAlignment="1">
      <alignment horizontal="center" vertical="center" wrapText="1"/>
    </xf>
    <xf numFmtId="180" fontId="28" fillId="0" borderId="63" xfId="0" applyNumberFormat="1" applyFont="1" applyBorder="1" applyAlignment="1">
      <alignment horizontal="center" vertical="center"/>
    </xf>
    <xf numFmtId="0" fontId="28" fillId="0" borderId="72" xfId="0" applyFont="1" applyBorder="1" applyAlignment="1">
      <alignment horizontal="center" vertical="center" wrapText="1"/>
    </xf>
    <xf numFmtId="0" fontId="28" fillId="0" borderId="6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66" xfId="0" applyFont="1" applyBorder="1" applyAlignment="1">
      <alignment horizontal="center" wrapText="1"/>
    </xf>
    <xf numFmtId="0" fontId="4" fillId="0" borderId="8" xfId="0" applyFont="1" applyBorder="1" applyAlignment="1">
      <alignment horizontal="center" wrapText="1"/>
    </xf>
    <xf numFmtId="0" fontId="4" fillId="0" borderId="33" xfId="0" applyFont="1" applyBorder="1" applyAlignment="1">
      <alignment horizontal="center" wrapText="1"/>
    </xf>
    <xf numFmtId="0" fontId="4" fillId="0" borderId="0" xfId="0" applyFont="1" applyAlignment="1">
      <alignment horizontal="center" wrapText="1"/>
    </xf>
    <xf numFmtId="180" fontId="4" fillId="0" borderId="66" xfId="0" applyNumberFormat="1" applyFont="1" applyBorder="1" applyAlignment="1">
      <alignment horizontal="center"/>
    </xf>
    <xf numFmtId="180" fontId="4" fillId="0" borderId="8" xfId="0" applyNumberFormat="1" applyFont="1" applyBorder="1" applyAlignment="1">
      <alignment horizontal="center"/>
    </xf>
    <xf numFmtId="180" fontId="4" fillId="0" borderId="9" xfId="0" applyNumberFormat="1" applyFont="1" applyBorder="1" applyAlignment="1">
      <alignment horizontal="center"/>
    </xf>
    <xf numFmtId="180" fontId="4" fillId="0" borderId="33" xfId="0" applyNumberFormat="1" applyFont="1" applyBorder="1" applyAlignment="1">
      <alignment horizontal="center"/>
    </xf>
    <xf numFmtId="180" fontId="4" fillId="0" borderId="0" xfId="0" applyNumberFormat="1" applyFont="1" applyAlignment="1">
      <alignment horizontal="center"/>
    </xf>
    <xf numFmtId="180" fontId="4" fillId="0" borderId="89" xfId="0" applyNumberFormat="1" applyFont="1" applyBorder="1" applyAlignment="1">
      <alignment horizontal="center"/>
    </xf>
    <xf numFmtId="0" fontId="4" fillId="0" borderId="27" xfId="0" applyFont="1" applyBorder="1" applyAlignment="1">
      <alignment vertical="center" wrapText="1"/>
    </xf>
    <xf numFmtId="0" fontId="0" fillId="0" borderId="28" xfId="0" applyBorder="1" applyAlignment="1">
      <alignment vertical="center" wrapText="1"/>
    </xf>
    <xf numFmtId="0" fontId="0" fillId="0" borderId="91" xfId="0" applyBorder="1" applyAlignment="1">
      <alignment vertical="center" wrapText="1"/>
    </xf>
    <xf numFmtId="0" fontId="0" fillId="0" borderId="106" xfId="0" applyBorder="1" applyAlignment="1">
      <alignment vertical="center" wrapText="1"/>
    </xf>
    <xf numFmtId="0" fontId="0" fillId="0" borderId="5" xfId="0" applyBorder="1" applyAlignment="1">
      <alignment vertical="center" wrapText="1"/>
    </xf>
    <xf numFmtId="0" fontId="0" fillId="0" borderId="31" xfId="0" applyBorder="1" applyAlignment="1">
      <alignment vertical="center" wrapText="1"/>
    </xf>
    <xf numFmtId="0" fontId="4" fillId="0" borderId="101" xfId="0" applyFont="1" applyBorder="1" applyAlignment="1">
      <alignment horizontal="center" vertical="center"/>
    </xf>
    <xf numFmtId="181" fontId="6" fillId="0" borderId="61" xfId="0" applyNumberFormat="1" applyFont="1" applyBorder="1" applyAlignment="1">
      <alignment horizontal="center" vertical="center" shrinkToFit="1"/>
    </xf>
    <xf numFmtId="181" fontId="6" fillId="0" borderId="8" xfId="0" applyNumberFormat="1" applyFont="1" applyBorder="1" applyAlignment="1">
      <alignment horizontal="center" vertical="center" shrinkToFit="1"/>
    </xf>
    <xf numFmtId="181" fontId="6" fillId="0" borderId="9" xfId="0" applyNumberFormat="1" applyFont="1" applyBorder="1" applyAlignment="1">
      <alignment horizontal="center" vertical="center" shrinkToFit="1"/>
    </xf>
    <xf numFmtId="0" fontId="0" fillId="0" borderId="8" xfId="0" applyBorder="1">
      <alignment vertical="center"/>
    </xf>
    <xf numFmtId="0" fontId="0" fillId="0" borderId="105" xfId="0" applyBorder="1">
      <alignment vertical="center"/>
    </xf>
    <xf numFmtId="0" fontId="0" fillId="0" borderId="59" xfId="0" applyBorder="1">
      <alignment vertical="center"/>
    </xf>
    <xf numFmtId="0" fontId="0" fillId="0" borderId="2" xfId="0" applyBorder="1" applyAlignment="1" applyProtection="1">
      <alignment vertical="center" wrapText="1"/>
      <protection locked="0"/>
    </xf>
    <xf numFmtId="0" fontId="0" fillId="0" borderId="35" xfId="0" applyBorder="1" applyAlignment="1" applyProtection="1">
      <alignment vertical="center" wrapText="1"/>
      <protection locked="0"/>
    </xf>
    <xf numFmtId="0" fontId="0" fillId="0" borderId="52" xfId="0" applyBorder="1" applyAlignment="1" applyProtection="1">
      <alignment vertical="center" wrapText="1"/>
      <protection locked="0"/>
    </xf>
    <xf numFmtId="0" fontId="4" fillId="0" borderId="5" xfId="0" applyFont="1" applyBorder="1" applyAlignment="1">
      <alignment horizontal="center" vertical="center" textRotation="255"/>
    </xf>
    <xf numFmtId="0" fontId="4" fillId="0" borderId="19" xfId="0" applyFont="1" applyBorder="1" applyAlignment="1">
      <alignment horizontal="center" vertical="center" textRotation="255"/>
    </xf>
    <xf numFmtId="183" fontId="0" fillId="0" borderId="14" xfId="0" applyNumberFormat="1" applyBorder="1" applyAlignment="1" applyProtection="1">
      <alignment horizontal="center" vertical="center" shrinkToFit="1"/>
      <protection locked="0"/>
    </xf>
    <xf numFmtId="183" fontId="0" fillId="0" borderId="5" xfId="0" applyNumberFormat="1" applyBorder="1" applyAlignment="1" applyProtection="1">
      <alignment horizontal="center" vertical="center" shrinkToFit="1"/>
      <protection locked="0"/>
    </xf>
    <xf numFmtId="183" fontId="0" fillId="0" borderId="33" xfId="0" applyNumberFormat="1" applyBorder="1" applyAlignment="1" applyProtection="1">
      <alignment horizontal="center" vertical="center" shrinkToFit="1"/>
      <protection locked="0"/>
    </xf>
    <xf numFmtId="183" fontId="0" fillId="0" borderId="0" xfId="0" applyNumberFormat="1" applyAlignment="1" applyProtection="1">
      <alignment horizontal="center" vertical="center" shrinkToFit="1"/>
      <protection locked="0"/>
    </xf>
    <xf numFmtId="183" fontId="0" fillId="0" borderId="56" xfId="0" applyNumberFormat="1" applyBorder="1" applyAlignment="1">
      <alignment horizontal="center" vertical="center" shrinkToFit="1"/>
    </xf>
    <xf numFmtId="183" fontId="0" fillId="0" borderId="7" xfId="0" applyNumberFormat="1" applyBorder="1" applyAlignment="1">
      <alignment horizontal="center" vertical="center" shrinkToFit="1"/>
    </xf>
    <xf numFmtId="0" fontId="0" fillId="0" borderId="10" xfId="0" applyBorder="1" applyAlignment="1">
      <alignment horizontal="center" vertical="center" shrinkToFit="1"/>
    </xf>
    <xf numFmtId="0" fontId="0" fillId="0" borderId="99" xfId="0" applyBorder="1" applyAlignment="1">
      <alignment horizontal="center" vertical="center" shrinkToFit="1"/>
    </xf>
    <xf numFmtId="0" fontId="0" fillId="0" borderId="39" xfId="0" applyBorder="1" applyAlignment="1">
      <alignment horizontal="center" vertical="center" shrinkToFit="1"/>
    </xf>
    <xf numFmtId="183" fontId="0" fillId="0" borderId="58" xfId="0" applyNumberFormat="1" applyBorder="1" applyAlignment="1">
      <alignment horizontal="center" vertical="center" shrinkToFit="1"/>
    </xf>
    <xf numFmtId="0" fontId="0" fillId="3" borderId="106" xfId="0" quotePrefix="1" applyFill="1" applyBorder="1" applyAlignment="1" applyProtection="1">
      <alignment horizontal="center" vertical="center" shrinkToFit="1"/>
      <protection locked="0"/>
    </xf>
    <xf numFmtId="183" fontId="0" fillId="0" borderId="155" xfId="0" applyNumberFormat="1" applyBorder="1" applyAlignment="1">
      <alignment horizontal="center" vertical="center" shrinkToFit="1"/>
    </xf>
    <xf numFmtId="183" fontId="0" fillId="0" borderId="156" xfId="0" applyNumberFormat="1" applyBorder="1" applyAlignment="1">
      <alignment horizontal="center" vertical="center" shrinkToFit="1"/>
    </xf>
    <xf numFmtId="0" fontId="0" fillId="0" borderId="63" xfId="0" applyBorder="1" applyAlignment="1">
      <alignment horizontal="center" vertical="center" shrinkToFit="1"/>
    </xf>
    <xf numFmtId="0" fontId="0" fillId="0" borderId="14"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0" xfId="0" applyBorder="1" applyAlignment="1" applyProtection="1">
      <alignment horizontal="center" vertical="center"/>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45"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8DFDC77C-9DA7-4A61-A299-E698EA6F7EE4}"/>
    <cellStyle name="標準 7" xfId="44" xr:uid="{05C07B5F-7120-46C3-83C1-1EB1B5F518D3}"/>
    <cellStyle name="良い" xfId="42"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BE$42"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計画提出書!$BE$40" lockText="1" noThreeD="1"/>
</file>

<file path=xl/ctrlProps/ctrlProp101.xml><?xml version="1.0" encoding="utf-8"?>
<formControlPr xmlns="http://schemas.microsoft.com/office/spreadsheetml/2009/9/main" objectType="CheckBox" fmlaLink="計画提出書!$BE$42" lockText="1" noThreeD="1"/>
</file>

<file path=xl/ctrlProps/ctrlProp102.xml><?xml version="1.0" encoding="utf-8"?>
<formControlPr xmlns="http://schemas.microsoft.com/office/spreadsheetml/2009/9/main" objectType="CheckBox" fmlaLink="計画提出書!$BI$42" lockText="1" noThreeD="1"/>
</file>

<file path=xl/ctrlProps/ctrlProp103.xml><?xml version="1.0" encoding="utf-8"?>
<formControlPr xmlns="http://schemas.microsoft.com/office/spreadsheetml/2009/9/main" objectType="CheckBox" fmlaLink="計画提出書!$BI$40" lockText="1" noThreeD="1"/>
</file>

<file path=xl/ctrlProps/ctrlProp104.xml><?xml version="1.0" encoding="utf-8"?>
<formControlPr xmlns="http://schemas.microsoft.com/office/spreadsheetml/2009/9/main" objectType="CheckBox" fmlaLink="計画提出書!$BE$40" lockText="1" noThreeD="1"/>
</file>

<file path=xl/ctrlProps/ctrlProp105.xml><?xml version="1.0" encoding="utf-8"?>
<formControlPr xmlns="http://schemas.microsoft.com/office/spreadsheetml/2009/9/main" objectType="CheckBox" fmlaLink="計画提出書!$BE$42" lockText="1" noThreeD="1"/>
</file>

<file path=xl/ctrlProps/ctrlProp106.xml><?xml version="1.0" encoding="utf-8"?>
<formControlPr xmlns="http://schemas.microsoft.com/office/spreadsheetml/2009/9/main" objectType="CheckBox" fmlaLink="計画提出書!$BI$42" lockText="1" noThreeD="1"/>
</file>

<file path=xl/ctrlProps/ctrlProp107.xml><?xml version="1.0" encoding="utf-8"?>
<formControlPr xmlns="http://schemas.microsoft.com/office/spreadsheetml/2009/9/main" objectType="CheckBox" fmlaLink="計画提出書!$BI$40" lockText="1" noThreeD="1"/>
</file>

<file path=xl/ctrlProps/ctrlProp108.xml><?xml version="1.0" encoding="utf-8"?>
<formControlPr xmlns="http://schemas.microsoft.com/office/spreadsheetml/2009/9/main" objectType="CheckBox" fmlaLink="計画提出書!$BE$40"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I$42"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I$4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E$40"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fmlaLink="計画提出書!$BE$42" lockText="1" noThreeD="1"/>
</file>

<file path=xl/ctrlProps/ctrlProp98.xml><?xml version="1.0" encoding="utf-8"?>
<formControlPr xmlns="http://schemas.microsoft.com/office/spreadsheetml/2009/9/main" objectType="CheckBox" fmlaLink="計画提出書!$BI$42" lockText="1" noThreeD="1"/>
</file>

<file path=xl/ctrlProps/ctrlProp99.xml><?xml version="1.0" encoding="utf-8"?>
<formControlPr xmlns="http://schemas.microsoft.com/office/spreadsheetml/2009/9/main" objectType="CheckBox" fmlaLink="計画提出書!$BI$40" lockText="1" noThreeD="1"/>
</file>

<file path=xl/drawings/drawing1.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4</xdr:row>
      <xdr:rowOff>123824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19075" y="47625"/>
          <a:ext cx="66294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40</xdr:row>
          <xdr:rowOff>47625</xdr:rowOff>
        </xdr:from>
        <xdr:to>
          <xdr:col>28</xdr:col>
          <xdr:colOff>180975</xdr:colOff>
          <xdr:row>41</xdr:row>
          <xdr:rowOff>142875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40</xdr:row>
          <xdr:rowOff>47625</xdr:rowOff>
        </xdr:from>
        <xdr:to>
          <xdr:col>32</xdr:col>
          <xdr:colOff>180975</xdr:colOff>
          <xdr:row>41</xdr:row>
          <xdr:rowOff>142875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38</xdr:row>
          <xdr:rowOff>47625</xdr:rowOff>
        </xdr:from>
        <xdr:to>
          <xdr:col>32</xdr:col>
          <xdr:colOff>180975</xdr:colOff>
          <xdr:row>39</xdr:row>
          <xdr:rowOff>142875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50</xdr:row>
          <xdr:rowOff>47625</xdr:rowOff>
        </xdr:from>
        <xdr:to>
          <xdr:col>15</xdr:col>
          <xdr:colOff>47625</xdr:colOff>
          <xdr:row>51</xdr:row>
          <xdr:rowOff>142875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50</xdr:row>
          <xdr:rowOff>47625</xdr:rowOff>
        </xdr:from>
        <xdr:to>
          <xdr:col>34</xdr:col>
          <xdr:colOff>19050</xdr:colOff>
          <xdr:row>51</xdr:row>
          <xdr:rowOff>142875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38</xdr:row>
          <xdr:rowOff>47625</xdr:rowOff>
        </xdr:from>
        <xdr:to>
          <xdr:col>28</xdr:col>
          <xdr:colOff>180975</xdr:colOff>
          <xdr:row>39</xdr:row>
          <xdr:rowOff>142875</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19075" y="47625"/>
          <a:ext cx="6629400" cy="93344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9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9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9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9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238126" y="58831"/>
          <a:ext cx="65913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19075" y="47625"/>
          <a:ext cx="6629400" cy="93344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D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D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D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D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238126" y="58831"/>
          <a:ext cx="65913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3</xdr:row>
      <xdr:rowOff>135030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7626" y="58831"/>
          <a:ext cx="65913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90500" y="47625"/>
          <a:ext cx="6667500" cy="412375"/>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3810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47626</xdr:colOff>
      <xdr:row>0</xdr:row>
      <xdr:rowOff>30256</xdr:rowOff>
    </xdr:from>
    <xdr:to>
      <xdr:col>35</xdr:col>
      <xdr:colOff>161926</xdr:colOff>
      <xdr:row>5</xdr:row>
      <xdr:rowOff>123825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38126" y="30256"/>
          <a:ext cx="6591300" cy="85556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a:t>
          </a:r>
          <a:endParaRPr kumimoji="1" lang="en-US" altLang="ja-JP" sz="2400">
            <a:solidFill>
              <a:srgbClr val="FF0000"/>
            </a:solidFill>
          </a:endParaRPr>
        </a:p>
        <a:p>
          <a:pPr algn="l"/>
          <a:r>
            <a:rPr kumimoji="1" lang="en-US" altLang="ja-JP" sz="1100">
              <a:solidFill>
                <a:srgbClr val="FF0000"/>
              </a:solidFill>
            </a:rPr>
            <a:t>※</a:t>
          </a:r>
          <a:r>
            <a:rPr kumimoji="1" lang="ja-JP" altLang="en-US" sz="1100">
              <a:solidFill>
                <a:srgbClr val="FF0000"/>
              </a:solidFill>
            </a:rPr>
            <a:t>本シートは、エネルギーの使用の合理化及び非化石エネルギーへの転換等に関する法律で規定する第一種及び第二種エネルギー管理指定工場に該当する事業所若しくは、延べ床面積</a:t>
          </a:r>
          <a:r>
            <a:rPr kumimoji="1" lang="en-US" altLang="ja-JP" sz="1100">
              <a:solidFill>
                <a:srgbClr val="FF0000"/>
              </a:solidFill>
            </a:rPr>
            <a:t>2,000㎡</a:t>
          </a:r>
          <a:r>
            <a:rPr kumimoji="1" lang="ja-JP" altLang="en-US" sz="1100">
              <a:solidFill>
                <a:srgbClr val="FF0000"/>
              </a:solidFill>
            </a:rPr>
            <a:t>を超える事業所について、事業所ごとに作成してください。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5</xdr:col>
          <xdr:colOff>123825</xdr:colOff>
          <xdr:row>11</xdr:row>
          <xdr:rowOff>142875</xdr:rowOff>
        </xdr:from>
        <xdr:to>
          <xdr:col>7</xdr:col>
          <xdr:colOff>47625</xdr:colOff>
          <xdr:row>13</xdr:row>
          <xdr:rowOff>28575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11</xdr:row>
          <xdr:rowOff>142875</xdr:rowOff>
        </xdr:from>
        <xdr:to>
          <xdr:col>11</xdr:col>
          <xdr:colOff>57150</xdr:colOff>
          <xdr:row>13</xdr:row>
          <xdr:rowOff>28575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11</xdr:row>
          <xdr:rowOff>152400</xdr:rowOff>
        </xdr:from>
        <xdr:to>
          <xdr:col>15</xdr:col>
          <xdr:colOff>133350</xdr:colOff>
          <xdr:row>13</xdr:row>
          <xdr:rowOff>38100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11</xdr:row>
          <xdr:rowOff>142875</xdr:rowOff>
        </xdr:from>
        <xdr:to>
          <xdr:col>20</xdr:col>
          <xdr:colOff>123825</xdr:colOff>
          <xdr:row>13</xdr:row>
          <xdr:rowOff>28575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11</xdr:row>
          <xdr:rowOff>142875</xdr:rowOff>
        </xdr:from>
        <xdr:to>
          <xdr:col>25</xdr:col>
          <xdr:colOff>123825</xdr:colOff>
          <xdr:row>13</xdr:row>
          <xdr:rowOff>28575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xdr:row>
          <xdr:rowOff>142875</xdr:rowOff>
        </xdr:from>
        <xdr:to>
          <xdr:col>30</xdr:col>
          <xdr:colOff>85725</xdr:colOff>
          <xdr:row>13</xdr:row>
          <xdr:rowOff>28575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12</xdr:row>
          <xdr:rowOff>190500</xdr:rowOff>
        </xdr:from>
        <xdr:to>
          <xdr:col>7</xdr:col>
          <xdr:colOff>47625</xdr:colOff>
          <xdr:row>14</xdr:row>
          <xdr:rowOff>38100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12</xdr:row>
          <xdr:rowOff>180975</xdr:rowOff>
        </xdr:from>
        <xdr:to>
          <xdr:col>25</xdr:col>
          <xdr:colOff>57150</xdr:colOff>
          <xdr:row>14</xdr:row>
          <xdr:rowOff>28575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4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180975</xdr:rowOff>
        </xdr:from>
        <xdr:to>
          <xdr:col>11</xdr:col>
          <xdr:colOff>38100</xdr:colOff>
          <xdr:row>16</xdr:row>
          <xdr:rowOff>28575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4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14</xdr:row>
          <xdr:rowOff>180975</xdr:rowOff>
        </xdr:from>
        <xdr:to>
          <xdr:col>14</xdr:col>
          <xdr:colOff>152400</xdr:colOff>
          <xdr:row>16</xdr:row>
          <xdr:rowOff>28575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4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14</xdr:row>
          <xdr:rowOff>180975</xdr:rowOff>
        </xdr:from>
        <xdr:to>
          <xdr:col>17</xdr:col>
          <xdr:colOff>171450</xdr:colOff>
          <xdr:row>16</xdr:row>
          <xdr:rowOff>28575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4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14</xdr:row>
          <xdr:rowOff>180975</xdr:rowOff>
        </xdr:from>
        <xdr:to>
          <xdr:col>20</xdr:col>
          <xdr:colOff>171450</xdr:colOff>
          <xdr:row>16</xdr:row>
          <xdr:rowOff>28575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4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16</xdr:row>
          <xdr:rowOff>180975</xdr:rowOff>
        </xdr:from>
        <xdr:to>
          <xdr:col>9</xdr:col>
          <xdr:colOff>38100</xdr:colOff>
          <xdr:row>18</xdr:row>
          <xdr:rowOff>28575</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4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17</xdr:row>
          <xdr:rowOff>190500</xdr:rowOff>
        </xdr:from>
        <xdr:to>
          <xdr:col>9</xdr:col>
          <xdr:colOff>38100</xdr:colOff>
          <xdr:row>19</xdr:row>
          <xdr:rowOff>38100</xdr:rowOff>
        </xdr:to>
        <xdr:sp macro="" textlink="">
          <xdr:nvSpPr>
            <xdr:cNvPr id="9423" name="Check Box 207" hidden="1">
              <a:extLst>
                <a:ext uri="{63B3BB69-23CF-44E3-9099-C40C66FF867C}">
                  <a14:compatExt spid="_x0000_s9423"/>
                </a:ext>
                <a:ext uri="{FF2B5EF4-FFF2-40B4-BE49-F238E27FC236}">
                  <a16:creationId xmlns:a16="http://schemas.microsoft.com/office/drawing/2014/main" id="{00000000-0008-0000-0400-0000C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21</xdr:row>
          <xdr:rowOff>47625</xdr:rowOff>
        </xdr:from>
        <xdr:to>
          <xdr:col>18</xdr:col>
          <xdr:colOff>9525</xdr:colOff>
          <xdr:row>22</xdr:row>
          <xdr:rowOff>142875</xdr:rowOff>
        </xdr:to>
        <xdr:sp macro="" textlink="">
          <xdr:nvSpPr>
            <xdr:cNvPr id="9425" name="Check Box 209" hidden="1">
              <a:extLst>
                <a:ext uri="{63B3BB69-23CF-44E3-9099-C40C66FF867C}">
                  <a14:compatExt spid="_x0000_s9425"/>
                </a:ext>
                <a:ext uri="{FF2B5EF4-FFF2-40B4-BE49-F238E27FC236}">
                  <a16:creationId xmlns:a16="http://schemas.microsoft.com/office/drawing/2014/main" id="{00000000-0008-0000-0400-0000D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21</xdr:row>
          <xdr:rowOff>47625</xdr:rowOff>
        </xdr:from>
        <xdr:to>
          <xdr:col>30</xdr:col>
          <xdr:colOff>0</xdr:colOff>
          <xdr:row>22</xdr:row>
          <xdr:rowOff>142875</xdr:rowOff>
        </xdr:to>
        <xdr:sp macro="" textlink="">
          <xdr:nvSpPr>
            <xdr:cNvPr id="9426" name="Check Box 210" hidden="1">
              <a:extLst>
                <a:ext uri="{63B3BB69-23CF-44E3-9099-C40C66FF867C}">
                  <a14:compatExt spid="_x0000_s9426"/>
                </a:ext>
                <a:ext uri="{FF2B5EF4-FFF2-40B4-BE49-F238E27FC236}">
                  <a16:creationId xmlns:a16="http://schemas.microsoft.com/office/drawing/2014/main" id="{00000000-0008-0000-0400-0000D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xdr:row>
          <xdr:rowOff>47625</xdr:rowOff>
        </xdr:from>
        <xdr:to>
          <xdr:col>18</xdr:col>
          <xdr:colOff>95250</xdr:colOff>
          <xdr:row>20</xdr:row>
          <xdr:rowOff>142875</xdr:rowOff>
        </xdr:to>
        <xdr:sp macro="" textlink="">
          <xdr:nvSpPr>
            <xdr:cNvPr id="9614" name="Check Box 398" hidden="1">
              <a:extLst>
                <a:ext uri="{63B3BB69-23CF-44E3-9099-C40C66FF867C}">
                  <a14:compatExt spid="_x0000_s9614"/>
                </a:ext>
                <a:ext uri="{FF2B5EF4-FFF2-40B4-BE49-F238E27FC236}">
                  <a16:creationId xmlns:a16="http://schemas.microsoft.com/office/drawing/2014/main" id="{00000000-0008-0000-0400-00008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19</xdr:row>
          <xdr:rowOff>47625</xdr:rowOff>
        </xdr:from>
        <xdr:to>
          <xdr:col>35</xdr:col>
          <xdr:colOff>47625</xdr:colOff>
          <xdr:row>20</xdr:row>
          <xdr:rowOff>142875</xdr:rowOff>
        </xdr:to>
        <xdr:sp macro="" textlink="">
          <xdr:nvSpPr>
            <xdr:cNvPr id="9615" name="Check Box 399" hidden="1">
              <a:extLst>
                <a:ext uri="{63B3BB69-23CF-44E3-9099-C40C66FF867C}">
                  <a14:compatExt spid="_x0000_s9615"/>
                </a:ext>
                <a:ext uri="{FF2B5EF4-FFF2-40B4-BE49-F238E27FC236}">
                  <a16:creationId xmlns:a16="http://schemas.microsoft.com/office/drawing/2014/main" id="{00000000-0008-0000-0400-00008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72</xdr:row>
          <xdr:rowOff>190500</xdr:rowOff>
        </xdr:from>
        <xdr:to>
          <xdr:col>7</xdr:col>
          <xdr:colOff>47625</xdr:colOff>
          <xdr:row>74</xdr:row>
          <xdr:rowOff>38100</xdr:rowOff>
        </xdr:to>
        <xdr:sp macro="" textlink="">
          <xdr:nvSpPr>
            <xdr:cNvPr id="9666" name="Check Box 450" hidden="1">
              <a:extLst>
                <a:ext uri="{63B3BB69-23CF-44E3-9099-C40C66FF867C}">
                  <a14:compatExt spid="_x0000_s9666"/>
                </a:ext>
                <a:ext uri="{FF2B5EF4-FFF2-40B4-BE49-F238E27FC236}">
                  <a16:creationId xmlns:a16="http://schemas.microsoft.com/office/drawing/2014/main" id="{00000000-0008-0000-0400-0000C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72</xdr:row>
          <xdr:rowOff>180975</xdr:rowOff>
        </xdr:from>
        <xdr:to>
          <xdr:col>25</xdr:col>
          <xdr:colOff>57150</xdr:colOff>
          <xdr:row>74</xdr:row>
          <xdr:rowOff>28575</xdr:rowOff>
        </xdr:to>
        <xdr:sp macro="" textlink="">
          <xdr:nvSpPr>
            <xdr:cNvPr id="9667" name="Check Box 451" hidden="1">
              <a:extLst>
                <a:ext uri="{63B3BB69-23CF-44E3-9099-C40C66FF867C}">
                  <a14:compatExt spid="_x0000_s9667"/>
                </a:ext>
                <a:ext uri="{FF2B5EF4-FFF2-40B4-BE49-F238E27FC236}">
                  <a16:creationId xmlns:a16="http://schemas.microsoft.com/office/drawing/2014/main" id="{00000000-0008-0000-0400-0000C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74</xdr:row>
          <xdr:rowOff>180975</xdr:rowOff>
        </xdr:from>
        <xdr:to>
          <xdr:col>11</xdr:col>
          <xdr:colOff>38100</xdr:colOff>
          <xdr:row>76</xdr:row>
          <xdr:rowOff>28575</xdr:rowOff>
        </xdr:to>
        <xdr:sp macro="" textlink="">
          <xdr:nvSpPr>
            <xdr:cNvPr id="9668" name="Check Box 452" hidden="1">
              <a:extLst>
                <a:ext uri="{63B3BB69-23CF-44E3-9099-C40C66FF867C}">
                  <a14:compatExt spid="_x0000_s9668"/>
                </a:ext>
                <a:ext uri="{FF2B5EF4-FFF2-40B4-BE49-F238E27FC236}">
                  <a16:creationId xmlns:a16="http://schemas.microsoft.com/office/drawing/2014/main" id="{00000000-0008-0000-0400-0000C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74</xdr:row>
          <xdr:rowOff>180975</xdr:rowOff>
        </xdr:from>
        <xdr:to>
          <xdr:col>14</xdr:col>
          <xdr:colOff>152400</xdr:colOff>
          <xdr:row>76</xdr:row>
          <xdr:rowOff>28575</xdr:rowOff>
        </xdr:to>
        <xdr:sp macro="" textlink="">
          <xdr:nvSpPr>
            <xdr:cNvPr id="9669" name="Check Box 453" hidden="1">
              <a:extLst>
                <a:ext uri="{63B3BB69-23CF-44E3-9099-C40C66FF867C}">
                  <a14:compatExt spid="_x0000_s9669"/>
                </a:ext>
                <a:ext uri="{FF2B5EF4-FFF2-40B4-BE49-F238E27FC236}">
                  <a16:creationId xmlns:a16="http://schemas.microsoft.com/office/drawing/2014/main" id="{00000000-0008-0000-0400-0000C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74</xdr:row>
          <xdr:rowOff>180975</xdr:rowOff>
        </xdr:from>
        <xdr:to>
          <xdr:col>17</xdr:col>
          <xdr:colOff>171450</xdr:colOff>
          <xdr:row>76</xdr:row>
          <xdr:rowOff>28575</xdr:rowOff>
        </xdr:to>
        <xdr:sp macro="" textlink="">
          <xdr:nvSpPr>
            <xdr:cNvPr id="9670" name="Check Box 454" hidden="1">
              <a:extLst>
                <a:ext uri="{63B3BB69-23CF-44E3-9099-C40C66FF867C}">
                  <a14:compatExt spid="_x0000_s9670"/>
                </a:ext>
                <a:ext uri="{FF2B5EF4-FFF2-40B4-BE49-F238E27FC236}">
                  <a16:creationId xmlns:a16="http://schemas.microsoft.com/office/drawing/2014/main" id="{00000000-0008-0000-0400-0000C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74</xdr:row>
          <xdr:rowOff>180975</xdr:rowOff>
        </xdr:from>
        <xdr:to>
          <xdr:col>20</xdr:col>
          <xdr:colOff>171450</xdr:colOff>
          <xdr:row>76</xdr:row>
          <xdr:rowOff>28575</xdr:rowOff>
        </xdr:to>
        <xdr:sp macro="" textlink="">
          <xdr:nvSpPr>
            <xdr:cNvPr id="9671" name="Check Box 455" hidden="1">
              <a:extLst>
                <a:ext uri="{63B3BB69-23CF-44E3-9099-C40C66FF867C}">
                  <a14:compatExt spid="_x0000_s9671"/>
                </a:ext>
                <a:ext uri="{FF2B5EF4-FFF2-40B4-BE49-F238E27FC236}">
                  <a16:creationId xmlns:a16="http://schemas.microsoft.com/office/drawing/2014/main" id="{00000000-0008-0000-0400-0000C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76</xdr:row>
          <xdr:rowOff>180975</xdr:rowOff>
        </xdr:from>
        <xdr:to>
          <xdr:col>9</xdr:col>
          <xdr:colOff>38100</xdr:colOff>
          <xdr:row>78</xdr:row>
          <xdr:rowOff>28575</xdr:rowOff>
        </xdr:to>
        <xdr:sp macro="" textlink="">
          <xdr:nvSpPr>
            <xdr:cNvPr id="9672" name="Check Box 456" hidden="1">
              <a:extLst>
                <a:ext uri="{63B3BB69-23CF-44E3-9099-C40C66FF867C}">
                  <a14:compatExt spid="_x0000_s9672"/>
                </a:ext>
                <a:ext uri="{FF2B5EF4-FFF2-40B4-BE49-F238E27FC236}">
                  <a16:creationId xmlns:a16="http://schemas.microsoft.com/office/drawing/2014/main" id="{00000000-0008-0000-0400-0000C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77</xdr:row>
          <xdr:rowOff>190500</xdr:rowOff>
        </xdr:from>
        <xdr:to>
          <xdr:col>9</xdr:col>
          <xdr:colOff>38100</xdr:colOff>
          <xdr:row>79</xdr:row>
          <xdr:rowOff>38100</xdr:rowOff>
        </xdr:to>
        <xdr:sp macro="" textlink="">
          <xdr:nvSpPr>
            <xdr:cNvPr id="9673" name="Check Box 457" hidden="1">
              <a:extLst>
                <a:ext uri="{63B3BB69-23CF-44E3-9099-C40C66FF867C}">
                  <a14:compatExt spid="_x0000_s9673"/>
                </a:ext>
                <a:ext uri="{FF2B5EF4-FFF2-40B4-BE49-F238E27FC236}">
                  <a16:creationId xmlns:a16="http://schemas.microsoft.com/office/drawing/2014/main" id="{00000000-0008-0000-0400-0000C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81</xdr:row>
          <xdr:rowOff>47625</xdr:rowOff>
        </xdr:from>
        <xdr:to>
          <xdr:col>18</xdr:col>
          <xdr:colOff>9525</xdr:colOff>
          <xdr:row>82</xdr:row>
          <xdr:rowOff>142875</xdr:rowOff>
        </xdr:to>
        <xdr:sp macro="" textlink="">
          <xdr:nvSpPr>
            <xdr:cNvPr id="9674" name="Check Box 458" hidden="1">
              <a:extLst>
                <a:ext uri="{63B3BB69-23CF-44E3-9099-C40C66FF867C}">
                  <a14:compatExt spid="_x0000_s9674"/>
                </a:ext>
                <a:ext uri="{FF2B5EF4-FFF2-40B4-BE49-F238E27FC236}">
                  <a16:creationId xmlns:a16="http://schemas.microsoft.com/office/drawing/2014/main" id="{00000000-0008-0000-0400-0000C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81</xdr:row>
          <xdr:rowOff>47625</xdr:rowOff>
        </xdr:from>
        <xdr:to>
          <xdr:col>30</xdr:col>
          <xdr:colOff>0</xdr:colOff>
          <xdr:row>82</xdr:row>
          <xdr:rowOff>142875</xdr:rowOff>
        </xdr:to>
        <xdr:sp macro="" textlink="">
          <xdr:nvSpPr>
            <xdr:cNvPr id="9675" name="Check Box 459" hidden="1">
              <a:extLst>
                <a:ext uri="{63B3BB69-23CF-44E3-9099-C40C66FF867C}">
                  <a14:compatExt spid="_x0000_s9675"/>
                </a:ext>
                <a:ext uri="{FF2B5EF4-FFF2-40B4-BE49-F238E27FC236}">
                  <a16:creationId xmlns:a16="http://schemas.microsoft.com/office/drawing/2014/main" id="{00000000-0008-0000-0400-0000C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79</xdr:row>
          <xdr:rowOff>47625</xdr:rowOff>
        </xdr:from>
        <xdr:to>
          <xdr:col>18</xdr:col>
          <xdr:colOff>95250</xdr:colOff>
          <xdr:row>80</xdr:row>
          <xdr:rowOff>142875</xdr:rowOff>
        </xdr:to>
        <xdr:sp macro="" textlink="">
          <xdr:nvSpPr>
            <xdr:cNvPr id="9676" name="Check Box 460" hidden="1">
              <a:extLst>
                <a:ext uri="{63B3BB69-23CF-44E3-9099-C40C66FF867C}">
                  <a14:compatExt spid="_x0000_s9676"/>
                </a:ext>
                <a:ext uri="{FF2B5EF4-FFF2-40B4-BE49-F238E27FC236}">
                  <a16:creationId xmlns:a16="http://schemas.microsoft.com/office/drawing/2014/main" id="{00000000-0008-0000-0400-0000C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79</xdr:row>
          <xdr:rowOff>47625</xdr:rowOff>
        </xdr:from>
        <xdr:to>
          <xdr:col>35</xdr:col>
          <xdr:colOff>47625</xdr:colOff>
          <xdr:row>80</xdr:row>
          <xdr:rowOff>142875</xdr:rowOff>
        </xdr:to>
        <xdr:sp macro="" textlink="">
          <xdr:nvSpPr>
            <xdr:cNvPr id="9677" name="Check Box 461" hidden="1">
              <a:extLst>
                <a:ext uri="{63B3BB69-23CF-44E3-9099-C40C66FF867C}">
                  <a14:compatExt spid="_x0000_s9677"/>
                </a:ext>
                <a:ext uri="{FF2B5EF4-FFF2-40B4-BE49-F238E27FC236}">
                  <a16:creationId xmlns:a16="http://schemas.microsoft.com/office/drawing/2014/main" id="{00000000-0008-0000-0400-0000C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132</xdr:row>
          <xdr:rowOff>190500</xdr:rowOff>
        </xdr:from>
        <xdr:to>
          <xdr:col>7</xdr:col>
          <xdr:colOff>47625</xdr:colOff>
          <xdr:row>134</xdr:row>
          <xdr:rowOff>38100</xdr:rowOff>
        </xdr:to>
        <xdr:sp macro="" textlink="">
          <xdr:nvSpPr>
            <xdr:cNvPr id="9685" name="Check Box 469" hidden="1">
              <a:extLst>
                <a:ext uri="{63B3BB69-23CF-44E3-9099-C40C66FF867C}">
                  <a14:compatExt spid="_x0000_s9685"/>
                </a:ext>
                <a:ext uri="{FF2B5EF4-FFF2-40B4-BE49-F238E27FC236}">
                  <a16:creationId xmlns:a16="http://schemas.microsoft.com/office/drawing/2014/main" id="{00000000-0008-0000-0400-0000D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132</xdr:row>
          <xdr:rowOff>180975</xdr:rowOff>
        </xdr:from>
        <xdr:to>
          <xdr:col>25</xdr:col>
          <xdr:colOff>57150</xdr:colOff>
          <xdr:row>134</xdr:row>
          <xdr:rowOff>28575</xdr:rowOff>
        </xdr:to>
        <xdr:sp macro="" textlink="">
          <xdr:nvSpPr>
            <xdr:cNvPr id="9686" name="Check Box 470" hidden="1">
              <a:extLst>
                <a:ext uri="{63B3BB69-23CF-44E3-9099-C40C66FF867C}">
                  <a14:compatExt spid="_x0000_s9686"/>
                </a:ext>
                <a:ext uri="{FF2B5EF4-FFF2-40B4-BE49-F238E27FC236}">
                  <a16:creationId xmlns:a16="http://schemas.microsoft.com/office/drawing/2014/main" id="{00000000-0008-0000-0400-0000D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134</xdr:row>
          <xdr:rowOff>180975</xdr:rowOff>
        </xdr:from>
        <xdr:to>
          <xdr:col>11</xdr:col>
          <xdr:colOff>38100</xdr:colOff>
          <xdr:row>136</xdr:row>
          <xdr:rowOff>28575</xdr:rowOff>
        </xdr:to>
        <xdr:sp macro="" textlink="">
          <xdr:nvSpPr>
            <xdr:cNvPr id="9687" name="Check Box 471" hidden="1">
              <a:extLst>
                <a:ext uri="{63B3BB69-23CF-44E3-9099-C40C66FF867C}">
                  <a14:compatExt spid="_x0000_s9687"/>
                </a:ext>
                <a:ext uri="{FF2B5EF4-FFF2-40B4-BE49-F238E27FC236}">
                  <a16:creationId xmlns:a16="http://schemas.microsoft.com/office/drawing/2014/main" id="{00000000-0008-0000-0400-0000D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134</xdr:row>
          <xdr:rowOff>180975</xdr:rowOff>
        </xdr:from>
        <xdr:to>
          <xdr:col>14</xdr:col>
          <xdr:colOff>152400</xdr:colOff>
          <xdr:row>136</xdr:row>
          <xdr:rowOff>28575</xdr:rowOff>
        </xdr:to>
        <xdr:sp macro="" textlink="">
          <xdr:nvSpPr>
            <xdr:cNvPr id="9688" name="Check Box 472" hidden="1">
              <a:extLst>
                <a:ext uri="{63B3BB69-23CF-44E3-9099-C40C66FF867C}">
                  <a14:compatExt spid="_x0000_s9688"/>
                </a:ext>
                <a:ext uri="{FF2B5EF4-FFF2-40B4-BE49-F238E27FC236}">
                  <a16:creationId xmlns:a16="http://schemas.microsoft.com/office/drawing/2014/main" id="{00000000-0008-0000-0400-0000D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134</xdr:row>
          <xdr:rowOff>180975</xdr:rowOff>
        </xdr:from>
        <xdr:to>
          <xdr:col>17</xdr:col>
          <xdr:colOff>171450</xdr:colOff>
          <xdr:row>136</xdr:row>
          <xdr:rowOff>28575</xdr:rowOff>
        </xdr:to>
        <xdr:sp macro="" textlink="">
          <xdr:nvSpPr>
            <xdr:cNvPr id="9689" name="Check Box 473" hidden="1">
              <a:extLst>
                <a:ext uri="{63B3BB69-23CF-44E3-9099-C40C66FF867C}">
                  <a14:compatExt spid="_x0000_s9689"/>
                </a:ext>
                <a:ext uri="{FF2B5EF4-FFF2-40B4-BE49-F238E27FC236}">
                  <a16:creationId xmlns:a16="http://schemas.microsoft.com/office/drawing/2014/main" id="{00000000-0008-0000-0400-0000D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134</xdr:row>
          <xdr:rowOff>180975</xdr:rowOff>
        </xdr:from>
        <xdr:to>
          <xdr:col>20</xdr:col>
          <xdr:colOff>171450</xdr:colOff>
          <xdr:row>136</xdr:row>
          <xdr:rowOff>28575</xdr:rowOff>
        </xdr:to>
        <xdr:sp macro="" textlink="">
          <xdr:nvSpPr>
            <xdr:cNvPr id="9690" name="Check Box 474" hidden="1">
              <a:extLst>
                <a:ext uri="{63B3BB69-23CF-44E3-9099-C40C66FF867C}">
                  <a14:compatExt spid="_x0000_s9690"/>
                </a:ext>
                <a:ext uri="{FF2B5EF4-FFF2-40B4-BE49-F238E27FC236}">
                  <a16:creationId xmlns:a16="http://schemas.microsoft.com/office/drawing/2014/main" id="{00000000-0008-0000-0400-0000D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136</xdr:row>
          <xdr:rowOff>180975</xdr:rowOff>
        </xdr:from>
        <xdr:to>
          <xdr:col>9</xdr:col>
          <xdr:colOff>38100</xdr:colOff>
          <xdr:row>138</xdr:row>
          <xdr:rowOff>28575</xdr:rowOff>
        </xdr:to>
        <xdr:sp macro="" textlink="">
          <xdr:nvSpPr>
            <xdr:cNvPr id="9691" name="Check Box 475" hidden="1">
              <a:extLst>
                <a:ext uri="{63B3BB69-23CF-44E3-9099-C40C66FF867C}">
                  <a14:compatExt spid="_x0000_s9691"/>
                </a:ext>
                <a:ext uri="{FF2B5EF4-FFF2-40B4-BE49-F238E27FC236}">
                  <a16:creationId xmlns:a16="http://schemas.microsoft.com/office/drawing/2014/main" id="{00000000-0008-0000-0400-0000D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137</xdr:row>
          <xdr:rowOff>190500</xdr:rowOff>
        </xdr:from>
        <xdr:to>
          <xdr:col>9</xdr:col>
          <xdr:colOff>38100</xdr:colOff>
          <xdr:row>139</xdr:row>
          <xdr:rowOff>38100</xdr:rowOff>
        </xdr:to>
        <xdr:sp macro="" textlink="">
          <xdr:nvSpPr>
            <xdr:cNvPr id="9692" name="Check Box 476" hidden="1">
              <a:extLst>
                <a:ext uri="{63B3BB69-23CF-44E3-9099-C40C66FF867C}">
                  <a14:compatExt spid="_x0000_s9692"/>
                </a:ext>
                <a:ext uri="{FF2B5EF4-FFF2-40B4-BE49-F238E27FC236}">
                  <a16:creationId xmlns:a16="http://schemas.microsoft.com/office/drawing/2014/main" id="{00000000-0008-0000-0400-0000D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141</xdr:row>
          <xdr:rowOff>47625</xdr:rowOff>
        </xdr:from>
        <xdr:to>
          <xdr:col>18</xdr:col>
          <xdr:colOff>9525</xdr:colOff>
          <xdr:row>142</xdr:row>
          <xdr:rowOff>142875</xdr:rowOff>
        </xdr:to>
        <xdr:sp macro="" textlink="">
          <xdr:nvSpPr>
            <xdr:cNvPr id="9693" name="Check Box 477" hidden="1">
              <a:extLst>
                <a:ext uri="{63B3BB69-23CF-44E3-9099-C40C66FF867C}">
                  <a14:compatExt spid="_x0000_s9693"/>
                </a:ext>
                <a:ext uri="{FF2B5EF4-FFF2-40B4-BE49-F238E27FC236}">
                  <a16:creationId xmlns:a16="http://schemas.microsoft.com/office/drawing/2014/main" id="{00000000-0008-0000-0400-0000D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141</xdr:row>
          <xdr:rowOff>47625</xdr:rowOff>
        </xdr:from>
        <xdr:to>
          <xdr:col>30</xdr:col>
          <xdr:colOff>0</xdr:colOff>
          <xdr:row>142</xdr:row>
          <xdr:rowOff>142875</xdr:rowOff>
        </xdr:to>
        <xdr:sp macro="" textlink="">
          <xdr:nvSpPr>
            <xdr:cNvPr id="9694" name="Check Box 478" hidden="1">
              <a:extLst>
                <a:ext uri="{63B3BB69-23CF-44E3-9099-C40C66FF867C}">
                  <a14:compatExt spid="_x0000_s9694"/>
                </a:ext>
                <a:ext uri="{FF2B5EF4-FFF2-40B4-BE49-F238E27FC236}">
                  <a16:creationId xmlns:a16="http://schemas.microsoft.com/office/drawing/2014/main" id="{00000000-0008-0000-0400-0000D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139</xdr:row>
          <xdr:rowOff>47625</xdr:rowOff>
        </xdr:from>
        <xdr:to>
          <xdr:col>18</xdr:col>
          <xdr:colOff>95250</xdr:colOff>
          <xdr:row>140</xdr:row>
          <xdr:rowOff>142875</xdr:rowOff>
        </xdr:to>
        <xdr:sp macro="" textlink="">
          <xdr:nvSpPr>
            <xdr:cNvPr id="9695" name="Check Box 479" hidden="1">
              <a:extLst>
                <a:ext uri="{63B3BB69-23CF-44E3-9099-C40C66FF867C}">
                  <a14:compatExt spid="_x0000_s9695"/>
                </a:ext>
                <a:ext uri="{FF2B5EF4-FFF2-40B4-BE49-F238E27FC236}">
                  <a16:creationId xmlns:a16="http://schemas.microsoft.com/office/drawing/2014/main" id="{00000000-0008-0000-0400-0000D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139</xdr:row>
          <xdr:rowOff>47625</xdr:rowOff>
        </xdr:from>
        <xdr:to>
          <xdr:col>35</xdr:col>
          <xdr:colOff>47625</xdr:colOff>
          <xdr:row>140</xdr:row>
          <xdr:rowOff>142875</xdr:rowOff>
        </xdr:to>
        <xdr:sp macro="" textlink="">
          <xdr:nvSpPr>
            <xdr:cNvPr id="9696" name="Check Box 480" hidden="1">
              <a:extLst>
                <a:ext uri="{63B3BB69-23CF-44E3-9099-C40C66FF867C}">
                  <a14:compatExt spid="_x0000_s9696"/>
                </a:ext>
                <a:ext uri="{FF2B5EF4-FFF2-40B4-BE49-F238E27FC236}">
                  <a16:creationId xmlns:a16="http://schemas.microsoft.com/office/drawing/2014/main" id="{00000000-0008-0000-0400-0000E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192</xdr:row>
          <xdr:rowOff>190500</xdr:rowOff>
        </xdr:from>
        <xdr:to>
          <xdr:col>7</xdr:col>
          <xdr:colOff>47625</xdr:colOff>
          <xdr:row>194</xdr:row>
          <xdr:rowOff>38100</xdr:rowOff>
        </xdr:to>
        <xdr:sp macro="" textlink="">
          <xdr:nvSpPr>
            <xdr:cNvPr id="9704" name="Check Box 488" hidden="1">
              <a:extLst>
                <a:ext uri="{63B3BB69-23CF-44E3-9099-C40C66FF867C}">
                  <a14:compatExt spid="_x0000_s9704"/>
                </a:ext>
                <a:ext uri="{FF2B5EF4-FFF2-40B4-BE49-F238E27FC236}">
                  <a16:creationId xmlns:a16="http://schemas.microsoft.com/office/drawing/2014/main" id="{00000000-0008-0000-0400-0000E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192</xdr:row>
          <xdr:rowOff>180975</xdr:rowOff>
        </xdr:from>
        <xdr:to>
          <xdr:col>25</xdr:col>
          <xdr:colOff>57150</xdr:colOff>
          <xdr:row>194</xdr:row>
          <xdr:rowOff>28575</xdr:rowOff>
        </xdr:to>
        <xdr:sp macro="" textlink="">
          <xdr:nvSpPr>
            <xdr:cNvPr id="9705" name="Check Box 489" hidden="1">
              <a:extLst>
                <a:ext uri="{63B3BB69-23CF-44E3-9099-C40C66FF867C}">
                  <a14:compatExt spid="_x0000_s9705"/>
                </a:ext>
                <a:ext uri="{FF2B5EF4-FFF2-40B4-BE49-F238E27FC236}">
                  <a16:creationId xmlns:a16="http://schemas.microsoft.com/office/drawing/2014/main" id="{00000000-0008-0000-0400-0000E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194</xdr:row>
          <xdr:rowOff>180975</xdr:rowOff>
        </xdr:from>
        <xdr:to>
          <xdr:col>11</xdr:col>
          <xdr:colOff>38100</xdr:colOff>
          <xdr:row>196</xdr:row>
          <xdr:rowOff>28575</xdr:rowOff>
        </xdr:to>
        <xdr:sp macro="" textlink="">
          <xdr:nvSpPr>
            <xdr:cNvPr id="9706" name="Check Box 490" hidden="1">
              <a:extLst>
                <a:ext uri="{63B3BB69-23CF-44E3-9099-C40C66FF867C}">
                  <a14:compatExt spid="_x0000_s9706"/>
                </a:ext>
                <a:ext uri="{FF2B5EF4-FFF2-40B4-BE49-F238E27FC236}">
                  <a16:creationId xmlns:a16="http://schemas.microsoft.com/office/drawing/2014/main" id="{00000000-0008-0000-0400-0000E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194</xdr:row>
          <xdr:rowOff>180975</xdr:rowOff>
        </xdr:from>
        <xdr:to>
          <xdr:col>14</xdr:col>
          <xdr:colOff>152400</xdr:colOff>
          <xdr:row>196</xdr:row>
          <xdr:rowOff>28575</xdr:rowOff>
        </xdr:to>
        <xdr:sp macro="" textlink="">
          <xdr:nvSpPr>
            <xdr:cNvPr id="9707" name="Check Box 491" hidden="1">
              <a:extLst>
                <a:ext uri="{63B3BB69-23CF-44E3-9099-C40C66FF867C}">
                  <a14:compatExt spid="_x0000_s9707"/>
                </a:ext>
                <a:ext uri="{FF2B5EF4-FFF2-40B4-BE49-F238E27FC236}">
                  <a16:creationId xmlns:a16="http://schemas.microsoft.com/office/drawing/2014/main" id="{00000000-0008-0000-0400-0000E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194</xdr:row>
          <xdr:rowOff>180975</xdr:rowOff>
        </xdr:from>
        <xdr:to>
          <xdr:col>17</xdr:col>
          <xdr:colOff>171450</xdr:colOff>
          <xdr:row>196</xdr:row>
          <xdr:rowOff>28575</xdr:rowOff>
        </xdr:to>
        <xdr:sp macro="" textlink="">
          <xdr:nvSpPr>
            <xdr:cNvPr id="9708" name="Check Box 492" hidden="1">
              <a:extLst>
                <a:ext uri="{63B3BB69-23CF-44E3-9099-C40C66FF867C}">
                  <a14:compatExt spid="_x0000_s9708"/>
                </a:ext>
                <a:ext uri="{FF2B5EF4-FFF2-40B4-BE49-F238E27FC236}">
                  <a16:creationId xmlns:a16="http://schemas.microsoft.com/office/drawing/2014/main" id="{00000000-0008-0000-0400-0000E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194</xdr:row>
          <xdr:rowOff>180975</xdr:rowOff>
        </xdr:from>
        <xdr:to>
          <xdr:col>20</xdr:col>
          <xdr:colOff>171450</xdr:colOff>
          <xdr:row>196</xdr:row>
          <xdr:rowOff>28575</xdr:rowOff>
        </xdr:to>
        <xdr:sp macro="" textlink="">
          <xdr:nvSpPr>
            <xdr:cNvPr id="9709" name="Check Box 493" hidden="1">
              <a:extLst>
                <a:ext uri="{63B3BB69-23CF-44E3-9099-C40C66FF867C}">
                  <a14:compatExt spid="_x0000_s9709"/>
                </a:ext>
                <a:ext uri="{FF2B5EF4-FFF2-40B4-BE49-F238E27FC236}">
                  <a16:creationId xmlns:a16="http://schemas.microsoft.com/office/drawing/2014/main" id="{00000000-0008-0000-0400-0000E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196</xdr:row>
          <xdr:rowOff>180975</xdr:rowOff>
        </xdr:from>
        <xdr:to>
          <xdr:col>9</xdr:col>
          <xdr:colOff>38100</xdr:colOff>
          <xdr:row>198</xdr:row>
          <xdr:rowOff>28575</xdr:rowOff>
        </xdr:to>
        <xdr:sp macro="" textlink="">
          <xdr:nvSpPr>
            <xdr:cNvPr id="9710" name="Check Box 494" hidden="1">
              <a:extLst>
                <a:ext uri="{63B3BB69-23CF-44E3-9099-C40C66FF867C}">
                  <a14:compatExt spid="_x0000_s9710"/>
                </a:ext>
                <a:ext uri="{FF2B5EF4-FFF2-40B4-BE49-F238E27FC236}">
                  <a16:creationId xmlns:a16="http://schemas.microsoft.com/office/drawing/2014/main" id="{00000000-0008-0000-0400-0000E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197</xdr:row>
          <xdr:rowOff>190500</xdr:rowOff>
        </xdr:from>
        <xdr:to>
          <xdr:col>9</xdr:col>
          <xdr:colOff>38100</xdr:colOff>
          <xdr:row>199</xdr:row>
          <xdr:rowOff>38100</xdr:rowOff>
        </xdr:to>
        <xdr:sp macro="" textlink="">
          <xdr:nvSpPr>
            <xdr:cNvPr id="9711" name="Check Box 495" hidden="1">
              <a:extLst>
                <a:ext uri="{63B3BB69-23CF-44E3-9099-C40C66FF867C}">
                  <a14:compatExt spid="_x0000_s9711"/>
                </a:ext>
                <a:ext uri="{FF2B5EF4-FFF2-40B4-BE49-F238E27FC236}">
                  <a16:creationId xmlns:a16="http://schemas.microsoft.com/office/drawing/2014/main" id="{00000000-0008-0000-0400-0000E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201</xdr:row>
          <xdr:rowOff>47625</xdr:rowOff>
        </xdr:from>
        <xdr:to>
          <xdr:col>18</xdr:col>
          <xdr:colOff>9525</xdr:colOff>
          <xdr:row>202</xdr:row>
          <xdr:rowOff>142875</xdr:rowOff>
        </xdr:to>
        <xdr:sp macro="" textlink="">
          <xdr:nvSpPr>
            <xdr:cNvPr id="9712" name="Check Box 496" hidden="1">
              <a:extLst>
                <a:ext uri="{63B3BB69-23CF-44E3-9099-C40C66FF867C}">
                  <a14:compatExt spid="_x0000_s9712"/>
                </a:ext>
                <a:ext uri="{FF2B5EF4-FFF2-40B4-BE49-F238E27FC236}">
                  <a16:creationId xmlns:a16="http://schemas.microsoft.com/office/drawing/2014/main" id="{00000000-0008-0000-0400-0000F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201</xdr:row>
          <xdr:rowOff>47625</xdr:rowOff>
        </xdr:from>
        <xdr:to>
          <xdr:col>30</xdr:col>
          <xdr:colOff>0</xdr:colOff>
          <xdr:row>202</xdr:row>
          <xdr:rowOff>142875</xdr:rowOff>
        </xdr:to>
        <xdr:sp macro="" textlink="">
          <xdr:nvSpPr>
            <xdr:cNvPr id="9713" name="Check Box 497" hidden="1">
              <a:extLst>
                <a:ext uri="{63B3BB69-23CF-44E3-9099-C40C66FF867C}">
                  <a14:compatExt spid="_x0000_s9713"/>
                </a:ext>
                <a:ext uri="{FF2B5EF4-FFF2-40B4-BE49-F238E27FC236}">
                  <a16:creationId xmlns:a16="http://schemas.microsoft.com/office/drawing/2014/main" id="{00000000-0008-0000-0400-0000F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199</xdr:row>
          <xdr:rowOff>47625</xdr:rowOff>
        </xdr:from>
        <xdr:to>
          <xdr:col>18</xdr:col>
          <xdr:colOff>95250</xdr:colOff>
          <xdr:row>200</xdr:row>
          <xdr:rowOff>142875</xdr:rowOff>
        </xdr:to>
        <xdr:sp macro="" textlink="">
          <xdr:nvSpPr>
            <xdr:cNvPr id="9714" name="Check Box 498" hidden="1">
              <a:extLst>
                <a:ext uri="{63B3BB69-23CF-44E3-9099-C40C66FF867C}">
                  <a14:compatExt spid="_x0000_s9714"/>
                </a:ext>
                <a:ext uri="{FF2B5EF4-FFF2-40B4-BE49-F238E27FC236}">
                  <a16:creationId xmlns:a16="http://schemas.microsoft.com/office/drawing/2014/main" id="{00000000-0008-0000-0400-0000F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199</xdr:row>
          <xdr:rowOff>47625</xdr:rowOff>
        </xdr:from>
        <xdr:to>
          <xdr:col>35</xdr:col>
          <xdr:colOff>47625</xdr:colOff>
          <xdr:row>200</xdr:row>
          <xdr:rowOff>142875</xdr:rowOff>
        </xdr:to>
        <xdr:sp macro="" textlink="">
          <xdr:nvSpPr>
            <xdr:cNvPr id="9715" name="Check Box 499" hidden="1">
              <a:extLst>
                <a:ext uri="{63B3BB69-23CF-44E3-9099-C40C66FF867C}">
                  <a14:compatExt spid="_x0000_s9715"/>
                </a:ext>
                <a:ext uri="{FF2B5EF4-FFF2-40B4-BE49-F238E27FC236}">
                  <a16:creationId xmlns:a16="http://schemas.microsoft.com/office/drawing/2014/main" id="{00000000-0008-0000-0400-0000F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252</xdr:row>
          <xdr:rowOff>190500</xdr:rowOff>
        </xdr:from>
        <xdr:to>
          <xdr:col>7</xdr:col>
          <xdr:colOff>47625</xdr:colOff>
          <xdr:row>254</xdr:row>
          <xdr:rowOff>38100</xdr:rowOff>
        </xdr:to>
        <xdr:sp macro="" textlink="">
          <xdr:nvSpPr>
            <xdr:cNvPr id="9723" name="Check Box 507" hidden="1">
              <a:extLst>
                <a:ext uri="{63B3BB69-23CF-44E3-9099-C40C66FF867C}">
                  <a14:compatExt spid="_x0000_s9723"/>
                </a:ext>
                <a:ext uri="{FF2B5EF4-FFF2-40B4-BE49-F238E27FC236}">
                  <a16:creationId xmlns:a16="http://schemas.microsoft.com/office/drawing/2014/main" id="{00000000-0008-0000-0400-0000F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252</xdr:row>
          <xdr:rowOff>180975</xdr:rowOff>
        </xdr:from>
        <xdr:to>
          <xdr:col>25</xdr:col>
          <xdr:colOff>57150</xdr:colOff>
          <xdr:row>254</xdr:row>
          <xdr:rowOff>28575</xdr:rowOff>
        </xdr:to>
        <xdr:sp macro="" textlink="">
          <xdr:nvSpPr>
            <xdr:cNvPr id="9724" name="Check Box 508" hidden="1">
              <a:extLst>
                <a:ext uri="{63B3BB69-23CF-44E3-9099-C40C66FF867C}">
                  <a14:compatExt spid="_x0000_s9724"/>
                </a:ext>
                <a:ext uri="{FF2B5EF4-FFF2-40B4-BE49-F238E27FC236}">
                  <a16:creationId xmlns:a16="http://schemas.microsoft.com/office/drawing/2014/main" id="{00000000-0008-0000-0400-0000F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254</xdr:row>
          <xdr:rowOff>180975</xdr:rowOff>
        </xdr:from>
        <xdr:to>
          <xdr:col>11</xdr:col>
          <xdr:colOff>38100</xdr:colOff>
          <xdr:row>256</xdr:row>
          <xdr:rowOff>28575</xdr:rowOff>
        </xdr:to>
        <xdr:sp macro="" textlink="">
          <xdr:nvSpPr>
            <xdr:cNvPr id="9725" name="Check Box 509" hidden="1">
              <a:extLst>
                <a:ext uri="{63B3BB69-23CF-44E3-9099-C40C66FF867C}">
                  <a14:compatExt spid="_x0000_s9725"/>
                </a:ext>
                <a:ext uri="{FF2B5EF4-FFF2-40B4-BE49-F238E27FC236}">
                  <a16:creationId xmlns:a16="http://schemas.microsoft.com/office/drawing/2014/main" id="{00000000-0008-0000-0400-0000F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254</xdr:row>
          <xdr:rowOff>180975</xdr:rowOff>
        </xdr:from>
        <xdr:to>
          <xdr:col>14</xdr:col>
          <xdr:colOff>152400</xdr:colOff>
          <xdr:row>256</xdr:row>
          <xdr:rowOff>28575</xdr:rowOff>
        </xdr:to>
        <xdr:sp macro="" textlink="">
          <xdr:nvSpPr>
            <xdr:cNvPr id="9726" name="Check Box 510" hidden="1">
              <a:extLst>
                <a:ext uri="{63B3BB69-23CF-44E3-9099-C40C66FF867C}">
                  <a14:compatExt spid="_x0000_s9726"/>
                </a:ext>
                <a:ext uri="{FF2B5EF4-FFF2-40B4-BE49-F238E27FC236}">
                  <a16:creationId xmlns:a16="http://schemas.microsoft.com/office/drawing/2014/main" id="{00000000-0008-0000-0400-0000F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254</xdr:row>
          <xdr:rowOff>180975</xdr:rowOff>
        </xdr:from>
        <xdr:to>
          <xdr:col>17</xdr:col>
          <xdr:colOff>171450</xdr:colOff>
          <xdr:row>256</xdr:row>
          <xdr:rowOff>28575</xdr:rowOff>
        </xdr:to>
        <xdr:sp macro="" textlink="">
          <xdr:nvSpPr>
            <xdr:cNvPr id="9727" name="Check Box 511" hidden="1">
              <a:extLst>
                <a:ext uri="{63B3BB69-23CF-44E3-9099-C40C66FF867C}">
                  <a14:compatExt spid="_x0000_s9727"/>
                </a:ext>
                <a:ext uri="{FF2B5EF4-FFF2-40B4-BE49-F238E27FC236}">
                  <a16:creationId xmlns:a16="http://schemas.microsoft.com/office/drawing/2014/main" id="{00000000-0008-0000-0400-0000F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254</xdr:row>
          <xdr:rowOff>180975</xdr:rowOff>
        </xdr:from>
        <xdr:to>
          <xdr:col>20</xdr:col>
          <xdr:colOff>171450</xdr:colOff>
          <xdr:row>256</xdr:row>
          <xdr:rowOff>28575</xdr:rowOff>
        </xdr:to>
        <xdr:sp macro="" textlink="">
          <xdr:nvSpPr>
            <xdr:cNvPr id="9728" name="Check Box 512" hidden="1">
              <a:extLst>
                <a:ext uri="{63B3BB69-23CF-44E3-9099-C40C66FF867C}">
                  <a14:compatExt spid="_x0000_s9728"/>
                </a:ext>
                <a:ext uri="{FF2B5EF4-FFF2-40B4-BE49-F238E27FC236}">
                  <a16:creationId xmlns:a16="http://schemas.microsoft.com/office/drawing/2014/main" id="{00000000-0008-0000-0400-00000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256</xdr:row>
          <xdr:rowOff>180975</xdr:rowOff>
        </xdr:from>
        <xdr:to>
          <xdr:col>9</xdr:col>
          <xdr:colOff>38100</xdr:colOff>
          <xdr:row>258</xdr:row>
          <xdr:rowOff>28575</xdr:rowOff>
        </xdr:to>
        <xdr:sp macro="" textlink="">
          <xdr:nvSpPr>
            <xdr:cNvPr id="9729" name="Check Box 513" hidden="1">
              <a:extLst>
                <a:ext uri="{63B3BB69-23CF-44E3-9099-C40C66FF867C}">
                  <a14:compatExt spid="_x0000_s9729"/>
                </a:ext>
                <a:ext uri="{FF2B5EF4-FFF2-40B4-BE49-F238E27FC236}">
                  <a16:creationId xmlns:a16="http://schemas.microsoft.com/office/drawing/2014/main" id="{00000000-0008-0000-0400-00000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257</xdr:row>
          <xdr:rowOff>190500</xdr:rowOff>
        </xdr:from>
        <xdr:to>
          <xdr:col>9</xdr:col>
          <xdr:colOff>38100</xdr:colOff>
          <xdr:row>259</xdr:row>
          <xdr:rowOff>38100</xdr:rowOff>
        </xdr:to>
        <xdr:sp macro="" textlink="">
          <xdr:nvSpPr>
            <xdr:cNvPr id="9730" name="Check Box 514" hidden="1">
              <a:extLst>
                <a:ext uri="{63B3BB69-23CF-44E3-9099-C40C66FF867C}">
                  <a14:compatExt spid="_x0000_s9730"/>
                </a:ext>
                <a:ext uri="{FF2B5EF4-FFF2-40B4-BE49-F238E27FC236}">
                  <a16:creationId xmlns:a16="http://schemas.microsoft.com/office/drawing/2014/main" id="{00000000-0008-0000-0400-00000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261</xdr:row>
          <xdr:rowOff>47625</xdr:rowOff>
        </xdr:from>
        <xdr:to>
          <xdr:col>18</xdr:col>
          <xdr:colOff>9525</xdr:colOff>
          <xdr:row>262</xdr:row>
          <xdr:rowOff>142875</xdr:rowOff>
        </xdr:to>
        <xdr:sp macro="" textlink="">
          <xdr:nvSpPr>
            <xdr:cNvPr id="9731" name="Check Box 515" hidden="1">
              <a:extLst>
                <a:ext uri="{63B3BB69-23CF-44E3-9099-C40C66FF867C}">
                  <a14:compatExt spid="_x0000_s9731"/>
                </a:ext>
                <a:ext uri="{FF2B5EF4-FFF2-40B4-BE49-F238E27FC236}">
                  <a16:creationId xmlns:a16="http://schemas.microsoft.com/office/drawing/2014/main" id="{00000000-0008-0000-0400-00000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261</xdr:row>
          <xdr:rowOff>47625</xdr:rowOff>
        </xdr:from>
        <xdr:to>
          <xdr:col>30</xdr:col>
          <xdr:colOff>0</xdr:colOff>
          <xdr:row>262</xdr:row>
          <xdr:rowOff>142875</xdr:rowOff>
        </xdr:to>
        <xdr:sp macro="" textlink="">
          <xdr:nvSpPr>
            <xdr:cNvPr id="9732" name="Check Box 516" hidden="1">
              <a:extLst>
                <a:ext uri="{63B3BB69-23CF-44E3-9099-C40C66FF867C}">
                  <a14:compatExt spid="_x0000_s9732"/>
                </a:ext>
                <a:ext uri="{FF2B5EF4-FFF2-40B4-BE49-F238E27FC236}">
                  <a16:creationId xmlns:a16="http://schemas.microsoft.com/office/drawing/2014/main" id="{00000000-0008-0000-0400-00000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259</xdr:row>
          <xdr:rowOff>47625</xdr:rowOff>
        </xdr:from>
        <xdr:to>
          <xdr:col>18</xdr:col>
          <xdr:colOff>95250</xdr:colOff>
          <xdr:row>260</xdr:row>
          <xdr:rowOff>142875</xdr:rowOff>
        </xdr:to>
        <xdr:sp macro="" textlink="">
          <xdr:nvSpPr>
            <xdr:cNvPr id="9733" name="Check Box 517" hidden="1">
              <a:extLst>
                <a:ext uri="{63B3BB69-23CF-44E3-9099-C40C66FF867C}">
                  <a14:compatExt spid="_x0000_s9733"/>
                </a:ext>
                <a:ext uri="{FF2B5EF4-FFF2-40B4-BE49-F238E27FC236}">
                  <a16:creationId xmlns:a16="http://schemas.microsoft.com/office/drawing/2014/main" id="{00000000-0008-0000-0400-00000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259</xdr:row>
          <xdr:rowOff>47625</xdr:rowOff>
        </xdr:from>
        <xdr:to>
          <xdr:col>35</xdr:col>
          <xdr:colOff>47625</xdr:colOff>
          <xdr:row>260</xdr:row>
          <xdr:rowOff>142875</xdr:rowOff>
        </xdr:to>
        <xdr:sp macro="" textlink="">
          <xdr:nvSpPr>
            <xdr:cNvPr id="9734" name="Check Box 518" hidden="1">
              <a:extLst>
                <a:ext uri="{63B3BB69-23CF-44E3-9099-C40C66FF867C}">
                  <a14:compatExt spid="_x0000_s9734"/>
                </a:ext>
                <a:ext uri="{FF2B5EF4-FFF2-40B4-BE49-F238E27FC236}">
                  <a16:creationId xmlns:a16="http://schemas.microsoft.com/office/drawing/2014/main" id="{00000000-0008-0000-0400-00000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71</xdr:row>
          <xdr:rowOff>142875</xdr:rowOff>
        </xdr:from>
        <xdr:to>
          <xdr:col>7</xdr:col>
          <xdr:colOff>47625</xdr:colOff>
          <xdr:row>73</xdr:row>
          <xdr:rowOff>28575</xdr:rowOff>
        </xdr:to>
        <xdr:sp macro="" textlink="">
          <xdr:nvSpPr>
            <xdr:cNvPr id="9803" name="Check Box 587" hidden="1">
              <a:extLst>
                <a:ext uri="{63B3BB69-23CF-44E3-9099-C40C66FF867C}">
                  <a14:compatExt spid="_x0000_s9803"/>
                </a:ext>
                <a:ext uri="{FF2B5EF4-FFF2-40B4-BE49-F238E27FC236}">
                  <a16:creationId xmlns:a16="http://schemas.microsoft.com/office/drawing/2014/main" id="{00000000-0008-0000-0400-00004B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71</xdr:row>
          <xdr:rowOff>142875</xdr:rowOff>
        </xdr:from>
        <xdr:to>
          <xdr:col>11</xdr:col>
          <xdr:colOff>57150</xdr:colOff>
          <xdr:row>73</xdr:row>
          <xdr:rowOff>28575</xdr:rowOff>
        </xdr:to>
        <xdr:sp macro="" textlink="">
          <xdr:nvSpPr>
            <xdr:cNvPr id="9804" name="Check Box 588" hidden="1">
              <a:extLst>
                <a:ext uri="{63B3BB69-23CF-44E3-9099-C40C66FF867C}">
                  <a14:compatExt spid="_x0000_s9804"/>
                </a:ext>
                <a:ext uri="{FF2B5EF4-FFF2-40B4-BE49-F238E27FC236}">
                  <a16:creationId xmlns:a16="http://schemas.microsoft.com/office/drawing/2014/main" id="{00000000-0008-0000-0400-00004C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71</xdr:row>
          <xdr:rowOff>133350</xdr:rowOff>
        </xdr:from>
        <xdr:to>
          <xdr:col>15</xdr:col>
          <xdr:colOff>133350</xdr:colOff>
          <xdr:row>73</xdr:row>
          <xdr:rowOff>19050</xdr:rowOff>
        </xdr:to>
        <xdr:sp macro="" textlink="">
          <xdr:nvSpPr>
            <xdr:cNvPr id="9805" name="Check Box 589" hidden="1">
              <a:extLst>
                <a:ext uri="{63B3BB69-23CF-44E3-9099-C40C66FF867C}">
                  <a14:compatExt spid="_x0000_s9805"/>
                </a:ext>
                <a:ext uri="{FF2B5EF4-FFF2-40B4-BE49-F238E27FC236}">
                  <a16:creationId xmlns:a16="http://schemas.microsoft.com/office/drawing/2014/main" id="{00000000-0008-0000-0400-00004D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71</xdr:row>
          <xdr:rowOff>142875</xdr:rowOff>
        </xdr:from>
        <xdr:to>
          <xdr:col>20</xdr:col>
          <xdr:colOff>123825</xdr:colOff>
          <xdr:row>73</xdr:row>
          <xdr:rowOff>28575</xdr:rowOff>
        </xdr:to>
        <xdr:sp macro="" textlink="">
          <xdr:nvSpPr>
            <xdr:cNvPr id="9806" name="Check Box 590" hidden="1">
              <a:extLst>
                <a:ext uri="{63B3BB69-23CF-44E3-9099-C40C66FF867C}">
                  <a14:compatExt spid="_x0000_s9806"/>
                </a:ext>
                <a:ext uri="{FF2B5EF4-FFF2-40B4-BE49-F238E27FC236}">
                  <a16:creationId xmlns:a16="http://schemas.microsoft.com/office/drawing/2014/main" id="{00000000-0008-0000-0400-00004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71</xdr:row>
          <xdr:rowOff>142875</xdr:rowOff>
        </xdr:from>
        <xdr:to>
          <xdr:col>25</xdr:col>
          <xdr:colOff>123825</xdr:colOff>
          <xdr:row>73</xdr:row>
          <xdr:rowOff>28575</xdr:rowOff>
        </xdr:to>
        <xdr:sp macro="" textlink="">
          <xdr:nvSpPr>
            <xdr:cNvPr id="9807" name="Check Box 591" hidden="1">
              <a:extLst>
                <a:ext uri="{63B3BB69-23CF-44E3-9099-C40C66FF867C}">
                  <a14:compatExt spid="_x0000_s9807"/>
                </a:ext>
                <a:ext uri="{FF2B5EF4-FFF2-40B4-BE49-F238E27FC236}">
                  <a16:creationId xmlns:a16="http://schemas.microsoft.com/office/drawing/2014/main" id="{00000000-0008-0000-0400-00004F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71</xdr:row>
          <xdr:rowOff>142875</xdr:rowOff>
        </xdr:from>
        <xdr:to>
          <xdr:col>30</xdr:col>
          <xdr:colOff>85725</xdr:colOff>
          <xdr:row>73</xdr:row>
          <xdr:rowOff>28575</xdr:rowOff>
        </xdr:to>
        <xdr:sp macro="" textlink="">
          <xdr:nvSpPr>
            <xdr:cNvPr id="9808" name="Check Box 592" hidden="1">
              <a:extLst>
                <a:ext uri="{63B3BB69-23CF-44E3-9099-C40C66FF867C}">
                  <a14:compatExt spid="_x0000_s9808"/>
                </a:ext>
                <a:ext uri="{FF2B5EF4-FFF2-40B4-BE49-F238E27FC236}">
                  <a16:creationId xmlns:a16="http://schemas.microsoft.com/office/drawing/2014/main" id="{00000000-0008-0000-0400-00005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131</xdr:row>
          <xdr:rowOff>142875</xdr:rowOff>
        </xdr:from>
        <xdr:to>
          <xdr:col>7</xdr:col>
          <xdr:colOff>47625</xdr:colOff>
          <xdr:row>133</xdr:row>
          <xdr:rowOff>28575</xdr:rowOff>
        </xdr:to>
        <xdr:sp macro="" textlink="">
          <xdr:nvSpPr>
            <xdr:cNvPr id="9809" name="Check Box 593" hidden="1">
              <a:extLst>
                <a:ext uri="{63B3BB69-23CF-44E3-9099-C40C66FF867C}">
                  <a14:compatExt spid="_x0000_s9809"/>
                </a:ext>
                <a:ext uri="{FF2B5EF4-FFF2-40B4-BE49-F238E27FC236}">
                  <a16:creationId xmlns:a16="http://schemas.microsoft.com/office/drawing/2014/main" id="{00000000-0008-0000-0400-00005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131</xdr:row>
          <xdr:rowOff>142875</xdr:rowOff>
        </xdr:from>
        <xdr:to>
          <xdr:col>11</xdr:col>
          <xdr:colOff>57150</xdr:colOff>
          <xdr:row>133</xdr:row>
          <xdr:rowOff>28575</xdr:rowOff>
        </xdr:to>
        <xdr:sp macro="" textlink="">
          <xdr:nvSpPr>
            <xdr:cNvPr id="9810" name="Check Box 594" hidden="1">
              <a:extLst>
                <a:ext uri="{63B3BB69-23CF-44E3-9099-C40C66FF867C}">
                  <a14:compatExt spid="_x0000_s9810"/>
                </a:ext>
                <a:ext uri="{FF2B5EF4-FFF2-40B4-BE49-F238E27FC236}">
                  <a16:creationId xmlns:a16="http://schemas.microsoft.com/office/drawing/2014/main" id="{00000000-0008-0000-0400-00005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131</xdr:row>
          <xdr:rowOff>152400</xdr:rowOff>
        </xdr:from>
        <xdr:to>
          <xdr:col>15</xdr:col>
          <xdr:colOff>133350</xdr:colOff>
          <xdr:row>133</xdr:row>
          <xdr:rowOff>38100</xdr:rowOff>
        </xdr:to>
        <xdr:sp macro="" textlink="">
          <xdr:nvSpPr>
            <xdr:cNvPr id="9811" name="Check Box 595" hidden="1">
              <a:extLst>
                <a:ext uri="{63B3BB69-23CF-44E3-9099-C40C66FF867C}">
                  <a14:compatExt spid="_x0000_s9811"/>
                </a:ext>
                <a:ext uri="{FF2B5EF4-FFF2-40B4-BE49-F238E27FC236}">
                  <a16:creationId xmlns:a16="http://schemas.microsoft.com/office/drawing/2014/main" id="{00000000-0008-0000-0400-00005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131</xdr:row>
          <xdr:rowOff>142875</xdr:rowOff>
        </xdr:from>
        <xdr:to>
          <xdr:col>20</xdr:col>
          <xdr:colOff>123825</xdr:colOff>
          <xdr:row>133</xdr:row>
          <xdr:rowOff>28575</xdr:rowOff>
        </xdr:to>
        <xdr:sp macro="" textlink="">
          <xdr:nvSpPr>
            <xdr:cNvPr id="9812" name="Check Box 596" hidden="1">
              <a:extLst>
                <a:ext uri="{63B3BB69-23CF-44E3-9099-C40C66FF867C}">
                  <a14:compatExt spid="_x0000_s9812"/>
                </a:ext>
                <a:ext uri="{FF2B5EF4-FFF2-40B4-BE49-F238E27FC236}">
                  <a16:creationId xmlns:a16="http://schemas.microsoft.com/office/drawing/2014/main" id="{00000000-0008-0000-0400-00005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131</xdr:row>
          <xdr:rowOff>142875</xdr:rowOff>
        </xdr:from>
        <xdr:to>
          <xdr:col>25</xdr:col>
          <xdr:colOff>123825</xdr:colOff>
          <xdr:row>133</xdr:row>
          <xdr:rowOff>28575</xdr:rowOff>
        </xdr:to>
        <xdr:sp macro="" textlink="">
          <xdr:nvSpPr>
            <xdr:cNvPr id="9813" name="Check Box 597" hidden="1">
              <a:extLst>
                <a:ext uri="{63B3BB69-23CF-44E3-9099-C40C66FF867C}">
                  <a14:compatExt spid="_x0000_s9813"/>
                </a:ext>
                <a:ext uri="{FF2B5EF4-FFF2-40B4-BE49-F238E27FC236}">
                  <a16:creationId xmlns:a16="http://schemas.microsoft.com/office/drawing/2014/main" id="{00000000-0008-0000-0400-00005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131</xdr:row>
          <xdr:rowOff>142875</xdr:rowOff>
        </xdr:from>
        <xdr:to>
          <xdr:col>30</xdr:col>
          <xdr:colOff>85725</xdr:colOff>
          <xdr:row>133</xdr:row>
          <xdr:rowOff>28575</xdr:rowOff>
        </xdr:to>
        <xdr:sp macro="" textlink="">
          <xdr:nvSpPr>
            <xdr:cNvPr id="9814" name="Check Box 598" hidden="1">
              <a:extLst>
                <a:ext uri="{63B3BB69-23CF-44E3-9099-C40C66FF867C}">
                  <a14:compatExt spid="_x0000_s9814"/>
                </a:ext>
                <a:ext uri="{FF2B5EF4-FFF2-40B4-BE49-F238E27FC236}">
                  <a16:creationId xmlns:a16="http://schemas.microsoft.com/office/drawing/2014/main" id="{00000000-0008-0000-0400-00005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191</xdr:row>
          <xdr:rowOff>142875</xdr:rowOff>
        </xdr:from>
        <xdr:to>
          <xdr:col>7</xdr:col>
          <xdr:colOff>47625</xdr:colOff>
          <xdr:row>193</xdr:row>
          <xdr:rowOff>28575</xdr:rowOff>
        </xdr:to>
        <xdr:sp macro="" textlink="">
          <xdr:nvSpPr>
            <xdr:cNvPr id="9815" name="Check Box 599" hidden="1">
              <a:extLst>
                <a:ext uri="{63B3BB69-23CF-44E3-9099-C40C66FF867C}">
                  <a14:compatExt spid="_x0000_s9815"/>
                </a:ext>
                <a:ext uri="{FF2B5EF4-FFF2-40B4-BE49-F238E27FC236}">
                  <a16:creationId xmlns:a16="http://schemas.microsoft.com/office/drawing/2014/main" id="{00000000-0008-0000-0400-000057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191</xdr:row>
          <xdr:rowOff>142875</xdr:rowOff>
        </xdr:from>
        <xdr:to>
          <xdr:col>11</xdr:col>
          <xdr:colOff>57150</xdr:colOff>
          <xdr:row>193</xdr:row>
          <xdr:rowOff>28575</xdr:rowOff>
        </xdr:to>
        <xdr:sp macro="" textlink="">
          <xdr:nvSpPr>
            <xdr:cNvPr id="9816" name="Check Box 600" hidden="1">
              <a:extLst>
                <a:ext uri="{63B3BB69-23CF-44E3-9099-C40C66FF867C}">
                  <a14:compatExt spid="_x0000_s9816"/>
                </a:ext>
                <a:ext uri="{FF2B5EF4-FFF2-40B4-BE49-F238E27FC236}">
                  <a16:creationId xmlns:a16="http://schemas.microsoft.com/office/drawing/2014/main" id="{00000000-0008-0000-0400-000058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191</xdr:row>
          <xdr:rowOff>142875</xdr:rowOff>
        </xdr:from>
        <xdr:to>
          <xdr:col>16</xdr:col>
          <xdr:colOff>95250</xdr:colOff>
          <xdr:row>193</xdr:row>
          <xdr:rowOff>28575</xdr:rowOff>
        </xdr:to>
        <xdr:sp macro="" textlink="">
          <xdr:nvSpPr>
            <xdr:cNvPr id="9817" name="Check Box 601" hidden="1">
              <a:extLst>
                <a:ext uri="{63B3BB69-23CF-44E3-9099-C40C66FF867C}">
                  <a14:compatExt spid="_x0000_s9817"/>
                </a:ext>
                <a:ext uri="{FF2B5EF4-FFF2-40B4-BE49-F238E27FC236}">
                  <a16:creationId xmlns:a16="http://schemas.microsoft.com/office/drawing/2014/main" id="{00000000-0008-0000-0400-000059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191</xdr:row>
          <xdr:rowOff>142875</xdr:rowOff>
        </xdr:from>
        <xdr:to>
          <xdr:col>20</xdr:col>
          <xdr:colOff>123825</xdr:colOff>
          <xdr:row>193</xdr:row>
          <xdr:rowOff>28575</xdr:rowOff>
        </xdr:to>
        <xdr:sp macro="" textlink="">
          <xdr:nvSpPr>
            <xdr:cNvPr id="9818" name="Check Box 602" hidden="1">
              <a:extLst>
                <a:ext uri="{63B3BB69-23CF-44E3-9099-C40C66FF867C}">
                  <a14:compatExt spid="_x0000_s9818"/>
                </a:ext>
                <a:ext uri="{FF2B5EF4-FFF2-40B4-BE49-F238E27FC236}">
                  <a16:creationId xmlns:a16="http://schemas.microsoft.com/office/drawing/2014/main" id="{00000000-0008-0000-0400-00005A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191</xdr:row>
          <xdr:rowOff>142875</xdr:rowOff>
        </xdr:from>
        <xdr:to>
          <xdr:col>25</xdr:col>
          <xdr:colOff>123825</xdr:colOff>
          <xdr:row>193</xdr:row>
          <xdr:rowOff>28575</xdr:rowOff>
        </xdr:to>
        <xdr:sp macro="" textlink="">
          <xdr:nvSpPr>
            <xdr:cNvPr id="9819" name="Check Box 603" hidden="1">
              <a:extLst>
                <a:ext uri="{63B3BB69-23CF-44E3-9099-C40C66FF867C}">
                  <a14:compatExt spid="_x0000_s9819"/>
                </a:ext>
                <a:ext uri="{FF2B5EF4-FFF2-40B4-BE49-F238E27FC236}">
                  <a16:creationId xmlns:a16="http://schemas.microsoft.com/office/drawing/2014/main" id="{00000000-0008-0000-0400-00005B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191</xdr:row>
          <xdr:rowOff>142875</xdr:rowOff>
        </xdr:from>
        <xdr:to>
          <xdr:col>30</xdr:col>
          <xdr:colOff>85725</xdr:colOff>
          <xdr:row>193</xdr:row>
          <xdr:rowOff>28575</xdr:rowOff>
        </xdr:to>
        <xdr:sp macro="" textlink="">
          <xdr:nvSpPr>
            <xdr:cNvPr id="9820" name="Check Box 604" hidden="1">
              <a:extLst>
                <a:ext uri="{63B3BB69-23CF-44E3-9099-C40C66FF867C}">
                  <a14:compatExt spid="_x0000_s9820"/>
                </a:ext>
                <a:ext uri="{FF2B5EF4-FFF2-40B4-BE49-F238E27FC236}">
                  <a16:creationId xmlns:a16="http://schemas.microsoft.com/office/drawing/2014/main" id="{00000000-0008-0000-0400-00005C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251</xdr:row>
          <xdr:rowOff>142875</xdr:rowOff>
        </xdr:from>
        <xdr:to>
          <xdr:col>7</xdr:col>
          <xdr:colOff>47625</xdr:colOff>
          <xdr:row>253</xdr:row>
          <xdr:rowOff>28575</xdr:rowOff>
        </xdr:to>
        <xdr:sp macro="" textlink="">
          <xdr:nvSpPr>
            <xdr:cNvPr id="9821" name="Check Box 605" hidden="1">
              <a:extLst>
                <a:ext uri="{63B3BB69-23CF-44E3-9099-C40C66FF867C}">
                  <a14:compatExt spid="_x0000_s9821"/>
                </a:ext>
                <a:ext uri="{FF2B5EF4-FFF2-40B4-BE49-F238E27FC236}">
                  <a16:creationId xmlns:a16="http://schemas.microsoft.com/office/drawing/2014/main" id="{00000000-0008-0000-0400-00005D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251</xdr:row>
          <xdr:rowOff>142875</xdr:rowOff>
        </xdr:from>
        <xdr:to>
          <xdr:col>11</xdr:col>
          <xdr:colOff>57150</xdr:colOff>
          <xdr:row>253</xdr:row>
          <xdr:rowOff>28575</xdr:rowOff>
        </xdr:to>
        <xdr:sp macro="" textlink="">
          <xdr:nvSpPr>
            <xdr:cNvPr id="9822" name="Check Box 606" hidden="1">
              <a:extLst>
                <a:ext uri="{63B3BB69-23CF-44E3-9099-C40C66FF867C}">
                  <a14:compatExt spid="_x0000_s9822"/>
                </a:ext>
                <a:ext uri="{FF2B5EF4-FFF2-40B4-BE49-F238E27FC236}">
                  <a16:creationId xmlns:a16="http://schemas.microsoft.com/office/drawing/2014/main" id="{00000000-0008-0000-0400-00005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251</xdr:row>
          <xdr:rowOff>152400</xdr:rowOff>
        </xdr:from>
        <xdr:to>
          <xdr:col>15</xdr:col>
          <xdr:colOff>133350</xdr:colOff>
          <xdr:row>253</xdr:row>
          <xdr:rowOff>38100</xdr:rowOff>
        </xdr:to>
        <xdr:sp macro="" textlink="">
          <xdr:nvSpPr>
            <xdr:cNvPr id="9823" name="Check Box 607" hidden="1">
              <a:extLst>
                <a:ext uri="{63B3BB69-23CF-44E3-9099-C40C66FF867C}">
                  <a14:compatExt spid="_x0000_s9823"/>
                </a:ext>
                <a:ext uri="{FF2B5EF4-FFF2-40B4-BE49-F238E27FC236}">
                  <a16:creationId xmlns:a16="http://schemas.microsoft.com/office/drawing/2014/main" id="{00000000-0008-0000-0400-00005F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251</xdr:row>
          <xdr:rowOff>142875</xdr:rowOff>
        </xdr:from>
        <xdr:to>
          <xdr:col>20</xdr:col>
          <xdr:colOff>123825</xdr:colOff>
          <xdr:row>253</xdr:row>
          <xdr:rowOff>28575</xdr:rowOff>
        </xdr:to>
        <xdr:sp macro="" textlink="">
          <xdr:nvSpPr>
            <xdr:cNvPr id="9824" name="Check Box 608" hidden="1">
              <a:extLst>
                <a:ext uri="{63B3BB69-23CF-44E3-9099-C40C66FF867C}">
                  <a14:compatExt spid="_x0000_s9824"/>
                </a:ext>
                <a:ext uri="{FF2B5EF4-FFF2-40B4-BE49-F238E27FC236}">
                  <a16:creationId xmlns:a16="http://schemas.microsoft.com/office/drawing/2014/main" id="{00000000-0008-0000-0400-00006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251</xdr:row>
          <xdr:rowOff>142875</xdr:rowOff>
        </xdr:from>
        <xdr:to>
          <xdr:col>25</xdr:col>
          <xdr:colOff>123825</xdr:colOff>
          <xdr:row>253</xdr:row>
          <xdr:rowOff>28575</xdr:rowOff>
        </xdr:to>
        <xdr:sp macro="" textlink="">
          <xdr:nvSpPr>
            <xdr:cNvPr id="9825" name="Check Box 609" hidden="1">
              <a:extLst>
                <a:ext uri="{63B3BB69-23CF-44E3-9099-C40C66FF867C}">
                  <a14:compatExt spid="_x0000_s9825"/>
                </a:ext>
                <a:ext uri="{FF2B5EF4-FFF2-40B4-BE49-F238E27FC236}">
                  <a16:creationId xmlns:a16="http://schemas.microsoft.com/office/drawing/2014/main" id="{00000000-0008-0000-0400-00006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251</xdr:row>
          <xdr:rowOff>142875</xdr:rowOff>
        </xdr:from>
        <xdr:to>
          <xdr:col>30</xdr:col>
          <xdr:colOff>85725</xdr:colOff>
          <xdr:row>253</xdr:row>
          <xdr:rowOff>28575</xdr:rowOff>
        </xdr:to>
        <xdr:sp macro="" textlink="">
          <xdr:nvSpPr>
            <xdr:cNvPr id="9826" name="Check Box 610" hidden="1">
              <a:extLst>
                <a:ext uri="{63B3BB69-23CF-44E3-9099-C40C66FF867C}">
                  <a14:compatExt spid="_x0000_s9826"/>
                </a:ext>
                <a:ext uri="{FF2B5EF4-FFF2-40B4-BE49-F238E27FC236}">
                  <a16:creationId xmlns:a16="http://schemas.microsoft.com/office/drawing/2014/main" id="{00000000-0008-0000-0400-00006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19075" y="47625"/>
          <a:ext cx="66294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5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5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5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5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38126" y="58831"/>
          <a:ext cx="65913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2700">
          <a:solidFill>
            <a:schemeClr val="tx1"/>
          </a:solidFill>
        </a:ln>
      </a:spPr>
      <a:bodyPr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vmlDrawing" Target="../drawings/vmlDrawing8.vml"/><Relationship Id="rId7" Type="http://schemas.openxmlformats.org/officeDocument/2006/relationships/ctrlProp" Target="../ctrlProps/ctrlProp104.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103.xml"/><Relationship Id="rId5" Type="http://schemas.openxmlformats.org/officeDocument/2006/relationships/ctrlProp" Target="../ctrlProps/ctrlProp102.xml"/><Relationship Id="rId4" Type="http://schemas.openxmlformats.org/officeDocument/2006/relationships/ctrlProp" Target="../ctrlProps/ctrlProp10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1.vml"/><Relationship Id="rId7" Type="http://schemas.openxmlformats.org/officeDocument/2006/relationships/ctrlProp" Target="../ctrlProps/ctrlProp108.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107.xml"/><Relationship Id="rId5" Type="http://schemas.openxmlformats.org/officeDocument/2006/relationships/ctrlProp" Target="../ctrlProps/ctrlProp106.xml"/><Relationship Id="rId4" Type="http://schemas.openxmlformats.org/officeDocument/2006/relationships/ctrlProp" Target="../ctrlProps/ctrlProp10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9.xml"/><Relationship Id="rId21" Type="http://schemas.openxmlformats.org/officeDocument/2006/relationships/ctrlProp" Target="../ctrlProps/ctrlProp24.xml"/><Relationship Id="rId42" Type="http://schemas.openxmlformats.org/officeDocument/2006/relationships/ctrlProp" Target="../ctrlProps/ctrlProp45.xml"/><Relationship Id="rId47" Type="http://schemas.openxmlformats.org/officeDocument/2006/relationships/ctrlProp" Target="../ctrlProps/ctrlProp50.xml"/><Relationship Id="rId63" Type="http://schemas.openxmlformats.org/officeDocument/2006/relationships/ctrlProp" Target="../ctrlProps/ctrlProp66.xml"/><Relationship Id="rId68" Type="http://schemas.openxmlformats.org/officeDocument/2006/relationships/ctrlProp" Target="../ctrlProps/ctrlProp71.xml"/><Relationship Id="rId84" Type="http://schemas.openxmlformats.org/officeDocument/2006/relationships/ctrlProp" Target="../ctrlProps/ctrlProp87.xml"/><Relationship Id="rId89" Type="http://schemas.openxmlformats.org/officeDocument/2006/relationships/ctrlProp" Target="../ctrlProps/ctrlProp92.xml"/><Relationship Id="rId16" Type="http://schemas.openxmlformats.org/officeDocument/2006/relationships/ctrlProp" Target="../ctrlProps/ctrlProp19.xml"/><Relationship Id="rId11" Type="http://schemas.openxmlformats.org/officeDocument/2006/relationships/ctrlProp" Target="../ctrlProps/ctrlProp14.xml"/><Relationship Id="rId32" Type="http://schemas.openxmlformats.org/officeDocument/2006/relationships/ctrlProp" Target="../ctrlProps/ctrlProp35.xml"/><Relationship Id="rId37" Type="http://schemas.openxmlformats.org/officeDocument/2006/relationships/ctrlProp" Target="../ctrlProps/ctrlProp40.xml"/><Relationship Id="rId53" Type="http://schemas.openxmlformats.org/officeDocument/2006/relationships/ctrlProp" Target="../ctrlProps/ctrlProp56.xml"/><Relationship Id="rId58" Type="http://schemas.openxmlformats.org/officeDocument/2006/relationships/ctrlProp" Target="../ctrlProps/ctrlProp61.xml"/><Relationship Id="rId74" Type="http://schemas.openxmlformats.org/officeDocument/2006/relationships/ctrlProp" Target="../ctrlProps/ctrlProp77.xml"/><Relationship Id="rId79" Type="http://schemas.openxmlformats.org/officeDocument/2006/relationships/ctrlProp" Target="../ctrlProps/ctrlProp82.xml"/><Relationship Id="rId5" Type="http://schemas.openxmlformats.org/officeDocument/2006/relationships/ctrlProp" Target="../ctrlProps/ctrlProp8.xml"/><Relationship Id="rId90" Type="http://schemas.openxmlformats.org/officeDocument/2006/relationships/ctrlProp" Target="../ctrlProps/ctrlProp93.xml"/><Relationship Id="rId22" Type="http://schemas.openxmlformats.org/officeDocument/2006/relationships/ctrlProp" Target="../ctrlProps/ctrlProp25.xml"/><Relationship Id="rId27" Type="http://schemas.openxmlformats.org/officeDocument/2006/relationships/ctrlProp" Target="../ctrlProps/ctrlProp30.xml"/><Relationship Id="rId43" Type="http://schemas.openxmlformats.org/officeDocument/2006/relationships/ctrlProp" Target="../ctrlProps/ctrlProp46.xml"/><Relationship Id="rId48" Type="http://schemas.openxmlformats.org/officeDocument/2006/relationships/ctrlProp" Target="../ctrlProps/ctrlProp51.xml"/><Relationship Id="rId64" Type="http://schemas.openxmlformats.org/officeDocument/2006/relationships/ctrlProp" Target="../ctrlProps/ctrlProp67.xml"/><Relationship Id="rId69" Type="http://schemas.openxmlformats.org/officeDocument/2006/relationships/ctrlProp" Target="../ctrlProps/ctrlProp72.xml"/><Relationship Id="rId8" Type="http://schemas.openxmlformats.org/officeDocument/2006/relationships/ctrlProp" Target="../ctrlProps/ctrlProp11.xml"/><Relationship Id="rId51" Type="http://schemas.openxmlformats.org/officeDocument/2006/relationships/ctrlProp" Target="../ctrlProps/ctrlProp54.xml"/><Relationship Id="rId72" Type="http://schemas.openxmlformats.org/officeDocument/2006/relationships/ctrlProp" Target="../ctrlProps/ctrlProp75.xml"/><Relationship Id="rId80" Type="http://schemas.openxmlformats.org/officeDocument/2006/relationships/ctrlProp" Target="../ctrlProps/ctrlProp83.xml"/><Relationship Id="rId85" Type="http://schemas.openxmlformats.org/officeDocument/2006/relationships/ctrlProp" Target="../ctrlProps/ctrlProp88.xml"/><Relationship Id="rId93" Type="http://schemas.openxmlformats.org/officeDocument/2006/relationships/ctrlProp" Target="../ctrlProps/ctrlProp96.xml"/><Relationship Id="rId3" Type="http://schemas.openxmlformats.org/officeDocument/2006/relationships/vmlDrawing" Target="../drawings/vmlDrawing4.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59" Type="http://schemas.openxmlformats.org/officeDocument/2006/relationships/ctrlProp" Target="../ctrlProps/ctrlProp62.xml"/><Relationship Id="rId67" Type="http://schemas.openxmlformats.org/officeDocument/2006/relationships/ctrlProp" Target="../ctrlProps/ctrlProp70.xml"/><Relationship Id="rId20" Type="http://schemas.openxmlformats.org/officeDocument/2006/relationships/ctrlProp" Target="../ctrlProps/ctrlProp23.xml"/><Relationship Id="rId41" Type="http://schemas.openxmlformats.org/officeDocument/2006/relationships/ctrlProp" Target="../ctrlProps/ctrlProp44.xml"/><Relationship Id="rId54" Type="http://schemas.openxmlformats.org/officeDocument/2006/relationships/ctrlProp" Target="../ctrlProps/ctrlProp57.xml"/><Relationship Id="rId62" Type="http://schemas.openxmlformats.org/officeDocument/2006/relationships/ctrlProp" Target="../ctrlProps/ctrlProp65.xml"/><Relationship Id="rId70" Type="http://schemas.openxmlformats.org/officeDocument/2006/relationships/ctrlProp" Target="../ctrlProps/ctrlProp73.xml"/><Relationship Id="rId75" Type="http://schemas.openxmlformats.org/officeDocument/2006/relationships/ctrlProp" Target="../ctrlProps/ctrlProp78.xml"/><Relationship Id="rId83" Type="http://schemas.openxmlformats.org/officeDocument/2006/relationships/ctrlProp" Target="../ctrlProps/ctrlProp86.xml"/><Relationship Id="rId88" Type="http://schemas.openxmlformats.org/officeDocument/2006/relationships/ctrlProp" Target="../ctrlProps/ctrlProp91.xml"/><Relationship Id="rId91" Type="http://schemas.openxmlformats.org/officeDocument/2006/relationships/ctrlProp" Target="../ctrlProps/ctrlProp94.xml"/><Relationship Id="rId1" Type="http://schemas.openxmlformats.org/officeDocument/2006/relationships/printerSettings" Target="../printerSettings/printerSettings5.bin"/><Relationship Id="rId6" Type="http://schemas.openxmlformats.org/officeDocument/2006/relationships/ctrlProp" Target="../ctrlProps/ctrlProp9.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49" Type="http://schemas.openxmlformats.org/officeDocument/2006/relationships/ctrlProp" Target="../ctrlProps/ctrlProp52.xml"/><Relationship Id="rId57" Type="http://schemas.openxmlformats.org/officeDocument/2006/relationships/ctrlProp" Target="../ctrlProps/ctrlProp60.xml"/><Relationship Id="rId10" Type="http://schemas.openxmlformats.org/officeDocument/2006/relationships/ctrlProp" Target="../ctrlProps/ctrlProp13.xml"/><Relationship Id="rId31" Type="http://schemas.openxmlformats.org/officeDocument/2006/relationships/ctrlProp" Target="../ctrlProps/ctrlProp34.xml"/><Relationship Id="rId44" Type="http://schemas.openxmlformats.org/officeDocument/2006/relationships/ctrlProp" Target="../ctrlProps/ctrlProp47.xml"/><Relationship Id="rId52" Type="http://schemas.openxmlformats.org/officeDocument/2006/relationships/ctrlProp" Target="../ctrlProps/ctrlProp55.xml"/><Relationship Id="rId60" Type="http://schemas.openxmlformats.org/officeDocument/2006/relationships/ctrlProp" Target="../ctrlProps/ctrlProp63.xml"/><Relationship Id="rId65" Type="http://schemas.openxmlformats.org/officeDocument/2006/relationships/ctrlProp" Target="../ctrlProps/ctrlProp68.xml"/><Relationship Id="rId73" Type="http://schemas.openxmlformats.org/officeDocument/2006/relationships/ctrlProp" Target="../ctrlProps/ctrlProp76.xml"/><Relationship Id="rId78" Type="http://schemas.openxmlformats.org/officeDocument/2006/relationships/ctrlProp" Target="../ctrlProps/ctrlProp81.xml"/><Relationship Id="rId81" Type="http://schemas.openxmlformats.org/officeDocument/2006/relationships/ctrlProp" Target="../ctrlProps/ctrlProp84.xml"/><Relationship Id="rId86" Type="http://schemas.openxmlformats.org/officeDocument/2006/relationships/ctrlProp" Target="../ctrlProps/ctrlProp89.xml"/><Relationship Id="rId94" Type="http://schemas.openxmlformats.org/officeDocument/2006/relationships/comments" Target="../comments4.xml"/><Relationship Id="rId4" Type="http://schemas.openxmlformats.org/officeDocument/2006/relationships/ctrlProp" Target="../ctrlProps/ctrlProp7.xml"/><Relationship Id="rId9" Type="http://schemas.openxmlformats.org/officeDocument/2006/relationships/ctrlProp" Target="../ctrlProps/ctrlProp12.xml"/><Relationship Id="rId13" Type="http://schemas.openxmlformats.org/officeDocument/2006/relationships/ctrlProp" Target="../ctrlProps/ctrlProp16.xml"/><Relationship Id="rId18" Type="http://schemas.openxmlformats.org/officeDocument/2006/relationships/ctrlProp" Target="../ctrlProps/ctrlProp21.xml"/><Relationship Id="rId39" Type="http://schemas.openxmlformats.org/officeDocument/2006/relationships/ctrlProp" Target="../ctrlProps/ctrlProp42.xml"/><Relationship Id="rId34" Type="http://schemas.openxmlformats.org/officeDocument/2006/relationships/ctrlProp" Target="../ctrlProps/ctrlProp37.xml"/><Relationship Id="rId50" Type="http://schemas.openxmlformats.org/officeDocument/2006/relationships/ctrlProp" Target="../ctrlProps/ctrlProp53.xml"/><Relationship Id="rId55" Type="http://schemas.openxmlformats.org/officeDocument/2006/relationships/ctrlProp" Target="../ctrlProps/ctrlProp58.xml"/><Relationship Id="rId76" Type="http://schemas.openxmlformats.org/officeDocument/2006/relationships/ctrlProp" Target="../ctrlProps/ctrlProp79.xml"/><Relationship Id="rId7" Type="http://schemas.openxmlformats.org/officeDocument/2006/relationships/ctrlProp" Target="../ctrlProps/ctrlProp10.xml"/><Relationship Id="rId71" Type="http://schemas.openxmlformats.org/officeDocument/2006/relationships/ctrlProp" Target="../ctrlProps/ctrlProp74.xml"/><Relationship Id="rId92" Type="http://schemas.openxmlformats.org/officeDocument/2006/relationships/ctrlProp" Target="../ctrlProps/ctrlProp95.xml"/><Relationship Id="rId2" Type="http://schemas.openxmlformats.org/officeDocument/2006/relationships/drawing" Target="../drawings/drawing5.xml"/><Relationship Id="rId29" Type="http://schemas.openxmlformats.org/officeDocument/2006/relationships/ctrlProp" Target="../ctrlProps/ctrlProp32.xml"/><Relationship Id="rId24" Type="http://schemas.openxmlformats.org/officeDocument/2006/relationships/ctrlProp" Target="../ctrlProps/ctrlProp27.xml"/><Relationship Id="rId40" Type="http://schemas.openxmlformats.org/officeDocument/2006/relationships/ctrlProp" Target="../ctrlProps/ctrlProp43.xml"/><Relationship Id="rId45" Type="http://schemas.openxmlformats.org/officeDocument/2006/relationships/ctrlProp" Target="../ctrlProps/ctrlProp48.xml"/><Relationship Id="rId66" Type="http://schemas.openxmlformats.org/officeDocument/2006/relationships/ctrlProp" Target="../ctrlProps/ctrlProp69.xml"/><Relationship Id="rId87" Type="http://schemas.openxmlformats.org/officeDocument/2006/relationships/ctrlProp" Target="../ctrlProps/ctrlProp90.xml"/><Relationship Id="rId61" Type="http://schemas.openxmlformats.org/officeDocument/2006/relationships/ctrlProp" Target="../ctrlProps/ctrlProp64.xml"/><Relationship Id="rId82" Type="http://schemas.openxmlformats.org/officeDocument/2006/relationships/ctrlProp" Target="../ctrlProps/ctrlProp85.xml"/><Relationship Id="rId19" Type="http://schemas.openxmlformats.org/officeDocument/2006/relationships/ctrlProp" Target="../ctrlProps/ctrlProp22.xml"/><Relationship Id="rId14" Type="http://schemas.openxmlformats.org/officeDocument/2006/relationships/ctrlProp" Target="../ctrlProps/ctrlProp17.xml"/><Relationship Id="rId30" Type="http://schemas.openxmlformats.org/officeDocument/2006/relationships/ctrlProp" Target="../ctrlProps/ctrlProp33.xml"/><Relationship Id="rId35" Type="http://schemas.openxmlformats.org/officeDocument/2006/relationships/ctrlProp" Target="../ctrlProps/ctrlProp38.xml"/><Relationship Id="rId56" Type="http://schemas.openxmlformats.org/officeDocument/2006/relationships/ctrlProp" Target="../ctrlProps/ctrlProp59.xml"/><Relationship Id="rId77" Type="http://schemas.openxmlformats.org/officeDocument/2006/relationships/ctrlProp" Target="../ctrlProps/ctrlProp80.xml"/></Relationships>
</file>

<file path=xl/worksheets/_rels/sheet6.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vmlDrawing" Target="../drawings/vmlDrawing5.vml"/><Relationship Id="rId7" Type="http://schemas.openxmlformats.org/officeDocument/2006/relationships/ctrlProp" Target="../ctrlProps/ctrlProp100.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99.xml"/><Relationship Id="rId5" Type="http://schemas.openxmlformats.org/officeDocument/2006/relationships/ctrlProp" Target="../ctrlProps/ctrlProp98.xml"/><Relationship Id="rId4" Type="http://schemas.openxmlformats.org/officeDocument/2006/relationships/ctrlProp" Target="../ctrlProps/ctrlProp9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sheetPr>
  <dimension ref="B3:BV136"/>
  <sheetViews>
    <sheetView showGridLines="0" view="pageBreakPreview" zoomScaleNormal="100" zoomScaleSheetLayoutView="100" workbookViewId="0">
      <pane xSplit="1" ySplit="5" topLeftCell="B46" activePane="bottomRight" state="frozen"/>
      <selection activeCell="U135" sqref="U135"/>
      <selection pane="topRight" activeCell="U135" sqref="U135"/>
      <selection pane="bottomLeft" activeCell="U135" sqref="U135"/>
      <selection pane="bottomRight" activeCell="E67" sqref="E67:AI68"/>
    </sheetView>
  </sheetViews>
  <sheetFormatPr defaultColWidth="2.5" defaultRowHeight="13.5" customHeight="1"/>
  <cols>
    <col min="1" max="23" width="2.5" style="1" customWidth="1"/>
    <col min="24" max="24" width="2" style="1" customWidth="1"/>
    <col min="25" max="25" width="1.625" style="1" customWidth="1"/>
    <col min="26" max="26" width="1.375" style="1" customWidth="1"/>
    <col min="27" max="27" width="4.875" style="1" customWidth="1"/>
    <col min="28" max="37" width="2.5" style="1" customWidth="1"/>
    <col min="38" max="50" width="2.5" style="1" hidden="1" customWidth="1"/>
    <col min="51" max="51" width="2.5" hidden="1" customWidth="1"/>
    <col min="52" max="56" width="2.5" style="1" hidden="1" customWidth="1"/>
    <col min="57" max="57" width="6.5" style="1" hidden="1" customWidth="1"/>
    <col min="58" max="60" width="2.5" style="1" hidden="1" customWidth="1"/>
    <col min="61" max="61" width="6.5" style="1" hidden="1" customWidth="1"/>
    <col min="62" max="62" width="2.5" style="1" hidden="1" customWidth="1"/>
    <col min="63" max="63" width="2.5" style="1" customWidth="1"/>
    <col min="64" max="16384" width="2.5" style="1"/>
  </cols>
  <sheetData>
    <row r="3" spans="2:38" ht="13.5" customHeight="1">
      <c r="AL3" s="1" t="s">
        <v>196</v>
      </c>
    </row>
    <row r="4" spans="2:38" ht="13.5" customHeight="1">
      <c r="AL4" s="1" t="s">
        <v>100</v>
      </c>
    </row>
    <row r="5" spans="2:38" ht="13.5" customHeight="1">
      <c r="AL5" s="1" t="s">
        <v>101</v>
      </c>
    </row>
    <row r="6" spans="2:38" ht="13.5" customHeight="1">
      <c r="B6" s="179" t="s">
        <v>0</v>
      </c>
      <c r="C6" s="179"/>
      <c r="D6" s="179"/>
    </row>
    <row r="7" spans="2:38" ht="13.5" customHeight="1">
      <c r="M7" s="238" t="s">
        <v>1</v>
      </c>
      <c r="N7" s="238"/>
      <c r="O7" s="238"/>
      <c r="P7" s="238"/>
      <c r="Q7" s="238"/>
      <c r="R7" s="238"/>
      <c r="S7" s="238"/>
      <c r="T7" s="238"/>
      <c r="U7" s="179" t="s">
        <v>3</v>
      </c>
      <c r="V7" s="179"/>
      <c r="W7" s="179"/>
      <c r="X7" s="179"/>
      <c r="Y7" s="179"/>
      <c r="AL7" s="1" t="s">
        <v>197</v>
      </c>
    </row>
    <row r="8" spans="2:38" ht="13.5" customHeight="1">
      <c r="M8" s="238" t="s">
        <v>2</v>
      </c>
      <c r="N8" s="238"/>
      <c r="O8" s="238"/>
      <c r="P8" s="238"/>
      <c r="Q8" s="238"/>
      <c r="R8" s="238"/>
      <c r="S8" s="238"/>
      <c r="T8" s="238"/>
      <c r="U8" s="179"/>
      <c r="V8" s="179"/>
      <c r="W8" s="179"/>
      <c r="X8" s="179"/>
      <c r="Y8" s="179"/>
      <c r="AL8" s="1" t="s">
        <v>102</v>
      </c>
    </row>
    <row r="9" spans="2:38">
      <c r="Y9" s="179"/>
      <c r="Z9" s="237"/>
      <c r="AA9" s="203">
        <v>2026</v>
      </c>
      <c r="AB9" s="204"/>
      <c r="AC9" s="179" t="s">
        <v>4</v>
      </c>
      <c r="AD9" s="244"/>
      <c r="AE9" s="245"/>
      <c r="AF9" s="179" t="s">
        <v>5</v>
      </c>
      <c r="AG9" s="244"/>
      <c r="AH9" s="245"/>
      <c r="AI9" s="179" t="s">
        <v>6</v>
      </c>
      <c r="AL9" s="1" t="s">
        <v>103</v>
      </c>
    </row>
    <row r="10" spans="2:38" ht="13.5" customHeight="1">
      <c r="Y10" s="179"/>
      <c r="Z10" s="237"/>
      <c r="AA10" s="205"/>
      <c r="AB10" s="206"/>
      <c r="AC10" s="179"/>
      <c r="AD10" s="244"/>
      <c r="AE10" s="245"/>
      <c r="AF10" s="179"/>
      <c r="AG10" s="244"/>
      <c r="AH10" s="245"/>
      <c r="AI10" s="179"/>
    </row>
    <row r="11" spans="2:38" ht="13.5" customHeight="1">
      <c r="D11" s="104" t="s">
        <v>415</v>
      </c>
      <c r="E11" s="104"/>
      <c r="F11" s="104"/>
      <c r="G11" s="104"/>
      <c r="H11" s="104"/>
      <c r="I11" s="104"/>
      <c r="J11" s="104"/>
      <c r="K11" s="104"/>
      <c r="AL11" s="1" t="s">
        <v>198</v>
      </c>
    </row>
    <row r="12" spans="2:38" ht="16.5" customHeight="1">
      <c r="N12" s="179" t="s">
        <v>8</v>
      </c>
      <c r="O12" s="179"/>
      <c r="P12" s="179"/>
      <c r="Q12" s="179" t="s">
        <v>227</v>
      </c>
      <c r="R12" s="179"/>
      <c r="S12" s="179"/>
      <c r="T12" s="179"/>
      <c r="U12" s="2" t="s">
        <v>7</v>
      </c>
      <c r="V12" s="294"/>
      <c r="W12" s="294"/>
      <c r="X12" s="294"/>
      <c r="Y12" s="294"/>
      <c r="Z12" s="294"/>
      <c r="AA12" s="294"/>
      <c r="AB12" s="294"/>
      <c r="AC12" s="294"/>
      <c r="AD12" s="294"/>
      <c r="AE12" s="294"/>
      <c r="AF12" s="294"/>
      <c r="AG12" s="294"/>
      <c r="AH12" s="294"/>
      <c r="AI12" s="295"/>
      <c r="AL12" s="1" t="s">
        <v>104</v>
      </c>
    </row>
    <row r="13" spans="2:38">
      <c r="N13" s="179"/>
      <c r="O13" s="179"/>
      <c r="P13" s="179"/>
      <c r="Q13" s="179"/>
      <c r="R13" s="179"/>
      <c r="S13" s="179"/>
      <c r="T13" s="179"/>
      <c r="U13" s="288"/>
      <c r="V13" s="289"/>
      <c r="W13" s="289"/>
      <c r="X13" s="289"/>
      <c r="Y13" s="289"/>
      <c r="Z13" s="289"/>
      <c r="AA13" s="289"/>
      <c r="AB13" s="289"/>
      <c r="AC13" s="289"/>
      <c r="AD13" s="289"/>
      <c r="AE13" s="289"/>
      <c r="AF13" s="289"/>
      <c r="AG13" s="289"/>
      <c r="AH13" s="289"/>
      <c r="AI13" s="290"/>
    </row>
    <row r="14" spans="2:38">
      <c r="N14" s="179"/>
      <c r="O14" s="179"/>
      <c r="P14" s="179"/>
      <c r="Q14" s="179"/>
      <c r="R14" s="179"/>
      <c r="S14" s="179"/>
      <c r="T14" s="179"/>
      <c r="U14" s="291"/>
      <c r="V14" s="292"/>
      <c r="W14" s="292"/>
      <c r="X14" s="292"/>
      <c r="Y14" s="292"/>
      <c r="Z14" s="292"/>
      <c r="AA14" s="292"/>
      <c r="AB14" s="292"/>
      <c r="AC14" s="292"/>
      <c r="AD14" s="292"/>
      <c r="AE14" s="292"/>
      <c r="AF14" s="292"/>
      <c r="AG14" s="292"/>
      <c r="AH14" s="292"/>
      <c r="AI14" s="293"/>
      <c r="AL14" s="1" t="s">
        <v>199</v>
      </c>
    </row>
    <row r="15" spans="2:38">
      <c r="Q15" s="179" t="s">
        <v>226</v>
      </c>
      <c r="R15" s="179"/>
      <c r="S15" s="179"/>
      <c r="T15" s="237"/>
      <c r="U15" s="276"/>
      <c r="V15" s="277"/>
      <c r="W15" s="277"/>
      <c r="X15" s="277"/>
      <c r="Y15" s="277"/>
      <c r="Z15" s="277"/>
      <c r="AA15" s="277"/>
      <c r="AB15" s="277"/>
      <c r="AC15" s="277"/>
      <c r="AD15" s="277"/>
      <c r="AE15" s="277"/>
      <c r="AF15" s="277"/>
      <c r="AG15" s="277"/>
      <c r="AH15" s="277"/>
      <c r="AI15" s="278"/>
      <c r="AL15" s="1" t="s">
        <v>105</v>
      </c>
    </row>
    <row r="16" spans="2:38">
      <c r="Q16" s="179"/>
      <c r="R16" s="179"/>
      <c r="S16" s="179"/>
      <c r="T16" s="237"/>
      <c r="U16" s="279"/>
      <c r="V16" s="280"/>
      <c r="W16" s="280"/>
      <c r="X16" s="280"/>
      <c r="Y16" s="280"/>
      <c r="Z16" s="280"/>
      <c r="AA16" s="280"/>
      <c r="AB16" s="280"/>
      <c r="AC16" s="280"/>
      <c r="AD16" s="280"/>
      <c r="AE16" s="280"/>
      <c r="AF16" s="280"/>
      <c r="AG16" s="280"/>
      <c r="AH16" s="280"/>
      <c r="AI16" s="281"/>
      <c r="AL16" s="1" t="s">
        <v>106</v>
      </c>
    </row>
    <row r="17" spans="3:70">
      <c r="Q17" s="179" t="s">
        <v>225</v>
      </c>
      <c r="R17" s="179"/>
      <c r="S17" s="179"/>
      <c r="T17" s="179"/>
      <c r="U17" s="282"/>
      <c r="V17" s="283"/>
      <c r="W17" s="283"/>
      <c r="X17" s="283"/>
      <c r="Y17" s="283"/>
      <c r="Z17" s="283"/>
      <c r="AA17" s="283"/>
      <c r="AB17" s="283"/>
      <c r="AC17" s="283"/>
      <c r="AD17" s="283"/>
      <c r="AE17" s="283"/>
      <c r="AF17" s="283"/>
      <c r="AG17" s="283"/>
      <c r="AH17" s="283"/>
      <c r="AI17" s="284"/>
      <c r="AL17" s="1" t="s">
        <v>107</v>
      </c>
    </row>
    <row r="18" spans="3:70">
      <c r="Q18" s="179"/>
      <c r="R18" s="179"/>
      <c r="S18" s="179"/>
      <c r="T18" s="179"/>
      <c r="U18" s="285"/>
      <c r="V18" s="286"/>
      <c r="W18" s="286"/>
      <c r="X18" s="286"/>
      <c r="Y18" s="286"/>
      <c r="Z18" s="286"/>
      <c r="AA18" s="286"/>
      <c r="AB18" s="286"/>
      <c r="AC18" s="286"/>
      <c r="AD18" s="286"/>
      <c r="AE18" s="286"/>
      <c r="AF18" s="286"/>
      <c r="AG18" s="286"/>
      <c r="AH18" s="286"/>
      <c r="AI18" s="287"/>
      <c r="BQ18" s="34"/>
      <c r="BR18" s="34"/>
    </row>
    <row r="19" spans="3:70" ht="13.5" customHeight="1">
      <c r="S19" s="104" t="s">
        <v>9</v>
      </c>
      <c r="T19" s="104"/>
      <c r="U19" s="104"/>
      <c r="V19" s="104"/>
      <c r="W19" s="104"/>
      <c r="X19" s="104"/>
      <c r="Y19" s="104"/>
      <c r="Z19" s="104"/>
      <c r="AA19" s="104"/>
      <c r="AB19" s="104"/>
      <c r="AC19" s="104"/>
      <c r="AD19" s="104"/>
      <c r="AE19" s="104"/>
      <c r="AF19" s="104"/>
      <c r="AG19" s="104"/>
      <c r="AH19" s="104"/>
      <c r="AI19" s="104"/>
      <c r="AL19" s="1" t="s">
        <v>200</v>
      </c>
    </row>
    <row r="20" spans="3:70" ht="13.5" customHeight="1">
      <c r="AL20" s="1" t="s">
        <v>108</v>
      </c>
    </row>
    <row r="21" spans="3:70" ht="13.5" customHeight="1">
      <c r="C21" s="238" t="s">
        <v>48</v>
      </c>
      <c r="D21" s="238"/>
      <c r="E21" s="238"/>
      <c r="F21" s="238"/>
      <c r="G21" s="238"/>
      <c r="H21" s="238"/>
      <c r="I21" s="238"/>
      <c r="J21" s="238"/>
      <c r="K21" s="238"/>
      <c r="L21" s="238"/>
      <c r="M21" s="238"/>
      <c r="N21" s="238"/>
      <c r="O21" s="238"/>
      <c r="P21" s="238"/>
      <c r="Q21" s="238"/>
      <c r="R21" s="238"/>
      <c r="S21" s="238"/>
      <c r="T21" s="238"/>
      <c r="U21" s="238"/>
      <c r="V21" s="238"/>
      <c r="W21" s="238"/>
      <c r="X21" s="238" t="s">
        <v>1</v>
      </c>
      <c r="Y21" s="238"/>
      <c r="Z21" s="238"/>
      <c r="AA21" s="238"/>
      <c r="AB21" s="238"/>
      <c r="AC21" s="238"/>
      <c r="AD21" s="238"/>
      <c r="AE21" s="238"/>
      <c r="AF21" s="238" t="s">
        <v>10</v>
      </c>
      <c r="AG21" s="238"/>
      <c r="AH21" s="238"/>
      <c r="AI21" s="238"/>
      <c r="AL21" s="1" t="s">
        <v>109</v>
      </c>
    </row>
    <row r="22" spans="3:70" ht="13.5" customHeight="1">
      <c r="C22" s="238"/>
      <c r="D22" s="238"/>
      <c r="E22" s="238"/>
      <c r="F22" s="238"/>
      <c r="G22" s="238"/>
      <c r="H22" s="238"/>
      <c r="I22" s="238"/>
      <c r="J22" s="238"/>
      <c r="K22" s="238"/>
      <c r="L22" s="238"/>
      <c r="M22" s="238"/>
      <c r="N22" s="238"/>
      <c r="O22" s="238"/>
      <c r="P22" s="238"/>
      <c r="Q22" s="238"/>
      <c r="R22" s="238"/>
      <c r="S22" s="238"/>
      <c r="T22" s="238"/>
      <c r="U22" s="238"/>
      <c r="V22" s="238"/>
      <c r="W22" s="238"/>
      <c r="X22" s="238" t="s">
        <v>2</v>
      </c>
      <c r="Y22" s="238"/>
      <c r="Z22" s="238"/>
      <c r="AA22" s="238"/>
      <c r="AB22" s="238"/>
      <c r="AC22" s="238"/>
      <c r="AD22" s="238"/>
      <c r="AE22" s="238"/>
      <c r="AF22" s="238"/>
      <c r="AG22" s="238"/>
      <c r="AH22" s="238"/>
      <c r="AI22" s="238"/>
      <c r="AL22" s="1" t="s">
        <v>110</v>
      </c>
    </row>
    <row r="23" spans="3:70" ht="13.5" customHeight="1">
      <c r="C23" s="238" t="s">
        <v>32</v>
      </c>
      <c r="D23" s="238"/>
      <c r="E23" s="238"/>
      <c r="F23" s="238"/>
      <c r="G23" s="238"/>
      <c r="H23" s="238"/>
      <c r="I23" s="238"/>
      <c r="J23" s="238"/>
      <c r="K23" s="238"/>
      <c r="L23" s="238"/>
      <c r="M23" s="238"/>
      <c r="N23" s="238"/>
      <c r="O23" s="238"/>
      <c r="P23" s="238"/>
      <c r="Q23" s="238"/>
      <c r="R23" s="238"/>
      <c r="S23" s="238"/>
      <c r="T23" s="238"/>
      <c r="U23" s="238"/>
      <c r="AL23" s="1" t="s">
        <v>111</v>
      </c>
    </row>
    <row r="24" spans="3:70" ht="13.5" customHeight="1">
      <c r="C24" s="275"/>
      <c r="D24" s="275"/>
      <c r="E24" s="275"/>
      <c r="F24" s="275"/>
      <c r="G24" s="275"/>
      <c r="H24" s="275"/>
      <c r="I24" s="275"/>
      <c r="J24" s="275"/>
      <c r="K24" s="275"/>
      <c r="L24" s="275"/>
      <c r="M24" s="275"/>
      <c r="N24" s="275"/>
      <c r="O24" s="275"/>
      <c r="P24" s="275"/>
      <c r="Q24" s="275"/>
      <c r="R24" s="275"/>
      <c r="S24" s="275"/>
      <c r="T24" s="275"/>
      <c r="U24" s="275"/>
      <c r="AL24" s="1" t="s">
        <v>112</v>
      </c>
    </row>
    <row r="25" spans="3:70" ht="13.5" customHeight="1">
      <c r="C25" s="106" t="s">
        <v>11</v>
      </c>
      <c r="D25" s="107"/>
      <c r="E25" s="107"/>
      <c r="F25" s="107"/>
      <c r="G25" s="107"/>
      <c r="H25" s="107"/>
      <c r="I25" s="107"/>
      <c r="J25" s="107"/>
      <c r="K25" s="108"/>
      <c r="L25" s="267"/>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9"/>
      <c r="AL25" s="1" t="s">
        <v>113</v>
      </c>
    </row>
    <row r="26" spans="3:70" ht="13.5" customHeight="1">
      <c r="C26" s="109"/>
      <c r="D26" s="110"/>
      <c r="E26" s="110"/>
      <c r="F26" s="110"/>
      <c r="G26" s="110"/>
      <c r="H26" s="110"/>
      <c r="I26" s="110"/>
      <c r="J26" s="110"/>
      <c r="K26" s="111"/>
      <c r="L26" s="270"/>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2"/>
      <c r="AL26" s="1" t="s">
        <v>114</v>
      </c>
    </row>
    <row r="27" spans="3:70" ht="13.5" customHeight="1">
      <c r="C27" s="239" t="s">
        <v>33</v>
      </c>
      <c r="D27" s="239"/>
      <c r="E27" s="103" t="s">
        <v>12</v>
      </c>
      <c r="F27" s="103"/>
      <c r="G27" s="103"/>
      <c r="H27" s="103"/>
      <c r="I27" s="103"/>
      <c r="J27" s="103"/>
      <c r="K27" s="103"/>
      <c r="L27" s="231"/>
      <c r="M27" s="232"/>
      <c r="N27" s="232"/>
      <c r="O27" s="232"/>
      <c r="P27" s="232"/>
      <c r="Q27" s="232"/>
      <c r="R27" s="233"/>
      <c r="S27" s="107" t="s">
        <v>34</v>
      </c>
      <c r="T27" s="222" t="s">
        <v>47</v>
      </c>
      <c r="U27" s="223"/>
      <c r="V27" s="223"/>
      <c r="W27" s="223"/>
      <c r="X27" s="223"/>
      <c r="Y27" s="223"/>
      <c r="Z27" s="223"/>
      <c r="AA27" s="224"/>
      <c r="AB27" s="315" t="str">
        <f>IF('（別紙１）原油換算シート【計画用】'!AD46="","",'（別紙１）原油換算シート【計画用】'!AD46)</f>
        <v/>
      </c>
      <c r="AC27" s="316"/>
      <c r="AD27" s="316"/>
      <c r="AE27" s="316"/>
      <c r="AF27" s="316"/>
      <c r="AG27" s="316"/>
      <c r="AH27" s="273" t="s">
        <v>37</v>
      </c>
      <c r="AI27" s="108"/>
      <c r="AL27" s="1" t="s">
        <v>115</v>
      </c>
    </row>
    <row r="28" spans="3:70" ht="13.5" customHeight="1">
      <c r="C28" s="239"/>
      <c r="D28" s="239"/>
      <c r="E28" s="103"/>
      <c r="F28" s="103"/>
      <c r="G28" s="103"/>
      <c r="H28" s="103"/>
      <c r="I28" s="103"/>
      <c r="J28" s="103"/>
      <c r="K28" s="103"/>
      <c r="L28" s="234"/>
      <c r="M28" s="235"/>
      <c r="N28" s="235"/>
      <c r="O28" s="235"/>
      <c r="P28" s="235"/>
      <c r="Q28" s="235"/>
      <c r="R28" s="236"/>
      <c r="S28" s="110"/>
      <c r="T28" s="225"/>
      <c r="U28" s="226"/>
      <c r="V28" s="226"/>
      <c r="W28" s="226"/>
      <c r="X28" s="226"/>
      <c r="Y28" s="226"/>
      <c r="Z28" s="226"/>
      <c r="AA28" s="227"/>
      <c r="AB28" s="317"/>
      <c r="AC28" s="318"/>
      <c r="AD28" s="318"/>
      <c r="AE28" s="318"/>
      <c r="AF28" s="318"/>
      <c r="AG28" s="318"/>
      <c r="AH28" s="266"/>
      <c r="AI28" s="181"/>
      <c r="AL28" s="1" t="s">
        <v>116</v>
      </c>
    </row>
    <row r="29" spans="3:70" ht="13.5" customHeight="1">
      <c r="C29" s="239"/>
      <c r="D29" s="239"/>
      <c r="E29" s="103" t="s">
        <v>13</v>
      </c>
      <c r="F29" s="103"/>
      <c r="G29" s="103"/>
      <c r="H29" s="103"/>
      <c r="I29" s="103"/>
      <c r="J29" s="103"/>
      <c r="K29" s="103"/>
      <c r="L29" s="231"/>
      <c r="M29" s="232"/>
      <c r="N29" s="232"/>
      <c r="O29" s="232"/>
      <c r="P29" s="232"/>
      <c r="Q29" s="232"/>
      <c r="R29" s="233"/>
      <c r="S29" s="107" t="s">
        <v>35</v>
      </c>
      <c r="T29" s="225"/>
      <c r="U29" s="226"/>
      <c r="V29" s="226"/>
      <c r="W29" s="226"/>
      <c r="X29" s="226"/>
      <c r="Y29" s="226"/>
      <c r="Z29" s="226"/>
      <c r="AA29" s="227"/>
      <c r="AB29" s="317"/>
      <c r="AC29" s="318"/>
      <c r="AD29" s="318"/>
      <c r="AE29" s="318"/>
      <c r="AF29" s="318"/>
      <c r="AG29" s="318"/>
      <c r="AH29" s="266"/>
      <c r="AI29" s="181"/>
      <c r="AL29" s="1" t="s">
        <v>117</v>
      </c>
    </row>
    <row r="30" spans="3:70" ht="13.5" customHeight="1">
      <c r="C30" s="239"/>
      <c r="D30" s="239"/>
      <c r="E30" s="103"/>
      <c r="F30" s="103"/>
      <c r="G30" s="103"/>
      <c r="H30" s="103"/>
      <c r="I30" s="103"/>
      <c r="J30" s="103"/>
      <c r="K30" s="103"/>
      <c r="L30" s="234"/>
      <c r="M30" s="235"/>
      <c r="N30" s="235"/>
      <c r="O30" s="235"/>
      <c r="P30" s="235"/>
      <c r="Q30" s="235"/>
      <c r="R30" s="236"/>
      <c r="S30" s="110"/>
      <c r="T30" s="228"/>
      <c r="U30" s="229"/>
      <c r="V30" s="229"/>
      <c r="W30" s="229"/>
      <c r="X30" s="229"/>
      <c r="Y30" s="229"/>
      <c r="Z30" s="229"/>
      <c r="AA30" s="230"/>
      <c r="AB30" s="319"/>
      <c r="AC30" s="320"/>
      <c r="AD30" s="320"/>
      <c r="AE30" s="320"/>
      <c r="AF30" s="320"/>
      <c r="AG30" s="320"/>
      <c r="AH30" s="274"/>
      <c r="AI30" s="111"/>
      <c r="AL30" s="1" t="s">
        <v>118</v>
      </c>
    </row>
    <row r="31" spans="3:70" ht="13.5" customHeight="1">
      <c r="C31" s="239"/>
      <c r="D31" s="239"/>
      <c r="E31" s="103" t="s">
        <v>14</v>
      </c>
      <c r="F31" s="103"/>
      <c r="G31" s="103"/>
      <c r="H31" s="103"/>
      <c r="I31" s="103"/>
      <c r="J31" s="103"/>
      <c r="K31" s="103"/>
      <c r="L31" s="231"/>
      <c r="M31" s="232"/>
      <c r="N31" s="232"/>
      <c r="O31" s="232"/>
      <c r="P31" s="232"/>
      <c r="Q31" s="265" t="s">
        <v>36</v>
      </c>
      <c r="R31" s="107"/>
      <c r="S31" s="108"/>
      <c r="T31" s="249" t="s">
        <v>15</v>
      </c>
      <c r="U31" s="249"/>
      <c r="V31" s="249"/>
      <c r="W31" s="249"/>
      <c r="X31" s="249"/>
      <c r="Y31" s="249"/>
      <c r="Z31" s="249"/>
      <c r="AA31" s="249"/>
      <c r="AB31" s="251"/>
      <c r="AC31" s="251"/>
      <c r="AD31" s="251"/>
      <c r="AE31" s="251"/>
      <c r="AF31" s="251"/>
      <c r="AG31" s="234"/>
      <c r="AH31" s="313" t="s">
        <v>38</v>
      </c>
      <c r="AI31" s="249"/>
      <c r="AL31" s="1" t="s">
        <v>119</v>
      </c>
    </row>
    <row r="32" spans="3:70" ht="13.5" customHeight="1">
      <c r="C32" s="239"/>
      <c r="D32" s="239"/>
      <c r="E32" s="250"/>
      <c r="F32" s="250"/>
      <c r="G32" s="250"/>
      <c r="H32" s="250"/>
      <c r="I32" s="250"/>
      <c r="J32" s="250"/>
      <c r="K32" s="250"/>
      <c r="L32" s="253"/>
      <c r="M32" s="254"/>
      <c r="N32" s="254"/>
      <c r="O32" s="254"/>
      <c r="P32" s="254"/>
      <c r="Q32" s="266"/>
      <c r="R32" s="179"/>
      <c r="S32" s="181"/>
      <c r="T32" s="250"/>
      <c r="U32" s="250"/>
      <c r="V32" s="250"/>
      <c r="W32" s="250"/>
      <c r="X32" s="250"/>
      <c r="Y32" s="250"/>
      <c r="Z32" s="250"/>
      <c r="AA32" s="250"/>
      <c r="AB32" s="252"/>
      <c r="AC32" s="252"/>
      <c r="AD32" s="252"/>
      <c r="AE32" s="252"/>
      <c r="AF32" s="252"/>
      <c r="AG32" s="231"/>
      <c r="AH32" s="314"/>
      <c r="AI32" s="250"/>
      <c r="AL32" s="1" t="s">
        <v>120</v>
      </c>
      <c r="BP32" s="34"/>
    </row>
    <row r="33" spans="3:74" ht="13.5" customHeight="1">
      <c r="C33" s="239"/>
      <c r="D33" s="240"/>
      <c r="E33" s="182" t="s">
        <v>218</v>
      </c>
      <c r="F33" s="299"/>
      <c r="G33" s="299"/>
      <c r="H33" s="299"/>
      <c r="I33" s="299"/>
      <c r="J33" s="299"/>
      <c r="K33" s="300"/>
      <c r="L33" s="207" t="s">
        <v>458</v>
      </c>
      <c r="M33" s="321"/>
      <c r="N33" s="321"/>
      <c r="O33" s="321"/>
      <c r="P33" s="321"/>
      <c r="Q33" s="322"/>
      <c r="R33" s="207" t="s">
        <v>72</v>
      </c>
      <c r="S33" s="208"/>
      <c r="T33" s="208"/>
      <c r="U33" s="208"/>
      <c r="V33" s="208"/>
      <c r="W33" s="209"/>
      <c r="X33" s="207" t="s">
        <v>491</v>
      </c>
      <c r="Y33" s="208"/>
      <c r="Z33" s="208"/>
      <c r="AA33" s="208"/>
      <c r="AB33" s="208"/>
      <c r="AC33" s="209"/>
      <c r="AD33" s="207" t="s">
        <v>45</v>
      </c>
      <c r="AE33" s="208"/>
      <c r="AF33" s="208"/>
      <c r="AG33" s="208"/>
      <c r="AH33" s="208"/>
      <c r="AI33" s="209"/>
      <c r="AL33" s="1" t="s">
        <v>121</v>
      </c>
    </row>
    <row r="34" spans="3:74" ht="13.5" customHeight="1">
      <c r="C34" s="239"/>
      <c r="D34" s="240"/>
      <c r="E34" s="301"/>
      <c r="F34" s="302"/>
      <c r="G34" s="302"/>
      <c r="H34" s="302"/>
      <c r="I34" s="302"/>
      <c r="J34" s="302"/>
      <c r="K34" s="303"/>
      <c r="L34" s="214" t="str">
        <f>IF('（別紙２）二酸化炭素排出量計算シート【計画用】'!AC53="","",'（別紙２）二酸化炭素排出量計算シート【計画用】'!AC53)</f>
        <v/>
      </c>
      <c r="M34" s="215"/>
      <c r="N34" s="215"/>
      <c r="O34" s="215"/>
      <c r="P34" s="210" t="s">
        <v>477</v>
      </c>
      <c r="Q34" s="211"/>
      <c r="R34" s="218" t="str">
        <f>IF('（別紙２）二酸化炭素排出量計算シート【計画用】'!AA77="","",'（別紙２）二酸化炭素排出量計算シート【計画用】'!AA77)</f>
        <v/>
      </c>
      <c r="S34" s="219"/>
      <c r="T34" s="219"/>
      <c r="U34" s="219"/>
      <c r="V34" s="210" t="s">
        <v>477</v>
      </c>
      <c r="W34" s="211"/>
      <c r="X34" s="218" t="str">
        <f>IF('（別紙２）二酸化炭素排出量計算シート【計画用】'!AA79="","",'（別紙２）二酸化炭素排出量計算シート【計画用】'!AA79)</f>
        <v/>
      </c>
      <c r="Y34" s="219"/>
      <c r="Z34" s="219"/>
      <c r="AA34" s="219"/>
      <c r="AB34" s="210" t="s">
        <v>477</v>
      </c>
      <c r="AC34" s="211"/>
      <c r="AD34" s="218" t="str">
        <f>IF('（別紙２）二酸化炭素排出量計算シート【計画用】'!AA106="","",'（別紙２）二酸化炭素排出量計算シート【計画用】'!AA106)</f>
        <v/>
      </c>
      <c r="AE34" s="219"/>
      <c r="AF34" s="219"/>
      <c r="AG34" s="219"/>
      <c r="AH34" s="210" t="s">
        <v>477</v>
      </c>
      <c r="AI34" s="211"/>
      <c r="AL34" s="1" t="s">
        <v>122</v>
      </c>
      <c r="BV34" s="34"/>
    </row>
    <row r="35" spans="3:74" ht="13.5" customHeight="1">
      <c r="C35" s="239"/>
      <c r="D35" s="240"/>
      <c r="E35" s="301"/>
      <c r="F35" s="302"/>
      <c r="G35" s="302"/>
      <c r="H35" s="302"/>
      <c r="I35" s="302"/>
      <c r="J35" s="302"/>
      <c r="K35" s="303"/>
      <c r="L35" s="216"/>
      <c r="M35" s="217"/>
      <c r="N35" s="217"/>
      <c r="O35" s="217"/>
      <c r="P35" s="212"/>
      <c r="Q35" s="213"/>
      <c r="R35" s="220"/>
      <c r="S35" s="221"/>
      <c r="T35" s="221"/>
      <c r="U35" s="221"/>
      <c r="V35" s="212"/>
      <c r="W35" s="213"/>
      <c r="X35" s="220"/>
      <c r="Y35" s="221"/>
      <c r="Z35" s="221"/>
      <c r="AA35" s="221"/>
      <c r="AB35" s="212"/>
      <c r="AC35" s="213"/>
      <c r="AD35" s="220"/>
      <c r="AE35" s="221"/>
      <c r="AF35" s="221"/>
      <c r="AG35" s="221"/>
      <c r="AH35" s="212"/>
      <c r="AI35" s="213"/>
      <c r="AL35" s="1" t="s">
        <v>123</v>
      </c>
    </row>
    <row r="36" spans="3:74" ht="13.5" customHeight="1">
      <c r="C36" s="239"/>
      <c r="D36" s="240"/>
      <c r="E36" s="301"/>
      <c r="F36" s="302"/>
      <c r="G36" s="302"/>
      <c r="H36" s="302"/>
      <c r="I36" s="302"/>
      <c r="J36" s="302"/>
      <c r="K36" s="303"/>
      <c r="L36" s="241" t="s">
        <v>457</v>
      </c>
      <c r="M36" s="242"/>
      <c r="N36" s="242"/>
      <c r="O36" s="242"/>
      <c r="P36" s="242"/>
      <c r="Q36" s="243"/>
      <c r="R36" s="207" t="s">
        <v>46</v>
      </c>
      <c r="S36" s="208"/>
      <c r="T36" s="208"/>
      <c r="U36" s="208"/>
      <c r="V36" s="208"/>
      <c r="W36" s="209"/>
      <c r="X36" s="207" t="s">
        <v>454</v>
      </c>
      <c r="Y36" s="208"/>
      <c r="Z36" s="208"/>
      <c r="AA36" s="208"/>
      <c r="AB36" s="208"/>
      <c r="AC36" s="209"/>
      <c r="AD36" s="207" t="s">
        <v>452</v>
      </c>
      <c r="AE36" s="208"/>
      <c r="AF36" s="208"/>
      <c r="AG36" s="208"/>
      <c r="AH36" s="208"/>
      <c r="AI36" s="209"/>
      <c r="AL36" s="1" t="s">
        <v>124</v>
      </c>
    </row>
    <row r="37" spans="3:74" ht="13.5" customHeight="1">
      <c r="C37" s="239"/>
      <c r="D37" s="240"/>
      <c r="E37" s="301"/>
      <c r="F37" s="302"/>
      <c r="G37" s="302"/>
      <c r="H37" s="302"/>
      <c r="I37" s="302"/>
      <c r="J37" s="302"/>
      <c r="K37" s="303"/>
      <c r="L37" s="218" t="str">
        <f>IF('（別紙２）二酸化炭素排出量計算シート【計画用】'!AA75="","",'（別紙２）二酸化炭素排出量計算シート【計画用】'!AA75)</f>
        <v/>
      </c>
      <c r="M37" s="219"/>
      <c r="N37" s="219"/>
      <c r="O37" s="219"/>
      <c r="P37" s="210" t="s">
        <v>477</v>
      </c>
      <c r="Q37" s="211"/>
      <c r="R37" s="218" t="str">
        <f>IF('（別紙２）二酸化炭素排出量計算シート【計画用】'!AA117="","",'（別紙２）二酸化炭素排出量計算シート【計画用】'!AA117)</f>
        <v/>
      </c>
      <c r="S37" s="219"/>
      <c r="T37" s="219"/>
      <c r="U37" s="219"/>
      <c r="V37" s="210" t="s">
        <v>477</v>
      </c>
      <c r="W37" s="211"/>
      <c r="X37" s="218" t="str">
        <f>IF('（別紙２）二酸化炭素排出量計算シート【計画用】'!AA119="","",'（別紙２）二酸化炭素排出量計算シート【計画用】'!AA119)</f>
        <v/>
      </c>
      <c r="Y37" s="219"/>
      <c r="Z37" s="219"/>
      <c r="AA37" s="219"/>
      <c r="AB37" s="210" t="s">
        <v>477</v>
      </c>
      <c r="AC37" s="211"/>
      <c r="AD37" s="218" t="str">
        <f>IF('（別紙２）二酸化炭素排出量計算シート【計画用】'!AA121="","",'（別紙２）二酸化炭素排出量計算シート【計画用】'!AA121)</f>
        <v/>
      </c>
      <c r="AE37" s="219"/>
      <c r="AF37" s="219"/>
      <c r="AG37" s="219"/>
      <c r="AH37" s="210" t="s">
        <v>477</v>
      </c>
      <c r="AI37" s="211"/>
      <c r="AL37" s="1" t="s">
        <v>125</v>
      </c>
    </row>
    <row r="38" spans="3:74" ht="13.5" customHeight="1" thickBot="1">
      <c r="C38" s="239"/>
      <c r="D38" s="240"/>
      <c r="E38" s="304"/>
      <c r="F38" s="305"/>
      <c r="G38" s="305"/>
      <c r="H38" s="305"/>
      <c r="I38" s="305"/>
      <c r="J38" s="305"/>
      <c r="K38" s="306"/>
      <c r="L38" s="220"/>
      <c r="M38" s="221"/>
      <c r="N38" s="221"/>
      <c r="O38" s="221"/>
      <c r="P38" s="212"/>
      <c r="Q38" s="213"/>
      <c r="R38" s="220"/>
      <c r="S38" s="221"/>
      <c r="T38" s="221"/>
      <c r="U38" s="221"/>
      <c r="V38" s="212"/>
      <c r="W38" s="213"/>
      <c r="X38" s="220"/>
      <c r="Y38" s="221"/>
      <c r="Z38" s="221"/>
      <c r="AA38" s="221"/>
      <c r="AB38" s="212"/>
      <c r="AC38" s="213"/>
      <c r="AD38" s="220"/>
      <c r="AE38" s="221"/>
      <c r="AF38" s="221"/>
      <c r="AG38" s="221"/>
      <c r="AH38" s="212"/>
      <c r="AI38" s="213"/>
      <c r="AL38" s="1" t="s">
        <v>126</v>
      </c>
    </row>
    <row r="39" spans="3:74" ht="13.5" customHeight="1">
      <c r="C39" s="103" t="s">
        <v>16</v>
      </c>
      <c r="D39" s="103"/>
      <c r="E39" s="249"/>
      <c r="F39" s="249"/>
      <c r="G39" s="249"/>
      <c r="H39" s="249"/>
      <c r="I39" s="249"/>
      <c r="J39" s="249"/>
      <c r="K39" s="249"/>
      <c r="L39" s="249"/>
      <c r="M39" s="249"/>
      <c r="N39" s="257" t="s">
        <v>17</v>
      </c>
      <c r="O39" s="104"/>
      <c r="P39" s="104"/>
      <c r="Q39" s="104"/>
      <c r="R39" s="104"/>
      <c r="S39" s="104"/>
      <c r="T39" s="104"/>
      <c r="U39" s="104"/>
      <c r="V39" s="104"/>
      <c r="W39" s="104"/>
      <c r="X39" s="104"/>
      <c r="Y39" s="104"/>
      <c r="Z39" s="104"/>
      <c r="AA39" s="104"/>
      <c r="AB39" s="258" t="s">
        <v>41</v>
      </c>
      <c r="AC39" s="259"/>
      <c r="AD39" s="259"/>
      <c r="AE39" s="259"/>
      <c r="AF39" s="259"/>
      <c r="AG39" s="259"/>
      <c r="AH39" s="259"/>
      <c r="AI39" s="260"/>
      <c r="AK39" s="35"/>
      <c r="AL39" s="1" t="s">
        <v>127</v>
      </c>
      <c r="BB39" s="335" t="s">
        <v>297</v>
      </c>
      <c r="BC39" s="336"/>
      <c r="BD39" s="336"/>
      <c r="BE39" s="336"/>
      <c r="BF39" s="336"/>
      <c r="BG39" s="336"/>
      <c r="BH39" s="336"/>
      <c r="BI39" s="337"/>
    </row>
    <row r="40" spans="3:74" ht="13.5" customHeight="1" thickBot="1">
      <c r="C40" s="103"/>
      <c r="D40" s="103"/>
      <c r="E40" s="103"/>
      <c r="F40" s="103"/>
      <c r="G40" s="103"/>
      <c r="H40" s="103"/>
      <c r="I40" s="103"/>
      <c r="J40" s="103"/>
      <c r="K40" s="103"/>
      <c r="L40" s="103"/>
      <c r="M40" s="103"/>
      <c r="N40" s="264"/>
      <c r="O40" s="105"/>
      <c r="P40" s="105"/>
      <c r="Q40" s="105"/>
      <c r="R40" s="105"/>
      <c r="S40" s="105"/>
      <c r="T40" s="105"/>
      <c r="U40" s="105"/>
      <c r="V40" s="105"/>
      <c r="W40" s="105"/>
      <c r="X40" s="105"/>
      <c r="Y40" s="105"/>
      <c r="Z40" s="105"/>
      <c r="AA40" s="105"/>
      <c r="AB40" s="261"/>
      <c r="AC40" s="262"/>
      <c r="AD40" s="262"/>
      <c r="AE40" s="262"/>
      <c r="AF40" s="262"/>
      <c r="AG40" s="262"/>
      <c r="AH40" s="262"/>
      <c r="AI40" s="263"/>
      <c r="AL40" s="1" t="s">
        <v>128</v>
      </c>
      <c r="BB40" s="370" t="s">
        <v>298</v>
      </c>
      <c r="BC40" s="371"/>
      <c r="BD40" s="371"/>
      <c r="BE40" s="30" t="b">
        <v>0</v>
      </c>
      <c r="BF40" s="371" t="s">
        <v>299</v>
      </c>
      <c r="BG40" s="371"/>
      <c r="BH40" s="371"/>
      <c r="BI40" s="31" t="b">
        <v>0</v>
      </c>
    </row>
    <row r="41" spans="3:74" ht="13.5" customHeight="1">
      <c r="C41" s="103"/>
      <c r="D41" s="103"/>
      <c r="E41" s="103"/>
      <c r="F41" s="103"/>
      <c r="G41" s="103"/>
      <c r="H41" s="103"/>
      <c r="I41" s="103"/>
      <c r="J41" s="103"/>
      <c r="K41" s="103"/>
      <c r="L41" s="103"/>
      <c r="M41" s="103"/>
      <c r="N41" s="255" t="s">
        <v>18</v>
      </c>
      <c r="O41" s="256"/>
      <c r="P41" s="256"/>
      <c r="Q41" s="256"/>
      <c r="R41" s="256"/>
      <c r="S41" s="256"/>
      <c r="T41" s="256"/>
      <c r="U41" s="256"/>
      <c r="V41" s="256"/>
      <c r="W41" s="256"/>
      <c r="X41" s="256"/>
      <c r="Y41" s="256"/>
      <c r="Z41" s="256"/>
      <c r="AA41" s="256"/>
      <c r="AB41" s="258" t="s">
        <v>40</v>
      </c>
      <c r="AC41" s="259"/>
      <c r="AD41" s="259"/>
      <c r="AE41" s="259"/>
      <c r="AF41" s="259"/>
      <c r="AG41" s="259"/>
      <c r="AH41" s="259"/>
      <c r="AI41" s="260"/>
      <c r="AL41" s="1" t="s">
        <v>129</v>
      </c>
      <c r="BB41" s="372" t="s">
        <v>300</v>
      </c>
      <c r="BC41" s="373"/>
      <c r="BD41" s="373"/>
      <c r="BE41" s="373"/>
      <c r="BF41" s="373"/>
      <c r="BG41" s="373"/>
      <c r="BH41" s="373"/>
      <c r="BI41" s="374"/>
    </row>
    <row r="42" spans="3:74" ht="13.5" customHeight="1" thickBot="1">
      <c r="C42" s="103"/>
      <c r="D42" s="103"/>
      <c r="E42" s="103"/>
      <c r="F42" s="103"/>
      <c r="G42" s="103"/>
      <c r="H42" s="103"/>
      <c r="I42" s="103"/>
      <c r="J42" s="103"/>
      <c r="K42" s="103"/>
      <c r="L42" s="103"/>
      <c r="M42" s="103"/>
      <c r="N42" s="257"/>
      <c r="O42" s="104"/>
      <c r="P42" s="104"/>
      <c r="Q42" s="104"/>
      <c r="R42" s="104"/>
      <c r="S42" s="104"/>
      <c r="T42" s="104"/>
      <c r="U42" s="104"/>
      <c r="V42" s="104"/>
      <c r="W42" s="104"/>
      <c r="X42" s="104"/>
      <c r="Y42" s="104"/>
      <c r="Z42" s="104"/>
      <c r="AA42" s="104"/>
      <c r="AB42" s="261"/>
      <c r="AC42" s="262"/>
      <c r="AD42" s="262"/>
      <c r="AE42" s="262"/>
      <c r="AF42" s="262"/>
      <c r="AG42" s="262"/>
      <c r="AH42" s="262"/>
      <c r="AI42" s="263"/>
      <c r="AL42" s="1" t="s">
        <v>130</v>
      </c>
      <c r="BB42" s="341" t="s">
        <v>298</v>
      </c>
      <c r="BC42" s="342"/>
      <c r="BD42" s="342"/>
      <c r="BE42" s="32" t="b">
        <v>0</v>
      </c>
      <c r="BF42" s="342" t="s">
        <v>299</v>
      </c>
      <c r="BG42" s="342"/>
      <c r="BH42" s="342"/>
      <c r="BI42" s="33" t="b">
        <v>0</v>
      </c>
      <c r="BV42" s="34"/>
    </row>
    <row r="43" spans="3:74" ht="16.5" customHeight="1">
      <c r="C43" s="103" t="s">
        <v>19</v>
      </c>
      <c r="D43" s="103"/>
      <c r="E43" s="103"/>
      <c r="F43" s="103"/>
      <c r="G43" s="103"/>
      <c r="H43" s="103"/>
      <c r="I43" s="103"/>
      <c r="J43" s="103"/>
      <c r="K43" s="103"/>
      <c r="L43" s="103"/>
      <c r="M43" s="103"/>
      <c r="N43" s="255" t="s">
        <v>20</v>
      </c>
      <c r="O43" s="256"/>
      <c r="P43" s="256"/>
      <c r="Q43" s="256"/>
      <c r="R43" s="256"/>
      <c r="S43" s="256"/>
      <c r="T43" s="256"/>
      <c r="U43" s="246"/>
      <c r="V43" s="247"/>
      <c r="W43" s="247"/>
      <c r="X43" s="247"/>
      <c r="Y43" s="247"/>
      <c r="Z43" s="247"/>
      <c r="AA43" s="247"/>
      <c r="AB43" s="247"/>
      <c r="AC43" s="247"/>
      <c r="AD43" s="247"/>
      <c r="AE43" s="247"/>
      <c r="AF43" s="247"/>
      <c r="AG43" s="247"/>
      <c r="AH43" s="247"/>
      <c r="AI43" s="248"/>
      <c r="AL43" s="1" t="s">
        <v>131</v>
      </c>
    </row>
    <row r="44" spans="3:74" ht="16.5" customHeight="1">
      <c r="C44" s="103"/>
      <c r="D44" s="103"/>
      <c r="E44" s="103"/>
      <c r="F44" s="103"/>
      <c r="G44" s="103"/>
      <c r="H44" s="103"/>
      <c r="I44" s="103"/>
      <c r="J44" s="103"/>
      <c r="K44" s="103"/>
      <c r="L44" s="103"/>
      <c r="M44" s="103"/>
      <c r="N44" s="257" t="s">
        <v>21</v>
      </c>
      <c r="O44" s="104"/>
      <c r="P44" s="104"/>
      <c r="Q44" s="104"/>
      <c r="R44" s="104"/>
      <c r="S44" s="104"/>
      <c r="T44" s="104"/>
      <c r="U44" s="356"/>
      <c r="V44" s="357"/>
      <c r="W44" s="357"/>
      <c r="X44" s="357"/>
      <c r="Y44" s="357"/>
      <c r="Z44" s="357"/>
      <c r="AA44" s="357"/>
      <c r="AB44" s="357"/>
      <c r="AC44" s="357"/>
      <c r="AD44" s="357"/>
      <c r="AE44" s="357"/>
      <c r="AF44" s="357"/>
      <c r="AG44" s="357"/>
      <c r="AH44" s="357"/>
      <c r="AI44" s="358"/>
      <c r="AL44" s="1" t="s">
        <v>498</v>
      </c>
    </row>
    <row r="45" spans="3:74" ht="16.5" customHeight="1">
      <c r="C45" s="103"/>
      <c r="D45" s="103"/>
      <c r="E45" s="103"/>
      <c r="F45" s="103"/>
      <c r="G45" s="103"/>
      <c r="H45" s="103"/>
      <c r="I45" s="103"/>
      <c r="J45" s="103"/>
      <c r="K45" s="103"/>
      <c r="L45" s="103"/>
      <c r="M45" s="103"/>
      <c r="N45" s="257" t="s">
        <v>22</v>
      </c>
      <c r="O45" s="104"/>
      <c r="P45" s="104"/>
      <c r="Q45" s="104"/>
      <c r="R45" s="104"/>
      <c r="S45" s="104"/>
      <c r="T45" s="104"/>
      <c r="U45" s="362"/>
      <c r="V45" s="296"/>
      <c r="W45" s="296"/>
      <c r="X45" s="296"/>
      <c r="Y45" s="296"/>
      <c r="Z45" s="296"/>
      <c r="AA45" s="296"/>
      <c r="AB45" s="363"/>
      <c r="AC45" s="296"/>
      <c r="AD45" s="296"/>
      <c r="AE45" s="296"/>
      <c r="AF45" s="296"/>
      <c r="AG45" s="296"/>
      <c r="AH45" s="296"/>
      <c r="AI45" s="297"/>
      <c r="AL45" s="1" t="s">
        <v>499</v>
      </c>
    </row>
    <row r="46" spans="3:74" ht="16.5" customHeight="1">
      <c r="C46" s="103"/>
      <c r="D46" s="103"/>
      <c r="E46" s="103"/>
      <c r="F46" s="103"/>
      <c r="G46" s="103"/>
      <c r="H46" s="103"/>
      <c r="I46" s="103"/>
      <c r="J46" s="103"/>
      <c r="K46" s="103"/>
      <c r="L46" s="103"/>
      <c r="M46" s="103"/>
      <c r="N46" s="345" t="s">
        <v>23</v>
      </c>
      <c r="O46" s="346"/>
      <c r="P46" s="346"/>
      <c r="Q46" s="346"/>
      <c r="R46" s="346"/>
      <c r="S46" s="346"/>
      <c r="T46" s="346"/>
      <c r="U46" s="359"/>
      <c r="V46" s="360"/>
      <c r="W46" s="360"/>
      <c r="X46" s="360"/>
      <c r="Y46" s="360"/>
      <c r="Z46" s="360"/>
      <c r="AA46" s="360"/>
      <c r="AB46" s="360"/>
      <c r="AC46" s="360"/>
      <c r="AD46" s="360"/>
      <c r="AE46" s="360"/>
      <c r="AF46" s="360"/>
      <c r="AG46" s="360"/>
      <c r="AH46" s="360"/>
      <c r="AI46" s="361"/>
      <c r="AL46" s="1" t="s">
        <v>132</v>
      </c>
    </row>
    <row r="47" spans="3:74" ht="13.5" customHeight="1">
      <c r="C47" s="103" t="s">
        <v>24</v>
      </c>
      <c r="D47" s="103"/>
      <c r="E47" s="103"/>
      <c r="F47" s="103"/>
      <c r="G47" s="103"/>
      <c r="H47" s="103"/>
      <c r="I47" s="103"/>
      <c r="J47" s="103"/>
      <c r="K47" s="103"/>
      <c r="L47" s="103"/>
      <c r="M47" s="353"/>
      <c r="N47" s="267">
        <v>2026</v>
      </c>
      <c r="O47" s="268"/>
      <c r="P47" s="268"/>
      <c r="Q47" s="326"/>
      <c r="R47" s="323" t="s">
        <v>4</v>
      </c>
      <c r="S47" s="325">
        <v>4</v>
      </c>
      <c r="T47" s="326"/>
      <c r="U47" s="323" t="s">
        <v>5</v>
      </c>
      <c r="V47" s="325">
        <v>1</v>
      </c>
      <c r="W47" s="326"/>
      <c r="X47" s="366" t="s">
        <v>492</v>
      </c>
      <c r="Y47" s="323"/>
      <c r="Z47" s="367"/>
      <c r="AA47" s="325">
        <v>2029</v>
      </c>
      <c r="AB47" s="326"/>
      <c r="AC47" s="323" t="s">
        <v>4</v>
      </c>
      <c r="AD47" s="325">
        <v>3</v>
      </c>
      <c r="AE47" s="326"/>
      <c r="AF47" s="323" t="s">
        <v>5</v>
      </c>
      <c r="AG47" s="325">
        <v>31</v>
      </c>
      <c r="AH47" s="326"/>
      <c r="AI47" s="354" t="s">
        <v>6</v>
      </c>
      <c r="AL47" s="1" t="s">
        <v>500</v>
      </c>
    </row>
    <row r="48" spans="3:74" ht="13.5" customHeight="1">
      <c r="C48" s="103"/>
      <c r="D48" s="103"/>
      <c r="E48" s="103"/>
      <c r="F48" s="103"/>
      <c r="G48" s="103"/>
      <c r="H48" s="103"/>
      <c r="I48" s="103"/>
      <c r="J48" s="103"/>
      <c r="K48" s="103"/>
      <c r="L48" s="103"/>
      <c r="M48" s="353"/>
      <c r="N48" s="364"/>
      <c r="O48" s="365"/>
      <c r="P48" s="365"/>
      <c r="Q48" s="328"/>
      <c r="R48" s="324"/>
      <c r="S48" s="327"/>
      <c r="T48" s="328"/>
      <c r="U48" s="324"/>
      <c r="V48" s="327"/>
      <c r="W48" s="328"/>
      <c r="X48" s="368"/>
      <c r="Y48" s="324"/>
      <c r="Z48" s="369"/>
      <c r="AA48" s="327"/>
      <c r="AB48" s="328"/>
      <c r="AC48" s="324"/>
      <c r="AD48" s="327"/>
      <c r="AE48" s="328"/>
      <c r="AF48" s="324"/>
      <c r="AG48" s="327"/>
      <c r="AH48" s="328"/>
      <c r="AI48" s="355"/>
      <c r="AL48" s="1" t="s">
        <v>133</v>
      </c>
      <c r="BQ48" s="34"/>
    </row>
    <row r="49" spans="3:38" ht="13.5" customHeight="1">
      <c r="C49" s="329" t="s">
        <v>1</v>
      </c>
      <c r="D49" s="330"/>
      <c r="E49" s="330"/>
      <c r="F49" s="330"/>
      <c r="G49" s="330"/>
      <c r="H49" s="330"/>
      <c r="I49" s="330"/>
      <c r="J49" s="256" t="s">
        <v>25</v>
      </c>
      <c r="K49" s="256"/>
      <c r="L49" s="256"/>
      <c r="M49" s="350"/>
      <c r="N49" s="257" t="s">
        <v>26</v>
      </c>
      <c r="O49" s="104"/>
      <c r="P49" s="104"/>
      <c r="Q49" s="104"/>
      <c r="R49" s="104"/>
      <c r="S49" s="104"/>
      <c r="T49" s="104"/>
      <c r="U49" s="104"/>
      <c r="V49" s="104"/>
      <c r="W49" s="104"/>
      <c r="X49" s="104"/>
      <c r="Y49" s="104"/>
      <c r="Z49" s="104"/>
      <c r="AA49" s="104"/>
      <c r="AB49" s="104"/>
      <c r="AC49" s="104"/>
      <c r="AD49" s="104"/>
      <c r="AE49" s="104"/>
      <c r="AF49" s="104"/>
      <c r="AG49" s="104"/>
      <c r="AH49" s="104"/>
      <c r="AI49" s="343"/>
      <c r="AL49" s="1" t="s">
        <v>134</v>
      </c>
    </row>
    <row r="50" spans="3:38" ht="13.5" customHeight="1">
      <c r="C50" s="351" t="s">
        <v>2</v>
      </c>
      <c r="D50" s="352"/>
      <c r="E50" s="352"/>
      <c r="F50" s="352"/>
      <c r="G50" s="352"/>
      <c r="H50" s="352"/>
      <c r="I50" s="352"/>
      <c r="J50" s="105"/>
      <c r="K50" s="105"/>
      <c r="L50" s="105"/>
      <c r="M50" s="344"/>
      <c r="N50" s="264"/>
      <c r="O50" s="105"/>
      <c r="P50" s="105"/>
      <c r="Q50" s="105"/>
      <c r="R50" s="105"/>
      <c r="S50" s="105"/>
      <c r="T50" s="105"/>
      <c r="U50" s="105"/>
      <c r="V50" s="105"/>
      <c r="W50" s="105"/>
      <c r="X50" s="105"/>
      <c r="Y50" s="105"/>
      <c r="Z50" s="105"/>
      <c r="AA50" s="105"/>
      <c r="AB50" s="105"/>
      <c r="AC50" s="105"/>
      <c r="AD50" s="105"/>
      <c r="AE50" s="105"/>
      <c r="AF50" s="105"/>
      <c r="AG50" s="105"/>
      <c r="AH50" s="105"/>
      <c r="AI50" s="344"/>
      <c r="AL50" s="1" t="s">
        <v>135</v>
      </c>
    </row>
    <row r="51" spans="3:38" ht="13.5" customHeight="1">
      <c r="C51" s="239" t="s">
        <v>31</v>
      </c>
      <c r="D51" s="239"/>
      <c r="E51" s="338" t="s">
        <v>335</v>
      </c>
      <c r="F51" s="339"/>
      <c r="G51" s="339"/>
      <c r="H51" s="339"/>
      <c r="I51" s="339"/>
      <c r="J51" s="339"/>
      <c r="K51" s="339"/>
      <c r="L51" s="339"/>
      <c r="M51" s="340"/>
      <c r="N51" s="347" t="s">
        <v>42</v>
      </c>
      <c r="O51" s="259"/>
      <c r="P51" s="259"/>
      <c r="Q51" s="259"/>
      <c r="R51" s="259"/>
      <c r="S51" s="259"/>
      <c r="T51" s="136"/>
      <c r="U51" s="136"/>
      <c r="V51" s="136"/>
      <c r="W51" s="136"/>
      <c r="X51" s="136"/>
      <c r="Y51" s="136"/>
      <c r="Z51" s="136"/>
      <c r="AA51" s="136"/>
      <c r="AB51" s="136"/>
      <c r="AC51" s="136"/>
      <c r="AD51" s="136"/>
      <c r="AE51" s="136"/>
      <c r="AF51" s="259" t="s">
        <v>43</v>
      </c>
      <c r="AG51" s="331" t="s">
        <v>44</v>
      </c>
      <c r="AH51" s="331"/>
      <c r="AI51" s="332"/>
      <c r="AL51" s="1" t="s">
        <v>136</v>
      </c>
    </row>
    <row r="52" spans="3:38" ht="13.5" customHeight="1">
      <c r="C52" s="239"/>
      <c r="D52" s="239"/>
      <c r="E52" s="375" t="s">
        <v>336</v>
      </c>
      <c r="F52" s="376"/>
      <c r="G52" s="376"/>
      <c r="H52" s="376"/>
      <c r="I52" s="376"/>
      <c r="J52" s="376"/>
      <c r="K52" s="376"/>
      <c r="L52" s="376"/>
      <c r="M52" s="377"/>
      <c r="N52" s="348"/>
      <c r="O52" s="262"/>
      <c r="P52" s="262"/>
      <c r="Q52" s="262"/>
      <c r="R52" s="262"/>
      <c r="S52" s="262"/>
      <c r="T52" s="349"/>
      <c r="U52" s="349"/>
      <c r="V52" s="349"/>
      <c r="W52" s="349"/>
      <c r="X52" s="349"/>
      <c r="Y52" s="349"/>
      <c r="Z52" s="349"/>
      <c r="AA52" s="349"/>
      <c r="AB52" s="349"/>
      <c r="AC52" s="349"/>
      <c r="AD52" s="349"/>
      <c r="AE52" s="349"/>
      <c r="AF52" s="262"/>
      <c r="AG52" s="333"/>
      <c r="AH52" s="333"/>
      <c r="AI52" s="334"/>
      <c r="AL52" s="1" t="s">
        <v>137</v>
      </c>
    </row>
    <row r="53" spans="3:38" ht="13.5" customHeight="1">
      <c r="C53" s="239"/>
      <c r="D53" s="239"/>
      <c r="E53" s="103" t="s">
        <v>27</v>
      </c>
      <c r="F53" s="103"/>
      <c r="G53" s="103"/>
      <c r="H53" s="103"/>
      <c r="I53" s="103"/>
      <c r="J53" s="103"/>
      <c r="K53" s="103"/>
      <c r="L53" s="103"/>
      <c r="M53" s="103"/>
      <c r="N53" s="307"/>
      <c r="O53" s="308"/>
      <c r="P53" s="308"/>
      <c r="Q53" s="308"/>
      <c r="R53" s="308"/>
      <c r="S53" s="308"/>
      <c r="T53" s="308"/>
      <c r="U53" s="308"/>
      <c r="V53" s="308"/>
      <c r="W53" s="308"/>
      <c r="X53" s="308"/>
      <c r="Y53" s="308"/>
      <c r="Z53" s="308"/>
      <c r="AA53" s="308"/>
      <c r="AB53" s="308"/>
      <c r="AC53" s="308"/>
      <c r="AD53" s="308"/>
      <c r="AE53" s="308"/>
      <c r="AF53" s="308"/>
      <c r="AG53" s="308"/>
      <c r="AH53" s="308"/>
      <c r="AI53" s="309"/>
    </row>
    <row r="54" spans="3:38" ht="13.5" customHeight="1">
      <c r="C54" s="239"/>
      <c r="D54" s="239"/>
      <c r="E54" s="103"/>
      <c r="F54" s="103"/>
      <c r="G54" s="103"/>
      <c r="H54" s="103"/>
      <c r="I54" s="103"/>
      <c r="J54" s="103"/>
      <c r="K54" s="103"/>
      <c r="L54" s="103"/>
      <c r="M54" s="103"/>
      <c r="N54" s="310"/>
      <c r="O54" s="311"/>
      <c r="P54" s="311"/>
      <c r="Q54" s="311"/>
      <c r="R54" s="311"/>
      <c r="S54" s="311"/>
      <c r="T54" s="311"/>
      <c r="U54" s="311"/>
      <c r="V54" s="311"/>
      <c r="W54" s="311"/>
      <c r="X54" s="311"/>
      <c r="Y54" s="311"/>
      <c r="Z54" s="311"/>
      <c r="AA54" s="311"/>
      <c r="AB54" s="311"/>
      <c r="AC54" s="311"/>
      <c r="AD54" s="311"/>
      <c r="AE54" s="311"/>
      <c r="AF54" s="311"/>
      <c r="AG54" s="311"/>
      <c r="AH54" s="311"/>
      <c r="AI54" s="312"/>
      <c r="AL54" s="1" t="s">
        <v>201</v>
      </c>
    </row>
    <row r="55" spans="3:38" ht="13.5" customHeight="1">
      <c r="AF55" s="34"/>
      <c r="AL55" s="1" t="s">
        <v>138</v>
      </c>
    </row>
    <row r="56" spans="3:38" ht="13.5" customHeight="1">
      <c r="C56" s="1" t="s">
        <v>28</v>
      </c>
      <c r="D56" s="1">
        <v>1</v>
      </c>
      <c r="E56" s="193" t="s">
        <v>29</v>
      </c>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L56" s="1" t="s">
        <v>139</v>
      </c>
    </row>
    <row r="57" spans="3:38" ht="13.5" customHeight="1">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L57" s="1" t="s">
        <v>140</v>
      </c>
    </row>
    <row r="58" spans="3:38" ht="13.5" customHeight="1">
      <c r="D58" s="1">
        <v>2</v>
      </c>
      <c r="E58" s="104" t="s">
        <v>30</v>
      </c>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L58" s="1" t="s">
        <v>141</v>
      </c>
    </row>
    <row r="59" spans="3:38" ht="13.5" customHeight="1">
      <c r="D59" s="1">
        <v>3</v>
      </c>
      <c r="E59" s="104" t="s">
        <v>302</v>
      </c>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L59" s="1" t="s">
        <v>142</v>
      </c>
    </row>
    <row r="60" spans="3:38" ht="13.5" customHeight="1">
      <c r="D60" s="1">
        <v>4</v>
      </c>
      <c r="E60" s="193" t="s">
        <v>303</v>
      </c>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L60" s="1" t="s">
        <v>143</v>
      </c>
    </row>
    <row r="61" spans="3:38" ht="13.5" customHeight="1">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L61" s="1" t="s">
        <v>144</v>
      </c>
    </row>
    <row r="62" spans="3:38" ht="13.5" customHeight="1">
      <c r="D62" s="1">
        <v>5</v>
      </c>
      <c r="E62" s="193" t="s">
        <v>494</v>
      </c>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L62" s="1" t="s">
        <v>145</v>
      </c>
    </row>
    <row r="63" spans="3:38" ht="13.5" customHeight="1">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3:38" ht="13.5" customHeight="1">
      <c r="D64" s="1">
        <v>6</v>
      </c>
      <c r="E64" s="193" t="s">
        <v>304</v>
      </c>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c r="AL64" s="1" t="s">
        <v>202</v>
      </c>
    </row>
    <row r="65" spans="3:38" ht="13.5" customHeight="1">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93"/>
      <c r="AI65" s="193"/>
      <c r="AL65" s="1" t="s">
        <v>146</v>
      </c>
    </row>
    <row r="66" spans="3:38" ht="13.5" customHeight="1">
      <c r="D66" s="1">
        <v>7</v>
      </c>
      <c r="E66" s="104" t="s">
        <v>305</v>
      </c>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L66" s="1" t="s">
        <v>147</v>
      </c>
    </row>
    <row r="67" spans="3:38" ht="13.5" customHeight="1">
      <c r="D67" s="1">
        <v>8</v>
      </c>
      <c r="E67" s="193" t="s">
        <v>306</v>
      </c>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c r="AL67" s="1" t="s">
        <v>148</v>
      </c>
    </row>
    <row r="68" spans="3:38" ht="13.5" customHeight="1">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L68" s="1" t="s">
        <v>149</v>
      </c>
    </row>
    <row r="69" spans="3:38" ht="13.5" customHeight="1">
      <c r="C69" s="298" t="s">
        <v>31</v>
      </c>
      <c r="D69" s="298"/>
      <c r="E69" s="104" t="s">
        <v>307</v>
      </c>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L69" s="1" t="s">
        <v>150</v>
      </c>
    </row>
    <row r="70" spans="3:38" ht="13.5" customHeight="1">
      <c r="AL70" s="1" t="s">
        <v>151</v>
      </c>
    </row>
    <row r="71" spans="3:38" ht="13.5" customHeight="1">
      <c r="AL71" s="1" t="s">
        <v>152</v>
      </c>
    </row>
    <row r="72" spans="3:38" ht="13.5" customHeight="1">
      <c r="AL72" s="1" t="s">
        <v>153</v>
      </c>
    </row>
    <row r="73" spans="3:38" ht="13.5" customHeight="1">
      <c r="AL73" s="1" t="s">
        <v>154</v>
      </c>
    </row>
    <row r="74" spans="3:38" ht="13.5" customHeight="1">
      <c r="AL74" s="1" t="s">
        <v>155</v>
      </c>
    </row>
    <row r="75" spans="3:38" ht="13.5" customHeight="1">
      <c r="AL75" s="1" t="s">
        <v>156</v>
      </c>
    </row>
    <row r="76" spans="3:38" ht="13.5" customHeight="1">
      <c r="AL76" s="1" t="s">
        <v>157</v>
      </c>
    </row>
    <row r="78" spans="3:38" ht="13.5" customHeight="1">
      <c r="AL78" s="1" t="s">
        <v>203</v>
      </c>
    </row>
    <row r="79" spans="3:38" ht="13.5" customHeight="1">
      <c r="AL79" s="1" t="s">
        <v>158</v>
      </c>
    </row>
    <row r="80" spans="3:38" ht="13.5" customHeight="1">
      <c r="AL80" s="1" t="s">
        <v>159</v>
      </c>
    </row>
    <row r="81" spans="38:38" ht="13.5" customHeight="1">
      <c r="AL81" s="1" t="s">
        <v>160</v>
      </c>
    </row>
    <row r="82" spans="38:38" ht="13.5" customHeight="1">
      <c r="AL82" s="1" t="s">
        <v>161</v>
      </c>
    </row>
    <row r="83" spans="38:38" ht="13.5" customHeight="1">
      <c r="AL83" s="1" t="s">
        <v>162</v>
      </c>
    </row>
    <row r="84" spans="38:38" ht="13.5" customHeight="1">
      <c r="AL84" s="1" t="s">
        <v>163</v>
      </c>
    </row>
    <row r="86" spans="38:38" ht="13.5" customHeight="1">
      <c r="AL86" s="1" t="s">
        <v>204</v>
      </c>
    </row>
    <row r="87" spans="38:38" ht="13.5" customHeight="1">
      <c r="AL87" s="1" t="s">
        <v>164</v>
      </c>
    </row>
    <row r="88" spans="38:38" ht="13.5" customHeight="1">
      <c r="AL88" s="1" t="s">
        <v>165</v>
      </c>
    </row>
    <row r="89" spans="38:38" ht="13.5" customHeight="1">
      <c r="AL89" s="1" t="s">
        <v>166</v>
      </c>
    </row>
    <row r="91" spans="38:38" ht="13.5" customHeight="1">
      <c r="AL91" s="1" t="s">
        <v>205</v>
      </c>
    </row>
    <row r="92" spans="38:38" ht="13.5" customHeight="1">
      <c r="AL92" s="1" t="s">
        <v>167</v>
      </c>
    </row>
    <row r="93" spans="38:38" ht="13.5" customHeight="1">
      <c r="AL93" s="1" t="s">
        <v>168</v>
      </c>
    </row>
    <row r="94" spans="38:38" ht="13.5" customHeight="1">
      <c r="AL94" s="1" t="s">
        <v>169</v>
      </c>
    </row>
    <row r="95" spans="38:38" ht="13.5" customHeight="1">
      <c r="AL95" s="1" t="s">
        <v>170</v>
      </c>
    </row>
    <row r="97" spans="38:38" ht="13.5" customHeight="1">
      <c r="AL97" s="1" t="s">
        <v>206</v>
      </c>
    </row>
    <row r="98" spans="38:38" ht="13.5" customHeight="1">
      <c r="AL98" s="1" t="s">
        <v>171</v>
      </c>
    </row>
    <row r="99" spans="38:38" ht="13.5" customHeight="1">
      <c r="AL99" s="1" t="s">
        <v>172</v>
      </c>
    </row>
    <row r="100" spans="38:38" ht="13.5" customHeight="1">
      <c r="AL100" s="1" t="s">
        <v>173</v>
      </c>
    </row>
    <row r="102" spans="38:38" ht="13.5" customHeight="1">
      <c r="AL102" s="1" t="s">
        <v>207</v>
      </c>
    </row>
    <row r="103" spans="38:38" ht="13.5" customHeight="1">
      <c r="AL103" s="1" t="s">
        <v>174</v>
      </c>
    </row>
    <row r="104" spans="38:38" ht="13.5" customHeight="1">
      <c r="AL104" s="1" t="s">
        <v>175</v>
      </c>
    </row>
    <row r="105" spans="38:38" ht="13.5" customHeight="1">
      <c r="AL105" s="1" t="s">
        <v>176</v>
      </c>
    </row>
    <row r="107" spans="38:38" ht="13.5" customHeight="1">
      <c r="AL107" s="1" t="s">
        <v>208</v>
      </c>
    </row>
    <row r="108" spans="38:38" ht="13.5" customHeight="1">
      <c r="AL108" s="1" t="s">
        <v>177</v>
      </c>
    </row>
    <row r="109" spans="38:38" ht="13.5" customHeight="1">
      <c r="AL109" s="1" t="s">
        <v>178</v>
      </c>
    </row>
    <row r="111" spans="38:38" ht="13.5" customHeight="1">
      <c r="AL111" s="1" t="s">
        <v>209</v>
      </c>
    </row>
    <row r="112" spans="38:38" ht="13.5" customHeight="1">
      <c r="AL112" s="1" t="s">
        <v>179</v>
      </c>
    </row>
    <row r="113" spans="38:38" ht="13.5" customHeight="1">
      <c r="AL113" s="1" t="s">
        <v>180</v>
      </c>
    </row>
    <row r="114" spans="38:38" ht="13.5" customHeight="1">
      <c r="AL114" s="1" t="s">
        <v>181</v>
      </c>
    </row>
    <row r="116" spans="38:38" ht="13.5" customHeight="1">
      <c r="AL116" s="1" t="s">
        <v>210</v>
      </c>
    </row>
    <row r="117" spans="38:38" ht="13.5" customHeight="1">
      <c r="AL117" s="1" t="s">
        <v>182</v>
      </c>
    </row>
    <row r="118" spans="38:38" ht="13.5" customHeight="1">
      <c r="AL118" s="1" t="s">
        <v>183</v>
      </c>
    </row>
    <row r="120" spans="38:38" ht="13.5" customHeight="1">
      <c r="AL120" s="1" t="s">
        <v>211</v>
      </c>
    </row>
    <row r="121" spans="38:38" ht="13.5" customHeight="1">
      <c r="AL121" s="1" t="s">
        <v>184</v>
      </c>
    </row>
    <row r="122" spans="38:38" ht="13.5" customHeight="1">
      <c r="AL122" s="1" t="s">
        <v>185</v>
      </c>
    </row>
    <row r="123" spans="38:38" ht="13.5" customHeight="1">
      <c r="AL123" s="1" t="s">
        <v>186</v>
      </c>
    </row>
    <row r="124" spans="38:38" ht="13.5" customHeight="1">
      <c r="AL124" s="1" t="s">
        <v>187</v>
      </c>
    </row>
    <row r="125" spans="38:38" ht="13.5" customHeight="1">
      <c r="AL125" s="1" t="s">
        <v>188</v>
      </c>
    </row>
    <row r="126" spans="38:38" ht="13.5" customHeight="1">
      <c r="AL126" s="1" t="s">
        <v>189</v>
      </c>
    </row>
    <row r="127" spans="38:38" ht="13.5" customHeight="1">
      <c r="AL127" s="1" t="s">
        <v>190</v>
      </c>
    </row>
    <row r="128" spans="38:38" ht="13.5" customHeight="1">
      <c r="AL128" s="1" t="s">
        <v>191</v>
      </c>
    </row>
    <row r="129" spans="38:38" ht="13.5" customHeight="1">
      <c r="AL129" s="1" t="s">
        <v>192</v>
      </c>
    </row>
    <row r="131" spans="38:38" ht="13.5" customHeight="1">
      <c r="AL131" s="1" t="s">
        <v>212</v>
      </c>
    </row>
    <row r="132" spans="38:38" ht="13.5" customHeight="1">
      <c r="AL132" s="1" t="s">
        <v>193</v>
      </c>
    </row>
    <row r="133" spans="38:38" ht="13.5" customHeight="1">
      <c r="AL133" s="1" t="s">
        <v>194</v>
      </c>
    </row>
    <row r="135" spans="38:38" ht="13.5" customHeight="1">
      <c r="AL135" s="1" t="s">
        <v>213</v>
      </c>
    </row>
    <row r="136" spans="38:38" ht="13.5" customHeight="1">
      <c r="AL136" s="1" t="s">
        <v>195</v>
      </c>
    </row>
  </sheetData>
  <sheetProtection formatCells="0" formatColumns="0" formatRows="0" insertHyperlinks="0"/>
  <mergeCells count="126">
    <mergeCell ref="E67:AI68"/>
    <mergeCell ref="X47:Z48"/>
    <mergeCell ref="BB40:BD40"/>
    <mergeCell ref="BB41:BI41"/>
    <mergeCell ref="BF40:BH40"/>
    <mergeCell ref="E62:AI63"/>
    <mergeCell ref="BF42:BH42"/>
    <mergeCell ref="E58:AI58"/>
    <mergeCell ref="E66:AI66"/>
    <mergeCell ref="E52:M52"/>
    <mergeCell ref="AA47:AB48"/>
    <mergeCell ref="AF47:AF48"/>
    <mergeCell ref="BB39:BI39"/>
    <mergeCell ref="C51:D54"/>
    <mergeCell ref="E64:AI65"/>
    <mergeCell ref="E51:M51"/>
    <mergeCell ref="BB42:BD42"/>
    <mergeCell ref="N49:AI50"/>
    <mergeCell ref="U47:U48"/>
    <mergeCell ref="N46:T46"/>
    <mergeCell ref="N45:T45"/>
    <mergeCell ref="N51:S52"/>
    <mergeCell ref="T51:AE52"/>
    <mergeCell ref="J49:M50"/>
    <mergeCell ref="C50:I50"/>
    <mergeCell ref="C47:M48"/>
    <mergeCell ref="AI47:AI48"/>
    <mergeCell ref="U44:AI44"/>
    <mergeCell ref="N44:T44"/>
    <mergeCell ref="U46:AI46"/>
    <mergeCell ref="U45:AB45"/>
    <mergeCell ref="N47:Q48"/>
    <mergeCell ref="S47:T48"/>
    <mergeCell ref="AC47:AC48"/>
    <mergeCell ref="AD47:AE48"/>
    <mergeCell ref="V47:W48"/>
    <mergeCell ref="E69:AI69"/>
    <mergeCell ref="V12:AI12"/>
    <mergeCell ref="C43:M46"/>
    <mergeCell ref="N43:T43"/>
    <mergeCell ref="E56:AI57"/>
    <mergeCell ref="E60:AI61"/>
    <mergeCell ref="AC45:AI45"/>
    <mergeCell ref="C69:D69"/>
    <mergeCell ref="C21:W22"/>
    <mergeCell ref="E31:K32"/>
    <mergeCell ref="E33:K38"/>
    <mergeCell ref="E59:AI59"/>
    <mergeCell ref="N53:AI54"/>
    <mergeCell ref="AH31:AI32"/>
    <mergeCell ref="AB27:AG30"/>
    <mergeCell ref="E53:M54"/>
    <mergeCell ref="L33:Q33"/>
    <mergeCell ref="R33:W33"/>
    <mergeCell ref="P37:Q38"/>
    <mergeCell ref="R47:R48"/>
    <mergeCell ref="AG47:AH48"/>
    <mergeCell ref="C49:I49"/>
    <mergeCell ref="AG51:AI52"/>
    <mergeCell ref="AF51:AF52"/>
    <mergeCell ref="R34:U35"/>
    <mergeCell ref="AB34:AC35"/>
    <mergeCell ref="Q31:S32"/>
    <mergeCell ref="X34:AA35"/>
    <mergeCell ref="D11:K11"/>
    <mergeCell ref="L25:AI26"/>
    <mergeCell ref="AH27:AI30"/>
    <mergeCell ref="Q17:T18"/>
    <mergeCell ref="C23:U24"/>
    <mergeCell ref="X21:AE21"/>
    <mergeCell ref="U15:AI16"/>
    <mergeCell ref="E27:K28"/>
    <mergeCell ref="E29:K30"/>
    <mergeCell ref="AF21:AI22"/>
    <mergeCell ref="X22:AE22"/>
    <mergeCell ref="N12:P14"/>
    <mergeCell ref="U17:AI18"/>
    <mergeCell ref="U13:AI14"/>
    <mergeCell ref="M8:T8"/>
    <mergeCell ref="AD9:AE10"/>
    <mergeCell ref="AI9:AI10"/>
    <mergeCell ref="AG9:AH10"/>
    <mergeCell ref="X36:AC36"/>
    <mergeCell ref="U43:AI43"/>
    <mergeCell ref="AD34:AG35"/>
    <mergeCell ref="Q12:T14"/>
    <mergeCell ref="T31:AA32"/>
    <mergeCell ref="AB31:AG32"/>
    <mergeCell ref="L31:P32"/>
    <mergeCell ref="AD33:AI33"/>
    <mergeCell ref="AH34:AI35"/>
    <mergeCell ref="X33:AC33"/>
    <mergeCell ref="P34:Q35"/>
    <mergeCell ref="Q15:T16"/>
    <mergeCell ref="N41:AA42"/>
    <mergeCell ref="AB41:AI42"/>
    <mergeCell ref="N39:AA40"/>
    <mergeCell ref="C39:M42"/>
    <mergeCell ref="R37:U38"/>
    <mergeCell ref="V37:W38"/>
    <mergeCell ref="AB39:AI40"/>
    <mergeCell ref="R36:W36"/>
    <mergeCell ref="U7:Y8"/>
    <mergeCell ref="AF9:AF10"/>
    <mergeCell ref="AA9:AB10"/>
    <mergeCell ref="AD36:AI36"/>
    <mergeCell ref="V34:W35"/>
    <mergeCell ref="AB37:AC38"/>
    <mergeCell ref="L34:O35"/>
    <mergeCell ref="L37:O38"/>
    <mergeCell ref="B6:D6"/>
    <mergeCell ref="S19:AI19"/>
    <mergeCell ref="C25:K26"/>
    <mergeCell ref="T27:AA30"/>
    <mergeCell ref="L27:R28"/>
    <mergeCell ref="S27:S28"/>
    <mergeCell ref="L29:R30"/>
    <mergeCell ref="Y9:Z10"/>
    <mergeCell ref="M7:T7"/>
    <mergeCell ref="S29:S30"/>
    <mergeCell ref="C27:D38"/>
    <mergeCell ref="L36:Q36"/>
    <mergeCell ref="AD37:AG38"/>
    <mergeCell ref="AH37:AI38"/>
    <mergeCell ref="X37:AA38"/>
    <mergeCell ref="AC9:AC10"/>
  </mergeCells>
  <phoneticPr fontId="34"/>
  <dataValidations count="1">
    <dataValidation type="list" showInputMessage="1" sqref="L25:AI26" xr:uid="{00000000-0002-0000-0000-000000000000}">
      <formula1>$AL$1:$AL$136</formula1>
    </dataValidation>
  </dataValidations>
  <printOptions horizontalCentered="1" verticalCentered="1"/>
  <pageMargins left="0.70866141732283472" right="0.70866141732283472" top="0.74803149606299213" bottom="0.74803149606299213" header="0.31496062992125984" footer="0.31496062992125984"/>
  <pageSetup paperSize="9" scale="92" orientation="portrait" r:id="rId1"/>
  <rowBreaks count="1" manualBreakCount="1">
    <brk id="69"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27</xdr:col>
                    <xdr:colOff>66675</xdr:colOff>
                    <xdr:row>40</xdr:row>
                    <xdr:rowOff>47625</xdr:rowOff>
                  </from>
                  <to>
                    <xdr:col>28</xdr:col>
                    <xdr:colOff>180975</xdr:colOff>
                    <xdr:row>41</xdr:row>
                    <xdr:rowOff>142875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31</xdr:col>
                    <xdr:colOff>66675</xdr:colOff>
                    <xdr:row>40</xdr:row>
                    <xdr:rowOff>47625</xdr:rowOff>
                  </from>
                  <to>
                    <xdr:col>32</xdr:col>
                    <xdr:colOff>180975</xdr:colOff>
                    <xdr:row>41</xdr:row>
                    <xdr:rowOff>142875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31</xdr:col>
                    <xdr:colOff>66675</xdr:colOff>
                    <xdr:row>38</xdr:row>
                    <xdr:rowOff>47625</xdr:rowOff>
                  </from>
                  <to>
                    <xdr:col>32</xdr:col>
                    <xdr:colOff>180975</xdr:colOff>
                    <xdr:row>39</xdr:row>
                    <xdr:rowOff>142875</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13</xdr:col>
                    <xdr:colOff>123825</xdr:colOff>
                    <xdr:row>50</xdr:row>
                    <xdr:rowOff>47625</xdr:rowOff>
                  </from>
                  <to>
                    <xdr:col>15</xdr:col>
                    <xdr:colOff>47625</xdr:colOff>
                    <xdr:row>51</xdr:row>
                    <xdr:rowOff>142875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32</xdr:col>
                    <xdr:colOff>95250</xdr:colOff>
                    <xdr:row>50</xdr:row>
                    <xdr:rowOff>47625</xdr:rowOff>
                  </from>
                  <to>
                    <xdr:col>34</xdr:col>
                    <xdr:colOff>19050</xdr:colOff>
                    <xdr:row>51</xdr:row>
                    <xdr:rowOff>142875</xdr:rowOff>
                  </to>
                </anchor>
              </controlPr>
            </control>
          </mc:Choice>
        </mc:AlternateContent>
        <mc:AlternateContent xmlns:mc="http://schemas.openxmlformats.org/markup-compatibility/2006">
          <mc:Choice Requires="x14">
            <control shapeId="1410" r:id="rId9" name="Check Box 386">
              <controlPr locked="0" defaultSize="0" autoFill="0" autoLine="0" autoPict="0">
                <anchor moveWithCells="1">
                  <from>
                    <xdr:col>27</xdr:col>
                    <xdr:colOff>66675</xdr:colOff>
                    <xdr:row>38</xdr:row>
                    <xdr:rowOff>47625</xdr:rowOff>
                  </from>
                  <to>
                    <xdr:col>28</xdr:col>
                    <xdr:colOff>180975</xdr:colOff>
                    <xdr:row>39</xdr:row>
                    <xdr:rowOff>142875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indexed="17"/>
  </sheetPr>
  <dimension ref="B7:AY66"/>
  <sheetViews>
    <sheetView showGridLines="0" view="pageBreakPreview" zoomScale="115" zoomScaleNormal="100" zoomScaleSheetLayoutView="115" workbookViewId="0">
      <pane xSplit="1" ySplit="6" topLeftCell="B7" activePane="bottomRight" state="frozen"/>
      <selection activeCell="U135" sqref="U135"/>
      <selection pane="topRight" activeCell="U135" sqref="U135"/>
      <selection pane="bottomLeft" activeCell="U135" sqref="U135"/>
      <selection pane="bottomRight" activeCell="G8" sqref="G8"/>
    </sheetView>
  </sheetViews>
  <sheetFormatPr defaultColWidth="2.5" defaultRowHeight="13.5" customHeight="1"/>
  <cols>
    <col min="1" max="50" width="2.5" style="1" customWidth="1"/>
    <col min="51" max="51" width="9" customWidth="1"/>
    <col min="52" max="16384" width="2.5" style="1"/>
  </cols>
  <sheetData>
    <row r="7" spans="2:35" ht="13.5" customHeight="1">
      <c r="B7" s="179" t="s">
        <v>334</v>
      </c>
      <c r="C7" s="179"/>
      <c r="D7" s="179"/>
    </row>
    <row r="8" spans="2:35" ht="13.5" customHeight="1">
      <c r="M8" s="238" t="s">
        <v>1</v>
      </c>
      <c r="N8" s="238"/>
      <c r="O8" s="238"/>
      <c r="P8" s="238"/>
      <c r="Q8" s="238"/>
      <c r="R8" s="238"/>
      <c r="S8" s="238"/>
      <c r="T8" s="238"/>
      <c r="U8" s="179" t="s">
        <v>281</v>
      </c>
      <c r="V8" s="179"/>
      <c r="W8" s="179"/>
      <c r="X8" s="179"/>
      <c r="Y8" s="179"/>
    </row>
    <row r="9" spans="2:35" ht="13.5" customHeight="1">
      <c r="M9" s="238" t="s">
        <v>282</v>
      </c>
      <c r="N9" s="238"/>
      <c r="O9" s="238"/>
      <c r="P9" s="238"/>
      <c r="Q9" s="238"/>
      <c r="R9" s="238"/>
      <c r="S9" s="238"/>
      <c r="T9" s="238"/>
      <c r="U9" s="179"/>
      <c r="V9" s="179"/>
      <c r="W9" s="179"/>
      <c r="X9" s="179"/>
      <c r="Y9" s="179"/>
    </row>
    <row r="10" spans="2:35">
      <c r="Y10" s="179"/>
      <c r="Z10" s="237"/>
      <c r="AA10" s="1153">
        <f>IF(計画提出書!N47="","",計画提出書!N47+2)</f>
        <v>2028</v>
      </c>
      <c r="AB10" s="1154"/>
      <c r="AC10" s="179" t="s">
        <v>4</v>
      </c>
      <c r="AD10" s="244"/>
      <c r="AE10" s="245"/>
      <c r="AF10" s="179" t="s">
        <v>5</v>
      </c>
      <c r="AG10" s="244"/>
      <c r="AH10" s="245"/>
      <c r="AI10" s="179" t="s">
        <v>6</v>
      </c>
    </row>
    <row r="11" spans="2:35" ht="13.5" customHeight="1">
      <c r="Y11" s="179"/>
      <c r="Z11" s="237"/>
      <c r="AA11" s="1155"/>
      <c r="AB11" s="1156"/>
      <c r="AC11" s="179"/>
      <c r="AD11" s="244"/>
      <c r="AE11" s="245"/>
      <c r="AF11" s="179"/>
      <c r="AG11" s="244"/>
      <c r="AH11" s="245"/>
      <c r="AI11" s="179"/>
    </row>
    <row r="12" spans="2:35" ht="13.5" customHeight="1">
      <c r="D12" s="104" t="s">
        <v>416</v>
      </c>
      <c r="E12" s="104"/>
      <c r="F12" s="104"/>
      <c r="G12" s="104"/>
      <c r="H12" s="104"/>
      <c r="I12" s="104"/>
      <c r="J12" s="104"/>
      <c r="K12" s="104"/>
    </row>
    <row r="13" spans="2:35" ht="16.5" customHeight="1">
      <c r="N13" s="179" t="s">
        <v>8</v>
      </c>
      <c r="O13" s="179"/>
      <c r="P13" s="179"/>
      <c r="Q13" s="179" t="s">
        <v>227</v>
      </c>
      <c r="R13" s="179"/>
      <c r="S13" s="179"/>
      <c r="T13" s="179"/>
      <c r="U13" s="2" t="s">
        <v>7</v>
      </c>
      <c r="V13" s="1159" t="str">
        <f>IF(報告提出書【1年目】!V13="","",報告提出書【1年目】!V13)</f>
        <v/>
      </c>
      <c r="W13" s="1159"/>
      <c r="X13" s="1159"/>
      <c r="Y13" s="1159"/>
      <c r="Z13" s="1159"/>
      <c r="AA13" s="1159"/>
      <c r="AB13" s="1159"/>
      <c r="AC13" s="1159"/>
      <c r="AD13" s="1159"/>
      <c r="AE13" s="1159"/>
      <c r="AF13" s="1159"/>
      <c r="AG13" s="1159"/>
      <c r="AH13" s="1159"/>
      <c r="AI13" s="1160"/>
    </row>
    <row r="14" spans="2:35">
      <c r="N14" s="179"/>
      <c r="O14" s="179"/>
      <c r="P14" s="179"/>
      <c r="Q14" s="179"/>
      <c r="R14" s="179"/>
      <c r="S14" s="179"/>
      <c r="T14" s="179"/>
      <c r="U14" s="1161" t="str">
        <f>IF(報告提出書【1年目】!U14="","",報告提出書【1年目】!U14)</f>
        <v/>
      </c>
      <c r="V14" s="1162"/>
      <c r="W14" s="1162"/>
      <c r="X14" s="1162"/>
      <c r="Y14" s="1162"/>
      <c r="Z14" s="1162"/>
      <c r="AA14" s="1162"/>
      <c r="AB14" s="1162"/>
      <c r="AC14" s="1162"/>
      <c r="AD14" s="1162"/>
      <c r="AE14" s="1162"/>
      <c r="AF14" s="1162"/>
      <c r="AG14" s="1162"/>
      <c r="AH14" s="1162"/>
      <c r="AI14" s="1163"/>
    </row>
    <row r="15" spans="2:35">
      <c r="N15" s="179"/>
      <c r="O15" s="179"/>
      <c r="P15" s="179"/>
      <c r="Q15" s="179"/>
      <c r="R15" s="179"/>
      <c r="S15" s="179"/>
      <c r="T15" s="179"/>
      <c r="U15" s="1164"/>
      <c r="V15" s="1165"/>
      <c r="W15" s="1165"/>
      <c r="X15" s="1165"/>
      <c r="Y15" s="1165"/>
      <c r="Z15" s="1165"/>
      <c r="AA15" s="1165"/>
      <c r="AB15" s="1165"/>
      <c r="AC15" s="1165"/>
      <c r="AD15" s="1165"/>
      <c r="AE15" s="1165"/>
      <c r="AF15" s="1165"/>
      <c r="AG15" s="1165"/>
      <c r="AH15" s="1165"/>
      <c r="AI15" s="1166"/>
    </row>
    <row r="16" spans="2:35">
      <c r="Q16" s="179" t="s">
        <v>226</v>
      </c>
      <c r="R16" s="179"/>
      <c r="S16" s="179"/>
      <c r="T16" s="237"/>
      <c r="U16" s="1167" t="str">
        <f>IF(報告提出書【1年目】!U16="","",報告提出書【1年目】!U16)</f>
        <v/>
      </c>
      <c r="V16" s="1159"/>
      <c r="W16" s="1159"/>
      <c r="X16" s="1159"/>
      <c r="Y16" s="1159"/>
      <c r="Z16" s="1159"/>
      <c r="AA16" s="1159"/>
      <c r="AB16" s="1159"/>
      <c r="AC16" s="1159"/>
      <c r="AD16" s="1159"/>
      <c r="AE16" s="1159"/>
      <c r="AF16" s="1159"/>
      <c r="AG16" s="1159"/>
      <c r="AH16" s="1159"/>
      <c r="AI16" s="1160"/>
    </row>
    <row r="17" spans="3:51">
      <c r="Q17" s="179"/>
      <c r="R17" s="179"/>
      <c r="S17" s="179"/>
      <c r="T17" s="237"/>
      <c r="U17" s="1168"/>
      <c r="V17" s="1169"/>
      <c r="W17" s="1169"/>
      <c r="X17" s="1169"/>
      <c r="Y17" s="1169"/>
      <c r="Z17" s="1169"/>
      <c r="AA17" s="1169"/>
      <c r="AB17" s="1169"/>
      <c r="AC17" s="1169"/>
      <c r="AD17" s="1169"/>
      <c r="AE17" s="1169"/>
      <c r="AF17" s="1169"/>
      <c r="AG17" s="1169"/>
      <c r="AH17" s="1169"/>
      <c r="AI17" s="1170"/>
    </row>
    <row r="18" spans="3:51">
      <c r="Q18" s="179" t="s">
        <v>225</v>
      </c>
      <c r="R18" s="179"/>
      <c r="S18" s="179"/>
      <c r="T18" s="179"/>
      <c r="U18" s="1168" t="str">
        <f>IF(報告提出書【1年目】!U18="","",報告提出書【1年目】!U18)</f>
        <v/>
      </c>
      <c r="V18" s="1169"/>
      <c r="W18" s="1169"/>
      <c r="X18" s="1169"/>
      <c r="Y18" s="1169"/>
      <c r="Z18" s="1169"/>
      <c r="AA18" s="1169"/>
      <c r="AB18" s="1169"/>
      <c r="AC18" s="1169"/>
      <c r="AD18" s="1169"/>
      <c r="AE18" s="1169"/>
      <c r="AF18" s="1169"/>
      <c r="AG18" s="1169"/>
      <c r="AH18" s="1169"/>
      <c r="AI18" s="1170"/>
    </row>
    <row r="19" spans="3:51">
      <c r="Q19" s="179"/>
      <c r="R19" s="179"/>
      <c r="S19" s="179"/>
      <c r="T19" s="179"/>
      <c r="U19" s="1172"/>
      <c r="V19" s="1173"/>
      <c r="W19" s="1173"/>
      <c r="X19" s="1173"/>
      <c r="Y19" s="1173"/>
      <c r="Z19" s="1173"/>
      <c r="AA19" s="1173"/>
      <c r="AB19" s="1173"/>
      <c r="AC19" s="1173"/>
      <c r="AD19" s="1173"/>
      <c r="AE19" s="1173"/>
      <c r="AF19" s="1173"/>
      <c r="AG19" s="1173"/>
      <c r="AH19" s="1173"/>
      <c r="AI19" s="1174"/>
    </row>
    <row r="20" spans="3:51" ht="13.5" customHeight="1">
      <c r="S20" s="104" t="s">
        <v>9</v>
      </c>
      <c r="T20" s="104"/>
      <c r="U20" s="104"/>
      <c r="V20" s="104"/>
      <c r="W20" s="104"/>
      <c r="X20" s="104"/>
      <c r="Y20" s="104"/>
      <c r="Z20" s="104"/>
      <c r="AA20" s="104"/>
      <c r="AB20" s="104"/>
      <c r="AC20" s="104"/>
      <c r="AD20" s="104"/>
      <c r="AE20" s="104"/>
      <c r="AF20" s="104"/>
      <c r="AG20" s="104"/>
      <c r="AH20" s="104"/>
      <c r="AI20" s="104"/>
    </row>
    <row r="22" spans="3:51" ht="13.5" customHeight="1">
      <c r="C22" s="104" t="s">
        <v>283</v>
      </c>
      <c r="D22" s="104"/>
      <c r="E22" s="104"/>
      <c r="F22" s="104"/>
      <c r="G22" s="104"/>
      <c r="H22" s="104"/>
      <c r="I22" s="104"/>
      <c r="J22" s="104"/>
      <c r="K22" s="104"/>
      <c r="L22" s="104"/>
      <c r="M22" s="104"/>
      <c r="N22" s="104"/>
      <c r="O22" s="104"/>
      <c r="P22" s="104"/>
      <c r="Q22" s="179" t="s">
        <v>284</v>
      </c>
      <c r="R22" s="179"/>
      <c r="S22" s="179"/>
      <c r="T22" s="179"/>
      <c r="U22" s="179"/>
      <c r="V22" s="179"/>
      <c r="W22" s="1171" t="s">
        <v>286</v>
      </c>
      <c r="X22" s="1171"/>
      <c r="Y22" s="1171"/>
      <c r="Z22" s="1171"/>
      <c r="AA22" s="1171"/>
      <c r="AB22" s="238" t="s">
        <v>1</v>
      </c>
      <c r="AC22" s="238"/>
      <c r="AD22" s="238"/>
      <c r="AE22" s="238"/>
      <c r="AF22" s="238"/>
      <c r="AG22" s="238"/>
      <c r="AH22" s="238"/>
      <c r="AI22" s="238"/>
    </row>
    <row r="23" spans="3:51" ht="13.5" customHeight="1">
      <c r="C23" s="104"/>
      <c r="D23" s="104"/>
      <c r="E23" s="104"/>
      <c r="F23" s="104"/>
      <c r="G23" s="104"/>
      <c r="H23" s="104"/>
      <c r="I23" s="104"/>
      <c r="J23" s="104"/>
      <c r="K23" s="104"/>
      <c r="L23" s="104"/>
      <c r="M23" s="104"/>
      <c r="N23" s="104"/>
      <c r="O23" s="104"/>
      <c r="P23" s="104"/>
      <c r="Q23" s="179" t="s">
        <v>285</v>
      </c>
      <c r="R23" s="179"/>
      <c r="S23" s="179"/>
      <c r="T23" s="179"/>
      <c r="U23" s="179"/>
      <c r="V23" s="179"/>
      <c r="W23" s="1171"/>
      <c r="X23" s="1171"/>
      <c r="Y23" s="1171"/>
      <c r="Z23" s="1171"/>
      <c r="AA23" s="1171"/>
      <c r="AB23" s="238" t="s">
        <v>282</v>
      </c>
      <c r="AC23" s="238"/>
      <c r="AD23" s="238"/>
      <c r="AE23" s="238"/>
      <c r="AF23" s="238"/>
      <c r="AG23" s="238"/>
      <c r="AH23" s="238"/>
      <c r="AI23" s="238"/>
    </row>
    <row r="24" spans="3:51" ht="13.5" customHeight="1">
      <c r="C24" s="104" t="s">
        <v>287</v>
      </c>
      <c r="D24" s="104"/>
      <c r="E24" s="104"/>
      <c r="F24" s="104"/>
      <c r="G24" s="104"/>
      <c r="H24" s="104"/>
      <c r="I24" s="104"/>
      <c r="J24" s="104"/>
      <c r="K24" s="104"/>
    </row>
    <row r="25" spans="3:51" ht="13.5" customHeight="1">
      <c r="C25" s="105"/>
      <c r="D25" s="105"/>
      <c r="E25" s="105"/>
      <c r="F25" s="105"/>
      <c r="G25" s="105"/>
      <c r="H25" s="105"/>
      <c r="I25" s="105"/>
      <c r="J25" s="105"/>
      <c r="K25" s="105"/>
    </row>
    <row r="26" spans="3:51" ht="13.5" customHeight="1">
      <c r="C26" s="106" t="s">
        <v>288</v>
      </c>
      <c r="D26" s="107"/>
      <c r="E26" s="107"/>
      <c r="F26" s="107"/>
      <c r="G26" s="107"/>
      <c r="H26" s="107"/>
      <c r="I26" s="107"/>
      <c r="J26" s="107"/>
      <c r="K26" s="108"/>
      <c r="L26" s="106"/>
      <c r="M26" s="107"/>
      <c r="N26" s="1157">
        <f>IF(計画提出書!N47="","",計画提出書!N47+1)</f>
        <v>2027</v>
      </c>
      <c r="O26" s="1157"/>
      <c r="P26" s="107" t="s">
        <v>289</v>
      </c>
      <c r="Q26" s="1157">
        <f>IF(計画提出書!N47="","",4)</f>
        <v>4</v>
      </c>
      <c r="R26" s="1157"/>
      <c r="S26" s="107" t="s">
        <v>290</v>
      </c>
      <c r="T26" s="1157">
        <f>IF(計画提出書!N47="","",1)</f>
        <v>1</v>
      </c>
      <c r="U26" s="1157"/>
      <c r="V26" s="107" t="s">
        <v>291</v>
      </c>
      <c r="W26" s="107" t="s">
        <v>292</v>
      </c>
      <c r="X26" s="107"/>
      <c r="Y26" s="107"/>
      <c r="Z26" s="107"/>
      <c r="AA26" s="1157">
        <f>IF(計画提出書!N47="","",計画提出書!N47+2)</f>
        <v>2028</v>
      </c>
      <c r="AB26" s="1157"/>
      <c r="AC26" s="107" t="s">
        <v>289</v>
      </c>
      <c r="AD26" s="1157">
        <f>IF(計画提出書!N47="","",3)</f>
        <v>3</v>
      </c>
      <c r="AE26" s="1157"/>
      <c r="AF26" s="107" t="s">
        <v>290</v>
      </c>
      <c r="AG26" s="1157">
        <f>IF(計画提出書!N47="","",31)</f>
        <v>31</v>
      </c>
      <c r="AH26" s="1157"/>
      <c r="AI26" s="108" t="s">
        <v>291</v>
      </c>
      <c r="AY26" s="1"/>
    </row>
    <row r="27" spans="3:51" ht="13.5" customHeight="1">
      <c r="C27" s="109"/>
      <c r="D27" s="110"/>
      <c r="E27" s="110"/>
      <c r="F27" s="110"/>
      <c r="G27" s="110"/>
      <c r="H27" s="110"/>
      <c r="I27" s="110"/>
      <c r="J27" s="110"/>
      <c r="K27" s="111"/>
      <c r="L27" s="109"/>
      <c r="M27" s="110"/>
      <c r="N27" s="1158"/>
      <c r="O27" s="1158"/>
      <c r="P27" s="110"/>
      <c r="Q27" s="1158"/>
      <c r="R27" s="1158"/>
      <c r="S27" s="110"/>
      <c r="T27" s="1158"/>
      <c r="U27" s="1158"/>
      <c r="V27" s="110"/>
      <c r="W27" s="110"/>
      <c r="X27" s="110"/>
      <c r="Y27" s="110"/>
      <c r="Z27" s="110"/>
      <c r="AA27" s="1158"/>
      <c r="AB27" s="1158"/>
      <c r="AC27" s="110"/>
      <c r="AD27" s="1158"/>
      <c r="AE27" s="1158"/>
      <c r="AF27" s="110"/>
      <c r="AG27" s="1158"/>
      <c r="AH27" s="1158"/>
      <c r="AI27" s="111"/>
      <c r="AY27" s="1"/>
    </row>
    <row r="28" spans="3:51" ht="13.5" customHeight="1">
      <c r="C28" s="239" t="s">
        <v>33</v>
      </c>
      <c r="D28" s="239"/>
      <c r="E28" s="103" t="s">
        <v>12</v>
      </c>
      <c r="F28" s="103"/>
      <c r="G28" s="103"/>
      <c r="H28" s="103"/>
      <c r="I28" s="103"/>
      <c r="J28" s="103"/>
      <c r="K28" s="103"/>
      <c r="L28" s="1175" t="str">
        <f>IF(報告提出書【1年目】!L28="","",報告提出書【1年目】!L28)</f>
        <v/>
      </c>
      <c r="M28" s="1176"/>
      <c r="N28" s="1176"/>
      <c r="O28" s="1176"/>
      <c r="P28" s="1176"/>
      <c r="Q28" s="1176"/>
      <c r="R28" s="1201"/>
      <c r="S28" s="107" t="s">
        <v>34</v>
      </c>
      <c r="T28" s="222" t="s">
        <v>47</v>
      </c>
      <c r="U28" s="223"/>
      <c r="V28" s="223"/>
      <c r="W28" s="223"/>
      <c r="X28" s="223"/>
      <c r="Y28" s="223"/>
      <c r="Z28" s="223"/>
      <c r="AA28" s="224"/>
      <c r="AB28" s="1204" t="str">
        <f>IF('（別紙１）原油換算シート【2年目報告用】'!AD46="","",'（別紙１）原油換算シート【2年目報告用】'!AD46)</f>
        <v/>
      </c>
      <c r="AC28" s="1205"/>
      <c r="AD28" s="1205"/>
      <c r="AE28" s="1205"/>
      <c r="AF28" s="1205"/>
      <c r="AG28" s="1205"/>
      <c r="AH28" s="273" t="s">
        <v>37</v>
      </c>
      <c r="AI28" s="108"/>
    </row>
    <row r="29" spans="3:51" ht="13.5" customHeight="1">
      <c r="C29" s="239"/>
      <c r="D29" s="239"/>
      <c r="E29" s="103"/>
      <c r="F29" s="103"/>
      <c r="G29" s="103"/>
      <c r="H29" s="103"/>
      <c r="I29" s="103"/>
      <c r="J29" s="103"/>
      <c r="K29" s="103"/>
      <c r="L29" s="1181"/>
      <c r="M29" s="1202"/>
      <c r="N29" s="1202"/>
      <c r="O29" s="1202"/>
      <c r="P29" s="1202"/>
      <c r="Q29" s="1202"/>
      <c r="R29" s="1203"/>
      <c r="S29" s="110"/>
      <c r="T29" s="225"/>
      <c r="U29" s="226"/>
      <c r="V29" s="226"/>
      <c r="W29" s="226"/>
      <c r="X29" s="226"/>
      <c r="Y29" s="226"/>
      <c r="Z29" s="226"/>
      <c r="AA29" s="227"/>
      <c r="AB29" s="1206"/>
      <c r="AC29" s="1207"/>
      <c r="AD29" s="1207"/>
      <c r="AE29" s="1207"/>
      <c r="AF29" s="1207"/>
      <c r="AG29" s="1207"/>
      <c r="AH29" s="266"/>
      <c r="AI29" s="181"/>
    </row>
    <row r="30" spans="3:51" ht="13.5" customHeight="1">
      <c r="C30" s="239"/>
      <c r="D30" s="239"/>
      <c r="E30" s="103" t="s">
        <v>13</v>
      </c>
      <c r="F30" s="103"/>
      <c r="G30" s="103"/>
      <c r="H30" s="103"/>
      <c r="I30" s="103"/>
      <c r="J30" s="103"/>
      <c r="K30" s="103"/>
      <c r="L30" s="1175" t="str">
        <f>IF(報告提出書【1年目】!L30="","",報告提出書【1年目】!L30)</f>
        <v/>
      </c>
      <c r="M30" s="1176"/>
      <c r="N30" s="1176"/>
      <c r="O30" s="1176"/>
      <c r="P30" s="1176"/>
      <c r="Q30" s="1176"/>
      <c r="R30" s="1201"/>
      <c r="S30" s="107" t="s">
        <v>35</v>
      </c>
      <c r="T30" s="225"/>
      <c r="U30" s="226"/>
      <c r="V30" s="226"/>
      <c r="W30" s="226"/>
      <c r="X30" s="226"/>
      <c r="Y30" s="226"/>
      <c r="Z30" s="226"/>
      <c r="AA30" s="227"/>
      <c r="AB30" s="1206"/>
      <c r="AC30" s="1207"/>
      <c r="AD30" s="1207"/>
      <c r="AE30" s="1207"/>
      <c r="AF30" s="1207"/>
      <c r="AG30" s="1207"/>
      <c r="AH30" s="266"/>
      <c r="AI30" s="181"/>
    </row>
    <row r="31" spans="3:51" ht="13.5" customHeight="1">
      <c r="C31" s="239"/>
      <c r="D31" s="239"/>
      <c r="E31" s="103"/>
      <c r="F31" s="103"/>
      <c r="G31" s="103"/>
      <c r="H31" s="103"/>
      <c r="I31" s="103"/>
      <c r="J31" s="103"/>
      <c r="K31" s="103"/>
      <c r="L31" s="1181"/>
      <c r="M31" s="1202"/>
      <c r="N31" s="1202"/>
      <c r="O31" s="1202"/>
      <c r="P31" s="1202"/>
      <c r="Q31" s="1202"/>
      <c r="R31" s="1203"/>
      <c r="S31" s="110"/>
      <c r="T31" s="228"/>
      <c r="U31" s="229"/>
      <c r="V31" s="229"/>
      <c r="W31" s="229"/>
      <c r="X31" s="229"/>
      <c r="Y31" s="229"/>
      <c r="Z31" s="229"/>
      <c r="AA31" s="230"/>
      <c r="AB31" s="1208"/>
      <c r="AC31" s="1209"/>
      <c r="AD31" s="1209"/>
      <c r="AE31" s="1209"/>
      <c r="AF31" s="1209"/>
      <c r="AG31" s="1209"/>
      <c r="AH31" s="274"/>
      <c r="AI31" s="111"/>
    </row>
    <row r="32" spans="3:51" ht="13.5" customHeight="1">
      <c r="C32" s="239"/>
      <c r="D32" s="239"/>
      <c r="E32" s="103" t="s">
        <v>14</v>
      </c>
      <c r="F32" s="103"/>
      <c r="G32" s="103"/>
      <c r="H32" s="103"/>
      <c r="I32" s="103"/>
      <c r="J32" s="103"/>
      <c r="K32" s="103"/>
      <c r="L32" s="1175" t="str">
        <f>IF(報告提出書【1年目】!L32="","",報告提出書【1年目】!L32)</f>
        <v/>
      </c>
      <c r="M32" s="1176"/>
      <c r="N32" s="1176"/>
      <c r="O32" s="1176"/>
      <c r="P32" s="1176"/>
      <c r="Q32" s="265" t="s">
        <v>36</v>
      </c>
      <c r="R32" s="107"/>
      <c r="S32" s="108"/>
      <c r="T32" s="249" t="s">
        <v>15</v>
      </c>
      <c r="U32" s="249"/>
      <c r="V32" s="249"/>
      <c r="W32" s="249"/>
      <c r="X32" s="249"/>
      <c r="Y32" s="249"/>
      <c r="Z32" s="249"/>
      <c r="AA32" s="249"/>
      <c r="AB32" s="1180" t="str">
        <f>IF(報告提出書【1年目】!AB32="","",報告提出書【1年目】!AB32)</f>
        <v/>
      </c>
      <c r="AC32" s="1180"/>
      <c r="AD32" s="1180"/>
      <c r="AE32" s="1180"/>
      <c r="AF32" s="1180"/>
      <c r="AG32" s="1181"/>
      <c r="AH32" s="313" t="s">
        <v>38</v>
      </c>
      <c r="AI32" s="249"/>
    </row>
    <row r="33" spans="3:35" ht="13.5" customHeight="1">
      <c r="C33" s="239"/>
      <c r="D33" s="239"/>
      <c r="E33" s="250"/>
      <c r="F33" s="250"/>
      <c r="G33" s="250"/>
      <c r="H33" s="250"/>
      <c r="I33" s="250"/>
      <c r="J33" s="250"/>
      <c r="K33" s="250"/>
      <c r="L33" s="1177"/>
      <c r="M33" s="1178"/>
      <c r="N33" s="1178"/>
      <c r="O33" s="1178"/>
      <c r="P33" s="1178"/>
      <c r="Q33" s="266"/>
      <c r="R33" s="179"/>
      <c r="S33" s="181"/>
      <c r="T33" s="250"/>
      <c r="U33" s="250"/>
      <c r="V33" s="250"/>
      <c r="W33" s="250"/>
      <c r="X33" s="250"/>
      <c r="Y33" s="250"/>
      <c r="Z33" s="250"/>
      <c r="AA33" s="250"/>
      <c r="AB33" s="1182"/>
      <c r="AC33" s="1182"/>
      <c r="AD33" s="1182"/>
      <c r="AE33" s="1182"/>
      <c r="AF33" s="1182"/>
      <c r="AG33" s="1175"/>
      <c r="AH33" s="314"/>
      <c r="AI33" s="250"/>
    </row>
    <row r="34" spans="3:35" ht="13.5" customHeight="1">
      <c r="C34" s="239"/>
      <c r="D34" s="240"/>
      <c r="E34" s="182" t="s">
        <v>218</v>
      </c>
      <c r="F34" s="299"/>
      <c r="G34" s="299"/>
      <c r="H34" s="299"/>
      <c r="I34" s="299"/>
      <c r="J34" s="299"/>
      <c r="K34" s="300"/>
      <c r="L34" s="207" t="s">
        <v>458</v>
      </c>
      <c r="M34" s="321"/>
      <c r="N34" s="321"/>
      <c r="O34" s="321"/>
      <c r="P34" s="321"/>
      <c r="Q34" s="322"/>
      <c r="R34" s="207" t="s">
        <v>72</v>
      </c>
      <c r="S34" s="208"/>
      <c r="T34" s="208"/>
      <c r="U34" s="208"/>
      <c r="V34" s="208"/>
      <c r="W34" s="209"/>
      <c r="X34" s="207" t="s">
        <v>484</v>
      </c>
      <c r="Y34" s="208"/>
      <c r="Z34" s="208"/>
      <c r="AA34" s="208"/>
      <c r="AB34" s="208"/>
      <c r="AC34" s="209"/>
      <c r="AD34" s="207" t="s">
        <v>45</v>
      </c>
      <c r="AE34" s="208"/>
      <c r="AF34" s="208"/>
      <c r="AG34" s="208"/>
      <c r="AH34" s="208"/>
      <c r="AI34" s="209"/>
    </row>
    <row r="35" spans="3:35" ht="13.5" customHeight="1">
      <c r="C35" s="239"/>
      <c r="D35" s="240"/>
      <c r="E35" s="301"/>
      <c r="F35" s="302"/>
      <c r="G35" s="302"/>
      <c r="H35" s="302"/>
      <c r="I35" s="302"/>
      <c r="J35" s="302"/>
      <c r="K35" s="303"/>
      <c r="L35" s="218" t="str">
        <f>IF('（別紙２）二酸化炭素排出量計算シート【2年目報告用】'!AC53="","",'（別紙２）二酸化炭素排出量計算シート【2年目報告用】'!AC53)</f>
        <v/>
      </c>
      <c r="M35" s="219"/>
      <c r="N35" s="219"/>
      <c r="O35" s="219"/>
      <c r="P35" s="210" t="s">
        <v>481</v>
      </c>
      <c r="Q35" s="211"/>
      <c r="R35" s="218" t="str">
        <f>IF('（別紙２）二酸化炭素排出量計算シート【2年目報告用】'!AA77="","",'（別紙２）二酸化炭素排出量計算シート【2年目報告用】'!AA77)</f>
        <v/>
      </c>
      <c r="S35" s="219"/>
      <c r="T35" s="219"/>
      <c r="U35" s="219"/>
      <c r="V35" s="210" t="s">
        <v>481</v>
      </c>
      <c r="W35" s="211"/>
      <c r="X35" s="218" t="str">
        <f>IF('（別紙２）二酸化炭素排出量計算シート【2年目報告用】'!AA79="","",'（別紙２）二酸化炭素排出量計算シート【2年目報告用】'!AA79)</f>
        <v/>
      </c>
      <c r="Y35" s="219"/>
      <c r="Z35" s="219"/>
      <c r="AA35" s="219"/>
      <c r="AB35" s="210" t="s">
        <v>481</v>
      </c>
      <c r="AC35" s="211"/>
      <c r="AD35" s="218" t="str">
        <f>IF('（別紙２）二酸化炭素排出量計算シート【2年目報告用】'!AA106="","",'（別紙２）二酸化炭素排出量計算シート【2年目報告用】'!AA106)</f>
        <v/>
      </c>
      <c r="AE35" s="219"/>
      <c r="AF35" s="219"/>
      <c r="AG35" s="219"/>
      <c r="AH35" s="210" t="s">
        <v>481</v>
      </c>
      <c r="AI35" s="211"/>
    </row>
    <row r="36" spans="3:35" ht="13.5" customHeight="1">
      <c r="C36" s="239"/>
      <c r="D36" s="240"/>
      <c r="E36" s="301"/>
      <c r="F36" s="302"/>
      <c r="G36" s="302"/>
      <c r="H36" s="302"/>
      <c r="I36" s="302"/>
      <c r="J36" s="302"/>
      <c r="K36" s="303"/>
      <c r="L36" s="220"/>
      <c r="M36" s="221"/>
      <c r="N36" s="221"/>
      <c r="O36" s="221"/>
      <c r="P36" s="212"/>
      <c r="Q36" s="213"/>
      <c r="R36" s="220"/>
      <c r="S36" s="221"/>
      <c r="T36" s="221"/>
      <c r="U36" s="221"/>
      <c r="V36" s="212"/>
      <c r="W36" s="213"/>
      <c r="X36" s="220"/>
      <c r="Y36" s="221"/>
      <c r="Z36" s="221"/>
      <c r="AA36" s="221"/>
      <c r="AB36" s="212"/>
      <c r="AC36" s="213"/>
      <c r="AD36" s="220"/>
      <c r="AE36" s="221"/>
      <c r="AF36" s="221"/>
      <c r="AG36" s="221"/>
      <c r="AH36" s="212"/>
      <c r="AI36" s="213"/>
    </row>
    <row r="37" spans="3:35" ht="13.5" customHeight="1">
      <c r="C37" s="239"/>
      <c r="D37" s="240"/>
      <c r="E37" s="301"/>
      <c r="F37" s="302"/>
      <c r="G37" s="302"/>
      <c r="H37" s="302"/>
      <c r="I37" s="302"/>
      <c r="J37" s="302"/>
      <c r="K37" s="303"/>
      <c r="L37" s="241" t="s">
        <v>457</v>
      </c>
      <c r="M37" s="242"/>
      <c r="N37" s="242"/>
      <c r="O37" s="242"/>
      <c r="P37" s="242"/>
      <c r="Q37" s="243"/>
      <c r="R37" s="207" t="s">
        <v>46</v>
      </c>
      <c r="S37" s="208"/>
      <c r="T37" s="208"/>
      <c r="U37" s="208"/>
      <c r="V37" s="208"/>
      <c r="W37" s="209"/>
      <c r="X37" s="207" t="s">
        <v>482</v>
      </c>
      <c r="Y37" s="208"/>
      <c r="Z37" s="208"/>
      <c r="AA37" s="208"/>
      <c r="AB37" s="208"/>
      <c r="AC37" s="209"/>
      <c r="AD37" s="207" t="s">
        <v>483</v>
      </c>
      <c r="AE37" s="208"/>
      <c r="AF37" s="208"/>
      <c r="AG37" s="208"/>
      <c r="AH37" s="208"/>
      <c r="AI37" s="209"/>
    </row>
    <row r="38" spans="3:35" ht="13.5" customHeight="1">
      <c r="C38" s="239"/>
      <c r="D38" s="240"/>
      <c r="E38" s="301"/>
      <c r="F38" s="302"/>
      <c r="G38" s="302"/>
      <c r="H38" s="302"/>
      <c r="I38" s="302"/>
      <c r="J38" s="302"/>
      <c r="K38" s="303"/>
      <c r="L38" s="218" t="str">
        <f>IF('（別紙２）二酸化炭素排出量計算シート【2年目報告用】'!AA75="","",'（別紙２）二酸化炭素排出量計算シート【2年目報告用】'!AA75)</f>
        <v/>
      </c>
      <c r="M38" s="219"/>
      <c r="N38" s="219"/>
      <c r="O38" s="219"/>
      <c r="P38" s="210" t="s">
        <v>481</v>
      </c>
      <c r="Q38" s="211"/>
      <c r="R38" s="218" t="str">
        <f>IF('（別紙２）二酸化炭素排出量計算シート【2年目報告用】'!AA117="","",'（別紙２）二酸化炭素排出量計算シート【2年目報告用】'!AA117)</f>
        <v/>
      </c>
      <c r="S38" s="219"/>
      <c r="T38" s="219"/>
      <c r="U38" s="219"/>
      <c r="V38" s="210" t="s">
        <v>481</v>
      </c>
      <c r="W38" s="211"/>
      <c r="X38" s="218" t="str">
        <f>IF('（別紙２）二酸化炭素排出量計算シート【2年目報告用】'!AA119="","",'（別紙２）二酸化炭素排出量計算シート【2年目報告用】'!AA119)</f>
        <v/>
      </c>
      <c r="Y38" s="219"/>
      <c r="Z38" s="219"/>
      <c r="AA38" s="219"/>
      <c r="AB38" s="210" t="s">
        <v>481</v>
      </c>
      <c r="AC38" s="211"/>
      <c r="AD38" s="218" t="str">
        <f>IF('（別紙２）二酸化炭素排出量計算シート【2年目報告用】'!AA121="","",'（別紙２）二酸化炭素排出量計算シート【2年目報告用】'!AA121)</f>
        <v/>
      </c>
      <c r="AE38" s="219"/>
      <c r="AF38" s="219"/>
      <c r="AG38" s="219"/>
      <c r="AH38" s="210" t="s">
        <v>481</v>
      </c>
      <c r="AI38" s="211"/>
    </row>
    <row r="39" spans="3:35" ht="13.5" customHeight="1">
      <c r="C39" s="239"/>
      <c r="D39" s="240"/>
      <c r="E39" s="304"/>
      <c r="F39" s="305"/>
      <c r="G39" s="305"/>
      <c r="H39" s="305"/>
      <c r="I39" s="305"/>
      <c r="J39" s="305"/>
      <c r="K39" s="306"/>
      <c r="L39" s="220"/>
      <c r="M39" s="221"/>
      <c r="N39" s="221"/>
      <c r="O39" s="221"/>
      <c r="P39" s="212"/>
      <c r="Q39" s="213"/>
      <c r="R39" s="220"/>
      <c r="S39" s="221"/>
      <c r="T39" s="221"/>
      <c r="U39" s="221"/>
      <c r="V39" s="212"/>
      <c r="W39" s="213"/>
      <c r="X39" s="220"/>
      <c r="Y39" s="221"/>
      <c r="Z39" s="221"/>
      <c r="AA39" s="221"/>
      <c r="AB39" s="212"/>
      <c r="AC39" s="213"/>
      <c r="AD39" s="220"/>
      <c r="AE39" s="221"/>
      <c r="AF39" s="221"/>
      <c r="AG39" s="221"/>
      <c r="AH39" s="212"/>
      <c r="AI39" s="213"/>
    </row>
    <row r="40" spans="3:35" ht="16.5" customHeight="1">
      <c r="C40" s="103" t="s">
        <v>293</v>
      </c>
      <c r="D40" s="103"/>
      <c r="E40" s="103"/>
      <c r="F40" s="103"/>
      <c r="G40" s="103"/>
      <c r="H40" s="103"/>
      <c r="I40" s="103"/>
      <c r="J40" s="103"/>
      <c r="K40" s="103"/>
      <c r="L40" s="103"/>
      <c r="M40" s="103"/>
      <c r="N40" s="255" t="s">
        <v>20</v>
      </c>
      <c r="O40" s="256"/>
      <c r="P40" s="256"/>
      <c r="Q40" s="256"/>
      <c r="R40" s="256"/>
      <c r="S40" s="256"/>
      <c r="T40" s="256"/>
      <c r="U40" s="1183" t="str">
        <f>IF(報告提出書【1年目】!U40="","",報告提出書【1年目】!U40)</f>
        <v/>
      </c>
      <c r="V40" s="1184"/>
      <c r="W40" s="1184"/>
      <c r="X40" s="1184"/>
      <c r="Y40" s="1184"/>
      <c r="Z40" s="1184"/>
      <c r="AA40" s="1184"/>
      <c r="AB40" s="1184"/>
      <c r="AC40" s="1184"/>
      <c r="AD40" s="1184"/>
      <c r="AE40" s="1184"/>
      <c r="AF40" s="1184"/>
      <c r="AG40" s="1184"/>
      <c r="AH40" s="1184"/>
      <c r="AI40" s="1185"/>
    </row>
    <row r="41" spans="3:35" ht="16.5" customHeight="1">
      <c r="C41" s="103"/>
      <c r="D41" s="103"/>
      <c r="E41" s="103"/>
      <c r="F41" s="103"/>
      <c r="G41" s="103"/>
      <c r="H41" s="103"/>
      <c r="I41" s="103"/>
      <c r="J41" s="103"/>
      <c r="K41" s="103"/>
      <c r="L41" s="103"/>
      <c r="M41" s="103"/>
      <c r="N41" s="257" t="s">
        <v>21</v>
      </c>
      <c r="O41" s="104"/>
      <c r="P41" s="104"/>
      <c r="Q41" s="104"/>
      <c r="R41" s="104"/>
      <c r="S41" s="104"/>
      <c r="T41" s="104"/>
      <c r="U41" s="1268" t="str">
        <f>IF(報告提出書【1年目】!U41="","",報告提出書【1年目】!U41)</f>
        <v/>
      </c>
      <c r="V41" s="1269"/>
      <c r="W41" s="1269"/>
      <c r="X41" s="1269"/>
      <c r="Y41" s="1269"/>
      <c r="Z41" s="1269"/>
      <c r="AA41" s="1269"/>
      <c r="AB41" s="1269"/>
      <c r="AC41" s="1269"/>
      <c r="AD41" s="1269"/>
      <c r="AE41" s="1269"/>
      <c r="AF41" s="1269"/>
      <c r="AG41" s="1269"/>
      <c r="AH41" s="1269"/>
      <c r="AI41" s="1270"/>
    </row>
    <row r="42" spans="3:35" ht="16.5" customHeight="1">
      <c r="C42" s="103"/>
      <c r="D42" s="103"/>
      <c r="E42" s="103"/>
      <c r="F42" s="103"/>
      <c r="G42" s="103"/>
      <c r="H42" s="103"/>
      <c r="I42" s="103"/>
      <c r="J42" s="103"/>
      <c r="K42" s="103"/>
      <c r="L42" s="103"/>
      <c r="M42" s="103"/>
      <c r="N42" s="257" t="s">
        <v>22</v>
      </c>
      <c r="O42" s="104"/>
      <c r="P42" s="104"/>
      <c r="Q42" s="104"/>
      <c r="R42" s="104"/>
      <c r="S42" s="104"/>
      <c r="T42" s="104"/>
      <c r="U42" s="1161" t="str">
        <f>IF(報告提出書【1年目】!U42="","",報告提出書【1年目】!U42)</f>
        <v/>
      </c>
      <c r="V42" s="1162"/>
      <c r="W42" s="1162"/>
      <c r="X42" s="1162"/>
      <c r="Y42" s="1162"/>
      <c r="Z42" s="1162"/>
      <c r="AA42" s="1162"/>
      <c r="AB42" s="1163"/>
      <c r="AC42" s="1162" t="str">
        <f>IF(報告提出書【1年目】!AC42="","",報告提出書【1年目】!AC42)</f>
        <v/>
      </c>
      <c r="AD42" s="1162"/>
      <c r="AE42" s="1162"/>
      <c r="AF42" s="1162"/>
      <c r="AG42" s="1162"/>
      <c r="AH42" s="1162"/>
      <c r="AI42" s="1179"/>
    </row>
    <row r="43" spans="3:35" ht="16.5" customHeight="1">
      <c r="C43" s="103"/>
      <c r="D43" s="103"/>
      <c r="E43" s="103"/>
      <c r="F43" s="103"/>
      <c r="G43" s="103"/>
      <c r="H43" s="103"/>
      <c r="I43" s="103"/>
      <c r="J43" s="103"/>
      <c r="K43" s="103"/>
      <c r="L43" s="103"/>
      <c r="M43" s="103"/>
      <c r="N43" s="345" t="s">
        <v>23</v>
      </c>
      <c r="O43" s="346"/>
      <c r="P43" s="346"/>
      <c r="Q43" s="346"/>
      <c r="R43" s="346"/>
      <c r="S43" s="346"/>
      <c r="T43" s="346"/>
      <c r="U43" s="1210" t="str">
        <f>IF(報告提出書【1年目】!U43="","",報告提出書【1年目】!U43)</f>
        <v/>
      </c>
      <c r="V43" s="1211"/>
      <c r="W43" s="1211"/>
      <c r="X43" s="1211"/>
      <c r="Y43" s="1211"/>
      <c r="Z43" s="1211"/>
      <c r="AA43" s="1211"/>
      <c r="AB43" s="1211"/>
      <c r="AC43" s="1211"/>
      <c r="AD43" s="1211"/>
      <c r="AE43" s="1211"/>
      <c r="AF43" s="1211"/>
      <c r="AG43" s="1211"/>
      <c r="AH43" s="1211"/>
      <c r="AI43" s="1212"/>
    </row>
    <row r="44" spans="3:35" ht="13.5" customHeight="1">
      <c r="C44" s="103" t="s">
        <v>294</v>
      </c>
      <c r="D44" s="103"/>
      <c r="E44" s="249"/>
      <c r="F44" s="249"/>
      <c r="G44" s="249"/>
      <c r="H44" s="249"/>
      <c r="I44" s="249"/>
      <c r="J44" s="249"/>
      <c r="K44" s="249"/>
      <c r="L44" s="249"/>
      <c r="M44" s="249"/>
      <c r="N44" s="255" t="s">
        <v>17</v>
      </c>
      <c r="O44" s="256"/>
      <c r="P44" s="256"/>
      <c r="Q44" s="256"/>
      <c r="R44" s="256"/>
      <c r="S44" s="256"/>
      <c r="T44" s="256"/>
      <c r="U44" s="256"/>
      <c r="V44" s="256"/>
      <c r="W44" s="256"/>
      <c r="X44" s="256"/>
      <c r="Y44" s="256"/>
      <c r="Z44" s="256"/>
      <c r="AA44" s="256"/>
      <c r="AB44" s="265" t="s">
        <v>41</v>
      </c>
      <c r="AC44" s="107"/>
      <c r="AD44" s="107"/>
      <c r="AE44" s="107"/>
      <c r="AF44" s="107"/>
      <c r="AG44" s="107"/>
      <c r="AH44" s="107"/>
      <c r="AI44" s="108"/>
    </row>
    <row r="45" spans="3:35" ht="13.5" customHeight="1">
      <c r="C45" s="103"/>
      <c r="D45" s="103"/>
      <c r="E45" s="103"/>
      <c r="F45" s="103"/>
      <c r="G45" s="103"/>
      <c r="H45" s="103"/>
      <c r="I45" s="103"/>
      <c r="J45" s="103"/>
      <c r="K45" s="103"/>
      <c r="L45" s="103"/>
      <c r="M45" s="103"/>
      <c r="N45" s="264"/>
      <c r="O45" s="105"/>
      <c r="P45" s="105"/>
      <c r="Q45" s="105"/>
      <c r="R45" s="105"/>
      <c r="S45" s="105"/>
      <c r="T45" s="105"/>
      <c r="U45" s="105"/>
      <c r="V45" s="105"/>
      <c r="W45" s="105"/>
      <c r="X45" s="105"/>
      <c r="Y45" s="105"/>
      <c r="Z45" s="105"/>
      <c r="AA45" s="105"/>
      <c r="AB45" s="274"/>
      <c r="AC45" s="110"/>
      <c r="AD45" s="110"/>
      <c r="AE45" s="110"/>
      <c r="AF45" s="110"/>
      <c r="AG45" s="110"/>
      <c r="AH45" s="110"/>
      <c r="AI45" s="111"/>
    </row>
    <row r="46" spans="3:35" ht="13.5" customHeight="1">
      <c r="C46" s="103"/>
      <c r="D46" s="103"/>
      <c r="E46" s="103"/>
      <c r="F46" s="103"/>
      <c r="G46" s="103"/>
      <c r="H46" s="103"/>
      <c r="I46" s="103"/>
      <c r="J46" s="103"/>
      <c r="K46" s="103"/>
      <c r="L46" s="103"/>
      <c r="M46" s="103"/>
      <c r="N46" s="255" t="s">
        <v>18</v>
      </c>
      <c r="O46" s="256"/>
      <c r="P46" s="256"/>
      <c r="Q46" s="256"/>
      <c r="R46" s="256"/>
      <c r="S46" s="256"/>
      <c r="T46" s="256"/>
      <c r="U46" s="256"/>
      <c r="V46" s="256"/>
      <c r="W46" s="256"/>
      <c r="X46" s="256"/>
      <c r="Y46" s="256"/>
      <c r="Z46" s="256"/>
      <c r="AA46" s="256"/>
      <c r="AB46" s="265" t="s">
        <v>40</v>
      </c>
      <c r="AC46" s="107"/>
      <c r="AD46" s="107"/>
      <c r="AE46" s="107"/>
      <c r="AF46" s="107"/>
      <c r="AG46" s="107"/>
      <c r="AH46" s="107"/>
      <c r="AI46" s="108"/>
    </row>
    <row r="47" spans="3:35" ht="13.5" customHeight="1">
      <c r="C47" s="103"/>
      <c r="D47" s="103"/>
      <c r="E47" s="103"/>
      <c r="F47" s="103"/>
      <c r="G47" s="103"/>
      <c r="H47" s="103"/>
      <c r="I47" s="103"/>
      <c r="J47" s="103"/>
      <c r="K47" s="103"/>
      <c r="L47" s="103"/>
      <c r="M47" s="103"/>
      <c r="N47" s="257"/>
      <c r="O47" s="104"/>
      <c r="P47" s="104"/>
      <c r="Q47" s="104"/>
      <c r="R47" s="104"/>
      <c r="S47" s="104"/>
      <c r="T47" s="104"/>
      <c r="U47" s="104"/>
      <c r="V47" s="104"/>
      <c r="W47" s="104"/>
      <c r="X47" s="104"/>
      <c r="Y47" s="104"/>
      <c r="Z47" s="104"/>
      <c r="AA47" s="104"/>
      <c r="AB47" s="274"/>
      <c r="AC47" s="110"/>
      <c r="AD47" s="110"/>
      <c r="AE47" s="110"/>
      <c r="AF47" s="110"/>
      <c r="AG47" s="110"/>
      <c r="AH47" s="110"/>
      <c r="AI47" s="111"/>
    </row>
    <row r="48" spans="3:35" ht="13.5" customHeight="1">
      <c r="C48" s="103" t="s">
        <v>24</v>
      </c>
      <c r="D48" s="103"/>
      <c r="E48" s="103"/>
      <c r="F48" s="103"/>
      <c r="G48" s="103"/>
      <c r="H48" s="103"/>
      <c r="I48" s="103"/>
      <c r="J48" s="103"/>
      <c r="K48" s="103"/>
      <c r="L48" s="103"/>
      <c r="M48" s="353"/>
      <c r="N48" s="1199"/>
      <c r="O48" s="323"/>
      <c r="P48" s="1197">
        <f>IF(計画提出書!N47="","",計画提出書!N47)</f>
        <v>2026</v>
      </c>
      <c r="Q48" s="1197"/>
      <c r="R48" s="323" t="s">
        <v>4</v>
      </c>
      <c r="S48" s="1197">
        <f>IF(計画提出書!S47="","",計画提出書!S47)</f>
        <v>4</v>
      </c>
      <c r="T48" s="1197"/>
      <c r="U48" s="323" t="s">
        <v>5</v>
      </c>
      <c r="V48" s="1197">
        <f>IF(計画提出書!V47="","",計画提出書!V47)</f>
        <v>1</v>
      </c>
      <c r="W48" s="1197"/>
      <c r="X48" s="323" t="s">
        <v>492</v>
      </c>
      <c r="Y48" s="323"/>
      <c r="Z48" s="323"/>
      <c r="AA48" s="1197">
        <f>IF(計画提出書!AA47="","",計画提出書!AA47)</f>
        <v>2029</v>
      </c>
      <c r="AB48" s="1197"/>
      <c r="AC48" s="323" t="s">
        <v>4</v>
      </c>
      <c r="AD48" s="1197">
        <f>IF(計画提出書!AD47="","",計画提出書!AD47)</f>
        <v>3</v>
      </c>
      <c r="AE48" s="1197"/>
      <c r="AF48" s="323" t="s">
        <v>5</v>
      </c>
      <c r="AG48" s="1197">
        <f>IF(計画提出書!AG47="","",計画提出書!AG47)</f>
        <v>31</v>
      </c>
      <c r="AH48" s="1197"/>
      <c r="AI48" s="354" t="s">
        <v>6</v>
      </c>
    </row>
    <row r="49" spans="3:35" ht="13.5" customHeight="1">
      <c r="C49" s="103"/>
      <c r="D49" s="103"/>
      <c r="E49" s="103"/>
      <c r="F49" s="103"/>
      <c r="G49" s="103"/>
      <c r="H49" s="103"/>
      <c r="I49" s="103"/>
      <c r="J49" s="103"/>
      <c r="K49" s="103"/>
      <c r="L49" s="103"/>
      <c r="M49" s="353"/>
      <c r="N49" s="1200"/>
      <c r="O49" s="324"/>
      <c r="P49" s="1198"/>
      <c r="Q49" s="1198"/>
      <c r="R49" s="324"/>
      <c r="S49" s="1198"/>
      <c r="T49" s="1198"/>
      <c r="U49" s="324"/>
      <c r="V49" s="1198"/>
      <c r="W49" s="1198"/>
      <c r="X49" s="324"/>
      <c r="Y49" s="324"/>
      <c r="Z49" s="324"/>
      <c r="AA49" s="1198"/>
      <c r="AB49" s="1198"/>
      <c r="AC49" s="324"/>
      <c r="AD49" s="1198"/>
      <c r="AE49" s="1198"/>
      <c r="AF49" s="324"/>
      <c r="AG49" s="1198"/>
      <c r="AH49" s="1198"/>
      <c r="AI49" s="355"/>
    </row>
    <row r="50" spans="3:35" ht="13.5" customHeight="1">
      <c r="C50" s="329" t="s">
        <v>1</v>
      </c>
      <c r="D50" s="330"/>
      <c r="E50" s="330"/>
      <c r="F50" s="330"/>
      <c r="G50" s="330"/>
      <c r="H50" s="330"/>
      <c r="I50" s="330"/>
      <c r="J50" s="256" t="s">
        <v>295</v>
      </c>
      <c r="K50" s="256"/>
      <c r="L50" s="256"/>
      <c r="M50" s="350"/>
      <c r="N50" s="257" t="s">
        <v>26</v>
      </c>
      <c r="O50" s="104"/>
      <c r="P50" s="104"/>
      <c r="Q50" s="104"/>
      <c r="R50" s="104"/>
      <c r="S50" s="104"/>
      <c r="T50" s="104"/>
      <c r="U50" s="104"/>
      <c r="V50" s="104"/>
      <c r="W50" s="104"/>
      <c r="X50" s="104"/>
      <c r="Y50" s="104"/>
      <c r="Z50" s="104"/>
      <c r="AA50" s="104"/>
      <c r="AB50" s="104"/>
      <c r="AC50" s="104"/>
      <c r="AD50" s="104"/>
      <c r="AE50" s="104"/>
      <c r="AF50" s="104"/>
      <c r="AG50" s="104"/>
      <c r="AH50" s="104"/>
      <c r="AI50" s="343"/>
    </row>
    <row r="51" spans="3:35" ht="13.5" customHeight="1">
      <c r="C51" s="1189" t="s">
        <v>282</v>
      </c>
      <c r="D51" s="1190"/>
      <c r="E51" s="1190"/>
      <c r="F51" s="1190"/>
      <c r="G51" s="1190"/>
      <c r="H51" s="1190"/>
      <c r="I51" s="1190"/>
      <c r="J51" s="105"/>
      <c r="K51" s="105"/>
      <c r="L51" s="105"/>
      <c r="M51" s="344"/>
      <c r="N51" s="264"/>
      <c r="O51" s="105"/>
      <c r="P51" s="105"/>
      <c r="Q51" s="105"/>
      <c r="R51" s="105"/>
      <c r="S51" s="105"/>
      <c r="T51" s="105"/>
      <c r="U51" s="105"/>
      <c r="V51" s="105"/>
      <c r="W51" s="105"/>
      <c r="X51" s="105"/>
      <c r="Y51" s="105"/>
      <c r="Z51" s="105"/>
      <c r="AA51" s="105"/>
      <c r="AB51" s="105"/>
      <c r="AC51" s="105"/>
      <c r="AD51" s="105"/>
      <c r="AE51" s="105"/>
      <c r="AF51" s="105"/>
      <c r="AG51" s="105"/>
      <c r="AH51" s="105"/>
      <c r="AI51" s="344"/>
    </row>
    <row r="52" spans="3:35" ht="13.5" customHeight="1">
      <c r="C52" s="106" t="s">
        <v>296</v>
      </c>
      <c r="D52" s="107"/>
      <c r="E52" s="107"/>
      <c r="F52" s="107"/>
      <c r="G52" s="107"/>
      <c r="H52" s="107"/>
      <c r="I52" s="107"/>
      <c r="J52" s="107"/>
      <c r="K52" s="107"/>
      <c r="L52" s="107"/>
      <c r="M52" s="108"/>
      <c r="N52" s="1191"/>
      <c r="O52" s="1192"/>
      <c r="P52" s="1192"/>
      <c r="Q52" s="1192"/>
      <c r="R52" s="1192"/>
      <c r="S52" s="1192"/>
      <c r="T52" s="1192"/>
      <c r="U52" s="1192"/>
      <c r="V52" s="1192"/>
      <c r="W52" s="1192"/>
      <c r="X52" s="1192"/>
      <c r="Y52" s="1192"/>
      <c r="Z52" s="1192"/>
      <c r="AA52" s="1192"/>
      <c r="AB52" s="1192"/>
      <c r="AC52" s="1192"/>
      <c r="AD52" s="1192"/>
      <c r="AE52" s="1192"/>
      <c r="AF52" s="1192"/>
      <c r="AG52" s="1192"/>
      <c r="AH52" s="1192"/>
      <c r="AI52" s="1193"/>
    </row>
    <row r="53" spans="3:35" ht="13.5" customHeight="1">
      <c r="C53" s="109"/>
      <c r="D53" s="110"/>
      <c r="E53" s="110"/>
      <c r="F53" s="110"/>
      <c r="G53" s="110"/>
      <c r="H53" s="110"/>
      <c r="I53" s="110"/>
      <c r="J53" s="110"/>
      <c r="K53" s="110"/>
      <c r="L53" s="110"/>
      <c r="M53" s="111"/>
      <c r="N53" s="1194"/>
      <c r="O53" s="1195"/>
      <c r="P53" s="1195"/>
      <c r="Q53" s="1195"/>
      <c r="R53" s="1195"/>
      <c r="S53" s="1195"/>
      <c r="T53" s="1195"/>
      <c r="U53" s="1195"/>
      <c r="V53" s="1195"/>
      <c r="W53" s="1195"/>
      <c r="X53" s="1195"/>
      <c r="Y53" s="1195"/>
      <c r="Z53" s="1195"/>
      <c r="AA53" s="1195"/>
      <c r="AB53" s="1195"/>
      <c r="AC53" s="1195"/>
      <c r="AD53" s="1195"/>
      <c r="AE53" s="1195"/>
      <c r="AF53" s="1195"/>
      <c r="AG53" s="1195"/>
      <c r="AH53" s="1195"/>
      <c r="AI53" s="1196"/>
    </row>
    <row r="55" spans="3:35" ht="13.5" customHeight="1">
      <c r="C55" s="1" t="s">
        <v>28</v>
      </c>
      <c r="D55" s="1">
        <v>1</v>
      </c>
      <c r="E55" s="193" t="s">
        <v>301</v>
      </c>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3:35" ht="13.5" customHeight="1">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row>
    <row r="57" spans="3:35" ht="13.5" customHeight="1">
      <c r="D57" s="1">
        <v>2</v>
      </c>
      <c r="E57" s="193" t="s">
        <v>308</v>
      </c>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row>
    <row r="58" spans="3:35" ht="13.5" customHeight="1">
      <c r="E58" s="193"/>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row>
    <row r="59" spans="3:35" ht="13.5" customHeight="1">
      <c r="D59" s="1">
        <v>3</v>
      </c>
      <c r="E59" s="193" t="s">
        <v>388</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row>
    <row r="60" spans="3:35" ht="13.5" customHeight="1">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row>
    <row r="61" spans="3:35" ht="13.5" customHeight="1">
      <c r="D61" s="1">
        <v>4</v>
      </c>
      <c r="E61" s="193" t="s">
        <v>495</v>
      </c>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row>
    <row r="62" spans="3:35" ht="13.5" customHeight="1">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row>
    <row r="63" spans="3:35" ht="13.5" customHeight="1">
      <c r="D63" s="1">
        <v>5</v>
      </c>
      <c r="E63" s="193" t="s">
        <v>309</v>
      </c>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3:35" ht="13.5" customHeight="1">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row>
    <row r="65" spans="3:35" ht="13.5" customHeight="1">
      <c r="D65" s="1">
        <v>6</v>
      </c>
      <c r="E65" s="104" t="s">
        <v>310</v>
      </c>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row>
    <row r="66" spans="3:35" ht="13.5" customHeight="1">
      <c r="C66" s="298" t="s">
        <v>31</v>
      </c>
      <c r="D66" s="298"/>
      <c r="E66" s="104" t="s">
        <v>311</v>
      </c>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row>
  </sheetData>
  <sheetProtection formatCells="0" formatColumns="0" formatRows="0" insertHyperlinks="0"/>
  <mergeCells count="128">
    <mergeCell ref="E59:AI60"/>
    <mergeCell ref="AD48:AE49"/>
    <mergeCell ref="E61:AI62"/>
    <mergeCell ref="E63:AI64"/>
    <mergeCell ref="E65:AI65"/>
    <mergeCell ref="C66:D66"/>
    <mergeCell ref="E66:AI66"/>
    <mergeCell ref="C52:M53"/>
    <mergeCell ref="N52:AI53"/>
    <mergeCell ref="E55:AI56"/>
    <mergeCell ref="E57:AI58"/>
    <mergeCell ref="AI48:AI49"/>
    <mergeCell ref="C50:I50"/>
    <mergeCell ref="J50:M51"/>
    <mergeCell ref="N50:AI51"/>
    <mergeCell ref="C51:I51"/>
    <mergeCell ref="V48:W49"/>
    <mergeCell ref="C48:M49"/>
    <mergeCell ref="N48:O49"/>
    <mergeCell ref="AA48:AB49"/>
    <mergeCell ref="AC48:AC49"/>
    <mergeCell ref="P48:Q49"/>
    <mergeCell ref="R48:R49"/>
    <mergeCell ref="S48:T49"/>
    <mergeCell ref="C28:D39"/>
    <mergeCell ref="AD34:AI34"/>
    <mergeCell ref="L35:O36"/>
    <mergeCell ref="P35:Q36"/>
    <mergeCell ref="R35:U36"/>
    <mergeCell ref="V35:W36"/>
    <mergeCell ref="E34:K39"/>
    <mergeCell ref="L34:Q34"/>
    <mergeCell ref="R34:W34"/>
    <mergeCell ref="X34:AC34"/>
    <mergeCell ref="L37:Q37"/>
    <mergeCell ref="X35:AA36"/>
    <mergeCell ref="AB35:AC36"/>
    <mergeCell ref="AD35:AG36"/>
    <mergeCell ref="AH35:AI36"/>
    <mergeCell ref="R38:U39"/>
    <mergeCell ref="V38:W39"/>
    <mergeCell ref="X38:AA39"/>
    <mergeCell ref="R37:W37"/>
    <mergeCell ref="X37:AC37"/>
    <mergeCell ref="AB38:AC39"/>
    <mergeCell ref="AD37:AI37"/>
    <mergeCell ref="AD38:AG39"/>
    <mergeCell ref="AH38:AI39"/>
    <mergeCell ref="C44:M47"/>
    <mergeCell ref="N44:AA45"/>
    <mergeCell ref="N46:AA47"/>
    <mergeCell ref="C40:M43"/>
    <mergeCell ref="N40:T40"/>
    <mergeCell ref="U40:AI40"/>
    <mergeCell ref="U43:AI43"/>
    <mergeCell ref="AB44:AI45"/>
    <mergeCell ref="AB46:AI47"/>
    <mergeCell ref="N43:T43"/>
    <mergeCell ref="X48:Z49"/>
    <mergeCell ref="U48:U49"/>
    <mergeCell ref="AF48:AF49"/>
    <mergeCell ref="AG48:AH49"/>
    <mergeCell ref="N41:T41"/>
    <mergeCell ref="U41:AI41"/>
    <mergeCell ref="N42:T42"/>
    <mergeCell ref="U42:AB42"/>
    <mergeCell ref="AC42:AI42"/>
    <mergeCell ref="L38:O39"/>
    <mergeCell ref="P38:Q39"/>
    <mergeCell ref="AH32:AI33"/>
    <mergeCell ref="E32:K33"/>
    <mergeCell ref="L32:P33"/>
    <mergeCell ref="Q32:S33"/>
    <mergeCell ref="T32:AA33"/>
    <mergeCell ref="AB32:AG33"/>
    <mergeCell ref="AG26:AH27"/>
    <mergeCell ref="AB28:AG31"/>
    <mergeCell ref="AH28:AI31"/>
    <mergeCell ref="AI26:AI27"/>
    <mergeCell ref="AA26:AB27"/>
    <mergeCell ref="E30:K31"/>
    <mergeCell ref="L30:R31"/>
    <mergeCell ref="S30:S31"/>
    <mergeCell ref="E28:K29"/>
    <mergeCell ref="L28:R29"/>
    <mergeCell ref="S28:S29"/>
    <mergeCell ref="T28:AA31"/>
    <mergeCell ref="S26:S27"/>
    <mergeCell ref="T26:U27"/>
    <mergeCell ref="V26:V27"/>
    <mergeCell ref="W26:X27"/>
    <mergeCell ref="AF26:AF27"/>
    <mergeCell ref="Q18:T19"/>
    <mergeCell ref="U18:AI19"/>
    <mergeCell ref="S20:AI20"/>
    <mergeCell ref="C22:P23"/>
    <mergeCell ref="Q22:V22"/>
    <mergeCell ref="W22:AA23"/>
    <mergeCell ref="AB22:AI22"/>
    <mergeCell ref="Q23:V23"/>
    <mergeCell ref="AB23:AI23"/>
    <mergeCell ref="Y26:Z27"/>
    <mergeCell ref="C24:K25"/>
    <mergeCell ref="C26:K27"/>
    <mergeCell ref="L26:M27"/>
    <mergeCell ref="N26:O27"/>
    <mergeCell ref="P26:P27"/>
    <mergeCell ref="Q26:R27"/>
    <mergeCell ref="AC26:AC27"/>
    <mergeCell ref="AD26:AE27"/>
    <mergeCell ref="N13:P15"/>
    <mergeCell ref="Q13:T15"/>
    <mergeCell ref="V13:AI13"/>
    <mergeCell ref="U14:AI15"/>
    <mergeCell ref="AC10:AC11"/>
    <mergeCell ref="AD10:AE11"/>
    <mergeCell ref="AF10:AF11"/>
    <mergeCell ref="Q16:T17"/>
    <mergeCell ref="U16:AI17"/>
    <mergeCell ref="D12:K12"/>
    <mergeCell ref="B7:D7"/>
    <mergeCell ref="M8:T8"/>
    <mergeCell ref="U8:Y9"/>
    <mergeCell ref="M9:T9"/>
    <mergeCell ref="Y10:Z11"/>
    <mergeCell ref="AG10:AH11"/>
    <mergeCell ref="AI10:AI11"/>
    <mergeCell ref="AA10:AB11"/>
  </mergeCells>
  <phoneticPr fontId="34"/>
  <dataValidations count="1">
    <dataValidation showInputMessage="1" sqref="V26:W26 AA26 AC26 Y26 S26:T26 L26 P26:Q26 N26 AI26" xr:uid="{00000000-0002-0000-0900-000000000000}"/>
  </dataValidations>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6"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99FF99"/>
  </sheetPr>
  <dimension ref="B6:AJ132"/>
  <sheetViews>
    <sheetView showGridLines="0" view="pageBreakPreview" zoomScale="115" zoomScaleNormal="100" zoomScaleSheetLayoutView="115" workbookViewId="0">
      <pane xSplit="1" ySplit="5" topLeftCell="B6" activePane="bottomRight" state="frozen"/>
      <selection activeCell="U135" sqref="U135"/>
      <selection pane="topRight" activeCell="U135" sqref="U135"/>
      <selection pane="bottomLeft" activeCell="U135" sqref="U135"/>
      <selection pane="bottomRight" activeCell="B6" sqref="B6:C6"/>
    </sheetView>
  </sheetViews>
  <sheetFormatPr defaultColWidth="2.5" defaultRowHeight="13.5"/>
  <cols>
    <col min="1" max="67" width="2.5" style="1" customWidth="1"/>
    <col min="68" max="16384" width="2.5" style="1"/>
  </cols>
  <sheetData>
    <row r="6" spans="2:24" ht="13.5" customHeight="1">
      <c r="B6" s="179" t="s">
        <v>49</v>
      </c>
      <c r="C6" s="179"/>
    </row>
    <row r="7" spans="2:24" ht="13.5" customHeight="1">
      <c r="S7" s="8" t="s">
        <v>324</v>
      </c>
    </row>
    <row r="8" spans="2:24" ht="13.5" customHeight="1">
      <c r="S8" s="8" t="s">
        <v>325</v>
      </c>
    </row>
    <row r="10" spans="2:24" ht="13.5" customHeight="1"/>
    <row r="11" spans="2:24" ht="13.5" customHeight="1">
      <c r="B11" s="104" t="s">
        <v>315</v>
      </c>
      <c r="C11" s="104"/>
      <c r="D11" s="104"/>
      <c r="E11" s="104"/>
      <c r="F11" s="104"/>
      <c r="G11" s="104"/>
      <c r="H11" s="104"/>
      <c r="I11" s="104"/>
      <c r="J11" s="104"/>
    </row>
    <row r="12" spans="2:24" ht="13.5" customHeight="1">
      <c r="B12" s="104"/>
      <c r="C12" s="104"/>
      <c r="D12" s="104"/>
      <c r="E12" s="104"/>
      <c r="F12" s="104"/>
      <c r="G12" s="104"/>
      <c r="H12" s="104"/>
      <c r="I12" s="104"/>
      <c r="J12" s="104"/>
    </row>
    <row r="13" spans="2:24" ht="13.5" customHeight="1">
      <c r="B13" s="104" t="s">
        <v>223</v>
      </c>
      <c r="C13" s="104"/>
      <c r="D13" s="104"/>
      <c r="E13" s="104"/>
      <c r="F13" s="104"/>
      <c r="O13" s="8"/>
    </row>
    <row r="14" spans="2:24" ht="13.5" customHeight="1">
      <c r="B14" s="179"/>
      <c r="C14" s="179"/>
      <c r="D14" s="165">
        <f>IF(計画提出書!N47="","",計画提出書!N47)</f>
        <v>2026</v>
      </c>
      <c r="E14" s="165"/>
      <c r="F14" s="8" t="s">
        <v>4</v>
      </c>
      <c r="G14" s="165">
        <f>IF(計画提出書!S47="","",計画提出書!S47)</f>
        <v>4</v>
      </c>
      <c r="H14" s="165"/>
      <c r="I14" s="8" t="s">
        <v>5</v>
      </c>
      <c r="J14" s="165">
        <f>IF(計画提出書!V47="","",計画提出書!V47)</f>
        <v>1</v>
      </c>
      <c r="K14" s="165"/>
      <c r="L14" s="8" t="s">
        <v>6</v>
      </c>
      <c r="M14" s="8" t="s">
        <v>39</v>
      </c>
      <c r="N14" s="179"/>
      <c r="O14" s="179"/>
      <c r="P14" s="165">
        <f>IF(計画提出書!AA47="","",計画提出書!AA47)</f>
        <v>2029</v>
      </c>
      <c r="Q14" s="165"/>
      <c r="R14" s="8" t="s">
        <v>4</v>
      </c>
      <c r="S14" s="165">
        <f>IF(計画提出書!AD47="","",計画提出書!AD47)</f>
        <v>3</v>
      </c>
      <c r="T14" s="165"/>
      <c r="U14" s="8" t="s">
        <v>5</v>
      </c>
      <c r="V14" s="165">
        <f>IF(計画提出書!AG47="","",計画提出書!AG47)</f>
        <v>31</v>
      </c>
      <c r="W14" s="165"/>
      <c r="X14" s="8" t="s">
        <v>6</v>
      </c>
    </row>
    <row r="15" spans="2:24" ht="13.5" customHeight="1">
      <c r="B15" s="104" t="s">
        <v>316</v>
      </c>
      <c r="C15" s="104"/>
      <c r="D15" s="104"/>
      <c r="E15" s="104"/>
      <c r="F15" s="104"/>
    </row>
    <row r="16" spans="2:24" ht="13.5" customHeight="1" thickBot="1">
      <c r="B16" s="179"/>
      <c r="C16" s="179"/>
      <c r="D16" s="165">
        <f>IF(計画提出書!N47="","",計画提出書!N47+1)</f>
        <v>2027</v>
      </c>
      <c r="E16" s="165"/>
      <c r="F16" s="8" t="s">
        <v>4</v>
      </c>
      <c r="G16" s="165">
        <f>IF(計画提出書!N47="","",4)</f>
        <v>4</v>
      </c>
      <c r="H16" s="165"/>
      <c r="I16" s="8" t="s">
        <v>5</v>
      </c>
      <c r="J16" s="165">
        <f>IF(計画提出書!N47="","",1)</f>
        <v>1</v>
      </c>
      <c r="K16" s="165"/>
      <c r="L16" s="8" t="s">
        <v>6</v>
      </c>
      <c r="M16" s="8" t="s">
        <v>39</v>
      </c>
      <c r="N16" s="179"/>
      <c r="O16" s="179"/>
      <c r="P16" s="165">
        <f>IF(計画提出書!N47="","",計画提出書!N47+2)</f>
        <v>2028</v>
      </c>
      <c r="Q16" s="165"/>
      <c r="R16" s="8" t="s">
        <v>4</v>
      </c>
      <c r="S16" s="165">
        <f>IF(計画提出書!N47="","",3)</f>
        <v>3</v>
      </c>
      <c r="T16" s="165"/>
      <c r="U16" s="8" t="s">
        <v>5</v>
      </c>
      <c r="V16" s="165">
        <f>IF(計画提出書!N47="","",31)</f>
        <v>31</v>
      </c>
      <c r="W16" s="165"/>
      <c r="X16" s="8" t="s">
        <v>6</v>
      </c>
    </row>
    <row r="17" spans="2:36" ht="13.5" customHeight="1">
      <c r="B17" s="106" t="s">
        <v>274</v>
      </c>
      <c r="C17" s="107"/>
      <c r="D17" s="107"/>
      <c r="E17" s="107"/>
      <c r="F17" s="107"/>
      <c r="G17" s="107"/>
      <c r="H17" s="107"/>
      <c r="I17" s="108"/>
      <c r="J17" s="182" t="s">
        <v>241</v>
      </c>
      <c r="K17" s="182"/>
      <c r="L17" s="182"/>
      <c r="M17" s="182"/>
      <c r="N17" s="166" t="s">
        <v>97</v>
      </c>
      <c r="O17" s="186"/>
      <c r="P17" s="103" t="str">
        <f>IF(計画提出書!N47="","",計画提出書!N47&amp;"年度結果")</f>
        <v>2026年度結果</v>
      </c>
      <c r="Q17" s="103"/>
      <c r="R17" s="103"/>
      <c r="S17" s="103"/>
      <c r="T17" s="103"/>
      <c r="U17" s="103"/>
      <c r="V17" s="353"/>
      <c r="W17" s="170" t="str">
        <f>IF(計画提出書!N47="","",計画提出書!N47+1&amp;"年度結果")</f>
        <v>2027年度結果</v>
      </c>
      <c r="X17" s="171"/>
      <c r="Y17" s="171"/>
      <c r="Z17" s="171"/>
      <c r="AA17" s="171"/>
      <c r="AB17" s="171"/>
      <c r="AC17" s="172"/>
      <c r="AD17" s="173" t="str">
        <f>IF(計画提出書!N47="","",計画提出書!N47+2&amp;"年度結果")</f>
        <v>2028年度結果</v>
      </c>
      <c r="AE17" s="103"/>
      <c r="AF17" s="103"/>
      <c r="AG17" s="103"/>
      <c r="AH17" s="103"/>
      <c r="AI17" s="103"/>
      <c r="AJ17" s="103"/>
    </row>
    <row r="18" spans="2:36" ht="13.5" customHeight="1">
      <c r="B18" s="180"/>
      <c r="C18" s="179"/>
      <c r="D18" s="179"/>
      <c r="E18" s="179"/>
      <c r="F18" s="179"/>
      <c r="G18" s="179"/>
      <c r="H18" s="179"/>
      <c r="I18" s="181"/>
      <c r="J18" s="183"/>
      <c r="K18" s="183"/>
      <c r="L18" s="183"/>
      <c r="M18" s="183"/>
      <c r="N18" s="187"/>
      <c r="O18" s="188"/>
      <c r="P18" s="106" t="s">
        <v>318</v>
      </c>
      <c r="Q18" s="107"/>
      <c r="R18" s="107"/>
      <c r="S18" s="107"/>
      <c r="T18" s="166" t="s">
        <v>319</v>
      </c>
      <c r="U18" s="167"/>
      <c r="V18" s="1271" t="s">
        <v>320</v>
      </c>
      <c r="W18" s="174" t="s">
        <v>318</v>
      </c>
      <c r="X18" s="107"/>
      <c r="Y18" s="107"/>
      <c r="Z18" s="107"/>
      <c r="AA18" s="166" t="s">
        <v>319</v>
      </c>
      <c r="AB18" s="167"/>
      <c r="AC18" s="189" t="s">
        <v>320</v>
      </c>
      <c r="AD18" s="107" t="s">
        <v>318</v>
      </c>
      <c r="AE18" s="107"/>
      <c r="AF18" s="107"/>
      <c r="AG18" s="107"/>
      <c r="AH18" s="166" t="s">
        <v>319</v>
      </c>
      <c r="AI18" s="167"/>
      <c r="AJ18" s="184" t="s">
        <v>320</v>
      </c>
    </row>
    <row r="19" spans="2:36" ht="13.5" customHeight="1">
      <c r="B19" s="180"/>
      <c r="C19" s="179"/>
      <c r="D19" s="179"/>
      <c r="E19" s="179"/>
      <c r="F19" s="179"/>
      <c r="G19" s="179"/>
      <c r="H19" s="179"/>
      <c r="I19" s="181"/>
      <c r="J19" s="183"/>
      <c r="K19" s="183"/>
      <c r="L19" s="183"/>
      <c r="M19" s="183"/>
      <c r="N19" s="187"/>
      <c r="O19" s="188"/>
      <c r="P19" s="109"/>
      <c r="Q19" s="110"/>
      <c r="R19" s="110"/>
      <c r="S19" s="110"/>
      <c r="T19" s="168"/>
      <c r="U19" s="169"/>
      <c r="V19" s="1272"/>
      <c r="W19" s="175"/>
      <c r="X19" s="110"/>
      <c r="Y19" s="110"/>
      <c r="Z19" s="110"/>
      <c r="AA19" s="168"/>
      <c r="AB19" s="169"/>
      <c r="AC19" s="190"/>
      <c r="AD19" s="110"/>
      <c r="AE19" s="110"/>
      <c r="AF19" s="110"/>
      <c r="AG19" s="110"/>
      <c r="AH19" s="168"/>
      <c r="AI19" s="169"/>
      <c r="AJ19" s="185"/>
    </row>
    <row r="20" spans="2:36" ht="13.5" customHeight="1">
      <c r="B20" s="122" t="str">
        <f>IF('（別添）報告書【1年目報告用】'!B20="","",'（別添）報告書【1年目報告用】'!B20)</f>
        <v/>
      </c>
      <c r="C20" s="123"/>
      <c r="D20" s="123"/>
      <c r="E20" s="123"/>
      <c r="F20" s="123"/>
      <c r="G20" s="123"/>
      <c r="H20" s="123"/>
      <c r="I20" s="124"/>
      <c r="J20" s="131" t="str">
        <f>IF('（別添）報告書【1年目報告用】'!J20="","",'（別添）報告書【1年目報告用】'!J20)</f>
        <v/>
      </c>
      <c r="K20" s="132"/>
      <c r="L20" s="132"/>
      <c r="M20" s="132"/>
      <c r="N20" s="1273" t="str">
        <f>IF('（別添）報告書【1年目報告用】'!N20="","",'（別添）報告書【1年目報告用】'!N20)</f>
        <v/>
      </c>
      <c r="O20" s="1274"/>
      <c r="P20" s="131" t="str">
        <f>IF('（別添）報告書【1年目報告用】'!P20="","",'（別添）報告書【1年目報告用】'!P20)</f>
        <v/>
      </c>
      <c r="Q20" s="132"/>
      <c r="R20" s="132"/>
      <c r="S20" s="132"/>
      <c r="T20" s="139" t="str">
        <f>IF(P20="","",IF(OR(COUNT($J20,P20)&lt;2,SUM($J20)=0),"-",100*(1-P20/$J20)))</f>
        <v/>
      </c>
      <c r="U20" s="140"/>
      <c r="V20" s="143" t="str">
        <f>IF(T20="","",IF(T20="-",IF(AND(SUM($J20)=0,SUM(P20)&gt;0),"×","-"),IF(T20&gt;=$N20,"○",IF(AND(T20&lt;$N20,T20&gt;=0),"△","×"))))</f>
        <v/>
      </c>
      <c r="W20" s="135"/>
      <c r="X20" s="136"/>
      <c r="Y20" s="136"/>
      <c r="Z20" s="136"/>
      <c r="AA20" s="139" t="str">
        <f>IF(W20="","",IF(OR(COUNT($J20,W20)&lt;2,SUM($J20)=0),"-",100*(1-W20/$J20)))</f>
        <v/>
      </c>
      <c r="AB20" s="140"/>
      <c r="AC20" s="143" t="str">
        <f>IF(AA20="","",IF(AA20="-",IF(AND(SUM($J20)=0,SUM(W20)&gt;0),"×","-"),IF(AA20&gt;=$N20,"○",IF(AND(AA20&lt;$N20,AA20&gt;=0),"△","×"))))</f>
        <v/>
      </c>
      <c r="AD20" s="146"/>
      <c r="AE20" s="146"/>
      <c r="AF20" s="146"/>
      <c r="AG20" s="146"/>
      <c r="AH20" s="191"/>
      <c r="AI20" s="146"/>
      <c r="AJ20" s="1279"/>
    </row>
    <row r="21" spans="2:36" ht="13.5" customHeight="1">
      <c r="B21" s="125"/>
      <c r="C21" s="126"/>
      <c r="D21" s="126"/>
      <c r="E21" s="126"/>
      <c r="F21" s="126"/>
      <c r="G21" s="126"/>
      <c r="H21" s="126"/>
      <c r="I21" s="127"/>
      <c r="J21" s="133"/>
      <c r="K21" s="134"/>
      <c r="L21" s="134"/>
      <c r="M21" s="134"/>
      <c r="N21" s="1275"/>
      <c r="O21" s="1276"/>
      <c r="P21" s="133"/>
      <c r="Q21" s="134"/>
      <c r="R21" s="134"/>
      <c r="S21" s="134"/>
      <c r="T21" s="141"/>
      <c r="U21" s="142"/>
      <c r="V21" s="144"/>
      <c r="W21" s="137"/>
      <c r="X21" s="138"/>
      <c r="Y21" s="138"/>
      <c r="Z21" s="138"/>
      <c r="AA21" s="141"/>
      <c r="AB21" s="142"/>
      <c r="AC21" s="144"/>
      <c r="AD21" s="147"/>
      <c r="AE21" s="147"/>
      <c r="AF21" s="147"/>
      <c r="AG21" s="147"/>
      <c r="AH21" s="192"/>
      <c r="AI21" s="147"/>
      <c r="AJ21" s="1280"/>
    </row>
    <row r="22" spans="2:36" ht="13.5" customHeight="1">
      <c r="B22" s="128"/>
      <c r="C22" s="129"/>
      <c r="D22" s="129"/>
      <c r="E22" s="129"/>
      <c r="F22" s="129"/>
      <c r="G22" s="129"/>
      <c r="H22" s="129"/>
      <c r="I22" s="130"/>
      <c r="J22" s="153" t="str">
        <f>IF('（別添）報告書【1年目報告用】'!J22="","",'（別添）報告書【1年目報告用】'!J22)</f>
        <v/>
      </c>
      <c r="K22" s="154"/>
      <c r="L22" s="154"/>
      <c r="M22" s="155"/>
      <c r="N22" s="1277" t="s">
        <v>317</v>
      </c>
      <c r="O22" s="1278"/>
      <c r="P22" s="156" t="str">
        <f>IF(J22="","",J22)</f>
        <v/>
      </c>
      <c r="Q22" s="157"/>
      <c r="R22" s="157"/>
      <c r="S22" s="162"/>
      <c r="T22" s="1277" t="s">
        <v>317</v>
      </c>
      <c r="U22" s="1278"/>
      <c r="V22" s="163"/>
      <c r="W22" s="164" t="str">
        <f>IF(J22="","",J22)</f>
        <v/>
      </c>
      <c r="X22" s="157"/>
      <c r="Y22" s="157"/>
      <c r="Z22" s="162"/>
      <c r="AA22" s="1277" t="s">
        <v>317</v>
      </c>
      <c r="AB22" s="1282"/>
      <c r="AC22" s="163"/>
      <c r="AD22" s="157"/>
      <c r="AE22" s="157"/>
      <c r="AF22" s="157"/>
      <c r="AG22" s="162"/>
      <c r="AH22" s="156"/>
      <c r="AI22" s="157"/>
      <c r="AJ22" s="1281"/>
    </row>
    <row r="23" spans="2:36" ht="13.5" customHeight="1">
      <c r="B23" s="122" t="str">
        <f>IF('（別添）報告書【1年目報告用】'!B23="","",'（別添）報告書【1年目報告用】'!B23)</f>
        <v/>
      </c>
      <c r="C23" s="123"/>
      <c r="D23" s="123"/>
      <c r="E23" s="123"/>
      <c r="F23" s="123"/>
      <c r="G23" s="123"/>
      <c r="H23" s="123"/>
      <c r="I23" s="124"/>
      <c r="J23" s="131" t="str">
        <f>IF('（別添）報告書【1年目報告用】'!J23="","",'（別添）報告書【1年目報告用】'!J23)</f>
        <v/>
      </c>
      <c r="K23" s="132"/>
      <c r="L23" s="132"/>
      <c r="M23" s="132"/>
      <c r="N23" s="1273" t="str">
        <f>IF('（別添）報告書【1年目報告用】'!N23="","",'（別添）報告書【1年目報告用】'!N23)</f>
        <v/>
      </c>
      <c r="O23" s="1274"/>
      <c r="P23" s="131" t="str">
        <f>IF('（別添）報告書【1年目報告用】'!P23="","",'（別添）報告書【1年目報告用】'!P23)</f>
        <v/>
      </c>
      <c r="Q23" s="132"/>
      <c r="R23" s="132"/>
      <c r="S23" s="132"/>
      <c r="T23" s="139" t="str">
        <f>IF(P23="","",IF(OR(COUNT($J23,P23)&lt;2,SUM($J23)=0),"-",100*(1-P23/$J23)))</f>
        <v/>
      </c>
      <c r="U23" s="140"/>
      <c r="V23" s="143" t="str">
        <f>IF(T23="","",IF(T23="-",IF(AND(SUM($J23)=0,SUM(P23)&gt;0),"×","-"),IF(T23&gt;=$N23,"○",IF(AND(T23&lt;$N23,T23&gt;=0),"△","×"))))</f>
        <v/>
      </c>
      <c r="W23" s="135"/>
      <c r="X23" s="136"/>
      <c r="Y23" s="136"/>
      <c r="Z23" s="136"/>
      <c r="AA23" s="139" t="str">
        <f>IF(W23="","",IF(OR(COUNT($J23,W23)&lt;2,SUM($J23)=0),"-",100*(1-W23/$J23)))</f>
        <v/>
      </c>
      <c r="AB23" s="140"/>
      <c r="AC23" s="176" t="str">
        <f>IF(AA23="","",IF(AA23="-",IF(AND(SUM($J23)=0,SUM(W23)&gt;0),"×","-"),IF(AA23&gt;=$N23,"○",IF(AND(AA23&lt;$N23,AA23&gt;=0),"△","×"))))</f>
        <v/>
      </c>
      <c r="AD23" s="146"/>
      <c r="AE23" s="146"/>
      <c r="AF23" s="146"/>
      <c r="AG23" s="146"/>
      <c r="AH23" s="191"/>
      <c r="AI23" s="146"/>
      <c r="AJ23" s="1279"/>
    </row>
    <row r="24" spans="2:36" ht="13.5" customHeight="1">
      <c r="B24" s="125"/>
      <c r="C24" s="126"/>
      <c r="D24" s="126"/>
      <c r="E24" s="126"/>
      <c r="F24" s="126"/>
      <c r="G24" s="126"/>
      <c r="H24" s="126"/>
      <c r="I24" s="127"/>
      <c r="J24" s="133"/>
      <c r="K24" s="134"/>
      <c r="L24" s="134"/>
      <c r="M24" s="134"/>
      <c r="N24" s="1275"/>
      <c r="O24" s="1276"/>
      <c r="P24" s="133"/>
      <c r="Q24" s="134"/>
      <c r="R24" s="134"/>
      <c r="S24" s="134"/>
      <c r="T24" s="141"/>
      <c r="U24" s="142"/>
      <c r="V24" s="144"/>
      <c r="W24" s="137"/>
      <c r="X24" s="138"/>
      <c r="Y24" s="138"/>
      <c r="Z24" s="138"/>
      <c r="AA24" s="141"/>
      <c r="AB24" s="142"/>
      <c r="AC24" s="177"/>
      <c r="AD24" s="147"/>
      <c r="AE24" s="147"/>
      <c r="AF24" s="147"/>
      <c r="AG24" s="147"/>
      <c r="AH24" s="192"/>
      <c r="AI24" s="147"/>
      <c r="AJ24" s="1280"/>
    </row>
    <row r="25" spans="2:36" ht="13.5" customHeight="1">
      <c r="B25" s="128"/>
      <c r="C25" s="129"/>
      <c r="D25" s="129"/>
      <c r="E25" s="129"/>
      <c r="F25" s="129"/>
      <c r="G25" s="129"/>
      <c r="H25" s="129"/>
      <c r="I25" s="130"/>
      <c r="J25" s="153" t="str">
        <f>IF('（別添）報告書【1年目報告用】'!J25="","",'（別添）報告書【1年目報告用】'!J25)</f>
        <v/>
      </c>
      <c r="K25" s="154"/>
      <c r="L25" s="154"/>
      <c r="M25" s="155"/>
      <c r="N25" s="1277" t="s">
        <v>317</v>
      </c>
      <c r="O25" s="1278"/>
      <c r="P25" s="156" t="str">
        <f>IF(J25="","",J25)</f>
        <v/>
      </c>
      <c r="Q25" s="157"/>
      <c r="R25" s="157"/>
      <c r="S25" s="162"/>
      <c r="T25" s="1277" t="s">
        <v>317</v>
      </c>
      <c r="U25" s="1278"/>
      <c r="V25" s="163"/>
      <c r="W25" s="164" t="str">
        <f>IF(J25="","",J25)</f>
        <v/>
      </c>
      <c r="X25" s="157"/>
      <c r="Y25" s="157"/>
      <c r="Z25" s="162"/>
      <c r="AA25" s="1277" t="s">
        <v>317</v>
      </c>
      <c r="AB25" s="1282"/>
      <c r="AC25" s="178"/>
      <c r="AD25" s="157"/>
      <c r="AE25" s="157"/>
      <c r="AF25" s="157"/>
      <c r="AG25" s="162"/>
      <c r="AH25" s="156"/>
      <c r="AI25" s="157"/>
      <c r="AJ25" s="1281"/>
    </row>
    <row r="26" spans="2:36" ht="13.5" customHeight="1">
      <c r="B26" s="122" t="str">
        <f>IF('（別添）報告書【1年目報告用】'!B26="","",'（別添）報告書【1年目報告用】'!B26)</f>
        <v/>
      </c>
      <c r="C26" s="123"/>
      <c r="D26" s="123"/>
      <c r="E26" s="123"/>
      <c r="F26" s="123"/>
      <c r="G26" s="123"/>
      <c r="H26" s="123"/>
      <c r="I26" s="124"/>
      <c r="J26" s="131" t="str">
        <f>IF('（別添）報告書【1年目報告用】'!J26="","",'（別添）報告書【1年目報告用】'!J26)</f>
        <v/>
      </c>
      <c r="K26" s="132"/>
      <c r="L26" s="132"/>
      <c r="M26" s="132"/>
      <c r="N26" s="1273" t="str">
        <f>IF('（別添）報告書【1年目報告用】'!N26="","",'（別添）報告書【1年目報告用】'!N26)</f>
        <v/>
      </c>
      <c r="O26" s="1274"/>
      <c r="P26" s="131" t="str">
        <f>IF('（別添）報告書【1年目報告用】'!P26="","",'（別添）報告書【1年目報告用】'!P26)</f>
        <v/>
      </c>
      <c r="Q26" s="132"/>
      <c r="R26" s="132"/>
      <c r="S26" s="132"/>
      <c r="T26" s="139" t="str">
        <f>IF(P26="","",IF(OR(COUNT($J26,P26)&lt;2,SUM($J26)=0),"-",100*(1-P26/$J26)))</f>
        <v/>
      </c>
      <c r="U26" s="140"/>
      <c r="V26" s="143" t="str">
        <f>IF(T26="","",IF(T26="-",IF(AND(SUM($J26)=0,SUM(P26)&gt;0),"×","-"),IF(T26&gt;=$N26,"○",IF(AND(T26&lt;$N26,T26&gt;=0),"△","×"))))</f>
        <v/>
      </c>
      <c r="W26" s="135"/>
      <c r="X26" s="136"/>
      <c r="Y26" s="136"/>
      <c r="Z26" s="136"/>
      <c r="AA26" s="139" t="str">
        <f>IF(W26="","",IF(OR(COUNT($J26,W26)&lt;2,SUM($J26)=0),"-",100*(1-W26/$J26)))</f>
        <v/>
      </c>
      <c r="AB26" s="140"/>
      <c r="AC26" s="176" t="str">
        <f>IF(AA26="","",IF(AA26="-",IF(AND(SUM($J26)=0,SUM(W26)&gt;0),"×","-"),IF(AA26&gt;=$N26,"○",IF(AND(AA26&lt;$N26,AA26&gt;=0),"△","×"))))</f>
        <v/>
      </c>
      <c r="AD26" s="146"/>
      <c r="AE26" s="146"/>
      <c r="AF26" s="146"/>
      <c r="AG26" s="146"/>
      <c r="AH26" s="191"/>
      <c r="AI26" s="146"/>
      <c r="AJ26" s="1279"/>
    </row>
    <row r="27" spans="2:36" ht="13.5" customHeight="1">
      <c r="B27" s="125"/>
      <c r="C27" s="126"/>
      <c r="D27" s="126"/>
      <c r="E27" s="126"/>
      <c r="F27" s="126"/>
      <c r="G27" s="126"/>
      <c r="H27" s="126"/>
      <c r="I27" s="127"/>
      <c r="J27" s="133"/>
      <c r="K27" s="134"/>
      <c r="L27" s="134"/>
      <c r="M27" s="134"/>
      <c r="N27" s="1275"/>
      <c r="O27" s="1276"/>
      <c r="P27" s="133"/>
      <c r="Q27" s="134"/>
      <c r="R27" s="134"/>
      <c r="S27" s="134"/>
      <c r="T27" s="141"/>
      <c r="U27" s="142"/>
      <c r="V27" s="144"/>
      <c r="W27" s="137"/>
      <c r="X27" s="138"/>
      <c r="Y27" s="138"/>
      <c r="Z27" s="138"/>
      <c r="AA27" s="141"/>
      <c r="AB27" s="142"/>
      <c r="AC27" s="177"/>
      <c r="AD27" s="147"/>
      <c r="AE27" s="147"/>
      <c r="AF27" s="147"/>
      <c r="AG27" s="147"/>
      <c r="AH27" s="192"/>
      <c r="AI27" s="147"/>
      <c r="AJ27" s="1280"/>
    </row>
    <row r="28" spans="2:36" ht="13.5" customHeight="1">
      <c r="B28" s="128"/>
      <c r="C28" s="129"/>
      <c r="D28" s="129"/>
      <c r="E28" s="129"/>
      <c r="F28" s="129"/>
      <c r="G28" s="129"/>
      <c r="H28" s="129"/>
      <c r="I28" s="130"/>
      <c r="J28" s="153" t="str">
        <f>IF('（別添）報告書【1年目報告用】'!J28="","",'（別添）報告書【1年目報告用】'!J28)</f>
        <v/>
      </c>
      <c r="K28" s="154"/>
      <c r="L28" s="154"/>
      <c r="M28" s="155"/>
      <c r="N28" s="1277" t="s">
        <v>317</v>
      </c>
      <c r="O28" s="1278"/>
      <c r="P28" s="156" t="str">
        <f>IF(J28="","",J28)</f>
        <v/>
      </c>
      <c r="Q28" s="157"/>
      <c r="R28" s="157"/>
      <c r="S28" s="162"/>
      <c r="T28" s="1277" t="s">
        <v>317</v>
      </c>
      <c r="U28" s="1278"/>
      <c r="V28" s="163"/>
      <c r="W28" s="164" t="str">
        <f>IF(J28="","",J28)</f>
        <v/>
      </c>
      <c r="X28" s="157"/>
      <c r="Y28" s="157"/>
      <c r="Z28" s="162"/>
      <c r="AA28" s="1277" t="s">
        <v>317</v>
      </c>
      <c r="AB28" s="1282"/>
      <c r="AC28" s="178"/>
      <c r="AD28" s="157"/>
      <c r="AE28" s="157"/>
      <c r="AF28" s="157"/>
      <c r="AG28" s="162"/>
      <c r="AH28" s="156"/>
      <c r="AI28" s="157"/>
      <c r="AJ28" s="1281"/>
    </row>
    <row r="29" spans="2:36" ht="13.5" customHeight="1">
      <c r="B29" s="122" t="str">
        <f>IF('（別添）報告書【1年目報告用】'!B29="","",'（別添）報告書【1年目報告用】'!B29)</f>
        <v/>
      </c>
      <c r="C29" s="123"/>
      <c r="D29" s="123"/>
      <c r="E29" s="123"/>
      <c r="F29" s="123"/>
      <c r="G29" s="123"/>
      <c r="H29" s="123"/>
      <c r="I29" s="124"/>
      <c r="J29" s="131" t="str">
        <f>IF('（別添）報告書【1年目報告用】'!J29="","",'（別添）報告書【1年目報告用】'!J29)</f>
        <v/>
      </c>
      <c r="K29" s="132"/>
      <c r="L29" s="132"/>
      <c r="M29" s="132"/>
      <c r="N29" s="1273" t="str">
        <f>IF('（別添）報告書【1年目報告用】'!N29="","",'（別添）報告書【1年目報告用】'!N29)</f>
        <v/>
      </c>
      <c r="O29" s="1274"/>
      <c r="P29" s="131" t="str">
        <f>IF('（別添）報告書【1年目報告用】'!P29="","",'（別添）報告書【1年目報告用】'!P29)</f>
        <v/>
      </c>
      <c r="Q29" s="132"/>
      <c r="R29" s="132"/>
      <c r="S29" s="132"/>
      <c r="T29" s="139" t="str">
        <f>IF(P29="","",IF(OR(COUNT($J29,P29)&lt;2,SUM($J29)=0),"-",100*(1-P29/$J29)))</f>
        <v/>
      </c>
      <c r="U29" s="140"/>
      <c r="V29" s="143" t="str">
        <f>IF(T29="","",IF(T29="-",IF(AND(SUM($J29)=0,SUM(P29)&gt;0),"×","-"),IF(T29&gt;=$N29,"○",IF(AND(T29&lt;$N29,T29&gt;=0),"△","×"))))</f>
        <v/>
      </c>
      <c r="W29" s="135"/>
      <c r="X29" s="136"/>
      <c r="Y29" s="136"/>
      <c r="Z29" s="136"/>
      <c r="AA29" s="139" t="str">
        <f>IF(W29="","",IF(OR(COUNT($J29,W29)&lt;2,SUM($J29)=0),"-",100*(1-W29/$J29)))</f>
        <v/>
      </c>
      <c r="AB29" s="140"/>
      <c r="AC29" s="176" t="str">
        <f>IF(AA29="","",IF(AA29="-",IF(AND(SUM($J29)=0,SUM(W29)&gt;0),"×","-"),IF(AA29&gt;=$N29,"○",IF(AND(AA29&lt;$N29,AA29&gt;=0),"△","×"))))</f>
        <v/>
      </c>
      <c r="AD29" s="146"/>
      <c r="AE29" s="146"/>
      <c r="AF29" s="146"/>
      <c r="AG29" s="146"/>
      <c r="AH29" s="191"/>
      <c r="AI29" s="146"/>
      <c r="AJ29" s="1279"/>
    </row>
    <row r="30" spans="2:36" ht="13.5" customHeight="1">
      <c r="B30" s="125"/>
      <c r="C30" s="126"/>
      <c r="D30" s="126"/>
      <c r="E30" s="126"/>
      <c r="F30" s="126"/>
      <c r="G30" s="126"/>
      <c r="H30" s="126"/>
      <c r="I30" s="127"/>
      <c r="J30" s="133"/>
      <c r="K30" s="134"/>
      <c r="L30" s="134"/>
      <c r="M30" s="134"/>
      <c r="N30" s="1275"/>
      <c r="O30" s="1276"/>
      <c r="P30" s="133"/>
      <c r="Q30" s="134"/>
      <c r="R30" s="134"/>
      <c r="S30" s="134"/>
      <c r="T30" s="141"/>
      <c r="U30" s="142"/>
      <c r="V30" s="144"/>
      <c r="W30" s="137"/>
      <c r="X30" s="138"/>
      <c r="Y30" s="138"/>
      <c r="Z30" s="138"/>
      <c r="AA30" s="141"/>
      <c r="AB30" s="142"/>
      <c r="AC30" s="177"/>
      <c r="AD30" s="147"/>
      <c r="AE30" s="147"/>
      <c r="AF30" s="147"/>
      <c r="AG30" s="147"/>
      <c r="AH30" s="192"/>
      <c r="AI30" s="147"/>
      <c r="AJ30" s="1280"/>
    </row>
    <row r="31" spans="2:36" ht="13.5" customHeight="1">
      <c r="B31" s="128"/>
      <c r="C31" s="129"/>
      <c r="D31" s="129"/>
      <c r="E31" s="129"/>
      <c r="F31" s="129"/>
      <c r="G31" s="129"/>
      <c r="H31" s="129"/>
      <c r="I31" s="130"/>
      <c r="J31" s="153" t="str">
        <f>IF('（別添）報告書【1年目報告用】'!J31="","",'（別添）報告書【1年目報告用】'!J31)</f>
        <v/>
      </c>
      <c r="K31" s="154"/>
      <c r="L31" s="154"/>
      <c r="M31" s="155"/>
      <c r="N31" s="1277" t="s">
        <v>317</v>
      </c>
      <c r="O31" s="1278"/>
      <c r="P31" s="156" t="str">
        <f>IF(J31="","",J31)</f>
        <v/>
      </c>
      <c r="Q31" s="157"/>
      <c r="R31" s="157"/>
      <c r="S31" s="162"/>
      <c r="T31" s="1277" t="s">
        <v>317</v>
      </c>
      <c r="U31" s="1278"/>
      <c r="V31" s="163"/>
      <c r="W31" s="164" t="str">
        <f>IF(J31="","",J31)</f>
        <v/>
      </c>
      <c r="X31" s="157"/>
      <c r="Y31" s="157"/>
      <c r="Z31" s="162"/>
      <c r="AA31" s="1277" t="s">
        <v>339</v>
      </c>
      <c r="AB31" s="1282"/>
      <c r="AC31" s="178"/>
      <c r="AD31" s="157"/>
      <c r="AE31" s="157"/>
      <c r="AF31" s="157"/>
      <c r="AG31" s="162"/>
      <c r="AH31" s="156"/>
      <c r="AI31" s="157"/>
      <c r="AJ31" s="1281"/>
    </row>
    <row r="32" spans="2:36" ht="13.5" customHeight="1">
      <c r="B32" s="122" t="str">
        <f>IF('（別添）報告書【1年目報告用】'!B32="","",'（別添）報告書【1年目報告用】'!B32)</f>
        <v/>
      </c>
      <c r="C32" s="123"/>
      <c r="D32" s="123"/>
      <c r="E32" s="123"/>
      <c r="F32" s="123"/>
      <c r="G32" s="123"/>
      <c r="H32" s="123"/>
      <c r="I32" s="124"/>
      <c r="J32" s="131" t="str">
        <f>IF('（別添）報告書【1年目報告用】'!J32="","",'（別添）報告書【1年目報告用】'!J32)</f>
        <v/>
      </c>
      <c r="K32" s="132"/>
      <c r="L32" s="132"/>
      <c r="M32" s="132"/>
      <c r="N32" s="1273" t="str">
        <f>IF('（別添）報告書【1年目報告用】'!N32="","",'（別添）報告書【1年目報告用】'!N32)</f>
        <v/>
      </c>
      <c r="O32" s="1274"/>
      <c r="P32" s="131" t="str">
        <f>IF('（別添）報告書【1年目報告用】'!P32="","",'（別添）報告書【1年目報告用】'!P32)</f>
        <v/>
      </c>
      <c r="Q32" s="132"/>
      <c r="R32" s="132"/>
      <c r="S32" s="132"/>
      <c r="T32" s="139" t="str">
        <f>IF(P32="","",IF(OR(COUNT($J32,P32)&lt;2,SUM($J32)=0),"-",100*(1-P32/$J32)))</f>
        <v/>
      </c>
      <c r="U32" s="140"/>
      <c r="V32" s="143" t="str">
        <f>IF(T32="","",IF(T32="-",IF(AND(SUM($J32)=0,SUM(P32)&gt;0),"×","-"),IF(T32&gt;=$N32,"○",IF(AND(T32&lt;$N32,T32&gt;=0),"△","×"))))</f>
        <v/>
      </c>
      <c r="W32" s="1283"/>
      <c r="X32" s="136"/>
      <c r="Y32" s="136"/>
      <c r="Z32" s="136"/>
      <c r="AA32" s="139" t="str">
        <f>IF(W32="","",IF(OR(COUNT($J32,W32)&lt;2,SUM($J32)=0),"-",100*(1-W32/$J32)))</f>
        <v/>
      </c>
      <c r="AB32" s="140"/>
      <c r="AC32" s="176" t="str">
        <f>IF(AA32="","",IF(AA32="-",IF(AND(SUM($J32)=0,SUM(W32)&gt;0),"×","-"),IF(AA32&gt;=$N32,"○",IF(AND(AA32&lt;$N32,AA32&gt;=0),"△","×"))))</f>
        <v/>
      </c>
      <c r="AD32" s="146"/>
      <c r="AE32" s="146"/>
      <c r="AF32" s="146"/>
      <c r="AG32" s="146"/>
      <c r="AH32" s="191"/>
      <c r="AI32" s="146"/>
      <c r="AJ32" s="1279"/>
    </row>
    <row r="33" spans="2:36" ht="13.5" customHeight="1">
      <c r="B33" s="125"/>
      <c r="C33" s="126"/>
      <c r="D33" s="126"/>
      <c r="E33" s="126"/>
      <c r="F33" s="126"/>
      <c r="G33" s="126"/>
      <c r="H33" s="126"/>
      <c r="I33" s="127"/>
      <c r="J33" s="133"/>
      <c r="K33" s="134"/>
      <c r="L33" s="134"/>
      <c r="M33" s="134"/>
      <c r="N33" s="1275"/>
      <c r="O33" s="1276"/>
      <c r="P33" s="133"/>
      <c r="Q33" s="134"/>
      <c r="R33" s="134"/>
      <c r="S33" s="134"/>
      <c r="T33" s="141"/>
      <c r="U33" s="142"/>
      <c r="V33" s="144"/>
      <c r="W33" s="137"/>
      <c r="X33" s="138"/>
      <c r="Y33" s="138"/>
      <c r="Z33" s="138"/>
      <c r="AA33" s="141"/>
      <c r="AB33" s="142"/>
      <c r="AC33" s="177"/>
      <c r="AD33" s="147"/>
      <c r="AE33" s="147"/>
      <c r="AF33" s="147"/>
      <c r="AG33" s="147"/>
      <c r="AH33" s="192"/>
      <c r="AI33" s="147"/>
      <c r="AJ33" s="1280"/>
    </row>
    <row r="34" spans="2:36" ht="13.5" customHeight="1">
      <c r="B34" s="128"/>
      <c r="C34" s="129"/>
      <c r="D34" s="129"/>
      <c r="E34" s="129"/>
      <c r="F34" s="129"/>
      <c r="G34" s="129"/>
      <c r="H34" s="129"/>
      <c r="I34" s="130"/>
      <c r="J34" s="153" t="str">
        <f>IF('（別添）報告書【1年目報告用】'!J34="","",'（別添）報告書【1年目報告用】'!J34)</f>
        <v/>
      </c>
      <c r="K34" s="154"/>
      <c r="L34" s="154"/>
      <c r="M34" s="155"/>
      <c r="N34" s="1277" t="s">
        <v>317</v>
      </c>
      <c r="O34" s="1278"/>
      <c r="P34" s="156" t="str">
        <f>IF(J34="","",J34)</f>
        <v/>
      </c>
      <c r="Q34" s="157"/>
      <c r="R34" s="157"/>
      <c r="S34" s="162"/>
      <c r="T34" s="1277" t="s">
        <v>317</v>
      </c>
      <c r="U34" s="1278"/>
      <c r="V34" s="163"/>
      <c r="W34" s="164" t="str">
        <f>IF(J34="","",J34)</f>
        <v/>
      </c>
      <c r="X34" s="157"/>
      <c r="Y34" s="157"/>
      <c r="Z34" s="162"/>
      <c r="AA34" s="1277" t="s">
        <v>339</v>
      </c>
      <c r="AB34" s="1282"/>
      <c r="AC34" s="178"/>
      <c r="AD34" s="157"/>
      <c r="AE34" s="157"/>
      <c r="AF34" s="157"/>
      <c r="AG34" s="162"/>
      <c r="AH34" s="156"/>
      <c r="AI34" s="157"/>
      <c r="AJ34" s="1281"/>
    </row>
    <row r="35" spans="2:36" ht="13.5" customHeight="1">
      <c r="B35" s="122" t="str">
        <f>IF('（別添）報告書【1年目報告用】'!B35="","",'（別添）報告書【1年目報告用】'!B35)</f>
        <v/>
      </c>
      <c r="C35" s="123"/>
      <c r="D35" s="123"/>
      <c r="E35" s="123"/>
      <c r="F35" s="123"/>
      <c r="G35" s="123"/>
      <c r="H35" s="123"/>
      <c r="I35" s="124"/>
      <c r="J35" s="131" t="str">
        <f>IF('（別添）報告書【1年目報告用】'!J35="","",'（別添）報告書【1年目報告用】'!J35)</f>
        <v/>
      </c>
      <c r="K35" s="132"/>
      <c r="L35" s="132"/>
      <c r="M35" s="132"/>
      <c r="N35" s="1273" t="str">
        <f>IF('（別添）報告書【1年目報告用】'!N35="","",'（別添）報告書【1年目報告用】'!N35)</f>
        <v/>
      </c>
      <c r="O35" s="1274"/>
      <c r="P35" s="131" t="str">
        <f>IF('（別添）報告書【1年目報告用】'!P35="","",'（別添）報告書【1年目報告用】'!P35)</f>
        <v/>
      </c>
      <c r="Q35" s="132"/>
      <c r="R35" s="132"/>
      <c r="S35" s="132"/>
      <c r="T35" s="139" t="str">
        <f>IF(P35="","",IF(OR(COUNT($J35,P35)&lt;2,SUM($J35)=0),"-",100*(1-P35/$J35)))</f>
        <v/>
      </c>
      <c r="U35" s="140"/>
      <c r="V35" s="143" t="str">
        <f>IF(T35="","",IF(T35="-",IF(AND(SUM($J35)=0,SUM(P35)&gt;0),"×","-"),IF(T35&gt;=$N35,"○",IF(AND(T35&lt;$N35,T35&gt;=0),"△","×"))))</f>
        <v/>
      </c>
      <c r="W35" s="135"/>
      <c r="X35" s="136"/>
      <c r="Y35" s="136"/>
      <c r="Z35" s="136"/>
      <c r="AA35" s="139" t="str">
        <f>IF(W35="","",IF(OR(COUNT($J35,W35)&lt;2,SUM($J35)=0),"-",100*(1-W35/$J35)))</f>
        <v/>
      </c>
      <c r="AB35" s="140"/>
      <c r="AC35" s="176" t="str">
        <f>IF(AA35="","",IF(AA35="-",IF(AND(SUM($J35)=0,SUM(W35)&gt;0),"×","-"),IF(AA35&gt;=$N35,"○",IF(AND(AA35&lt;$N35,AA35&gt;=0),"△","×"))))</f>
        <v/>
      </c>
      <c r="AD35" s="146"/>
      <c r="AE35" s="146"/>
      <c r="AF35" s="146"/>
      <c r="AG35" s="146"/>
      <c r="AH35" s="191"/>
      <c r="AI35" s="146"/>
      <c r="AJ35" s="1279"/>
    </row>
    <row r="36" spans="2:36" ht="13.5" customHeight="1">
      <c r="B36" s="125"/>
      <c r="C36" s="126"/>
      <c r="D36" s="126"/>
      <c r="E36" s="126"/>
      <c r="F36" s="126"/>
      <c r="G36" s="126"/>
      <c r="H36" s="126"/>
      <c r="I36" s="127"/>
      <c r="J36" s="133"/>
      <c r="K36" s="134"/>
      <c r="L36" s="134"/>
      <c r="M36" s="134"/>
      <c r="N36" s="1275"/>
      <c r="O36" s="1276"/>
      <c r="P36" s="133"/>
      <c r="Q36" s="134"/>
      <c r="R36" s="134"/>
      <c r="S36" s="134"/>
      <c r="T36" s="141"/>
      <c r="U36" s="142"/>
      <c r="V36" s="144"/>
      <c r="W36" s="137"/>
      <c r="X36" s="138"/>
      <c r="Y36" s="138"/>
      <c r="Z36" s="138"/>
      <c r="AA36" s="141"/>
      <c r="AB36" s="142"/>
      <c r="AC36" s="177"/>
      <c r="AD36" s="147"/>
      <c r="AE36" s="147"/>
      <c r="AF36" s="147"/>
      <c r="AG36" s="147"/>
      <c r="AH36" s="192"/>
      <c r="AI36" s="147"/>
      <c r="AJ36" s="1280"/>
    </row>
    <row r="37" spans="2:36" ht="13.5" customHeight="1" thickBot="1">
      <c r="B37" s="128"/>
      <c r="C37" s="129"/>
      <c r="D37" s="129"/>
      <c r="E37" s="129"/>
      <c r="F37" s="129"/>
      <c r="G37" s="129"/>
      <c r="H37" s="129"/>
      <c r="I37" s="130"/>
      <c r="J37" s="153" t="str">
        <f>IF('（別添）報告書【1年目報告用】'!J37="","",'（別添）報告書【1年目報告用】'!J37)</f>
        <v/>
      </c>
      <c r="K37" s="154"/>
      <c r="L37" s="154"/>
      <c r="M37" s="155"/>
      <c r="N37" s="1277" t="s">
        <v>317</v>
      </c>
      <c r="O37" s="1278"/>
      <c r="P37" s="156" t="str">
        <f>IF(J37="","",J37)</f>
        <v/>
      </c>
      <c r="Q37" s="157"/>
      <c r="R37" s="157"/>
      <c r="S37" s="162"/>
      <c r="T37" s="1277" t="s">
        <v>317</v>
      </c>
      <c r="U37" s="1278"/>
      <c r="V37" s="163"/>
      <c r="W37" s="158" t="str">
        <f>IF(J37="","",J37)</f>
        <v/>
      </c>
      <c r="X37" s="159"/>
      <c r="Y37" s="159"/>
      <c r="Z37" s="161"/>
      <c r="AA37" s="1284" t="s">
        <v>339</v>
      </c>
      <c r="AB37" s="1285"/>
      <c r="AC37" s="1286"/>
      <c r="AD37" s="157"/>
      <c r="AE37" s="157"/>
      <c r="AF37" s="157"/>
      <c r="AG37" s="162"/>
      <c r="AH37" s="156"/>
      <c r="AI37" s="157"/>
      <c r="AJ37" s="1281"/>
    </row>
    <row r="38" spans="2:36" ht="13.5" customHeight="1">
      <c r="AD38" s="9"/>
      <c r="AE38" s="9"/>
      <c r="AF38" s="9"/>
      <c r="AG38" s="9"/>
      <c r="AH38" s="9"/>
      <c r="AI38" s="9"/>
      <c r="AJ38" s="9"/>
    </row>
    <row r="39" spans="2:36" ht="13.5" customHeight="1">
      <c r="B39" s="1" t="s">
        <v>28</v>
      </c>
      <c r="C39" s="1">
        <v>1</v>
      </c>
      <c r="D39" s="104" t="s">
        <v>321</v>
      </c>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row>
    <row r="40" spans="2:36" ht="13.5" customHeight="1">
      <c r="C40" s="1">
        <v>2</v>
      </c>
      <c r="D40" s="193" t="s">
        <v>322</v>
      </c>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row>
    <row r="41" spans="2:36" ht="13.5" customHeight="1">
      <c r="D41" s="193"/>
      <c r="E41" s="193"/>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row>
    <row r="42" spans="2:36" ht="13.5" customHeight="1">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row>
    <row r="43" spans="2:36" ht="13.5" customHeight="1">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row>
    <row r="44" spans="2:36" ht="13.5" customHeight="1">
      <c r="T44" s="9"/>
      <c r="U44" s="9"/>
      <c r="V44" s="9"/>
      <c r="W44" s="9"/>
      <c r="X44" s="9"/>
      <c r="Y44" s="9"/>
      <c r="Z44" s="9"/>
      <c r="AA44" s="9"/>
      <c r="AB44" s="9"/>
      <c r="AC44" s="9"/>
      <c r="AD44" s="9"/>
      <c r="AE44" s="9"/>
      <c r="AF44" s="9"/>
      <c r="AG44" s="9"/>
      <c r="AH44" s="9"/>
      <c r="AI44" s="9"/>
      <c r="AJ44" s="9"/>
    </row>
    <row r="45" spans="2:36" ht="13.5" customHeight="1">
      <c r="T45" s="9"/>
      <c r="U45" s="9"/>
      <c r="V45" s="9"/>
      <c r="W45" s="9"/>
      <c r="X45" s="9"/>
      <c r="Y45" s="9"/>
      <c r="Z45" s="9"/>
      <c r="AA45" s="9"/>
      <c r="AB45" s="9"/>
      <c r="AC45" s="9"/>
      <c r="AD45" s="9"/>
      <c r="AE45" s="9"/>
      <c r="AF45" s="9"/>
      <c r="AG45" s="9"/>
      <c r="AH45" s="9"/>
      <c r="AI45" s="9"/>
      <c r="AJ45" s="9"/>
    </row>
    <row r="46" spans="2:36" ht="13.5" customHeight="1">
      <c r="B46" s="104" t="s">
        <v>343</v>
      </c>
      <c r="C46" s="104"/>
      <c r="D46" s="104"/>
      <c r="E46" s="104"/>
      <c r="F46" s="104"/>
      <c r="G46" s="104"/>
      <c r="H46" s="104"/>
      <c r="I46" s="104"/>
      <c r="J46" s="104"/>
      <c r="K46" s="104"/>
      <c r="L46" s="104"/>
      <c r="M46" s="104"/>
      <c r="N46" s="104"/>
      <c r="O46" s="104"/>
      <c r="P46" s="104"/>
      <c r="Q46" s="104"/>
      <c r="R46" s="104"/>
      <c r="S46" s="104"/>
      <c r="T46" s="9"/>
      <c r="U46" s="9"/>
      <c r="V46" s="9"/>
      <c r="W46" s="9"/>
      <c r="X46" s="9"/>
      <c r="Y46" s="9"/>
      <c r="Z46" s="9"/>
      <c r="AA46" s="9"/>
      <c r="AB46" s="9"/>
      <c r="AC46" s="9"/>
      <c r="AD46" s="9"/>
      <c r="AE46" s="9"/>
      <c r="AF46" s="9"/>
      <c r="AG46" s="9"/>
      <c r="AH46" s="9"/>
      <c r="AI46" s="9"/>
      <c r="AJ46" s="9"/>
    </row>
    <row r="47" spans="2:36" ht="13.5" customHeight="1">
      <c r="B47" s="104"/>
      <c r="C47" s="104"/>
      <c r="D47" s="104"/>
      <c r="E47" s="104"/>
      <c r="F47" s="104"/>
      <c r="G47" s="104"/>
      <c r="H47" s="104"/>
      <c r="I47" s="104"/>
      <c r="J47" s="104"/>
      <c r="K47" s="104"/>
      <c r="L47" s="104"/>
      <c r="M47" s="104"/>
      <c r="N47" s="104"/>
      <c r="O47" s="104"/>
      <c r="P47" s="104"/>
      <c r="Q47" s="104"/>
      <c r="R47" s="104"/>
      <c r="S47" s="104"/>
      <c r="T47" s="9"/>
      <c r="U47" s="9"/>
      <c r="V47" s="9"/>
      <c r="W47" s="9"/>
      <c r="X47" s="9"/>
      <c r="Y47" s="9"/>
      <c r="Z47" s="9"/>
      <c r="AA47" s="9"/>
      <c r="AB47" s="9"/>
      <c r="AC47" s="9"/>
      <c r="AD47" s="9"/>
      <c r="AE47" s="9"/>
      <c r="AF47" s="9"/>
      <c r="AG47" s="9"/>
      <c r="AH47" s="9"/>
      <c r="AI47" s="9"/>
      <c r="AJ47" s="9"/>
    </row>
    <row r="48" spans="2:36" ht="13.5" customHeight="1">
      <c r="B48" s="106" t="s">
        <v>337</v>
      </c>
      <c r="C48" s="107"/>
      <c r="D48" s="107"/>
      <c r="E48" s="107"/>
      <c r="F48" s="107"/>
      <c r="G48" s="107"/>
      <c r="H48" s="107"/>
      <c r="I48" s="107"/>
      <c r="J48" s="108"/>
      <c r="K48" s="106" t="s">
        <v>320</v>
      </c>
      <c r="L48" s="108"/>
      <c r="M48" s="103" t="s">
        <v>338</v>
      </c>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row>
    <row r="49" spans="2:36" ht="13.5" customHeight="1">
      <c r="B49" s="109"/>
      <c r="C49" s="110"/>
      <c r="D49" s="110"/>
      <c r="E49" s="110"/>
      <c r="F49" s="110"/>
      <c r="G49" s="110"/>
      <c r="H49" s="110"/>
      <c r="I49" s="110"/>
      <c r="J49" s="111"/>
      <c r="K49" s="109"/>
      <c r="L49" s="111"/>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row>
    <row r="50" spans="2:36" ht="13.5" customHeight="1">
      <c r="B50" s="112" t="str">
        <f>IF(B20="","",B20)</f>
        <v/>
      </c>
      <c r="C50" s="113"/>
      <c r="D50" s="113"/>
      <c r="E50" s="113"/>
      <c r="F50" s="113"/>
      <c r="G50" s="113"/>
      <c r="H50" s="113"/>
      <c r="I50" s="113"/>
      <c r="J50" s="114"/>
      <c r="K50" s="118" t="str">
        <f>IF(AC20="","",AC20)</f>
        <v/>
      </c>
      <c r="L50" s="119"/>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row>
    <row r="51" spans="2:36" ht="13.5" customHeight="1">
      <c r="B51" s="115"/>
      <c r="C51" s="116"/>
      <c r="D51" s="116"/>
      <c r="E51" s="116"/>
      <c r="F51" s="116"/>
      <c r="G51" s="116"/>
      <c r="H51" s="116"/>
      <c r="I51" s="116"/>
      <c r="J51" s="117"/>
      <c r="K51" s="120"/>
      <c r="L51" s="121"/>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row>
    <row r="52" spans="2:36" ht="13.5" customHeight="1">
      <c r="B52" s="112" t="str">
        <f>IF(B23="","",B23)</f>
        <v/>
      </c>
      <c r="C52" s="113"/>
      <c r="D52" s="113"/>
      <c r="E52" s="113"/>
      <c r="F52" s="113"/>
      <c r="G52" s="113"/>
      <c r="H52" s="113"/>
      <c r="I52" s="113"/>
      <c r="J52" s="114"/>
      <c r="K52" s="118" t="str">
        <f>IF(AC23="","",AC23)</f>
        <v/>
      </c>
      <c r="L52" s="119"/>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row>
    <row r="53" spans="2:36" ht="13.5" customHeight="1">
      <c r="B53" s="115"/>
      <c r="C53" s="116"/>
      <c r="D53" s="116"/>
      <c r="E53" s="116"/>
      <c r="F53" s="116"/>
      <c r="G53" s="116"/>
      <c r="H53" s="116"/>
      <c r="I53" s="116"/>
      <c r="J53" s="117"/>
      <c r="K53" s="120"/>
      <c r="L53" s="121"/>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row>
    <row r="54" spans="2:36" ht="13.5" customHeight="1">
      <c r="B54" s="112" t="str">
        <f>IF(B26="","",B26)</f>
        <v/>
      </c>
      <c r="C54" s="113"/>
      <c r="D54" s="113"/>
      <c r="E54" s="113"/>
      <c r="F54" s="113"/>
      <c r="G54" s="113"/>
      <c r="H54" s="113"/>
      <c r="I54" s="113"/>
      <c r="J54" s="114"/>
      <c r="K54" s="118" t="str">
        <f>IF(AC26="","",AC26)</f>
        <v/>
      </c>
      <c r="L54" s="119"/>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row>
    <row r="55" spans="2:36" ht="13.5" customHeight="1">
      <c r="B55" s="115"/>
      <c r="C55" s="116"/>
      <c r="D55" s="116"/>
      <c r="E55" s="116"/>
      <c r="F55" s="116"/>
      <c r="G55" s="116"/>
      <c r="H55" s="116"/>
      <c r="I55" s="116"/>
      <c r="J55" s="117"/>
      <c r="K55" s="120"/>
      <c r="L55" s="121"/>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row>
    <row r="56" spans="2:36" ht="13.5" customHeight="1">
      <c r="B56" s="112" t="str">
        <f>IF(B29="","",B29)</f>
        <v/>
      </c>
      <c r="C56" s="113"/>
      <c r="D56" s="113"/>
      <c r="E56" s="113"/>
      <c r="F56" s="113"/>
      <c r="G56" s="113"/>
      <c r="H56" s="113"/>
      <c r="I56" s="113"/>
      <c r="J56" s="114"/>
      <c r="K56" s="118" t="str">
        <f>IF(AC29="","",AC29)</f>
        <v/>
      </c>
      <c r="L56" s="119"/>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row>
    <row r="57" spans="2:36" ht="13.5" customHeight="1">
      <c r="B57" s="115"/>
      <c r="C57" s="116"/>
      <c r="D57" s="116"/>
      <c r="E57" s="116"/>
      <c r="F57" s="116"/>
      <c r="G57" s="116"/>
      <c r="H57" s="116"/>
      <c r="I57" s="116"/>
      <c r="J57" s="117"/>
      <c r="K57" s="120"/>
      <c r="L57" s="121"/>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row>
    <row r="58" spans="2:36" ht="13.5" customHeight="1">
      <c r="B58" s="112" t="str">
        <f>IF(B32="","",B32)</f>
        <v/>
      </c>
      <c r="C58" s="113"/>
      <c r="D58" s="113"/>
      <c r="E58" s="113"/>
      <c r="F58" s="113"/>
      <c r="G58" s="113"/>
      <c r="H58" s="113"/>
      <c r="I58" s="113"/>
      <c r="J58" s="114"/>
      <c r="K58" s="118" t="str">
        <f>IF(AC32="","",AC32)</f>
        <v/>
      </c>
      <c r="L58" s="119"/>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row>
    <row r="59" spans="2:36" ht="13.5" customHeight="1">
      <c r="B59" s="115"/>
      <c r="C59" s="116"/>
      <c r="D59" s="116"/>
      <c r="E59" s="116"/>
      <c r="F59" s="116"/>
      <c r="G59" s="116"/>
      <c r="H59" s="116"/>
      <c r="I59" s="116"/>
      <c r="J59" s="117"/>
      <c r="K59" s="120"/>
      <c r="L59" s="121"/>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row>
    <row r="60" spans="2:36" ht="13.5" customHeight="1">
      <c r="B60" s="112" t="str">
        <f>IF(B35="","",B35)</f>
        <v/>
      </c>
      <c r="C60" s="113"/>
      <c r="D60" s="113"/>
      <c r="E60" s="113"/>
      <c r="F60" s="113"/>
      <c r="G60" s="113"/>
      <c r="H60" s="113"/>
      <c r="I60" s="113"/>
      <c r="J60" s="114"/>
      <c r="K60" s="118" t="str">
        <f>IF(AC35="","",AC35)</f>
        <v/>
      </c>
      <c r="L60" s="119"/>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row>
    <row r="61" spans="2:36" ht="13.5" customHeight="1">
      <c r="B61" s="115"/>
      <c r="C61" s="116"/>
      <c r="D61" s="116"/>
      <c r="E61" s="116"/>
      <c r="F61" s="116"/>
      <c r="G61" s="116"/>
      <c r="H61" s="116"/>
      <c r="I61" s="116"/>
      <c r="J61" s="117"/>
      <c r="K61" s="120"/>
      <c r="L61" s="121"/>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104" t="s">
        <v>323</v>
      </c>
      <c r="C65" s="104"/>
      <c r="D65" s="104"/>
      <c r="E65" s="104"/>
      <c r="F65" s="104"/>
      <c r="G65" s="104"/>
      <c r="H65" s="104"/>
      <c r="I65" s="104"/>
      <c r="J65" s="104"/>
      <c r="K65" s="104"/>
      <c r="L65" s="104"/>
      <c r="M65" s="104"/>
      <c r="N65" s="104"/>
      <c r="O65" s="104"/>
      <c r="P65" s="104"/>
    </row>
    <row r="66" spans="2:36" ht="13.5" customHeight="1">
      <c r="B66" s="105"/>
      <c r="C66" s="105"/>
      <c r="D66" s="105"/>
      <c r="E66" s="105"/>
      <c r="F66" s="105"/>
      <c r="G66" s="105"/>
      <c r="H66" s="105"/>
      <c r="I66" s="105"/>
      <c r="J66" s="105"/>
      <c r="K66" s="105"/>
      <c r="L66" s="105"/>
      <c r="M66" s="105"/>
      <c r="N66" s="105"/>
      <c r="O66" s="105"/>
      <c r="P66" s="105"/>
    </row>
    <row r="67" spans="2:36" ht="13.5" customHeight="1">
      <c r="B67" s="182" t="s">
        <v>275</v>
      </c>
      <c r="C67" s="182"/>
      <c r="D67" s="103"/>
      <c r="E67" s="106" t="s">
        <v>276</v>
      </c>
      <c r="F67" s="107"/>
      <c r="G67" s="107"/>
      <c r="H67" s="107"/>
      <c r="I67" s="107"/>
      <c r="J67" s="107"/>
      <c r="K67" s="107"/>
      <c r="L67" s="107"/>
      <c r="M67" s="107"/>
      <c r="N67" s="108"/>
      <c r="O67" s="106" t="str">
        <f>IF(計画提出書!N47="","",計画提出書!N47+1&amp;"年度実施状況")</f>
        <v>2027年度実施状況</v>
      </c>
      <c r="P67" s="107"/>
      <c r="Q67" s="107"/>
      <c r="R67" s="107"/>
      <c r="S67" s="107"/>
      <c r="T67" s="107"/>
      <c r="U67" s="107"/>
      <c r="V67" s="107"/>
      <c r="W67" s="107"/>
      <c r="X67" s="108"/>
      <c r="Y67" s="106">
        <f>IF(計画提出書!$N$47="","",計画提出書!$N$47)</f>
        <v>2026</v>
      </c>
      <c r="Z67" s="107"/>
      <c r="AA67" s="107" t="s">
        <v>55</v>
      </c>
      <c r="AB67" s="108"/>
      <c r="AC67" s="106">
        <f>IF(計画提出書!$N$47="","",計画提出書!$N$47+1)</f>
        <v>2027</v>
      </c>
      <c r="AD67" s="107"/>
      <c r="AE67" s="107" t="s">
        <v>55</v>
      </c>
      <c r="AF67" s="108"/>
      <c r="AG67" s="106">
        <f>IF(計画提出書!$N$47="","",計画提出書!$N$47+2)</f>
        <v>2028</v>
      </c>
      <c r="AH67" s="107"/>
      <c r="AI67" s="107" t="s">
        <v>55</v>
      </c>
      <c r="AJ67" s="108"/>
    </row>
    <row r="68" spans="2:36" ht="13.5" customHeight="1">
      <c r="B68" s="103"/>
      <c r="C68" s="103"/>
      <c r="D68" s="103"/>
      <c r="E68" s="109"/>
      <c r="F68" s="110"/>
      <c r="G68" s="110"/>
      <c r="H68" s="110"/>
      <c r="I68" s="110"/>
      <c r="J68" s="110"/>
      <c r="K68" s="110"/>
      <c r="L68" s="110"/>
      <c r="M68" s="110"/>
      <c r="N68" s="111"/>
      <c r="O68" s="109"/>
      <c r="P68" s="110"/>
      <c r="Q68" s="110"/>
      <c r="R68" s="110"/>
      <c r="S68" s="110"/>
      <c r="T68" s="110"/>
      <c r="U68" s="110"/>
      <c r="V68" s="110"/>
      <c r="W68" s="110"/>
      <c r="X68" s="111"/>
      <c r="Y68" s="109"/>
      <c r="Z68" s="110"/>
      <c r="AA68" s="110"/>
      <c r="AB68" s="111"/>
      <c r="AC68" s="109"/>
      <c r="AD68" s="110"/>
      <c r="AE68" s="110"/>
      <c r="AF68" s="111"/>
      <c r="AG68" s="109"/>
      <c r="AH68" s="110"/>
      <c r="AI68" s="110"/>
      <c r="AJ68" s="111"/>
    </row>
    <row r="69" spans="2:36" ht="13.5" customHeight="1">
      <c r="B69" s="93" t="str">
        <f>IF('（別添）報告書【1年目報告用】'!B69="","",'（別添）報告書【1年目報告用】'!B69)</f>
        <v/>
      </c>
      <c r="C69" s="94"/>
      <c r="D69" s="95"/>
      <c r="E69" s="87" t="str">
        <f>IF('（別添）報告書【1年目報告用】'!E69="","",'（別添）報告書【1年目報告用】'!E69)</f>
        <v/>
      </c>
      <c r="F69" s="88"/>
      <c r="G69" s="88"/>
      <c r="H69" s="88"/>
      <c r="I69" s="88"/>
      <c r="J69" s="88"/>
      <c r="K69" s="88"/>
      <c r="L69" s="88"/>
      <c r="M69" s="88"/>
      <c r="N69" s="89"/>
      <c r="O69" s="81"/>
      <c r="P69" s="82"/>
      <c r="Q69" s="82"/>
      <c r="R69" s="82"/>
      <c r="S69" s="82"/>
      <c r="T69" s="82"/>
      <c r="U69" s="82"/>
      <c r="V69" s="82"/>
      <c r="W69" s="82"/>
      <c r="X69" s="83"/>
      <c r="Y69" s="75" t="str">
        <f>IF('（別添）報告書【1年目報告用】'!Y69="","",'（別添）報告書【1年目報告用】'!Y69)</f>
        <v/>
      </c>
      <c r="Z69" s="76"/>
      <c r="AA69" s="76"/>
      <c r="AB69" s="77"/>
      <c r="AC69" s="75" t="str">
        <f>IF('（別添）報告書【1年目報告用】'!AC69="","",'（別添）報告書【1年目報告用】'!AC69)</f>
        <v/>
      </c>
      <c r="AD69" s="76"/>
      <c r="AE69" s="76"/>
      <c r="AF69" s="77"/>
      <c r="AG69" s="75" t="str">
        <f>IF('（別添）報告書【1年目報告用】'!AG69="","",'（別添）報告書【1年目報告用】'!AG69)</f>
        <v/>
      </c>
      <c r="AH69" s="76"/>
      <c r="AI69" s="76"/>
      <c r="AJ69" s="77"/>
    </row>
    <row r="70" spans="2:36" ht="13.5" customHeight="1">
      <c r="B70" s="96"/>
      <c r="C70" s="97"/>
      <c r="D70" s="98"/>
      <c r="E70" s="90"/>
      <c r="F70" s="91"/>
      <c r="G70" s="91"/>
      <c r="H70" s="91"/>
      <c r="I70" s="91"/>
      <c r="J70" s="91"/>
      <c r="K70" s="91"/>
      <c r="L70" s="91"/>
      <c r="M70" s="91"/>
      <c r="N70" s="92"/>
      <c r="O70" s="84"/>
      <c r="P70" s="85"/>
      <c r="Q70" s="85"/>
      <c r="R70" s="85"/>
      <c r="S70" s="85"/>
      <c r="T70" s="85"/>
      <c r="U70" s="85"/>
      <c r="V70" s="85"/>
      <c r="W70" s="85"/>
      <c r="X70" s="86"/>
      <c r="Y70" s="78"/>
      <c r="Z70" s="79"/>
      <c r="AA70" s="79"/>
      <c r="AB70" s="80"/>
      <c r="AC70" s="78"/>
      <c r="AD70" s="79"/>
      <c r="AE70" s="79"/>
      <c r="AF70" s="80"/>
      <c r="AG70" s="78"/>
      <c r="AH70" s="79"/>
      <c r="AI70" s="79"/>
      <c r="AJ70" s="80"/>
    </row>
    <row r="71" spans="2:36" ht="13.5" customHeight="1">
      <c r="B71" s="96"/>
      <c r="C71" s="97"/>
      <c r="D71" s="98"/>
      <c r="E71" s="87" t="str">
        <f>IF('（別添）報告書【1年目報告用】'!E71="","",'（別添）報告書【1年目報告用】'!E71)</f>
        <v/>
      </c>
      <c r="F71" s="88"/>
      <c r="G71" s="88"/>
      <c r="H71" s="88"/>
      <c r="I71" s="88"/>
      <c r="J71" s="88"/>
      <c r="K71" s="88"/>
      <c r="L71" s="88"/>
      <c r="M71" s="88"/>
      <c r="N71" s="89"/>
      <c r="O71" s="81"/>
      <c r="P71" s="82"/>
      <c r="Q71" s="82"/>
      <c r="R71" s="82"/>
      <c r="S71" s="82"/>
      <c r="T71" s="82"/>
      <c r="U71" s="82"/>
      <c r="V71" s="82"/>
      <c r="W71" s="82"/>
      <c r="X71" s="83"/>
      <c r="Y71" s="75" t="str">
        <f>IF('（別添）報告書【1年目報告用】'!Y71="","",'（別添）報告書【1年目報告用】'!Y71)</f>
        <v/>
      </c>
      <c r="Z71" s="76"/>
      <c r="AA71" s="76"/>
      <c r="AB71" s="77"/>
      <c r="AC71" s="75" t="str">
        <f>IF('（別添）報告書【1年目報告用】'!AC71="","",'（別添）報告書【1年目報告用】'!AC71)</f>
        <v/>
      </c>
      <c r="AD71" s="76"/>
      <c r="AE71" s="76"/>
      <c r="AF71" s="77"/>
      <c r="AG71" s="75" t="str">
        <f>IF('（別添）報告書【1年目報告用】'!AG71="","",'（別添）報告書【1年目報告用】'!AG71)</f>
        <v/>
      </c>
      <c r="AH71" s="76"/>
      <c r="AI71" s="76"/>
      <c r="AJ71" s="77"/>
    </row>
    <row r="72" spans="2:36" ht="13.5" customHeight="1">
      <c r="B72" s="96"/>
      <c r="C72" s="97"/>
      <c r="D72" s="98"/>
      <c r="E72" s="90"/>
      <c r="F72" s="91"/>
      <c r="G72" s="91"/>
      <c r="H72" s="91"/>
      <c r="I72" s="91"/>
      <c r="J72" s="91"/>
      <c r="K72" s="91"/>
      <c r="L72" s="91"/>
      <c r="M72" s="91"/>
      <c r="N72" s="92"/>
      <c r="O72" s="84"/>
      <c r="P72" s="85"/>
      <c r="Q72" s="85"/>
      <c r="R72" s="85"/>
      <c r="S72" s="85"/>
      <c r="T72" s="85"/>
      <c r="U72" s="85"/>
      <c r="V72" s="85"/>
      <c r="W72" s="85"/>
      <c r="X72" s="86"/>
      <c r="Y72" s="78"/>
      <c r="Z72" s="79"/>
      <c r="AA72" s="79"/>
      <c r="AB72" s="80"/>
      <c r="AC72" s="78"/>
      <c r="AD72" s="79"/>
      <c r="AE72" s="79"/>
      <c r="AF72" s="80"/>
      <c r="AG72" s="78"/>
      <c r="AH72" s="79"/>
      <c r="AI72" s="79"/>
      <c r="AJ72" s="80"/>
    </row>
    <row r="73" spans="2:36" ht="13.5" customHeight="1">
      <c r="B73" s="96"/>
      <c r="C73" s="97"/>
      <c r="D73" s="98"/>
      <c r="E73" s="87" t="str">
        <f>IF('（別添）報告書【1年目報告用】'!E73="","",'（別添）報告書【1年目報告用】'!E73)</f>
        <v/>
      </c>
      <c r="F73" s="88"/>
      <c r="G73" s="88"/>
      <c r="H73" s="88"/>
      <c r="I73" s="88"/>
      <c r="J73" s="88"/>
      <c r="K73" s="88"/>
      <c r="L73" s="88"/>
      <c r="M73" s="88"/>
      <c r="N73" s="89"/>
      <c r="O73" s="81"/>
      <c r="P73" s="82"/>
      <c r="Q73" s="82"/>
      <c r="R73" s="82"/>
      <c r="S73" s="82"/>
      <c r="T73" s="82"/>
      <c r="U73" s="82"/>
      <c r="V73" s="82"/>
      <c r="W73" s="82"/>
      <c r="X73" s="83"/>
      <c r="Y73" s="75" t="str">
        <f>IF('（別添）報告書【1年目報告用】'!Y73="","",'（別添）報告書【1年目報告用】'!Y73)</f>
        <v/>
      </c>
      <c r="Z73" s="76"/>
      <c r="AA73" s="76"/>
      <c r="AB73" s="77"/>
      <c r="AC73" s="75" t="str">
        <f>IF('（別添）報告書【1年目報告用】'!AC73="","",'（別添）報告書【1年目報告用】'!AC73)</f>
        <v/>
      </c>
      <c r="AD73" s="76"/>
      <c r="AE73" s="76"/>
      <c r="AF73" s="77"/>
      <c r="AG73" s="75" t="str">
        <f>IF('（別添）報告書【1年目報告用】'!AG73="","",'（別添）報告書【1年目報告用】'!AG73)</f>
        <v/>
      </c>
      <c r="AH73" s="76"/>
      <c r="AI73" s="76"/>
      <c r="AJ73" s="77"/>
    </row>
    <row r="74" spans="2:36" ht="13.5" customHeight="1">
      <c r="B74" s="96"/>
      <c r="C74" s="97"/>
      <c r="D74" s="98"/>
      <c r="E74" s="90"/>
      <c r="F74" s="91"/>
      <c r="G74" s="91"/>
      <c r="H74" s="91"/>
      <c r="I74" s="91"/>
      <c r="J74" s="91"/>
      <c r="K74" s="91"/>
      <c r="L74" s="91"/>
      <c r="M74" s="91"/>
      <c r="N74" s="92"/>
      <c r="O74" s="84"/>
      <c r="P74" s="85"/>
      <c r="Q74" s="85"/>
      <c r="R74" s="85"/>
      <c r="S74" s="85"/>
      <c r="T74" s="85"/>
      <c r="U74" s="85"/>
      <c r="V74" s="85"/>
      <c r="W74" s="85"/>
      <c r="X74" s="86"/>
      <c r="Y74" s="78"/>
      <c r="Z74" s="79"/>
      <c r="AA74" s="79"/>
      <c r="AB74" s="80"/>
      <c r="AC74" s="78"/>
      <c r="AD74" s="79"/>
      <c r="AE74" s="79"/>
      <c r="AF74" s="80"/>
      <c r="AG74" s="78"/>
      <c r="AH74" s="79"/>
      <c r="AI74" s="79"/>
      <c r="AJ74" s="80"/>
    </row>
    <row r="75" spans="2:36" ht="13.5" customHeight="1">
      <c r="B75" s="96"/>
      <c r="C75" s="97"/>
      <c r="D75" s="98"/>
      <c r="E75" s="87" t="str">
        <f>IF('（別添）報告書【1年目報告用】'!E75="","",'（別添）報告書【1年目報告用】'!E75)</f>
        <v/>
      </c>
      <c r="F75" s="88"/>
      <c r="G75" s="88"/>
      <c r="H75" s="88"/>
      <c r="I75" s="88"/>
      <c r="J75" s="88"/>
      <c r="K75" s="88"/>
      <c r="L75" s="88"/>
      <c r="M75" s="88"/>
      <c r="N75" s="89"/>
      <c r="O75" s="81"/>
      <c r="P75" s="82"/>
      <c r="Q75" s="82"/>
      <c r="R75" s="82"/>
      <c r="S75" s="82"/>
      <c r="T75" s="82"/>
      <c r="U75" s="82"/>
      <c r="V75" s="82"/>
      <c r="W75" s="82"/>
      <c r="X75" s="83"/>
      <c r="Y75" s="75" t="str">
        <f>IF('（別添）報告書【1年目報告用】'!Y75="","",'（別添）報告書【1年目報告用】'!Y75)</f>
        <v/>
      </c>
      <c r="Z75" s="76"/>
      <c r="AA75" s="76"/>
      <c r="AB75" s="77"/>
      <c r="AC75" s="75" t="str">
        <f>IF('（別添）報告書【1年目報告用】'!AC75="","",'（別添）報告書【1年目報告用】'!AC75)</f>
        <v/>
      </c>
      <c r="AD75" s="76"/>
      <c r="AE75" s="76"/>
      <c r="AF75" s="77"/>
      <c r="AG75" s="75" t="str">
        <f>IF('（別添）報告書【1年目報告用】'!AG75="","",'（別添）報告書【1年目報告用】'!AG75)</f>
        <v/>
      </c>
      <c r="AH75" s="76"/>
      <c r="AI75" s="76"/>
      <c r="AJ75" s="77"/>
    </row>
    <row r="76" spans="2:36" ht="13.5" customHeight="1">
      <c r="B76" s="99"/>
      <c r="C76" s="100"/>
      <c r="D76" s="101"/>
      <c r="E76" s="90"/>
      <c r="F76" s="91"/>
      <c r="G76" s="91"/>
      <c r="H76" s="91"/>
      <c r="I76" s="91"/>
      <c r="J76" s="91"/>
      <c r="K76" s="91"/>
      <c r="L76" s="91"/>
      <c r="M76" s="91"/>
      <c r="N76" s="92"/>
      <c r="O76" s="84"/>
      <c r="P76" s="85"/>
      <c r="Q76" s="85"/>
      <c r="R76" s="85"/>
      <c r="S76" s="85"/>
      <c r="T76" s="85"/>
      <c r="U76" s="85"/>
      <c r="V76" s="85"/>
      <c r="W76" s="85"/>
      <c r="X76" s="86"/>
      <c r="Y76" s="78"/>
      <c r="Z76" s="79"/>
      <c r="AA76" s="79"/>
      <c r="AB76" s="80"/>
      <c r="AC76" s="78"/>
      <c r="AD76" s="79"/>
      <c r="AE76" s="79"/>
      <c r="AF76" s="80"/>
      <c r="AG76" s="78"/>
      <c r="AH76" s="79"/>
      <c r="AI76" s="79"/>
      <c r="AJ76" s="80"/>
    </row>
    <row r="77" spans="2:36" ht="13.5" customHeight="1">
      <c r="B77" s="93" t="str">
        <f>IF('（別添）報告書【1年目報告用】'!B77="","",'（別添）報告書【1年目報告用】'!B77)</f>
        <v/>
      </c>
      <c r="C77" s="94"/>
      <c r="D77" s="95"/>
      <c r="E77" s="87" t="str">
        <f>IF('（別添）報告書【1年目報告用】'!E77="","",'（別添）報告書【1年目報告用】'!E77)</f>
        <v/>
      </c>
      <c r="F77" s="88"/>
      <c r="G77" s="88"/>
      <c r="H77" s="88"/>
      <c r="I77" s="88"/>
      <c r="J77" s="88"/>
      <c r="K77" s="88"/>
      <c r="L77" s="88"/>
      <c r="M77" s="88"/>
      <c r="N77" s="89"/>
      <c r="O77" s="81"/>
      <c r="P77" s="82"/>
      <c r="Q77" s="82"/>
      <c r="R77" s="82"/>
      <c r="S77" s="82"/>
      <c r="T77" s="82"/>
      <c r="U77" s="82"/>
      <c r="V77" s="82"/>
      <c r="W77" s="82"/>
      <c r="X77" s="83"/>
      <c r="Y77" s="75" t="str">
        <f>IF('（別添）報告書【1年目報告用】'!Y77="","",'（別添）報告書【1年目報告用】'!Y77)</f>
        <v/>
      </c>
      <c r="Z77" s="76"/>
      <c r="AA77" s="76"/>
      <c r="AB77" s="77"/>
      <c r="AC77" s="75" t="str">
        <f>IF('（別添）報告書【1年目報告用】'!AC77="","",'（別添）報告書【1年目報告用】'!AC77)</f>
        <v/>
      </c>
      <c r="AD77" s="76"/>
      <c r="AE77" s="76"/>
      <c r="AF77" s="77"/>
      <c r="AG77" s="75" t="str">
        <f>IF('（別添）報告書【1年目報告用】'!AG77="","",'（別添）報告書【1年目報告用】'!AG77)</f>
        <v/>
      </c>
      <c r="AH77" s="76"/>
      <c r="AI77" s="76"/>
      <c r="AJ77" s="77"/>
    </row>
    <row r="78" spans="2:36" ht="13.5" customHeight="1">
      <c r="B78" s="96"/>
      <c r="C78" s="97"/>
      <c r="D78" s="98"/>
      <c r="E78" s="90"/>
      <c r="F78" s="91"/>
      <c r="G78" s="91"/>
      <c r="H78" s="91"/>
      <c r="I78" s="91"/>
      <c r="J78" s="91"/>
      <c r="K78" s="91"/>
      <c r="L78" s="91"/>
      <c r="M78" s="91"/>
      <c r="N78" s="92"/>
      <c r="O78" s="84"/>
      <c r="P78" s="85"/>
      <c r="Q78" s="85"/>
      <c r="R78" s="85"/>
      <c r="S78" s="85"/>
      <c r="T78" s="85"/>
      <c r="U78" s="85"/>
      <c r="V78" s="85"/>
      <c r="W78" s="85"/>
      <c r="X78" s="86"/>
      <c r="Y78" s="78"/>
      <c r="Z78" s="79"/>
      <c r="AA78" s="79"/>
      <c r="AB78" s="80"/>
      <c r="AC78" s="78"/>
      <c r="AD78" s="79"/>
      <c r="AE78" s="79"/>
      <c r="AF78" s="80"/>
      <c r="AG78" s="78"/>
      <c r="AH78" s="79"/>
      <c r="AI78" s="79"/>
      <c r="AJ78" s="80"/>
    </row>
    <row r="79" spans="2:36" ht="13.5" customHeight="1">
      <c r="B79" s="96"/>
      <c r="C79" s="97"/>
      <c r="D79" s="98"/>
      <c r="E79" s="87" t="str">
        <f>IF('（別添）報告書【1年目報告用】'!E79="","",'（別添）報告書【1年目報告用】'!E79)</f>
        <v/>
      </c>
      <c r="F79" s="88"/>
      <c r="G79" s="88"/>
      <c r="H79" s="88"/>
      <c r="I79" s="88"/>
      <c r="J79" s="88"/>
      <c r="K79" s="88"/>
      <c r="L79" s="88"/>
      <c r="M79" s="88"/>
      <c r="N79" s="89"/>
      <c r="O79" s="81"/>
      <c r="P79" s="82"/>
      <c r="Q79" s="82"/>
      <c r="R79" s="82"/>
      <c r="S79" s="82"/>
      <c r="T79" s="82"/>
      <c r="U79" s="82"/>
      <c r="V79" s="82"/>
      <c r="W79" s="82"/>
      <c r="X79" s="83"/>
      <c r="Y79" s="75" t="str">
        <f>IF('（別添）報告書【1年目報告用】'!Y79="","",'（別添）報告書【1年目報告用】'!Y79)</f>
        <v/>
      </c>
      <c r="Z79" s="76"/>
      <c r="AA79" s="76"/>
      <c r="AB79" s="77"/>
      <c r="AC79" s="75" t="str">
        <f>IF('（別添）報告書【1年目報告用】'!AC79="","",'（別添）報告書【1年目報告用】'!AC79)</f>
        <v/>
      </c>
      <c r="AD79" s="76"/>
      <c r="AE79" s="76"/>
      <c r="AF79" s="77"/>
      <c r="AG79" s="75" t="str">
        <f>IF('（別添）報告書【1年目報告用】'!AG79="","",'（別添）報告書【1年目報告用】'!AG79)</f>
        <v/>
      </c>
      <c r="AH79" s="76"/>
      <c r="AI79" s="76"/>
      <c r="AJ79" s="77"/>
    </row>
    <row r="80" spans="2:36" ht="13.5" customHeight="1">
      <c r="B80" s="96"/>
      <c r="C80" s="97"/>
      <c r="D80" s="98"/>
      <c r="E80" s="90"/>
      <c r="F80" s="91"/>
      <c r="G80" s="91"/>
      <c r="H80" s="91"/>
      <c r="I80" s="91"/>
      <c r="J80" s="91"/>
      <c r="K80" s="91"/>
      <c r="L80" s="91"/>
      <c r="M80" s="91"/>
      <c r="N80" s="92"/>
      <c r="O80" s="84"/>
      <c r="P80" s="85"/>
      <c r="Q80" s="85"/>
      <c r="R80" s="85"/>
      <c r="S80" s="85"/>
      <c r="T80" s="85"/>
      <c r="U80" s="85"/>
      <c r="V80" s="85"/>
      <c r="W80" s="85"/>
      <c r="X80" s="86"/>
      <c r="Y80" s="78"/>
      <c r="Z80" s="79"/>
      <c r="AA80" s="79"/>
      <c r="AB80" s="80"/>
      <c r="AC80" s="78"/>
      <c r="AD80" s="79"/>
      <c r="AE80" s="79"/>
      <c r="AF80" s="80"/>
      <c r="AG80" s="78"/>
      <c r="AH80" s="79"/>
      <c r="AI80" s="79"/>
      <c r="AJ80" s="80"/>
    </row>
    <row r="81" spans="2:36" ht="13.5" customHeight="1">
      <c r="B81" s="96"/>
      <c r="C81" s="97"/>
      <c r="D81" s="98"/>
      <c r="E81" s="87" t="str">
        <f>IF('（別添）報告書【1年目報告用】'!E81="","",'（別添）報告書【1年目報告用】'!E81)</f>
        <v/>
      </c>
      <c r="F81" s="88"/>
      <c r="G81" s="88"/>
      <c r="H81" s="88"/>
      <c r="I81" s="88"/>
      <c r="J81" s="88"/>
      <c r="K81" s="88"/>
      <c r="L81" s="88"/>
      <c r="M81" s="88"/>
      <c r="N81" s="89"/>
      <c r="O81" s="81"/>
      <c r="P81" s="82"/>
      <c r="Q81" s="82"/>
      <c r="R81" s="82"/>
      <c r="S81" s="82"/>
      <c r="T81" s="82"/>
      <c r="U81" s="82"/>
      <c r="V81" s="82"/>
      <c r="W81" s="82"/>
      <c r="X81" s="83"/>
      <c r="Y81" s="75" t="str">
        <f>IF('（別添）報告書【1年目報告用】'!Y81="","",'（別添）報告書【1年目報告用】'!Y81)</f>
        <v/>
      </c>
      <c r="Z81" s="76"/>
      <c r="AA81" s="76"/>
      <c r="AB81" s="77"/>
      <c r="AC81" s="75" t="str">
        <f>IF('（別添）報告書【1年目報告用】'!AC81="","",'（別添）報告書【1年目報告用】'!AC81)</f>
        <v/>
      </c>
      <c r="AD81" s="76"/>
      <c r="AE81" s="76"/>
      <c r="AF81" s="77"/>
      <c r="AG81" s="75" t="str">
        <f>IF('（別添）報告書【1年目報告用】'!AG81="","",'（別添）報告書【1年目報告用】'!AG81)</f>
        <v/>
      </c>
      <c r="AH81" s="76"/>
      <c r="AI81" s="76"/>
      <c r="AJ81" s="77"/>
    </row>
    <row r="82" spans="2:36" ht="13.5" customHeight="1">
      <c r="B82" s="96"/>
      <c r="C82" s="97"/>
      <c r="D82" s="98"/>
      <c r="E82" s="90"/>
      <c r="F82" s="91"/>
      <c r="G82" s="91"/>
      <c r="H82" s="91"/>
      <c r="I82" s="91"/>
      <c r="J82" s="91"/>
      <c r="K82" s="91"/>
      <c r="L82" s="91"/>
      <c r="M82" s="91"/>
      <c r="N82" s="92"/>
      <c r="O82" s="84"/>
      <c r="P82" s="85"/>
      <c r="Q82" s="85"/>
      <c r="R82" s="85"/>
      <c r="S82" s="85"/>
      <c r="T82" s="85"/>
      <c r="U82" s="85"/>
      <c r="V82" s="85"/>
      <c r="W82" s="85"/>
      <c r="X82" s="86"/>
      <c r="Y82" s="78"/>
      <c r="Z82" s="79"/>
      <c r="AA82" s="79"/>
      <c r="AB82" s="80"/>
      <c r="AC82" s="78"/>
      <c r="AD82" s="79"/>
      <c r="AE82" s="79"/>
      <c r="AF82" s="80"/>
      <c r="AG82" s="78"/>
      <c r="AH82" s="79"/>
      <c r="AI82" s="79"/>
      <c r="AJ82" s="80"/>
    </row>
    <row r="83" spans="2:36" ht="13.5" customHeight="1">
      <c r="B83" s="96"/>
      <c r="C83" s="97"/>
      <c r="D83" s="98"/>
      <c r="E83" s="87" t="str">
        <f>IF('（別添）報告書【1年目報告用】'!E83="","",'（別添）報告書【1年目報告用】'!E83)</f>
        <v/>
      </c>
      <c r="F83" s="88"/>
      <c r="G83" s="88"/>
      <c r="H83" s="88"/>
      <c r="I83" s="88"/>
      <c r="J83" s="88"/>
      <c r="K83" s="88"/>
      <c r="L83" s="88"/>
      <c r="M83" s="88"/>
      <c r="N83" s="89"/>
      <c r="O83" s="81"/>
      <c r="P83" s="82"/>
      <c r="Q83" s="82"/>
      <c r="R83" s="82"/>
      <c r="S83" s="82"/>
      <c r="T83" s="82"/>
      <c r="U83" s="82"/>
      <c r="V83" s="82"/>
      <c r="W83" s="82"/>
      <c r="X83" s="83"/>
      <c r="Y83" s="75" t="str">
        <f>IF('（別添）報告書【1年目報告用】'!Y83="","",'（別添）報告書【1年目報告用】'!Y83)</f>
        <v/>
      </c>
      <c r="Z83" s="76"/>
      <c r="AA83" s="76"/>
      <c r="AB83" s="77"/>
      <c r="AC83" s="75" t="str">
        <f>IF('（別添）報告書【1年目報告用】'!AC83="","",'（別添）報告書【1年目報告用】'!AC83)</f>
        <v/>
      </c>
      <c r="AD83" s="76"/>
      <c r="AE83" s="76"/>
      <c r="AF83" s="77"/>
      <c r="AG83" s="75" t="str">
        <f>IF('（別添）報告書【1年目報告用】'!AG83="","",'（別添）報告書【1年目報告用】'!AG83)</f>
        <v/>
      </c>
      <c r="AH83" s="76"/>
      <c r="AI83" s="76"/>
      <c r="AJ83" s="77"/>
    </row>
    <row r="84" spans="2:36" ht="13.5" customHeight="1">
      <c r="B84" s="99"/>
      <c r="C84" s="100"/>
      <c r="D84" s="101"/>
      <c r="E84" s="90"/>
      <c r="F84" s="91"/>
      <c r="G84" s="91"/>
      <c r="H84" s="91"/>
      <c r="I84" s="91"/>
      <c r="J84" s="91"/>
      <c r="K84" s="91"/>
      <c r="L84" s="91"/>
      <c r="M84" s="91"/>
      <c r="N84" s="92"/>
      <c r="O84" s="84"/>
      <c r="P84" s="85"/>
      <c r="Q84" s="85"/>
      <c r="R84" s="85"/>
      <c r="S84" s="85"/>
      <c r="T84" s="85"/>
      <c r="U84" s="85"/>
      <c r="V84" s="85"/>
      <c r="W84" s="85"/>
      <c r="X84" s="86"/>
      <c r="Y84" s="78"/>
      <c r="Z84" s="79"/>
      <c r="AA84" s="79"/>
      <c r="AB84" s="80"/>
      <c r="AC84" s="78"/>
      <c r="AD84" s="79"/>
      <c r="AE84" s="79"/>
      <c r="AF84" s="80"/>
      <c r="AG84" s="78"/>
      <c r="AH84" s="79"/>
      <c r="AI84" s="79"/>
      <c r="AJ84" s="80"/>
    </row>
    <row r="85" spans="2:36" ht="13.5" customHeight="1">
      <c r="B85" s="93" t="str">
        <f>IF('（別添）報告書【1年目報告用】'!B85="","",'（別添）報告書【1年目報告用】'!B85)</f>
        <v/>
      </c>
      <c r="C85" s="94"/>
      <c r="D85" s="95"/>
      <c r="E85" s="87" t="str">
        <f>IF('（別添）報告書【1年目報告用】'!E85="","",'（別添）報告書【1年目報告用】'!E85)</f>
        <v/>
      </c>
      <c r="F85" s="88"/>
      <c r="G85" s="88"/>
      <c r="H85" s="88"/>
      <c r="I85" s="88"/>
      <c r="J85" s="88"/>
      <c r="K85" s="88"/>
      <c r="L85" s="88"/>
      <c r="M85" s="88"/>
      <c r="N85" s="89"/>
      <c r="O85" s="81"/>
      <c r="P85" s="82"/>
      <c r="Q85" s="82"/>
      <c r="R85" s="82"/>
      <c r="S85" s="82"/>
      <c r="T85" s="82"/>
      <c r="U85" s="82"/>
      <c r="V85" s="82"/>
      <c r="W85" s="82"/>
      <c r="X85" s="83"/>
      <c r="Y85" s="75" t="str">
        <f>IF('（別添）報告書【1年目報告用】'!Y85="","",'（別添）報告書【1年目報告用】'!Y85)</f>
        <v/>
      </c>
      <c r="Z85" s="76"/>
      <c r="AA85" s="76"/>
      <c r="AB85" s="77"/>
      <c r="AC85" s="75" t="str">
        <f>IF('（別添）報告書【1年目報告用】'!AC85="","",'（別添）報告書【1年目報告用】'!AC85)</f>
        <v/>
      </c>
      <c r="AD85" s="76"/>
      <c r="AE85" s="76"/>
      <c r="AF85" s="77"/>
      <c r="AG85" s="75" t="str">
        <f>IF('（別添）報告書【1年目報告用】'!AG85="","",'（別添）報告書【1年目報告用】'!AG85)</f>
        <v/>
      </c>
      <c r="AH85" s="76"/>
      <c r="AI85" s="76"/>
      <c r="AJ85" s="77"/>
    </row>
    <row r="86" spans="2:36" ht="13.5" customHeight="1">
      <c r="B86" s="96"/>
      <c r="C86" s="97"/>
      <c r="D86" s="98"/>
      <c r="E86" s="90"/>
      <c r="F86" s="91"/>
      <c r="G86" s="91"/>
      <c r="H86" s="91"/>
      <c r="I86" s="91"/>
      <c r="J86" s="91"/>
      <c r="K86" s="91"/>
      <c r="L86" s="91"/>
      <c r="M86" s="91"/>
      <c r="N86" s="92"/>
      <c r="O86" s="84"/>
      <c r="P86" s="85"/>
      <c r="Q86" s="85"/>
      <c r="R86" s="85"/>
      <c r="S86" s="85"/>
      <c r="T86" s="85"/>
      <c r="U86" s="85"/>
      <c r="V86" s="85"/>
      <c r="W86" s="85"/>
      <c r="X86" s="86"/>
      <c r="Y86" s="78"/>
      <c r="Z86" s="79"/>
      <c r="AA86" s="79"/>
      <c r="AB86" s="80"/>
      <c r="AC86" s="78"/>
      <c r="AD86" s="79"/>
      <c r="AE86" s="79"/>
      <c r="AF86" s="80"/>
      <c r="AG86" s="78"/>
      <c r="AH86" s="79"/>
      <c r="AI86" s="79"/>
      <c r="AJ86" s="80"/>
    </row>
    <row r="87" spans="2:36" ht="13.5" customHeight="1">
      <c r="B87" s="96"/>
      <c r="C87" s="97"/>
      <c r="D87" s="98"/>
      <c r="E87" s="87" t="str">
        <f>IF('（別添）報告書【1年目報告用】'!E87="","",'（別添）報告書【1年目報告用】'!E87)</f>
        <v/>
      </c>
      <c r="F87" s="88"/>
      <c r="G87" s="88"/>
      <c r="H87" s="88"/>
      <c r="I87" s="88"/>
      <c r="J87" s="88"/>
      <c r="K87" s="88"/>
      <c r="L87" s="88"/>
      <c r="M87" s="88"/>
      <c r="N87" s="89"/>
      <c r="O87" s="81"/>
      <c r="P87" s="82"/>
      <c r="Q87" s="82"/>
      <c r="R87" s="82"/>
      <c r="S87" s="82"/>
      <c r="T87" s="82"/>
      <c r="U87" s="82"/>
      <c r="V87" s="82"/>
      <c r="W87" s="82"/>
      <c r="X87" s="83"/>
      <c r="Y87" s="75" t="str">
        <f>IF('（別添）報告書【1年目報告用】'!Y87="","",'（別添）報告書【1年目報告用】'!Y87)</f>
        <v/>
      </c>
      <c r="Z87" s="76"/>
      <c r="AA87" s="76"/>
      <c r="AB87" s="77"/>
      <c r="AC87" s="75" t="str">
        <f>IF('（別添）報告書【1年目報告用】'!AC87="","",'（別添）報告書【1年目報告用】'!AC87)</f>
        <v/>
      </c>
      <c r="AD87" s="76"/>
      <c r="AE87" s="76"/>
      <c r="AF87" s="77"/>
      <c r="AG87" s="75" t="str">
        <f>IF('（別添）報告書【1年目報告用】'!AG87="","",'（別添）報告書【1年目報告用】'!AG87)</f>
        <v/>
      </c>
      <c r="AH87" s="76"/>
      <c r="AI87" s="76"/>
      <c r="AJ87" s="77"/>
    </row>
    <row r="88" spans="2:36" ht="13.5" customHeight="1">
      <c r="B88" s="96"/>
      <c r="C88" s="97"/>
      <c r="D88" s="98"/>
      <c r="E88" s="90"/>
      <c r="F88" s="91"/>
      <c r="G88" s="91"/>
      <c r="H88" s="91"/>
      <c r="I88" s="91"/>
      <c r="J88" s="91"/>
      <c r="K88" s="91"/>
      <c r="L88" s="91"/>
      <c r="M88" s="91"/>
      <c r="N88" s="92"/>
      <c r="O88" s="84"/>
      <c r="P88" s="85"/>
      <c r="Q88" s="85"/>
      <c r="R88" s="85"/>
      <c r="S88" s="85"/>
      <c r="T88" s="85"/>
      <c r="U88" s="85"/>
      <c r="V88" s="85"/>
      <c r="W88" s="85"/>
      <c r="X88" s="86"/>
      <c r="Y88" s="78"/>
      <c r="Z88" s="79"/>
      <c r="AA88" s="79"/>
      <c r="AB88" s="80"/>
      <c r="AC88" s="78"/>
      <c r="AD88" s="79"/>
      <c r="AE88" s="79"/>
      <c r="AF88" s="80"/>
      <c r="AG88" s="78"/>
      <c r="AH88" s="79"/>
      <c r="AI88" s="79"/>
      <c r="AJ88" s="80"/>
    </row>
    <row r="89" spans="2:36" ht="13.5" customHeight="1">
      <c r="B89" s="96"/>
      <c r="C89" s="97"/>
      <c r="D89" s="98"/>
      <c r="E89" s="87" t="str">
        <f>IF('（別添）報告書【1年目報告用】'!E89="","",'（別添）報告書【1年目報告用】'!E89)</f>
        <v/>
      </c>
      <c r="F89" s="88"/>
      <c r="G89" s="88"/>
      <c r="H89" s="88"/>
      <c r="I89" s="88"/>
      <c r="J89" s="88"/>
      <c r="K89" s="88"/>
      <c r="L89" s="88"/>
      <c r="M89" s="88"/>
      <c r="N89" s="89"/>
      <c r="O89" s="81"/>
      <c r="P89" s="82"/>
      <c r="Q89" s="82"/>
      <c r="R89" s="82"/>
      <c r="S89" s="82"/>
      <c r="T89" s="82"/>
      <c r="U89" s="82"/>
      <c r="V89" s="82"/>
      <c r="W89" s="82"/>
      <c r="X89" s="83"/>
      <c r="Y89" s="75" t="str">
        <f>IF('（別添）報告書【1年目報告用】'!Y89="","",'（別添）報告書【1年目報告用】'!Y89)</f>
        <v/>
      </c>
      <c r="Z89" s="76"/>
      <c r="AA89" s="76"/>
      <c r="AB89" s="77"/>
      <c r="AC89" s="75" t="str">
        <f>IF('（別添）報告書【1年目報告用】'!AC89="","",'（別添）報告書【1年目報告用】'!AC89)</f>
        <v/>
      </c>
      <c r="AD89" s="76"/>
      <c r="AE89" s="76"/>
      <c r="AF89" s="77"/>
      <c r="AG89" s="75" t="str">
        <f>IF('（別添）報告書【1年目報告用】'!AG89="","",'（別添）報告書【1年目報告用】'!AG89)</f>
        <v/>
      </c>
      <c r="AH89" s="76"/>
      <c r="AI89" s="76"/>
      <c r="AJ89" s="77"/>
    </row>
    <row r="90" spans="2:36" ht="13.5" customHeight="1">
      <c r="B90" s="96"/>
      <c r="C90" s="97"/>
      <c r="D90" s="98"/>
      <c r="E90" s="90"/>
      <c r="F90" s="91"/>
      <c r="G90" s="91"/>
      <c r="H90" s="91"/>
      <c r="I90" s="91"/>
      <c r="J90" s="91"/>
      <c r="K90" s="91"/>
      <c r="L90" s="91"/>
      <c r="M90" s="91"/>
      <c r="N90" s="92"/>
      <c r="O90" s="84"/>
      <c r="P90" s="85"/>
      <c r="Q90" s="85"/>
      <c r="R90" s="85"/>
      <c r="S90" s="85"/>
      <c r="T90" s="85"/>
      <c r="U90" s="85"/>
      <c r="V90" s="85"/>
      <c r="W90" s="85"/>
      <c r="X90" s="86"/>
      <c r="Y90" s="78"/>
      <c r="Z90" s="79"/>
      <c r="AA90" s="79"/>
      <c r="AB90" s="80"/>
      <c r="AC90" s="78"/>
      <c r="AD90" s="79"/>
      <c r="AE90" s="79"/>
      <c r="AF90" s="80"/>
      <c r="AG90" s="78"/>
      <c r="AH90" s="79"/>
      <c r="AI90" s="79"/>
      <c r="AJ90" s="80"/>
    </row>
    <row r="91" spans="2:36" ht="13.5" customHeight="1">
      <c r="B91" s="96"/>
      <c r="C91" s="97"/>
      <c r="D91" s="98"/>
      <c r="E91" s="87" t="str">
        <f>IF('（別添）報告書【1年目報告用】'!E91="","",'（別添）報告書【1年目報告用】'!E91)</f>
        <v/>
      </c>
      <c r="F91" s="88"/>
      <c r="G91" s="88"/>
      <c r="H91" s="88"/>
      <c r="I91" s="88"/>
      <c r="J91" s="88"/>
      <c r="K91" s="88"/>
      <c r="L91" s="88"/>
      <c r="M91" s="88"/>
      <c r="N91" s="89"/>
      <c r="O91" s="81"/>
      <c r="P91" s="82"/>
      <c r="Q91" s="82"/>
      <c r="R91" s="82"/>
      <c r="S91" s="82"/>
      <c r="T91" s="82"/>
      <c r="U91" s="82"/>
      <c r="V91" s="82"/>
      <c r="W91" s="82"/>
      <c r="X91" s="83"/>
      <c r="Y91" s="75" t="str">
        <f>IF('（別添）報告書【1年目報告用】'!Y91="","",'（別添）報告書【1年目報告用】'!Y91)</f>
        <v/>
      </c>
      <c r="Z91" s="76"/>
      <c r="AA91" s="76"/>
      <c r="AB91" s="77"/>
      <c r="AC91" s="75" t="str">
        <f>IF('（別添）報告書【1年目報告用】'!AC91="","",'（別添）報告書【1年目報告用】'!AC91)</f>
        <v/>
      </c>
      <c r="AD91" s="76"/>
      <c r="AE91" s="76"/>
      <c r="AF91" s="77"/>
      <c r="AG91" s="75" t="str">
        <f>IF('（別添）報告書【1年目報告用】'!AG91="","",'（別添）報告書【1年目報告用】'!AG91)</f>
        <v/>
      </c>
      <c r="AH91" s="76"/>
      <c r="AI91" s="76"/>
      <c r="AJ91" s="77"/>
    </row>
    <row r="92" spans="2:36" ht="13.5" customHeight="1">
      <c r="B92" s="99"/>
      <c r="C92" s="100"/>
      <c r="D92" s="101"/>
      <c r="E92" s="90"/>
      <c r="F92" s="91"/>
      <c r="G92" s="91"/>
      <c r="H92" s="91"/>
      <c r="I92" s="91"/>
      <c r="J92" s="91"/>
      <c r="K92" s="91"/>
      <c r="L92" s="91"/>
      <c r="M92" s="91"/>
      <c r="N92" s="92"/>
      <c r="O92" s="84"/>
      <c r="P92" s="85"/>
      <c r="Q92" s="85"/>
      <c r="R92" s="85"/>
      <c r="S92" s="85"/>
      <c r="T92" s="85"/>
      <c r="U92" s="85"/>
      <c r="V92" s="85"/>
      <c r="W92" s="85"/>
      <c r="X92" s="86"/>
      <c r="Y92" s="78"/>
      <c r="Z92" s="79"/>
      <c r="AA92" s="79"/>
      <c r="AB92" s="80"/>
      <c r="AC92" s="78"/>
      <c r="AD92" s="79"/>
      <c r="AE92" s="79"/>
      <c r="AF92" s="80"/>
      <c r="AG92" s="78"/>
      <c r="AH92" s="79"/>
      <c r="AI92" s="79"/>
      <c r="AJ92" s="80"/>
    </row>
    <row r="93" spans="2:36" ht="13.5" customHeight="1">
      <c r="B93" s="93" t="str">
        <f>IF('（別添）報告書【1年目報告用】'!B93="","",'（別添）報告書【1年目報告用】'!B93)</f>
        <v/>
      </c>
      <c r="C93" s="94"/>
      <c r="D93" s="95"/>
      <c r="E93" s="87" t="str">
        <f>IF('（別添）報告書【1年目報告用】'!E93="","",'（別添）報告書【1年目報告用】'!E93)</f>
        <v/>
      </c>
      <c r="F93" s="88"/>
      <c r="G93" s="88"/>
      <c r="H93" s="88"/>
      <c r="I93" s="88"/>
      <c r="J93" s="88"/>
      <c r="K93" s="88"/>
      <c r="L93" s="88"/>
      <c r="M93" s="88"/>
      <c r="N93" s="89"/>
      <c r="O93" s="81"/>
      <c r="P93" s="82"/>
      <c r="Q93" s="82"/>
      <c r="R93" s="82"/>
      <c r="S93" s="82"/>
      <c r="T93" s="82"/>
      <c r="U93" s="82"/>
      <c r="V93" s="82"/>
      <c r="W93" s="82"/>
      <c r="X93" s="83"/>
      <c r="Y93" s="75" t="str">
        <f>IF('（別添）報告書【1年目報告用】'!Y93="","",'（別添）報告書【1年目報告用】'!Y93)</f>
        <v/>
      </c>
      <c r="Z93" s="76"/>
      <c r="AA93" s="76"/>
      <c r="AB93" s="77"/>
      <c r="AC93" s="75" t="str">
        <f>IF('（別添）報告書【1年目報告用】'!AC93="","",'（別添）報告書【1年目報告用】'!AC93)</f>
        <v/>
      </c>
      <c r="AD93" s="76"/>
      <c r="AE93" s="76"/>
      <c r="AF93" s="77"/>
      <c r="AG93" s="75" t="str">
        <f>IF('（別添）報告書【1年目報告用】'!AG93="","",'（別添）報告書【1年目報告用】'!AG93)</f>
        <v/>
      </c>
      <c r="AH93" s="76"/>
      <c r="AI93" s="76"/>
      <c r="AJ93" s="77"/>
    </row>
    <row r="94" spans="2:36" ht="13.5" customHeight="1">
      <c r="B94" s="96"/>
      <c r="C94" s="97"/>
      <c r="D94" s="98"/>
      <c r="E94" s="90"/>
      <c r="F94" s="91"/>
      <c r="G94" s="91"/>
      <c r="H94" s="91"/>
      <c r="I94" s="91"/>
      <c r="J94" s="91"/>
      <c r="K94" s="91"/>
      <c r="L94" s="91"/>
      <c r="M94" s="91"/>
      <c r="N94" s="92"/>
      <c r="O94" s="84"/>
      <c r="P94" s="85"/>
      <c r="Q94" s="85"/>
      <c r="R94" s="85"/>
      <c r="S94" s="85"/>
      <c r="T94" s="85"/>
      <c r="U94" s="85"/>
      <c r="V94" s="85"/>
      <c r="W94" s="85"/>
      <c r="X94" s="86"/>
      <c r="Y94" s="78"/>
      <c r="Z94" s="79"/>
      <c r="AA94" s="79"/>
      <c r="AB94" s="80"/>
      <c r="AC94" s="78"/>
      <c r="AD94" s="79"/>
      <c r="AE94" s="79"/>
      <c r="AF94" s="80"/>
      <c r="AG94" s="78"/>
      <c r="AH94" s="79"/>
      <c r="AI94" s="79"/>
      <c r="AJ94" s="80"/>
    </row>
    <row r="95" spans="2:36" ht="13.5" customHeight="1">
      <c r="B95" s="96"/>
      <c r="C95" s="97"/>
      <c r="D95" s="98"/>
      <c r="E95" s="87" t="str">
        <f>IF('（別添）報告書【1年目報告用】'!E95="","",'（別添）報告書【1年目報告用】'!E95)</f>
        <v/>
      </c>
      <c r="F95" s="88"/>
      <c r="G95" s="88"/>
      <c r="H95" s="88"/>
      <c r="I95" s="88"/>
      <c r="J95" s="88"/>
      <c r="K95" s="88"/>
      <c r="L95" s="88"/>
      <c r="M95" s="88"/>
      <c r="N95" s="89"/>
      <c r="O95" s="81"/>
      <c r="P95" s="82"/>
      <c r="Q95" s="82"/>
      <c r="R95" s="82"/>
      <c r="S95" s="82"/>
      <c r="T95" s="82"/>
      <c r="U95" s="82"/>
      <c r="V95" s="82"/>
      <c r="W95" s="82"/>
      <c r="X95" s="83"/>
      <c r="Y95" s="75" t="str">
        <f>IF('（別添）報告書【1年目報告用】'!Y95="","",'（別添）報告書【1年目報告用】'!Y95)</f>
        <v/>
      </c>
      <c r="Z95" s="76"/>
      <c r="AA95" s="76"/>
      <c r="AB95" s="77"/>
      <c r="AC95" s="75" t="str">
        <f>IF('（別添）報告書【1年目報告用】'!AC95="","",'（別添）報告書【1年目報告用】'!AC95)</f>
        <v/>
      </c>
      <c r="AD95" s="76"/>
      <c r="AE95" s="76"/>
      <c r="AF95" s="77"/>
      <c r="AG95" s="75" t="str">
        <f>IF('（別添）報告書【1年目報告用】'!AG95="","",'（別添）報告書【1年目報告用】'!AG95)</f>
        <v/>
      </c>
      <c r="AH95" s="76"/>
      <c r="AI95" s="76"/>
      <c r="AJ95" s="77"/>
    </row>
    <row r="96" spans="2:36" ht="13.5" customHeight="1">
      <c r="B96" s="96"/>
      <c r="C96" s="97"/>
      <c r="D96" s="98"/>
      <c r="E96" s="90"/>
      <c r="F96" s="91"/>
      <c r="G96" s="91"/>
      <c r="H96" s="91"/>
      <c r="I96" s="91"/>
      <c r="J96" s="91"/>
      <c r="K96" s="91"/>
      <c r="L96" s="91"/>
      <c r="M96" s="91"/>
      <c r="N96" s="92"/>
      <c r="O96" s="84"/>
      <c r="P96" s="85"/>
      <c r="Q96" s="85"/>
      <c r="R96" s="85"/>
      <c r="S96" s="85"/>
      <c r="T96" s="85"/>
      <c r="U96" s="85"/>
      <c r="V96" s="85"/>
      <c r="W96" s="85"/>
      <c r="X96" s="86"/>
      <c r="Y96" s="78"/>
      <c r="Z96" s="79"/>
      <c r="AA96" s="79"/>
      <c r="AB96" s="80"/>
      <c r="AC96" s="78"/>
      <c r="AD96" s="79"/>
      <c r="AE96" s="79"/>
      <c r="AF96" s="80"/>
      <c r="AG96" s="78"/>
      <c r="AH96" s="79"/>
      <c r="AI96" s="79"/>
      <c r="AJ96" s="80"/>
    </row>
    <row r="97" spans="2:36" ht="13.5" customHeight="1">
      <c r="B97" s="96"/>
      <c r="C97" s="97"/>
      <c r="D97" s="98"/>
      <c r="E97" s="87" t="str">
        <f>IF('（別添）報告書【1年目報告用】'!E97="","",'（別添）報告書【1年目報告用】'!E97)</f>
        <v/>
      </c>
      <c r="F97" s="88"/>
      <c r="G97" s="88"/>
      <c r="H97" s="88"/>
      <c r="I97" s="88"/>
      <c r="J97" s="88"/>
      <c r="K97" s="88"/>
      <c r="L97" s="88"/>
      <c r="M97" s="88"/>
      <c r="N97" s="89"/>
      <c r="O97" s="81"/>
      <c r="P97" s="82"/>
      <c r="Q97" s="82"/>
      <c r="R97" s="82"/>
      <c r="S97" s="82"/>
      <c r="T97" s="82"/>
      <c r="U97" s="82"/>
      <c r="V97" s="82"/>
      <c r="W97" s="82"/>
      <c r="X97" s="83"/>
      <c r="Y97" s="75" t="str">
        <f>IF('（別添）報告書【1年目報告用】'!Y97="","",'（別添）報告書【1年目報告用】'!Y97)</f>
        <v/>
      </c>
      <c r="Z97" s="76"/>
      <c r="AA97" s="76"/>
      <c r="AB97" s="77"/>
      <c r="AC97" s="75" t="str">
        <f>IF('（別添）報告書【1年目報告用】'!AC97="","",'（別添）報告書【1年目報告用】'!AC97)</f>
        <v/>
      </c>
      <c r="AD97" s="76"/>
      <c r="AE97" s="76"/>
      <c r="AF97" s="77"/>
      <c r="AG97" s="75" t="str">
        <f>IF('（別添）報告書【1年目報告用】'!AG97="","",'（別添）報告書【1年目報告用】'!AG97)</f>
        <v/>
      </c>
      <c r="AH97" s="76"/>
      <c r="AI97" s="76"/>
      <c r="AJ97" s="77"/>
    </row>
    <row r="98" spans="2:36" ht="13.5" customHeight="1">
      <c r="B98" s="96"/>
      <c r="C98" s="97"/>
      <c r="D98" s="98"/>
      <c r="E98" s="90"/>
      <c r="F98" s="91"/>
      <c r="G98" s="91"/>
      <c r="H98" s="91"/>
      <c r="I98" s="91"/>
      <c r="J98" s="91"/>
      <c r="K98" s="91"/>
      <c r="L98" s="91"/>
      <c r="M98" s="91"/>
      <c r="N98" s="92"/>
      <c r="O98" s="84"/>
      <c r="P98" s="85"/>
      <c r="Q98" s="85"/>
      <c r="R98" s="85"/>
      <c r="S98" s="85"/>
      <c r="T98" s="85"/>
      <c r="U98" s="85"/>
      <c r="V98" s="85"/>
      <c r="W98" s="85"/>
      <c r="X98" s="86"/>
      <c r="Y98" s="78"/>
      <c r="Z98" s="79"/>
      <c r="AA98" s="79"/>
      <c r="AB98" s="80"/>
      <c r="AC98" s="78"/>
      <c r="AD98" s="79"/>
      <c r="AE98" s="79"/>
      <c r="AF98" s="80"/>
      <c r="AG98" s="78"/>
      <c r="AH98" s="79"/>
      <c r="AI98" s="79"/>
      <c r="AJ98" s="80"/>
    </row>
    <row r="99" spans="2:36" ht="13.5" customHeight="1">
      <c r="B99" s="96"/>
      <c r="C99" s="97"/>
      <c r="D99" s="98"/>
      <c r="E99" s="87" t="str">
        <f>IF('（別添）報告書【1年目報告用】'!E99="","",'（別添）報告書【1年目報告用】'!E99)</f>
        <v/>
      </c>
      <c r="F99" s="88"/>
      <c r="G99" s="88"/>
      <c r="H99" s="88"/>
      <c r="I99" s="88"/>
      <c r="J99" s="88"/>
      <c r="K99" s="88"/>
      <c r="L99" s="88"/>
      <c r="M99" s="88"/>
      <c r="N99" s="89"/>
      <c r="O99" s="81"/>
      <c r="P99" s="82"/>
      <c r="Q99" s="82"/>
      <c r="R99" s="82"/>
      <c r="S99" s="82"/>
      <c r="T99" s="82"/>
      <c r="U99" s="82"/>
      <c r="V99" s="82"/>
      <c r="W99" s="82"/>
      <c r="X99" s="83"/>
      <c r="Y99" s="75" t="str">
        <f>IF('（別添）報告書【1年目報告用】'!Y99="","",'（別添）報告書【1年目報告用】'!Y99)</f>
        <v/>
      </c>
      <c r="Z99" s="76"/>
      <c r="AA99" s="76"/>
      <c r="AB99" s="77"/>
      <c r="AC99" s="75" t="str">
        <f>IF('（別添）報告書【1年目報告用】'!AC99="","",'（別添）報告書【1年目報告用】'!AC99)</f>
        <v/>
      </c>
      <c r="AD99" s="76"/>
      <c r="AE99" s="76"/>
      <c r="AF99" s="77"/>
      <c r="AG99" s="75" t="str">
        <f>IF('（別添）報告書【1年目報告用】'!AG99="","",'（別添）報告書【1年目報告用】'!AG99)</f>
        <v/>
      </c>
      <c r="AH99" s="76"/>
      <c r="AI99" s="76"/>
      <c r="AJ99" s="77"/>
    </row>
    <row r="100" spans="2:36" ht="13.5" customHeight="1">
      <c r="B100" s="99"/>
      <c r="C100" s="100"/>
      <c r="D100" s="101"/>
      <c r="E100" s="90"/>
      <c r="F100" s="91"/>
      <c r="G100" s="91"/>
      <c r="H100" s="91"/>
      <c r="I100" s="91"/>
      <c r="J100" s="91"/>
      <c r="K100" s="91"/>
      <c r="L100" s="91"/>
      <c r="M100" s="91"/>
      <c r="N100" s="92"/>
      <c r="O100" s="84"/>
      <c r="P100" s="85"/>
      <c r="Q100" s="85"/>
      <c r="R100" s="85"/>
      <c r="S100" s="85"/>
      <c r="T100" s="85"/>
      <c r="U100" s="85"/>
      <c r="V100" s="85"/>
      <c r="W100" s="85"/>
      <c r="X100" s="86"/>
      <c r="Y100" s="78"/>
      <c r="Z100" s="79"/>
      <c r="AA100" s="79"/>
      <c r="AB100" s="80"/>
      <c r="AC100" s="78"/>
      <c r="AD100" s="79"/>
      <c r="AE100" s="79"/>
      <c r="AF100" s="80"/>
      <c r="AG100" s="78"/>
      <c r="AH100" s="79"/>
      <c r="AI100" s="79"/>
      <c r="AJ100" s="80"/>
    </row>
    <row r="101" spans="2:36" ht="13.5" customHeight="1">
      <c r="B101" s="93" t="str">
        <f>IF('（別添）報告書【1年目報告用】'!B101="","",'（別添）報告書【1年目報告用】'!B101)</f>
        <v/>
      </c>
      <c r="C101" s="94"/>
      <c r="D101" s="95"/>
      <c r="E101" s="87" t="str">
        <f>IF('（別添）報告書【1年目報告用】'!E101="","",'（別添）報告書【1年目報告用】'!E101)</f>
        <v/>
      </c>
      <c r="F101" s="88"/>
      <c r="G101" s="88"/>
      <c r="H101" s="88"/>
      <c r="I101" s="88"/>
      <c r="J101" s="88"/>
      <c r="K101" s="88"/>
      <c r="L101" s="88"/>
      <c r="M101" s="88"/>
      <c r="N101" s="89"/>
      <c r="O101" s="81"/>
      <c r="P101" s="82"/>
      <c r="Q101" s="82"/>
      <c r="R101" s="82"/>
      <c r="S101" s="82"/>
      <c r="T101" s="82"/>
      <c r="U101" s="82"/>
      <c r="V101" s="82"/>
      <c r="W101" s="82"/>
      <c r="X101" s="83"/>
      <c r="Y101" s="75" t="str">
        <f>IF('（別添）報告書【1年目報告用】'!Y101="","",'（別添）報告書【1年目報告用】'!Y101)</f>
        <v/>
      </c>
      <c r="Z101" s="76"/>
      <c r="AA101" s="76"/>
      <c r="AB101" s="77"/>
      <c r="AC101" s="75" t="str">
        <f>IF('（別添）報告書【1年目報告用】'!AC101="","",'（別添）報告書【1年目報告用】'!AC101)</f>
        <v/>
      </c>
      <c r="AD101" s="76"/>
      <c r="AE101" s="76"/>
      <c r="AF101" s="77"/>
      <c r="AG101" s="75" t="str">
        <f>IF('（別添）報告書【1年目報告用】'!AG101="","",'（別添）報告書【1年目報告用】'!AG101)</f>
        <v/>
      </c>
      <c r="AH101" s="76"/>
      <c r="AI101" s="76"/>
      <c r="AJ101" s="77"/>
    </row>
    <row r="102" spans="2:36" ht="13.5" customHeight="1">
      <c r="B102" s="96"/>
      <c r="C102" s="97"/>
      <c r="D102" s="98"/>
      <c r="E102" s="90"/>
      <c r="F102" s="91"/>
      <c r="G102" s="91"/>
      <c r="H102" s="91"/>
      <c r="I102" s="91"/>
      <c r="J102" s="91"/>
      <c r="K102" s="91"/>
      <c r="L102" s="91"/>
      <c r="M102" s="91"/>
      <c r="N102" s="92"/>
      <c r="O102" s="84"/>
      <c r="P102" s="85"/>
      <c r="Q102" s="85"/>
      <c r="R102" s="85"/>
      <c r="S102" s="85"/>
      <c r="T102" s="85"/>
      <c r="U102" s="85"/>
      <c r="V102" s="85"/>
      <c r="W102" s="85"/>
      <c r="X102" s="86"/>
      <c r="Y102" s="78"/>
      <c r="Z102" s="79"/>
      <c r="AA102" s="79"/>
      <c r="AB102" s="80"/>
      <c r="AC102" s="78"/>
      <c r="AD102" s="79"/>
      <c r="AE102" s="79"/>
      <c r="AF102" s="80"/>
      <c r="AG102" s="78"/>
      <c r="AH102" s="79"/>
      <c r="AI102" s="79"/>
      <c r="AJ102" s="80"/>
    </row>
    <row r="103" spans="2:36" ht="13.5" customHeight="1">
      <c r="B103" s="96"/>
      <c r="C103" s="97"/>
      <c r="D103" s="98"/>
      <c r="E103" s="87" t="str">
        <f>IF('（別添）報告書【1年目報告用】'!E103="","",'（別添）報告書【1年目報告用】'!E103)</f>
        <v/>
      </c>
      <c r="F103" s="88"/>
      <c r="G103" s="88"/>
      <c r="H103" s="88"/>
      <c r="I103" s="88"/>
      <c r="J103" s="88"/>
      <c r="K103" s="88"/>
      <c r="L103" s="88"/>
      <c r="M103" s="88"/>
      <c r="N103" s="89"/>
      <c r="O103" s="81"/>
      <c r="P103" s="82"/>
      <c r="Q103" s="82"/>
      <c r="R103" s="82"/>
      <c r="S103" s="82"/>
      <c r="T103" s="82"/>
      <c r="U103" s="82"/>
      <c r="V103" s="82"/>
      <c r="W103" s="82"/>
      <c r="X103" s="83"/>
      <c r="Y103" s="75" t="str">
        <f>IF('（別添）報告書【1年目報告用】'!Y103="","",'（別添）報告書【1年目報告用】'!Y103)</f>
        <v/>
      </c>
      <c r="Z103" s="76"/>
      <c r="AA103" s="76"/>
      <c r="AB103" s="77"/>
      <c r="AC103" s="75" t="str">
        <f>IF('（別添）報告書【1年目報告用】'!AC103="","",'（別添）報告書【1年目報告用】'!AC103)</f>
        <v/>
      </c>
      <c r="AD103" s="76"/>
      <c r="AE103" s="76"/>
      <c r="AF103" s="77"/>
      <c r="AG103" s="75" t="str">
        <f>IF('（別添）報告書【1年目報告用】'!AG103="","",'（別添）報告書【1年目報告用】'!AG103)</f>
        <v/>
      </c>
      <c r="AH103" s="76"/>
      <c r="AI103" s="76"/>
      <c r="AJ103" s="77"/>
    </row>
    <row r="104" spans="2:36" ht="13.5" customHeight="1">
      <c r="B104" s="96"/>
      <c r="C104" s="97"/>
      <c r="D104" s="98"/>
      <c r="E104" s="90"/>
      <c r="F104" s="91"/>
      <c r="G104" s="91"/>
      <c r="H104" s="91"/>
      <c r="I104" s="91"/>
      <c r="J104" s="91"/>
      <c r="K104" s="91"/>
      <c r="L104" s="91"/>
      <c r="M104" s="91"/>
      <c r="N104" s="92"/>
      <c r="O104" s="84"/>
      <c r="P104" s="85"/>
      <c r="Q104" s="85"/>
      <c r="R104" s="85"/>
      <c r="S104" s="85"/>
      <c r="T104" s="85"/>
      <c r="U104" s="85"/>
      <c r="V104" s="85"/>
      <c r="W104" s="85"/>
      <c r="X104" s="86"/>
      <c r="Y104" s="78"/>
      <c r="Z104" s="79"/>
      <c r="AA104" s="79"/>
      <c r="AB104" s="80"/>
      <c r="AC104" s="78"/>
      <c r="AD104" s="79"/>
      <c r="AE104" s="79"/>
      <c r="AF104" s="80"/>
      <c r="AG104" s="78"/>
      <c r="AH104" s="79"/>
      <c r="AI104" s="79"/>
      <c r="AJ104" s="80"/>
    </row>
    <row r="105" spans="2:36" ht="13.5" customHeight="1">
      <c r="B105" s="96"/>
      <c r="C105" s="97"/>
      <c r="D105" s="98"/>
      <c r="E105" s="87" t="str">
        <f>IF('（別添）報告書【1年目報告用】'!E105="","",'（別添）報告書【1年目報告用】'!E105)</f>
        <v/>
      </c>
      <c r="F105" s="88"/>
      <c r="G105" s="88"/>
      <c r="H105" s="88"/>
      <c r="I105" s="88"/>
      <c r="J105" s="88"/>
      <c r="K105" s="88"/>
      <c r="L105" s="88"/>
      <c r="M105" s="88"/>
      <c r="N105" s="89"/>
      <c r="O105" s="81"/>
      <c r="P105" s="82"/>
      <c r="Q105" s="82"/>
      <c r="R105" s="82"/>
      <c r="S105" s="82"/>
      <c r="T105" s="82"/>
      <c r="U105" s="82"/>
      <c r="V105" s="82"/>
      <c r="W105" s="82"/>
      <c r="X105" s="83"/>
      <c r="Y105" s="75" t="str">
        <f>IF('（別添）報告書【1年目報告用】'!Y105="","",'（別添）報告書【1年目報告用】'!Y105)</f>
        <v/>
      </c>
      <c r="Z105" s="76"/>
      <c r="AA105" s="76"/>
      <c r="AB105" s="77"/>
      <c r="AC105" s="75" t="str">
        <f>IF('（別添）報告書【1年目報告用】'!AC105="","",'（別添）報告書【1年目報告用】'!AC105)</f>
        <v/>
      </c>
      <c r="AD105" s="76"/>
      <c r="AE105" s="76"/>
      <c r="AF105" s="77"/>
      <c r="AG105" s="75" t="str">
        <f>IF('（別添）報告書【1年目報告用】'!AG105="","",'（別添）報告書【1年目報告用】'!AG105)</f>
        <v/>
      </c>
      <c r="AH105" s="76"/>
      <c r="AI105" s="76"/>
      <c r="AJ105" s="77"/>
    </row>
    <row r="106" spans="2:36" ht="13.5" customHeight="1">
      <c r="B106" s="96"/>
      <c r="C106" s="97"/>
      <c r="D106" s="98"/>
      <c r="E106" s="90"/>
      <c r="F106" s="91"/>
      <c r="G106" s="91"/>
      <c r="H106" s="91"/>
      <c r="I106" s="91"/>
      <c r="J106" s="91"/>
      <c r="K106" s="91"/>
      <c r="L106" s="91"/>
      <c r="M106" s="91"/>
      <c r="N106" s="92"/>
      <c r="O106" s="84"/>
      <c r="P106" s="85"/>
      <c r="Q106" s="85"/>
      <c r="R106" s="85"/>
      <c r="S106" s="85"/>
      <c r="T106" s="85"/>
      <c r="U106" s="85"/>
      <c r="V106" s="85"/>
      <c r="W106" s="85"/>
      <c r="X106" s="86"/>
      <c r="Y106" s="78"/>
      <c r="Z106" s="79"/>
      <c r="AA106" s="79"/>
      <c r="AB106" s="80"/>
      <c r="AC106" s="78"/>
      <c r="AD106" s="79"/>
      <c r="AE106" s="79"/>
      <c r="AF106" s="80"/>
      <c r="AG106" s="78"/>
      <c r="AH106" s="79"/>
      <c r="AI106" s="79"/>
      <c r="AJ106" s="80"/>
    </row>
    <row r="107" spans="2:36">
      <c r="B107" s="96"/>
      <c r="C107" s="97"/>
      <c r="D107" s="98"/>
      <c r="E107" s="87" t="str">
        <f>IF('（別添）報告書【1年目報告用】'!E107="","",'（別添）報告書【1年目報告用】'!E107)</f>
        <v/>
      </c>
      <c r="F107" s="88"/>
      <c r="G107" s="88"/>
      <c r="H107" s="88"/>
      <c r="I107" s="88"/>
      <c r="J107" s="88"/>
      <c r="K107" s="88"/>
      <c r="L107" s="88"/>
      <c r="M107" s="88"/>
      <c r="N107" s="89"/>
      <c r="O107" s="81"/>
      <c r="P107" s="82"/>
      <c r="Q107" s="82"/>
      <c r="R107" s="82"/>
      <c r="S107" s="82"/>
      <c r="T107" s="82"/>
      <c r="U107" s="82"/>
      <c r="V107" s="82"/>
      <c r="W107" s="82"/>
      <c r="X107" s="83"/>
      <c r="Y107" s="75" t="str">
        <f>IF('（別添）報告書【1年目報告用】'!Y107="","",'（別添）報告書【1年目報告用】'!Y107)</f>
        <v/>
      </c>
      <c r="Z107" s="76"/>
      <c r="AA107" s="76"/>
      <c r="AB107" s="77"/>
      <c r="AC107" s="75" t="str">
        <f>IF('（別添）報告書【1年目報告用】'!AC107="","",'（別添）報告書【1年目報告用】'!AC107)</f>
        <v/>
      </c>
      <c r="AD107" s="76"/>
      <c r="AE107" s="76"/>
      <c r="AF107" s="77"/>
      <c r="AG107" s="75" t="str">
        <f>IF('（別添）報告書【1年目報告用】'!AG107="","",'（別添）報告書【1年目報告用】'!AG107)</f>
        <v/>
      </c>
      <c r="AH107" s="76"/>
      <c r="AI107" s="76"/>
      <c r="AJ107" s="77"/>
    </row>
    <row r="108" spans="2:36">
      <c r="B108" s="99"/>
      <c r="C108" s="100"/>
      <c r="D108" s="101"/>
      <c r="E108" s="90"/>
      <c r="F108" s="91"/>
      <c r="G108" s="91"/>
      <c r="H108" s="91"/>
      <c r="I108" s="91"/>
      <c r="J108" s="91"/>
      <c r="K108" s="91"/>
      <c r="L108" s="91"/>
      <c r="M108" s="91"/>
      <c r="N108" s="92"/>
      <c r="O108" s="84"/>
      <c r="P108" s="85"/>
      <c r="Q108" s="85"/>
      <c r="R108" s="85"/>
      <c r="S108" s="85"/>
      <c r="T108" s="85"/>
      <c r="U108" s="85"/>
      <c r="V108" s="85"/>
      <c r="W108" s="85"/>
      <c r="X108" s="86"/>
      <c r="Y108" s="78"/>
      <c r="Z108" s="79"/>
      <c r="AA108" s="79"/>
      <c r="AB108" s="80"/>
      <c r="AC108" s="78"/>
      <c r="AD108" s="79"/>
      <c r="AE108" s="79"/>
      <c r="AF108" s="80"/>
      <c r="AG108" s="78"/>
      <c r="AH108" s="79"/>
      <c r="AI108" s="79"/>
      <c r="AJ108" s="80"/>
    </row>
    <row r="109" spans="2:36" ht="13.5" customHeight="1">
      <c r="B109" s="93" t="str">
        <f>IF('（別添）報告書【1年目報告用】'!B109="","",'（別添）報告書【1年目報告用】'!B109)</f>
        <v/>
      </c>
      <c r="C109" s="94"/>
      <c r="D109" s="95"/>
      <c r="E109" s="87" t="str">
        <f>IF('（別添）報告書【1年目報告用】'!E109="","",'（別添）報告書【1年目報告用】'!E109)</f>
        <v/>
      </c>
      <c r="F109" s="88"/>
      <c r="G109" s="88"/>
      <c r="H109" s="88"/>
      <c r="I109" s="88"/>
      <c r="J109" s="88"/>
      <c r="K109" s="88"/>
      <c r="L109" s="88"/>
      <c r="M109" s="88"/>
      <c r="N109" s="89"/>
      <c r="O109" s="81"/>
      <c r="P109" s="82"/>
      <c r="Q109" s="82"/>
      <c r="R109" s="82"/>
      <c r="S109" s="82"/>
      <c r="T109" s="82"/>
      <c r="U109" s="82"/>
      <c r="V109" s="82"/>
      <c r="W109" s="82"/>
      <c r="X109" s="83"/>
      <c r="Y109" s="75" t="str">
        <f>IF('（別添）報告書【1年目報告用】'!Y109="","",'（別添）報告書【1年目報告用】'!Y109)</f>
        <v/>
      </c>
      <c r="Z109" s="76"/>
      <c r="AA109" s="76"/>
      <c r="AB109" s="77"/>
      <c r="AC109" s="75" t="str">
        <f>IF('（別添）報告書【1年目報告用】'!AC109="","",'（別添）報告書【1年目報告用】'!AC109)</f>
        <v/>
      </c>
      <c r="AD109" s="76"/>
      <c r="AE109" s="76"/>
      <c r="AF109" s="77"/>
      <c r="AG109" s="75" t="str">
        <f>IF('（別添）報告書【1年目報告用】'!AG109="","",'（別添）報告書【1年目報告用】'!AG109)</f>
        <v/>
      </c>
      <c r="AH109" s="76"/>
      <c r="AI109" s="76"/>
      <c r="AJ109" s="77"/>
    </row>
    <row r="110" spans="2:36">
      <c r="B110" s="96"/>
      <c r="C110" s="97"/>
      <c r="D110" s="98"/>
      <c r="E110" s="90"/>
      <c r="F110" s="91"/>
      <c r="G110" s="91"/>
      <c r="H110" s="91"/>
      <c r="I110" s="91"/>
      <c r="J110" s="91"/>
      <c r="K110" s="91"/>
      <c r="L110" s="91"/>
      <c r="M110" s="91"/>
      <c r="N110" s="92"/>
      <c r="O110" s="84"/>
      <c r="P110" s="85"/>
      <c r="Q110" s="85"/>
      <c r="R110" s="85"/>
      <c r="S110" s="85"/>
      <c r="T110" s="85"/>
      <c r="U110" s="85"/>
      <c r="V110" s="85"/>
      <c r="W110" s="85"/>
      <c r="X110" s="86"/>
      <c r="Y110" s="78"/>
      <c r="Z110" s="79"/>
      <c r="AA110" s="79"/>
      <c r="AB110" s="80"/>
      <c r="AC110" s="78"/>
      <c r="AD110" s="79"/>
      <c r="AE110" s="79"/>
      <c r="AF110" s="80"/>
      <c r="AG110" s="78"/>
      <c r="AH110" s="79"/>
      <c r="AI110" s="79"/>
      <c r="AJ110" s="80"/>
    </row>
    <row r="111" spans="2:36">
      <c r="B111" s="96"/>
      <c r="C111" s="97"/>
      <c r="D111" s="98"/>
      <c r="E111" s="87" t="str">
        <f>IF('（別添）報告書【1年目報告用】'!E111="","",'（別添）報告書【1年目報告用】'!E111)</f>
        <v/>
      </c>
      <c r="F111" s="88"/>
      <c r="G111" s="88"/>
      <c r="H111" s="88"/>
      <c r="I111" s="88"/>
      <c r="J111" s="88"/>
      <c r="K111" s="88"/>
      <c r="L111" s="88"/>
      <c r="M111" s="88"/>
      <c r="N111" s="89"/>
      <c r="O111" s="81"/>
      <c r="P111" s="82"/>
      <c r="Q111" s="82"/>
      <c r="R111" s="82"/>
      <c r="S111" s="82"/>
      <c r="T111" s="82"/>
      <c r="U111" s="82"/>
      <c r="V111" s="82"/>
      <c r="W111" s="82"/>
      <c r="X111" s="83"/>
      <c r="Y111" s="75" t="str">
        <f>IF('（別添）報告書【1年目報告用】'!Y111="","",'（別添）報告書【1年目報告用】'!Y111)</f>
        <v/>
      </c>
      <c r="Z111" s="76"/>
      <c r="AA111" s="76"/>
      <c r="AB111" s="77"/>
      <c r="AC111" s="75" t="str">
        <f>IF('（別添）報告書【1年目報告用】'!AC111="","",'（別添）報告書【1年目報告用】'!AC111)</f>
        <v/>
      </c>
      <c r="AD111" s="76"/>
      <c r="AE111" s="76"/>
      <c r="AF111" s="77"/>
      <c r="AG111" s="75" t="str">
        <f>IF('（別添）報告書【1年目報告用】'!AG111="","",'（別添）報告書【1年目報告用】'!AG111)</f>
        <v/>
      </c>
      <c r="AH111" s="76"/>
      <c r="AI111" s="76"/>
      <c r="AJ111" s="77"/>
    </row>
    <row r="112" spans="2:36">
      <c r="B112" s="96"/>
      <c r="C112" s="97"/>
      <c r="D112" s="98"/>
      <c r="E112" s="90"/>
      <c r="F112" s="91"/>
      <c r="G112" s="91"/>
      <c r="H112" s="91"/>
      <c r="I112" s="91"/>
      <c r="J112" s="91"/>
      <c r="K112" s="91"/>
      <c r="L112" s="91"/>
      <c r="M112" s="91"/>
      <c r="N112" s="92"/>
      <c r="O112" s="84"/>
      <c r="P112" s="85"/>
      <c r="Q112" s="85"/>
      <c r="R112" s="85"/>
      <c r="S112" s="85"/>
      <c r="T112" s="85"/>
      <c r="U112" s="85"/>
      <c r="V112" s="85"/>
      <c r="W112" s="85"/>
      <c r="X112" s="86"/>
      <c r="Y112" s="78"/>
      <c r="Z112" s="79"/>
      <c r="AA112" s="79"/>
      <c r="AB112" s="80"/>
      <c r="AC112" s="78"/>
      <c r="AD112" s="79"/>
      <c r="AE112" s="79"/>
      <c r="AF112" s="80"/>
      <c r="AG112" s="78"/>
      <c r="AH112" s="79"/>
      <c r="AI112" s="79"/>
      <c r="AJ112" s="80"/>
    </row>
    <row r="113" spans="2:36">
      <c r="B113" s="96"/>
      <c r="C113" s="97"/>
      <c r="D113" s="98"/>
      <c r="E113" s="87" t="str">
        <f>IF('（別添）報告書【1年目報告用】'!E113="","",'（別添）報告書【1年目報告用】'!E113)</f>
        <v/>
      </c>
      <c r="F113" s="88"/>
      <c r="G113" s="88"/>
      <c r="H113" s="88"/>
      <c r="I113" s="88"/>
      <c r="J113" s="88"/>
      <c r="K113" s="88"/>
      <c r="L113" s="88"/>
      <c r="M113" s="88"/>
      <c r="N113" s="89"/>
      <c r="O113" s="81"/>
      <c r="P113" s="82"/>
      <c r="Q113" s="82"/>
      <c r="R113" s="82"/>
      <c r="S113" s="82"/>
      <c r="T113" s="82"/>
      <c r="U113" s="82"/>
      <c r="V113" s="82"/>
      <c r="W113" s="82"/>
      <c r="X113" s="83"/>
      <c r="Y113" s="75" t="str">
        <f>IF('（別添）報告書【1年目報告用】'!Y113="","",'（別添）報告書【1年目報告用】'!Y113)</f>
        <v/>
      </c>
      <c r="Z113" s="76"/>
      <c r="AA113" s="76"/>
      <c r="AB113" s="77"/>
      <c r="AC113" s="75" t="str">
        <f>IF('（別添）報告書【1年目報告用】'!AC113="","",'（別添）報告書【1年目報告用】'!AC113)</f>
        <v/>
      </c>
      <c r="AD113" s="76"/>
      <c r="AE113" s="76"/>
      <c r="AF113" s="77"/>
      <c r="AG113" s="75" t="str">
        <f>IF('（別添）報告書【1年目報告用】'!AG113="","",'（別添）報告書【1年目報告用】'!AG113)</f>
        <v/>
      </c>
      <c r="AH113" s="76"/>
      <c r="AI113" s="76"/>
      <c r="AJ113" s="77"/>
    </row>
    <row r="114" spans="2:36">
      <c r="B114" s="96"/>
      <c r="C114" s="97"/>
      <c r="D114" s="98"/>
      <c r="E114" s="90"/>
      <c r="F114" s="91"/>
      <c r="G114" s="91"/>
      <c r="H114" s="91"/>
      <c r="I114" s="91"/>
      <c r="J114" s="91"/>
      <c r="K114" s="91"/>
      <c r="L114" s="91"/>
      <c r="M114" s="91"/>
      <c r="N114" s="92"/>
      <c r="O114" s="84"/>
      <c r="P114" s="85"/>
      <c r="Q114" s="85"/>
      <c r="R114" s="85"/>
      <c r="S114" s="85"/>
      <c r="T114" s="85"/>
      <c r="U114" s="85"/>
      <c r="V114" s="85"/>
      <c r="W114" s="85"/>
      <c r="X114" s="86"/>
      <c r="Y114" s="78"/>
      <c r="Z114" s="79"/>
      <c r="AA114" s="79"/>
      <c r="AB114" s="80"/>
      <c r="AC114" s="78"/>
      <c r="AD114" s="79"/>
      <c r="AE114" s="79"/>
      <c r="AF114" s="80"/>
      <c r="AG114" s="78"/>
      <c r="AH114" s="79"/>
      <c r="AI114" s="79"/>
      <c r="AJ114" s="80"/>
    </row>
    <row r="115" spans="2:36">
      <c r="B115" s="96"/>
      <c r="C115" s="97"/>
      <c r="D115" s="98"/>
      <c r="E115" s="87" t="str">
        <f>IF('（別添）報告書【1年目報告用】'!E115="","",'（別添）報告書【1年目報告用】'!E115)</f>
        <v/>
      </c>
      <c r="F115" s="88"/>
      <c r="G115" s="88"/>
      <c r="H115" s="88"/>
      <c r="I115" s="88"/>
      <c r="J115" s="88"/>
      <c r="K115" s="88"/>
      <c r="L115" s="88"/>
      <c r="M115" s="88"/>
      <c r="N115" s="89"/>
      <c r="O115" s="81"/>
      <c r="P115" s="82"/>
      <c r="Q115" s="82"/>
      <c r="R115" s="82"/>
      <c r="S115" s="82"/>
      <c r="T115" s="82"/>
      <c r="U115" s="82"/>
      <c r="V115" s="82"/>
      <c r="W115" s="82"/>
      <c r="X115" s="83"/>
      <c r="Y115" s="75" t="str">
        <f>IF('（別添）報告書【1年目報告用】'!Y115="","",'（別添）報告書【1年目報告用】'!Y115)</f>
        <v/>
      </c>
      <c r="Z115" s="76"/>
      <c r="AA115" s="76"/>
      <c r="AB115" s="77"/>
      <c r="AC115" s="75" t="str">
        <f>IF('（別添）報告書【1年目報告用】'!AC115="","",'（別添）報告書【1年目報告用】'!AC115)</f>
        <v/>
      </c>
      <c r="AD115" s="76"/>
      <c r="AE115" s="76"/>
      <c r="AF115" s="77"/>
      <c r="AG115" s="75" t="str">
        <f>IF('（別添）報告書【1年目報告用】'!AG115="","",'（別添）報告書【1年目報告用】'!AG115)</f>
        <v/>
      </c>
      <c r="AH115" s="76"/>
      <c r="AI115" s="76"/>
      <c r="AJ115" s="77"/>
    </row>
    <row r="116" spans="2:36">
      <c r="B116" s="99"/>
      <c r="C116" s="100"/>
      <c r="D116" s="101"/>
      <c r="E116" s="90"/>
      <c r="F116" s="91"/>
      <c r="G116" s="91"/>
      <c r="H116" s="91"/>
      <c r="I116" s="91"/>
      <c r="J116" s="91"/>
      <c r="K116" s="91"/>
      <c r="L116" s="91"/>
      <c r="M116" s="91"/>
      <c r="N116" s="92"/>
      <c r="O116" s="84"/>
      <c r="P116" s="85"/>
      <c r="Q116" s="85"/>
      <c r="R116" s="85"/>
      <c r="S116" s="85"/>
      <c r="T116" s="85"/>
      <c r="U116" s="85"/>
      <c r="V116" s="85"/>
      <c r="W116" s="85"/>
      <c r="X116" s="86"/>
      <c r="Y116" s="78"/>
      <c r="Z116" s="79"/>
      <c r="AA116" s="79"/>
      <c r="AB116" s="80"/>
      <c r="AC116" s="78"/>
      <c r="AD116" s="79"/>
      <c r="AE116" s="79"/>
      <c r="AF116" s="80"/>
      <c r="AG116" s="78"/>
      <c r="AH116" s="79"/>
      <c r="AI116" s="79"/>
      <c r="AJ116" s="80"/>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104" t="s">
        <v>326</v>
      </c>
      <c r="C123" s="104"/>
      <c r="D123" s="104"/>
      <c r="E123" s="104"/>
      <c r="F123" s="104"/>
      <c r="G123" s="104"/>
      <c r="H123" s="104"/>
      <c r="I123" s="104"/>
      <c r="J123" s="104"/>
      <c r="K123" s="104"/>
      <c r="L123" s="104"/>
      <c r="M123" s="104"/>
      <c r="N123" s="104"/>
      <c r="O123" s="104"/>
      <c r="P123" s="104"/>
      <c r="Q123" s="104"/>
      <c r="R123" s="104"/>
      <c r="S123" s="104"/>
      <c r="T123" s="104"/>
      <c r="U123" s="104"/>
    </row>
    <row r="124" spans="2:36">
      <c r="B124" s="104"/>
      <c r="C124" s="104"/>
      <c r="D124" s="104"/>
      <c r="E124" s="104"/>
      <c r="F124" s="104"/>
      <c r="G124" s="104"/>
      <c r="H124" s="104"/>
      <c r="I124" s="104"/>
      <c r="J124" s="104"/>
      <c r="K124" s="104"/>
      <c r="L124" s="104"/>
      <c r="M124" s="104"/>
      <c r="N124" s="104"/>
      <c r="O124" s="104"/>
      <c r="P124" s="104"/>
      <c r="Q124" s="104"/>
      <c r="R124" s="104"/>
      <c r="S124" s="104"/>
      <c r="T124" s="104"/>
      <c r="U124" s="104"/>
    </row>
    <row r="125" spans="2:36">
      <c r="B125" s="194"/>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6"/>
    </row>
    <row r="126" spans="2:36">
      <c r="B126" s="197"/>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9"/>
    </row>
    <row r="127" spans="2:36">
      <c r="B127" s="197"/>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9"/>
    </row>
    <row r="128" spans="2:36">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9"/>
    </row>
    <row r="129" spans="2:36">
      <c r="B129" s="197"/>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9"/>
    </row>
    <row r="130" spans="2:36">
      <c r="B130" s="197"/>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9"/>
    </row>
    <row r="131" spans="2:36">
      <c r="B131" s="200"/>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2"/>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formatCells="0" formatColumns="0" formatRows="0" insertHyperlinks="0"/>
  <mergeCells count="317">
    <mergeCell ref="O111:X112"/>
    <mergeCell ref="Y111:AB112"/>
    <mergeCell ref="AC111:AF112"/>
    <mergeCell ref="AG111:AJ112"/>
    <mergeCell ref="E107:N108"/>
    <mergeCell ref="O107:X108"/>
    <mergeCell ref="B123:U124"/>
    <mergeCell ref="Y107:AB108"/>
    <mergeCell ref="AC107:AF108"/>
    <mergeCell ref="B125:AJ131"/>
    <mergeCell ref="E113:N114"/>
    <mergeCell ref="O113:X114"/>
    <mergeCell ref="Y113:AB114"/>
    <mergeCell ref="AC113:AF114"/>
    <mergeCell ref="AG113:AJ114"/>
    <mergeCell ref="E115:N116"/>
    <mergeCell ref="O115:X116"/>
    <mergeCell ref="Y115:AB116"/>
    <mergeCell ref="AC115:AF116"/>
    <mergeCell ref="AG115:AJ116"/>
    <mergeCell ref="AG105:AJ106"/>
    <mergeCell ref="AG107:AJ108"/>
    <mergeCell ref="Y105:AB106"/>
    <mergeCell ref="AC105:AF106"/>
    <mergeCell ref="B109:D116"/>
    <mergeCell ref="E109:N110"/>
    <mergeCell ref="O109:X110"/>
    <mergeCell ref="Y109:AB110"/>
    <mergeCell ref="AC109:AF110"/>
    <mergeCell ref="B101:D108"/>
    <mergeCell ref="E101:N102"/>
    <mergeCell ref="O101:X102"/>
    <mergeCell ref="E105:N106"/>
    <mergeCell ref="O105:X106"/>
    <mergeCell ref="AC101:AF102"/>
    <mergeCell ref="AG101:AJ102"/>
    <mergeCell ref="E103:N104"/>
    <mergeCell ref="O103:X104"/>
    <mergeCell ref="Y103:AB104"/>
    <mergeCell ref="AC103:AF104"/>
    <mergeCell ref="AG103:AJ104"/>
    <mergeCell ref="Y101:AB102"/>
    <mergeCell ref="AG109:AJ110"/>
    <mergeCell ref="E111:N112"/>
    <mergeCell ref="AG97:AJ98"/>
    <mergeCell ref="E99:N100"/>
    <mergeCell ref="O99:X100"/>
    <mergeCell ref="Y99:AB100"/>
    <mergeCell ref="AC99:AF100"/>
    <mergeCell ref="AG99:AJ100"/>
    <mergeCell ref="E97:N98"/>
    <mergeCell ref="O97:X98"/>
    <mergeCell ref="Y97:AB98"/>
    <mergeCell ref="AC97:AF98"/>
    <mergeCell ref="Y85:AB86"/>
    <mergeCell ref="AG93:AJ94"/>
    <mergeCell ref="E95:N96"/>
    <mergeCell ref="O95:X96"/>
    <mergeCell ref="Y95:AB96"/>
    <mergeCell ref="AC95:AF96"/>
    <mergeCell ref="AG95:AJ96"/>
    <mergeCell ref="E91:N92"/>
    <mergeCell ref="O91:X92"/>
    <mergeCell ref="Y91:AB92"/>
    <mergeCell ref="AC91:AF92"/>
    <mergeCell ref="O81:X82"/>
    <mergeCell ref="Y81:AB82"/>
    <mergeCell ref="AC81:AF82"/>
    <mergeCell ref="AG89:AJ90"/>
    <mergeCell ref="AG91:AJ92"/>
    <mergeCell ref="Y89:AB90"/>
    <mergeCell ref="AC89:AF90"/>
    <mergeCell ref="B93:D100"/>
    <mergeCell ref="E93:N94"/>
    <mergeCell ref="O93:X94"/>
    <mergeCell ref="Y93:AB94"/>
    <mergeCell ref="AC93:AF94"/>
    <mergeCell ref="B85:D92"/>
    <mergeCell ref="E85:N86"/>
    <mergeCell ref="O85:X86"/>
    <mergeCell ref="E89:N90"/>
    <mergeCell ref="O89:X90"/>
    <mergeCell ref="AC85:AF86"/>
    <mergeCell ref="AG85:AJ86"/>
    <mergeCell ref="E87:N88"/>
    <mergeCell ref="O87:X88"/>
    <mergeCell ref="Y87:AB88"/>
    <mergeCell ref="AC87:AF88"/>
    <mergeCell ref="AG87:AJ88"/>
    <mergeCell ref="AG77:AJ78"/>
    <mergeCell ref="E79:N80"/>
    <mergeCell ref="O79:X80"/>
    <mergeCell ref="Y79:AB80"/>
    <mergeCell ref="AC79:AF80"/>
    <mergeCell ref="AG79:AJ80"/>
    <mergeCell ref="AG75:AJ76"/>
    <mergeCell ref="B77:D84"/>
    <mergeCell ref="E77:N78"/>
    <mergeCell ref="O77:X78"/>
    <mergeCell ref="Y77:AB78"/>
    <mergeCell ref="AC77:AF78"/>
    <mergeCell ref="E75:N76"/>
    <mergeCell ref="O75:X76"/>
    <mergeCell ref="Y75:AB76"/>
    <mergeCell ref="AC75:AF76"/>
    <mergeCell ref="B69:D76"/>
    <mergeCell ref="AG81:AJ82"/>
    <mergeCell ref="E83:N84"/>
    <mergeCell ref="O83:X84"/>
    <mergeCell ref="Y83:AB84"/>
    <mergeCell ref="AC83:AF84"/>
    <mergeCell ref="AG83:AJ84"/>
    <mergeCell ref="E81:N82"/>
    <mergeCell ref="Y71:AB72"/>
    <mergeCell ref="AC71:AF72"/>
    <mergeCell ref="AG71:AJ72"/>
    <mergeCell ref="E73:N74"/>
    <mergeCell ref="O73:X74"/>
    <mergeCell ref="Y73:AB74"/>
    <mergeCell ref="AC73:AF74"/>
    <mergeCell ref="AG73:AJ74"/>
    <mergeCell ref="AG67:AH68"/>
    <mergeCell ref="AI67:AJ68"/>
    <mergeCell ref="E69:N70"/>
    <mergeCell ref="O69:X70"/>
    <mergeCell ref="Y69:AB70"/>
    <mergeCell ref="AC69:AF70"/>
    <mergeCell ref="AG69:AJ70"/>
    <mergeCell ref="E71:N72"/>
    <mergeCell ref="O71:X72"/>
    <mergeCell ref="M58:AJ59"/>
    <mergeCell ref="M60:AJ61"/>
    <mergeCell ref="B65:P66"/>
    <mergeCell ref="B67:D68"/>
    <mergeCell ref="E67:N68"/>
    <mergeCell ref="O67:X68"/>
    <mergeCell ref="Y67:Z68"/>
    <mergeCell ref="AA67:AB68"/>
    <mergeCell ref="AC67:AD68"/>
    <mergeCell ref="AE67:AF68"/>
    <mergeCell ref="B58:J59"/>
    <mergeCell ref="K58:L59"/>
    <mergeCell ref="B60:J61"/>
    <mergeCell ref="K60:L61"/>
    <mergeCell ref="M52:AJ53"/>
    <mergeCell ref="M54:AJ55"/>
    <mergeCell ref="M56:AJ57"/>
    <mergeCell ref="B52:J53"/>
    <mergeCell ref="K52:L53"/>
    <mergeCell ref="B54:J55"/>
    <mergeCell ref="K54:L55"/>
    <mergeCell ref="B56:J57"/>
    <mergeCell ref="K56:L57"/>
    <mergeCell ref="D39:AJ39"/>
    <mergeCell ref="D40:AJ43"/>
    <mergeCell ref="B46:S47"/>
    <mergeCell ref="M48:AJ49"/>
    <mergeCell ref="M50:AJ51"/>
    <mergeCell ref="B50:J51"/>
    <mergeCell ref="K50:L51"/>
    <mergeCell ref="B48:J49"/>
    <mergeCell ref="K48:L49"/>
    <mergeCell ref="AH35:AI36"/>
    <mergeCell ref="AJ35:AJ37"/>
    <mergeCell ref="W37:Z37"/>
    <mergeCell ref="AA37:AB37"/>
    <mergeCell ref="AD37:AG37"/>
    <mergeCell ref="AH37:AI37"/>
    <mergeCell ref="W35:Z36"/>
    <mergeCell ref="AA35:AB36"/>
    <mergeCell ref="AC35:AC37"/>
    <mergeCell ref="AD35:AG36"/>
    <mergeCell ref="B35:I37"/>
    <mergeCell ref="J35:M36"/>
    <mergeCell ref="N35:O36"/>
    <mergeCell ref="P35:S36"/>
    <mergeCell ref="T35:U36"/>
    <mergeCell ref="V35:V37"/>
    <mergeCell ref="J37:M37"/>
    <mergeCell ref="N37:O37"/>
    <mergeCell ref="P37:S37"/>
    <mergeCell ref="T37:U37"/>
    <mergeCell ref="AH32:AI33"/>
    <mergeCell ref="AJ32:AJ34"/>
    <mergeCell ref="W34:Z34"/>
    <mergeCell ref="AA34:AB34"/>
    <mergeCell ref="AD34:AG34"/>
    <mergeCell ref="AH34:AI34"/>
    <mergeCell ref="W32:Z33"/>
    <mergeCell ref="AA32:AB33"/>
    <mergeCell ref="AC32:AC34"/>
    <mergeCell ref="AD32:AG33"/>
    <mergeCell ref="B32:I34"/>
    <mergeCell ref="J32:M33"/>
    <mergeCell ref="N32:O33"/>
    <mergeCell ref="P32:S33"/>
    <mergeCell ref="T32:U33"/>
    <mergeCell ref="V32:V34"/>
    <mergeCell ref="J34:M34"/>
    <mergeCell ref="N34:O34"/>
    <mergeCell ref="P34:S34"/>
    <mergeCell ref="T34:U34"/>
    <mergeCell ref="AH29:AI30"/>
    <mergeCell ref="AJ29:AJ31"/>
    <mergeCell ref="W31:Z31"/>
    <mergeCell ref="AA31:AB31"/>
    <mergeCell ref="AD31:AG31"/>
    <mergeCell ref="AH31:AI31"/>
    <mergeCell ref="W29:Z30"/>
    <mergeCell ref="AA29:AB30"/>
    <mergeCell ref="AC29:AC31"/>
    <mergeCell ref="AD29:AG30"/>
    <mergeCell ref="B29:I31"/>
    <mergeCell ref="J29:M30"/>
    <mergeCell ref="N29:O30"/>
    <mergeCell ref="P29:S30"/>
    <mergeCell ref="T29:U30"/>
    <mergeCell ref="V29:V31"/>
    <mergeCell ref="J31:M31"/>
    <mergeCell ref="N31:O31"/>
    <mergeCell ref="P31:S31"/>
    <mergeCell ref="T31:U31"/>
    <mergeCell ref="AH26:AI27"/>
    <mergeCell ref="AJ26:AJ28"/>
    <mergeCell ref="W28:Z28"/>
    <mergeCell ref="AA28:AB28"/>
    <mergeCell ref="AD28:AG28"/>
    <mergeCell ref="AH28:AI28"/>
    <mergeCell ref="W26:Z27"/>
    <mergeCell ref="AA26:AB27"/>
    <mergeCell ref="AC26:AC28"/>
    <mergeCell ref="AD26:AG27"/>
    <mergeCell ref="B26:I28"/>
    <mergeCell ref="J26:M27"/>
    <mergeCell ref="N26:O27"/>
    <mergeCell ref="P26:S27"/>
    <mergeCell ref="T26:U27"/>
    <mergeCell ref="V26:V28"/>
    <mergeCell ref="J28:M28"/>
    <mergeCell ref="N28:O28"/>
    <mergeCell ref="P28:S28"/>
    <mergeCell ref="T28:U28"/>
    <mergeCell ref="AH23:AI24"/>
    <mergeCell ref="AJ23:AJ25"/>
    <mergeCell ref="W25:Z25"/>
    <mergeCell ref="AA25:AB25"/>
    <mergeCell ref="AD25:AG25"/>
    <mergeCell ref="AH25:AI25"/>
    <mergeCell ref="W23:Z24"/>
    <mergeCell ref="AA23:AB24"/>
    <mergeCell ref="AC23:AC25"/>
    <mergeCell ref="AD23:AG24"/>
    <mergeCell ref="B23:I25"/>
    <mergeCell ref="J23:M24"/>
    <mergeCell ref="N23:O24"/>
    <mergeCell ref="P23:S24"/>
    <mergeCell ref="T23:U24"/>
    <mergeCell ref="V23:V25"/>
    <mergeCell ref="J25:M25"/>
    <mergeCell ref="N25:O25"/>
    <mergeCell ref="P25:S25"/>
    <mergeCell ref="T25:U25"/>
    <mergeCell ref="AH20:AI21"/>
    <mergeCell ref="AJ20:AJ22"/>
    <mergeCell ref="W22:Z22"/>
    <mergeCell ref="AA22:AB22"/>
    <mergeCell ref="AD22:AG22"/>
    <mergeCell ref="AH22:AI22"/>
    <mergeCell ref="W20:Z21"/>
    <mergeCell ref="AA20:AB21"/>
    <mergeCell ref="AC20:AC22"/>
    <mergeCell ref="AD20:AG21"/>
    <mergeCell ref="B20:I22"/>
    <mergeCell ref="J20:M21"/>
    <mergeCell ref="N20:O21"/>
    <mergeCell ref="P20:S21"/>
    <mergeCell ref="T20:U21"/>
    <mergeCell ref="V20:V22"/>
    <mergeCell ref="J22:M22"/>
    <mergeCell ref="N22:O22"/>
    <mergeCell ref="P22:S22"/>
    <mergeCell ref="T22:U22"/>
    <mergeCell ref="S16:T16"/>
    <mergeCell ref="AD17:AJ17"/>
    <mergeCell ref="P18:S19"/>
    <mergeCell ref="T18:U19"/>
    <mergeCell ref="V18:V19"/>
    <mergeCell ref="W18:Z19"/>
    <mergeCell ref="AA18:AB19"/>
    <mergeCell ref="AC18:AC19"/>
    <mergeCell ref="AD18:AG19"/>
    <mergeCell ref="AH18:AI19"/>
    <mergeCell ref="AJ18:AJ19"/>
    <mergeCell ref="B6:C6"/>
    <mergeCell ref="B11:J12"/>
    <mergeCell ref="B13:F13"/>
    <mergeCell ref="B14:C14"/>
    <mergeCell ref="D14:E14"/>
    <mergeCell ref="G14:H14"/>
    <mergeCell ref="J14:K14"/>
    <mergeCell ref="V16:W16"/>
    <mergeCell ref="B17:I19"/>
    <mergeCell ref="J17:M19"/>
    <mergeCell ref="N17:O19"/>
    <mergeCell ref="P17:V17"/>
    <mergeCell ref="W17:AC17"/>
    <mergeCell ref="J16:K16"/>
    <mergeCell ref="N16:O16"/>
    <mergeCell ref="N14:O14"/>
    <mergeCell ref="P14:Q14"/>
    <mergeCell ref="S14:T14"/>
    <mergeCell ref="V14:W14"/>
    <mergeCell ref="B15:F15"/>
    <mergeCell ref="B16:C16"/>
    <mergeCell ref="D16:E16"/>
    <mergeCell ref="G16:H16"/>
    <mergeCell ref="P16:Q16"/>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2" manualBreakCount="2">
    <brk id="64" min="1" max="35" man="1"/>
    <brk id="122" min="1" max="35"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indexed="17"/>
  </sheetPr>
  <dimension ref="B1:AS1300"/>
  <sheetViews>
    <sheetView showGridLines="0" view="pageBreakPreview" zoomScaleNormal="100" zoomScaleSheetLayoutView="100" workbookViewId="0">
      <pane xSplit="1" ySplit="4" topLeftCell="B5" activePane="bottomRight" state="frozen"/>
      <selection activeCell="U135" sqref="U135"/>
      <selection pane="topRight" activeCell="U135" sqref="U135"/>
      <selection pane="bottomLeft" activeCell="U135" sqref="U135"/>
      <selection pane="bottomRight" activeCell="AR29" sqref="AR29"/>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7.5" style="43" customWidth="1"/>
    <col min="41" max="41" width="60.5" style="43" customWidth="1"/>
    <col min="42" max="42" width="12.25" style="43" bestFit="1" customWidth="1"/>
    <col min="43" max="43" width="4.375" style="1" customWidth="1"/>
    <col min="44" max="44" width="24.875" style="1" customWidth="1"/>
    <col min="45" max="45" width="18.375" style="1" customWidth="1"/>
    <col min="46" max="46" width="8.875" style="1" customWidth="1"/>
    <col min="47" max="16384" width="2.5" style="1"/>
  </cols>
  <sheetData>
    <row r="1" spans="2:45" ht="13.5" customHeight="1">
      <c r="AM1" s="57" t="s">
        <v>2344</v>
      </c>
      <c r="AN1" s="57"/>
      <c r="AO1" s="57"/>
      <c r="AP1" s="57"/>
      <c r="AR1" s="66" t="s">
        <v>538</v>
      </c>
    </row>
    <row r="2" spans="2:45">
      <c r="AM2" s="58" t="s">
        <v>2345</v>
      </c>
      <c r="AN2" s="58"/>
      <c r="AO2" s="58"/>
      <c r="AP2" s="58"/>
      <c r="AR2" s="67" t="s">
        <v>2347</v>
      </c>
    </row>
    <row r="3" spans="2:45" ht="13.5" customHeight="1">
      <c r="AM3" s="475" t="s">
        <v>772</v>
      </c>
      <c r="AN3" s="475"/>
      <c r="AO3" s="475"/>
      <c r="AP3" s="475"/>
      <c r="AR3" s="250" t="s">
        <v>535</v>
      </c>
      <c r="AS3" s="55" t="s">
        <v>536</v>
      </c>
    </row>
    <row r="4" spans="2:45" ht="14.25" thickBot="1">
      <c r="AM4" s="475"/>
      <c r="AN4" s="475"/>
      <c r="AO4" s="475"/>
      <c r="AP4" s="475"/>
      <c r="AR4" s="474"/>
      <c r="AS4" s="56" t="s">
        <v>537</v>
      </c>
    </row>
    <row r="5" spans="2:45" ht="13.5" customHeight="1" thickTop="1">
      <c r="B5" s="1" t="s">
        <v>99</v>
      </c>
      <c r="AM5" s="475" t="s">
        <v>773</v>
      </c>
      <c r="AN5" s="475"/>
      <c r="AO5" s="475"/>
      <c r="AP5" s="475"/>
      <c r="AR5" s="44" t="str">
        <f>+IF('（別紙１）原油換算シート【計画用】'!AR5&lt;&gt;"",'（別紙１）原油換算シート【計画用】'!AR5,"")</f>
        <v>北海道熱供給公社</v>
      </c>
      <c r="AS5" s="54">
        <f>+IF('（別紙１）原油換算シート【計画用】'!AS5&lt;&gt;"",'（別紙１）原油換算シート【計画用】'!AS5,"")</f>
        <v>5.3199999999999997E-2</v>
      </c>
    </row>
    <row r="6" spans="2:45">
      <c r="S6" s="8" t="s">
        <v>270</v>
      </c>
      <c r="AM6" s="475"/>
      <c r="AN6" s="475"/>
      <c r="AO6" s="475"/>
      <c r="AP6" s="475"/>
      <c r="AR6" s="44" t="str">
        <f>+IF('（別紙１）原油換算シート【計画用】'!AR6&lt;&gt;"",'（別紙１）原油換算シート【計画用】'!AR6,"")</f>
        <v>札幌エネルギー供給公社</v>
      </c>
      <c r="AS6" s="54">
        <f>+IF('（別紙１）原油換算シート【計画用】'!AS6&lt;&gt;"",'（別紙１）原油換算シート【計画用】'!AS6,"")</f>
        <v>5.3199999999999997E-2</v>
      </c>
    </row>
    <row r="7" spans="2:45" ht="13.5" customHeight="1">
      <c r="AM7" s="475" t="s">
        <v>2346</v>
      </c>
      <c r="AN7" s="475"/>
      <c r="AO7" s="475"/>
      <c r="AP7" s="475"/>
      <c r="AR7" s="44" t="str">
        <f>+IF('（別紙１）原油換算シート【計画用】'!AR7&lt;&gt;"",'（別紙１）原油換算シート【計画用】'!AR7,"")</f>
        <v>北海道地域暖房株式会社</v>
      </c>
      <c r="AS7" s="54">
        <f>+IF('（別紙１）原油換算シート【計画用】'!AS7&lt;&gt;"",'（別紙１）原油換算シート【計画用】'!AS7,"")</f>
        <v>5.3199999999999997E-2</v>
      </c>
    </row>
    <row r="8" spans="2:45" ht="13.5" customHeight="1">
      <c r="B8" s="104" t="s">
        <v>223</v>
      </c>
      <c r="C8" s="104"/>
      <c r="D8" s="104"/>
      <c r="E8" s="104"/>
      <c r="F8" s="104"/>
      <c r="N8" s="8"/>
      <c r="AM8" s="475"/>
      <c r="AN8" s="475"/>
      <c r="AO8" s="475"/>
      <c r="AP8" s="475"/>
      <c r="AR8" s="44" t="str">
        <f>+IF('（別紙１）原油換算シート【計画用】'!AR8&lt;&gt;"",'（別紙１）原油換算シート【計画用】'!AR8,"")</f>
        <v>（代替値）</v>
      </c>
      <c r="AS8" s="44">
        <f>+IF('（別紙１）原油換算シート【計画用】'!AS8&lt;&gt;"",'（別紙１）原油換算シート【計画用】'!AS8,"")</f>
        <v>5.3199999999999997E-2</v>
      </c>
    </row>
    <row r="9" spans="2:45"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c r="AM9" s="475"/>
      <c r="AN9" s="475"/>
      <c r="AO9" s="475"/>
      <c r="AP9" s="475"/>
    </row>
    <row r="10" spans="2:45" ht="13.5" customHeight="1">
      <c r="B10" s="104" t="s">
        <v>224</v>
      </c>
      <c r="C10" s="104"/>
      <c r="D10" s="104"/>
      <c r="E10" s="104"/>
      <c r="F10" s="104"/>
      <c r="G10"/>
      <c r="H10"/>
      <c r="J10"/>
      <c r="O10"/>
      <c r="P10"/>
      <c r="R10"/>
      <c r="S10"/>
      <c r="U10"/>
      <c r="V10"/>
      <c r="AM10" s="475"/>
      <c r="AN10" s="475"/>
      <c r="AO10" s="475"/>
      <c r="AP10" s="475"/>
    </row>
    <row r="11" spans="2:45" ht="13.5" customHeight="1" thickBot="1">
      <c r="B11" s="179"/>
      <c r="C11" s="179"/>
      <c r="D11" s="165">
        <f>IF(計画提出書!N47="","",計画提出書!N47+1)</f>
        <v>2027</v>
      </c>
      <c r="E11" s="165"/>
      <c r="F11" s="8" t="s">
        <v>4</v>
      </c>
      <c r="G11" s="165">
        <f>IF(計画提出書!N47="","",4)</f>
        <v>4</v>
      </c>
      <c r="H11" s="165"/>
      <c r="I11" s="8" t="s">
        <v>5</v>
      </c>
      <c r="J11" s="165">
        <f>IF(計画提出書!N47="","",1)</f>
        <v>1</v>
      </c>
      <c r="K11" s="165"/>
      <c r="L11" s="8" t="s">
        <v>6</v>
      </c>
      <c r="M11" s="8" t="s">
        <v>39</v>
      </c>
      <c r="N11" s="179"/>
      <c r="O11" s="179"/>
      <c r="P11" s="165">
        <f>IF(計画提出書!N47="","",計画提出書!N47+2)</f>
        <v>2028</v>
      </c>
      <c r="Q11" s="165"/>
      <c r="R11" s="8" t="s">
        <v>4</v>
      </c>
      <c r="S11" s="165">
        <f>IF(計画提出書!N47="","",3)</f>
        <v>3</v>
      </c>
      <c r="T11" s="165"/>
      <c r="U11" s="8" t="s">
        <v>5</v>
      </c>
      <c r="V11" s="165">
        <f>IF(計画提出書!N47="","",31)</f>
        <v>31</v>
      </c>
      <c r="W11" s="165"/>
      <c r="X11" s="8" t="s">
        <v>6</v>
      </c>
      <c r="AM11" s="470" t="s">
        <v>513</v>
      </c>
      <c r="AN11" s="470" t="s">
        <v>777</v>
      </c>
      <c r="AO11" s="472" t="s">
        <v>496</v>
      </c>
      <c r="AP11" s="470" t="s">
        <v>512</v>
      </c>
    </row>
    <row r="12" spans="2:45" ht="13.5" customHeight="1">
      <c r="B12" s="506" t="s">
        <v>215</v>
      </c>
      <c r="C12" s="507"/>
      <c r="D12" s="507"/>
      <c r="E12" s="507"/>
      <c r="F12" s="507"/>
      <c r="G12" s="507"/>
      <c r="H12" s="516" t="str">
        <f>IF(D11="","",D11&amp;"年度の使用量")</f>
        <v>2027年度の使用量</v>
      </c>
      <c r="I12" s="517"/>
      <c r="J12" s="517"/>
      <c r="K12" s="517"/>
      <c r="L12" s="517"/>
      <c r="M12" s="517"/>
      <c r="N12" s="517"/>
      <c r="O12" s="517"/>
      <c r="P12" s="520" t="s">
        <v>368</v>
      </c>
      <c r="Q12" s="521"/>
      <c r="R12" s="521"/>
      <c r="S12" s="521"/>
      <c r="T12" s="521"/>
      <c r="U12" s="521"/>
      <c r="V12" s="522"/>
      <c r="W12" s="516" t="s">
        <v>410</v>
      </c>
      <c r="X12" s="517"/>
      <c r="Y12" s="517"/>
      <c r="Z12" s="517"/>
      <c r="AA12" s="517"/>
      <c r="AB12" s="517"/>
      <c r="AC12" s="517"/>
      <c r="AD12" s="525" t="s">
        <v>95</v>
      </c>
      <c r="AE12" s="526"/>
      <c r="AF12" s="526"/>
      <c r="AG12" s="526"/>
      <c r="AH12" s="526"/>
      <c r="AI12" s="526"/>
      <c r="AJ12" s="527"/>
      <c r="AM12" s="471"/>
      <c r="AN12" s="650"/>
      <c r="AO12" s="473"/>
      <c r="AP12" s="471"/>
    </row>
    <row r="13" spans="2:45" ht="13.5" customHeight="1">
      <c r="B13" s="515"/>
      <c r="C13" s="179"/>
      <c r="D13" s="179"/>
      <c r="E13" s="179"/>
      <c r="F13" s="179"/>
      <c r="G13" s="179"/>
      <c r="H13" s="518"/>
      <c r="I13" s="519"/>
      <c r="J13" s="519"/>
      <c r="K13" s="519"/>
      <c r="L13" s="519"/>
      <c r="M13" s="519"/>
      <c r="N13" s="519"/>
      <c r="O13" s="519"/>
      <c r="P13" s="523"/>
      <c r="Q13" s="523"/>
      <c r="R13" s="523"/>
      <c r="S13" s="523"/>
      <c r="T13" s="523"/>
      <c r="U13" s="523"/>
      <c r="V13" s="524"/>
      <c r="W13" s="518"/>
      <c r="X13" s="519"/>
      <c r="Y13" s="519"/>
      <c r="Z13" s="519"/>
      <c r="AA13" s="519"/>
      <c r="AB13" s="519"/>
      <c r="AC13" s="519"/>
      <c r="AD13" s="528"/>
      <c r="AE13" s="529"/>
      <c r="AF13" s="529"/>
      <c r="AG13" s="529"/>
      <c r="AH13" s="529"/>
      <c r="AI13" s="529"/>
      <c r="AJ13" s="530"/>
      <c r="AM13" s="59" t="s">
        <v>497</v>
      </c>
      <c r="AN13" s="59"/>
      <c r="AO13" s="62" t="s">
        <v>774</v>
      </c>
      <c r="AP13" s="60"/>
    </row>
    <row r="14" spans="2:45" ht="13.5" customHeight="1" thickBot="1">
      <c r="B14" s="508"/>
      <c r="C14" s="509"/>
      <c r="D14" s="509"/>
      <c r="E14" s="509"/>
      <c r="F14" s="509"/>
      <c r="G14" s="509"/>
      <c r="H14" s="531" t="s">
        <v>243</v>
      </c>
      <c r="I14" s="532"/>
      <c r="J14" s="532"/>
      <c r="K14" s="532"/>
      <c r="L14" s="532"/>
      <c r="M14" s="532"/>
      <c r="N14" s="532"/>
      <c r="O14" s="533"/>
      <c r="P14" s="534" t="s">
        <v>244</v>
      </c>
      <c r="Q14" s="535"/>
      <c r="R14" s="535"/>
      <c r="S14" s="535"/>
      <c r="T14" s="535"/>
      <c r="U14" s="535"/>
      <c r="V14" s="535"/>
      <c r="W14" s="531" t="s">
        <v>248</v>
      </c>
      <c r="X14" s="532"/>
      <c r="Y14" s="532"/>
      <c r="Z14" s="532"/>
      <c r="AA14" s="532"/>
      <c r="AB14" s="532"/>
      <c r="AC14" s="532"/>
      <c r="AD14" s="536" t="s">
        <v>245</v>
      </c>
      <c r="AE14" s="532"/>
      <c r="AF14" s="532"/>
      <c r="AG14" s="532"/>
      <c r="AH14" s="532"/>
      <c r="AI14" s="532"/>
      <c r="AJ14" s="537"/>
      <c r="AM14" s="61"/>
      <c r="AN14" s="61"/>
      <c r="AO14" s="63" t="s">
        <v>775</v>
      </c>
      <c r="AP14" s="61"/>
    </row>
    <row r="15" spans="2:45" ht="13.5" customHeight="1">
      <c r="B15" s="656" t="s">
        <v>521</v>
      </c>
      <c r="C15" s="657"/>
      <c r="D15" s="584" t="s">
        <v>57</v>
      </c>
      <c r="E15" s="585"/>
      <c r="F15" s="585"/>
      <c r="G15" s="585"/>
      <c r="H15" s="588"/>
      <c r="I15" s="588"/>
      <c r="J15" s="588"/>
      <c r="K15" s="588"/>
      <c r="L15" s="588"/>
      <c r="M15" s="494" t="s">
        <v>228</v>
      </c>
      <c r="N15" s="507"/>
      <c r="O15" s="507"/>
      <c r="P15" s="574">
        <f>'（別紙１）原油換算シート【計画用】'!P15</f>
        <v>36.5</v>
      </c>
      <c r="Q15" s="574"/>
      <c r="R15" s="575"/>
      <c r="S15" s="498" t="s">
        <v>360</v>
      </c>
      <c r="T15" s="499"/>
      <c r="U15" s="499"/>
      <c r="V15" s="500"/>
      <c r="W15" s="544">
        <f>'（別紙１）原油換算シート【計画用】'!W15</f>
        <v>2.58E-2</v>
      </c>
      <c r="X15" s="507"/>
      <c r="Y15" s="507"/>
      <c r="Z15" s="662"/>
      <c r="AA15" s="494" t="s">
        <v>372</v>
      </c>
      <c r="AB15" s="507"/>
      <c r="AC15" s="495"/>
      <c r="AD15" s="491" t="str">
        <f>IF(H15="","",H15*P15*W$15)</f>
        <v/>
      </c>
      <c r="AE15" s="492"/>
      <c r="AF15" s="492"/>
      <c r="AG15" s="492"/>
      <c r="AH15" s="493"/>
      <c r="AI15" s="494" t="s">
        <v>228</v>
      </c>
      <c r="AJ15" s="495"/>
      <c r="AM15" s="40">
        <f>+IF('（別紙１）原油換算シート【計画用】'!AM15&lt;&gt;"",'（別紙１）原油換算シート【計画用】'!AM15,"")</f>
        <v>1</v>
      </c>
      <c r="AN15" s="40" t="str">
        <f>+IF('（別紙１）原油換算シート【計画用】'!AN15&lt;&gt;"",'（別紙１）原油換算シート【計画用】'!AN15,"")</f>
        <v>A0002</v>
      </c>
      <c r="AO15" s="64" t="str">
        <f>+IF('（別紙１）原油換算シート【計画用】'!AO15&lt;&gt;"",'（別紙１）原油換算シート【計画用】'!AO15,"")</f>
        <v>イーレックス(株)</v>
      </c>
      <c r="AP15" s="65">
        <f>+IF('（別紙１）原油換算シート【計画用】'!AP15&lt;&gt;"",'（別紙１）原油換算シート【計画用】'!AP15,"")</f>
        <v>4.2200000000000001E-4</v>
      </c>
      <c r="AQ15" s="1" t="str">
        <f>+IF('（別紙１）原油換算シート【計画用】'!AQ15&lt;&gt;"",'（別紙１）原油換算シート【計画用】'!AQ15,"")</f>
        <v>※</v>
      </c>
    </row>
    <row r="16" spans="2:45" ht="13.5" customHeight="1">
      <c r="B16" s="658"/>
      <c r="C16" s="659"/>
      <c r="D16" s="586"/>
      <c r="E16" s="587"/>
      <c r="F16" s="587"/>
      <c r="G16" s="587"/>
      <c r="H16" s="271"/>
      <c r="I16" s="271"/>
      <c r="J16" s="271"/>
      <c r="K16" s="271"/>
      <c r="L16" s="271"/>
      <c r="M16" s="496"/>
      <c r="N16" s="179"/>
      <c r="O16" s="179"/>
      <c r="P16" s="560"/>
      <c r="Q16" s="560"/>
      <c r="R16" s="561"/>
      <c r="S16" s="501"/>
      <c r="T16" s="502"/>
      <c r="U16" s="502"/>
      <c r="V16" s="503"/>
      <c r="W16" s="180"/>
      <c r="X16" s="179"/>
      <c r="Y16" s="179"/>
      <c r="Z16" s="663"/>
      <c r="AA16" s="496"/>
      <c r="AB16" s="179"/>
      <c r="AC16" s="497"/>
      <c r="AD16" s="485"/>
      <c r="AE16" s="486"/>
      <c r="AF16" s="486"/>
      <c r="AG16" s="486"/>
      <c r="AH16" s="487"/>
      <c r="AI16" s="496"/>
      <c r="AJ16" s="497"/>
      <c r="AM16" s="40">
        <f>+IF('（別紙１）原油換算シート【計画用】'!AM16&lt;&gt;"",'（別紙１）原油換算シート【計画用】'!AM16,"")</f>
        <v>2</v>
      </c>
      <c r="AN16" s="40" t="str">
        <f>+IF('（別紙１）原油換算シート【計画用】'!AN16&lt;&gt;"",'（別紙１）原油換算シート【計画用】'!AN16,"")</f>
        <v>A0003</v>
      </c>
      <c r="AO16" s="64" t="str">
        <f>+IF('（別紙１）原油換算シート【計画用】'!AO16&lt;&gt;"",'（別紙１）原油換算シート【計画用】'!AO16,"")</f>
        <v>リエスパワー(株)</v>
      </c>
      <c r="AP16" s="65">
        <f>+IF('（別紙１）原油換算シート【計画用】'!AP16&lt;&gt;"",'（別紙１）原油換算シート【計画用】'!AP16,"")</f>
        <v>0</v>
      </c>
      <c r="AQ16" s="1" t="str">
        <f>+IF('（別紙１）原油換算シート【計画用】'!AQ16&lt;&gt;"",'（別紙１）原油換算シート【計画用】'!AQ16,"")</f>
        <v/>
      </c>
    </row>
    <row r="17" spans="2:43" ht="13.5" customHeight="1">
      <c r="B17" s="658"/>
      <c r="C17" s="659"/>
      <c r="D17" s="576" t="s">
        <v>58</v>
      </c>
      <c r="E17" s="577"/>
      <c r="F17" s="577"/>
      <c r="G17" s="577"/>
      <c r="H17" s="558"/>
      <c r="I17" s="558"/>
      <c r="J17" s="558"/>
      <c r="K17" s="558"/>
      <c r="L17" s="558"/>
      <c r="M17" s="483" t="s">
        <v>228</v>
      </c>
      <c r="N17" s="559"/>
      <c r="O17" s="559"/>
      <c r="P17" s="574">
        <f>'（別紙１）原油換算シート【計画用】'!P17</f>
        <v>38.9</v>
      </c>
      <c r="Q17" s="574"/>
      <c r="R17" s="575"/>
      <c r="S17" s="498" t="s">
        <v>360</v>
      </c>
      <c r="T17" s="499"/>
      <c r="U17" s="499"/>
      <c r="V17" s="500"/>
      <c r="W17" s="180"/>
      <c r="X17" s="179"/>
      <c r="Y17" s="179"/>
      <c r="Z17" s="663"/>
      <c r="AA17" s="496"/>
      <c r="AB17" s="179"/>
      <c r="AC17" s="497"/>
      <c r="AD17" s="485" t="str">
        <f>IF(H17="","",H17*P17*W$15)</f>
        <v/>
      </c>
      <c r="AE17" s="486"/>
      <c r="AF17" s="486"/>
      <c r="AG17" s="486"/>
      <c r="AH17" s="487"/>
      <c r="AI17" s="483" t="s">
        <v>228</v>
      </c>
      <c r="AJ17" s="484"/>
      <c r="AM17" s="40">
        <f>+IF('（別紙１）原油換算シート【計画用】'!AM17&lt;&gt;"",'（別紙１）原油換算シート【計画用】'!AM17,"")</f>
        <v>3</v>
      </c>
      <c r="AN17" s="40" t="str">
        <f>+IF('（別紙１）原油換算シート【計画用】'!AN17&lt;&gt;"",'（別紙１）原油換算シート【計画用】'!AN17,"")</f>
        <v>A0004</v>
      </c>
      <c r="AO17" s="64" t="str">
        <f>+IF('（別紙１）原油換算シート【計画用】'!AO17&lt;&gt;"",'（別紙１）原油換算シート【計画用】'!AO17,"")</f>
        <v>エバーグリーン・リテイリング(株)メニューA</v>
      </c>
      <c r="AP17" s="65">
        <f>+IF('（別紙１）原油換算シート【計画用】'!AP17&lt;&gt;"",'（別紙１）原油換算シート【計画用】'!AP17,"")</f>
        <v>0</v>
      </c>
      <c r="AQ17" s="1" t="str">
        <f>+IF('（別紙１）原油換算シート【計画用】'!AQ17&lt;&gt;"",'（別紙１）原油換算シート【計画用】'!AQ17,"")</f>
        <v/>
      </c>
    </row>
    <row r="18" spans="2:43" ht="13.5" customHeight="1">
      <c r="B18" s="658"/>
      <c r="C18" s="659"/>
      <c r="D18" s="576"/>
      <c r="E18" s="577"/>
      <c r="F18" s="577"/>
      <c r="G18" s="577"/>
      <c r="H18" s="558"/>
      <c r="I18" s="558"/>
      <c r="J18" s="558"/>
      <c r="K18" s="558"/>
      <c r="L18" s="558"/>
      <c r="M18" s="483"/>
      <c r="N18" s="559"/>
      <c r="O18" s="559"/>
      <c r="P18" s="560"/>
      <c r="Q18" s="560"/>
      <c r="R18" s="561"/>
      <c r="S18" s="501"/>
      <c r="T18" s="502"/>
      <c r="U18" s="502"/>
      <c r="V18" s="503"/>
      <c r="W18" s="180"/>
      <c r="X18" s="179"/>
      <c r="Y18" s="179"/>
      <c r="Z18" s="663"/>
      <c r="AA18" s="496"/>
      <c r="AB18" s="179"/>
      <c r="AC18" s="497"/>
      <c r="AD18" s="485"/>
      <c r="AE18" s="486"/>
      <c r="AF18" s="486"/>
      <c r="AG18" s="486"/>
      <c r="AH18" s="487"/>
      <c r="AI18" s="483"/>
      <c r="AJ18" s="484"/>
      <c r="AM18" s="40">
        <f>+IF('（別紙１）原油換算シート【計画用】'!AM18&lt;&gt;"",'（別紙１）原油換算シート【計画用】'!AM18,"")</f>
        <v>4</v>
      </c>
      <c r="AN18" s="40" t="str">
        <f>+IF('（別紙１）原油換算シート【計画用】'!AN18&lt;&gt;"",'（別紙１）原油換算シート【計画用】'!AN18,"")</f>
        <v>A0004</v>
      </c>
      <c r="AO18" s="64" t="str">
        <f>+IF('（別紙１）原油換算シート【計画用】'!AO18&lt;&gt;"",'（別紙１）原油換算シート【計画用】'!AO18,"")</f>
        <v>エバーグリーン・リテイリング(株)(参考値)事業者全体</v>
      </c>
      <c r="AP18" s="65">
        <f>+IF('（別紙１）原油換算シート【計画用】'!AP18&lt;&gt;"",'（別紙１）原油換算シート【計画用】'!AP18,"")</f>
        <v>0</v>
      </c>
      <c r="AQ18" s="1" t="str">
        <f>+IF('（別紙１）原油換算シート【計画用】'!AQ18&lt;&gt;"",'（別紙１）原油換算シート【計画用】'!AQ18,"")</f>
        <v/>
      </c>
    </row>
    <row r="19" spans="2:43" ht="13.5" customHeight="1">
      <c r="B19" s="658"/>
      <c r="C19" s="659"/>
      <c r="D19" s="576" t="s">
        <v>59</v>
      </c>
      <c r="E19" s="577"/>
      <c r="F19" s="577"/>
      <c r="G19" s="577"/>
      <c r="H19" s="558"/>
      <c r="I19" s="558"/>
      <c r="J19" s="558"/>
      <c r="K19" s="558"/>
      <c r="L19" s="558"/>
      <c r="M19" s="483" t="s">
        <v>228</v>
      </c>
      <c r="N19" s="559"/>
      <c r="O19" s="559"/>
      <c r="P19" s="574">
        <f>'（別紙１）原油換算シート【計画用】'!P19</f>
        <v>41.8</v>
      </c>
      <c r="Q19" s="574"/>
      <c r="R19" s="575"/>
      <c r="S19" s="498" t="s">
        <v>360</v>
      </c>
      <c r="T19" s="499"/>
      <c r="U19" s="499"/>
      <c r="V19" s="500"/>
      <c r="W19" s="180"/>
      <c r="X19" s="179"/>
      <c r="Y19" s="179"/>
      <c r="Z19" s="663"/>
      <c r="AA19" s="496"/>
      <c r="AB19" s="179"/>
      <c r="AC19" s="497"/>
      <c r="AD19" s="485" t="str">
        <f>IF(H19="","",H19*P19*W$15)</f>
        <v/>
      </c>
      <c r="AE19" s="486"/>
      <c r="AF19" s="486"/>
      <c r="AG19" s="486"/>
      <c r="AH19" s="487"/>
      <c r="AI19" s="483" t="s">
        <v>228</v>
      </c>
      <c r="AJ19" s="484"/>
      <c r="AM19" s="40">
        <f>+IF('（別紙１）原油換算シート【計画用】'!AM19&lt;&gt;"",'（別紙１）原油換算シート【計画用】'!AM19,"")</f>
        <v>5</v>
      </c>
      <c r="AN19" s="40" t="str">
        <f>+IF('（別紙１）原油換算シート【計画用】'!AN19&lt;&gt;"",'（別紙１）原油換算シート【計画用】'!AN19,"")</f>
        <v>A0006</v>
      </c>
      <c r="AO19" s="64" t="str">
        <f>+IF('（別紙１）原油換算シート【計画用】'!AO19&lt;&gt;"",'（別紙１）原油換算シート【計画用】'!AO19,"")</f>
        <v>エバーグリーン・マーケティング(株)メニューA</v>
      </c>
      <c r="AP19" s="65">
        <f>+IF('（別紙１）原油換算シート【計画用】'!AP19&lt;&gt;"",'（別紙１）原油換算シート【計画用】'!AP19,"")</f>
        <v>0</v>
      </c>
      <c r="AQ19" s="1" t="str">
        <f>+IF('（別紙１）原油換算シート【計画用】'!AQ19&lt;&gt;"",'（別紙１）原油換算シート【計画用】'!AQ19,"")</f>
        <v/>
      </c>
    </row>
    <row r="20" spans="2:43" ht="13.5" customHeight="1">
      <c r="B20" s="658"/>
      <c r="C20" s="659"/>
      <c r="D20" s="576"/>
      <c r="E20" s="577"/>
      <c r="F20" s="577"/>
      <c r="G20" s="577"/>
      <c r="H20" s="558"/>
      <c r="I20" s="558"/>
      <c r="J20" s="558"/>
      <c r="K20" s="558"/>
      <c r="L20" s="558"/>
      <c r="M20" s="483"/>
      <c r="N20" s="559"/>
      <c r="O20" s="559"/>
      <c r="P20" s="560"/>
      <c r="Q20" s="560"/>
      <c r="R20" s="561"/>
      <c r="S20" s="501"/>
      <c r="T20" s="502"/>
      <c r="U20" s="502"/>
      <c r="V20" s="503"/>
      <c r="W20" s="180"/>
      <c r="X20" s="179"/>
      <c r="Y20" s="179"/>
      <c r="Z20" s="663"/>
      <c r="AA20" s="496"/>
      <c r="AB20" s="179"/>
      <c r="AC20" s="497"/>
      <c r="AD20" s="485"/>
      <c r="AE20" s="486"/>
      <c r="AF20" s="486"/>
      <c r="AG20" s="486"/>
      <c r="AH20" s="487"/>
      <c r="AI20" s="483"/>
      <c r="AJ20" s="484"/>
      <c r="AM20" s="40">
        <f>+IF('（別紙１）原油換算シート【計画用】'!AM20&lt;&gt;"",'（別紙１）原油換算シート【計画用】'!AM20,"")</f>
        <v>6</v>
      </c>
      <c r="AN20" s="40" t="str">
        <f>+IF('（別紙１）原油換算シート【計画用】'!AN20&lt;&gt;"",'（別紙１）原油換算シート【計画用】'!AN20,"")</f>
        <v>A0006</v>
      </c>
      <c r="AO20" s="64" t="str">
        <f>+IF('（別紙１）原油換算シート【計画用】'!AO20&lt;&gt;"",'（別紙１）原油換算シート【計画用】'!AO20,"")</f>
        <v>エバーグリーン・マーケティング(株)メニューB(残差)</v>
      </c>
      <c r="AP20" s="65">
        <f>+IF('（別紙１）原油換算シート【計画用】'!AP20&lt;&gt;"",'（別紙１）原油換算シート【計画用】'!AP20,"")</f>
        <v>3.7399999999999998E-4</v>
      </c>
      <c r="AQ20" s="1" t="str">
        <f>+IF('（別紙１）原油換算シート【計画用】'!AQ20&lt;&gt;"",'（別紙１）原油換算シート【計画用】'!AQ20,"")</f>
        <v/>
      </c>
    </row>
    <row r="21" spans="2:43" ht="13.5" customHeight="1">
      <c r="B21" s="658"/>
      <c r="C21" s="659"/>
      <c r="D21" s="576" t="s">
        <v>60</v>
      </c>
      <c r="E21" s="577"/>
      <c r="F21" s="577"/>
      <c r="G21" s="577"/>
      <c r="H21" s="558"/>
      <c r="I21" s="558"/>
      <c r="J21" s="558"/>
      <c r="K21" s="558"/>
      <c r="L21" s="558"/>
      <c r="M21" s="483" t="s">
        <v>228</v>
      </c>
      <c r="N21" s="559"/>
      <c r="O21" s="559"/>
      <c r="P21" s="574">
        <f>'（別紙１）原油換算シート【計画用】'!P21</f>
        <v>41.8</v>
      </c>
      <c r="Q21" s="574"/>
      <c r="R21" s="575"/>
      <c r="S21" s="498" t="s">
        <v>360</v>
      </c>
      <c r="T21" s="499"/>
      <c r="U21" s="499"/>
      <c r="V21" s="500"/>
      <c r="W21" s="180"/>
      <c r="X21" s="179"/>
      <c r="Y21" s="179"/>
      <c r="Z21" s="663"/>
      <c r="AA21" s="496"/>
      <c r="AB21" s="179"/>
      <c r="AC21" s="497"/>
      <c r="AD21" s="485" t="str">
        <f>IF(H21="","",H21*P21*W$15)</f>
        <v/>
      </c>
      <c r="AE21" s="486"/>
      <c r="AF21" s="486"/>
      <c r="AG21" s="486"/>
      <c r="AH21" s="487"/>
      <c r="AI21" s="483" t="s">
        <v>228</v>
      </c>
      <c r="AJ21" s="484"/>
      <c r="AM21" s="40">
        <f>+IF('（別紙１）原油換算シート【計画用】'!AM21&lt;&gt;"",'（別紙１）原油換算シート【計画用】'!AM21,"")</f>
        <v>7</v>
      </c>
      <c r="AN21" s="40" t="str">
        <f>+IF('（別紙１）原油換算シート【計画用】'!AN21&lt;&gt;"",'（別紙１）原油換算シート【計画用】'!AN21,"")</f>
        <v>A0006</v>
      </c>
      <c r="AO21" s="64" t="str">
        <f>+IF('（別紙１）原油換算シート【計画用】'!AO21&lt;&gt;"",'（別紙１）原油換算シート【計画用】'!AO21,"")</f>
        <v>エバーグリーン・マーケティング(株)(参考値)事業者全体</v>
      </c>
      <c r="AP21" s="65">
        <f>+IF('（別紙１）原油換算シート【計画用】'!AP21&lt;&gt;"",'（別紙１）原油換算シート【計画用】'!AP21,"")</f>
        <v>3.0800000000000001E-4</v>
      </c>
      <c r="AQ21" s="1" t="str">
        <f>+IF('（別紙１）原油換算シート【計画用】'!AQ21&lt;&gt;"",'（別紙１）原油換算シート【計画用】'!AQ21,"")</f>
        <v/>
      </c>
    </row>
    <row r="22" spans="2:43" ht="13.5" customHeight="1">
      <c r="B22" s="658"/>
      <c r="C22" s="659"/>
      <c r="D22" s="576"/>
      <c r="E22" s="577"/>
      <c r="F22" s="577"/>
      <c r="G22" s="577"/>
      <c r="H22" s="558"/>
      <c r="I22" s="558"/>
      <c r="J22" s="558"/>
      <c r="K22" s="558"/>
      <c r="L22" s="558"/>
      <c r="M22" s="483"/>
      <c r="N22" s="559"/>
      <c r="O22" s="559"/>
      <c r="P22" s="560"/>
      <c r="Q22" s="560"/>
      <c r="R22" s="561"/>
      <c r="S22" s="501"/>
      <c r="T22" s="502"/>
      <c r="U22" s="502"/>
      <c r="V22" s="503"/>
      <c r="W22" s="180"/>
      <c r="X22" s="179"/>
      <c r="Y22" s="179"/>
      <c r="Z22" s="663"/>
      <c r="AA22" s="496"/>
      <c r="AB22" s="179"/>
      <c r="AC22" s="497"/>
      <c r="AD22" s="485"/>
      <c r="AE22" s="486"/>
      <c r="AF22" s="486"/>
      <c r="AG22" s="486"/>
      <c r="AH22" s="487"/>
      <c r="AI22" s="483"/>
      <c r="AJ22" s="484"/>
      <c r="AM22" s="40">
        <f>+IF('（別紙１）原油換算シート【計画用】'!AM22&lt;&gt;"",'（別紙１）原油換算シート【計画用】'!AM22,"")</f>
        <v>8</v>
      </c>
      <c r="AN22" s="40" t="str">
        <f>+IF('（別紙１）原油換算シート【計画用】'!AN22&lt;&gt;"",'（別紙１）原油換算シート【計画用】'!AN22,"")</f>
        <v>A0007</v>
      </c>
      <c r="AO22" s="64" t="str">
        <f>+IF('（別紙１）原油換算シート【計画用】'!AO22&lt;&gt;"",'（別紙１）原油換算シート【計画用】'!AO22,"")</f>
        <v>(株)SEウイングズ</v>
      </c>
      <c r="AP22" s="65">
        <f>+IF('（別紙１）原油換算シート【計画用】'!AP22&lt;&gt;"",'（別紙１）原油換算シート【計画用】'!AP22,"")</f>
        <v>4.1100000000000002E-4</v>
      </c>
      <c r="AQ22" s="1" t="str">
        <f>+IF('（別紙１）原油換算シート【計画用】'!AQ22&lt;&gt;"",'（別紙１）原油換算シート【計画用】'!AQ22,"")</f>
        <v/>
      </c>
    </row>
    <row r="23" spans="2:43" ht="13.5" customHeight="1">
      <c r="B23" s="658"/>
      <c r="C23" s="659"/>
      <c r="D23" s="594" t="s">
        <v>379</v>
      </c>
      <c r="E23" s="595"/>
      <c r="F23" s="595"/>
      <c r="G23" s="595"/>
      <c r="H23" s="558"/>
      <c r="I23" s="558"/>
      <c r="J23" s="558"/>
      <c r="K23" s="558"/>
      <c r="L23" s="558"/>
      <c r="M23" s="483" t="s">
        <v>229</v>
      </c>
      <c r="N23" s="559"/>
      <c r="O23" s="559"/>
      <c r="P23" s="574">
        <f>'（別紙１）原油換算シート【計画用】'!P23</f>
        <v>50.1</v>
      </c>
      <c r="Q23" s="574"/>
      <c r="R23" s="575"/>
      <c r="S23" s="501" t="s">
        <v>361</v>
      </c>
      <c r="T23" s="502"/>
      <c r="U23" s="502"/>
      <c r="V23" s="503"/>
      <c r="W23" s="180"/>
      <c r="X23" s="179"/>
      <c r="Y23" s="179"/>
      <c r="Z23" s="663"/>
      <c r="AA23" s="496"/>
      <c r="AB23" s="179"/>
      <c r="AC23" s="497"/>
      <c r="AD23" s="485" t="str">
        <f>IF(H23="","",H23*P23*W$15)</f>
        <v/>
      </c>
      <c r="AE23" s="486"/>
      <c r="AF23" s="486"/>
      <c r="AG23" s="486"/>
      <c r="AH23" s="487"/>
      <c r="AI23" s="483" t="s">
        <v>228</v>
      </c>
      <c r="AJ23" s="484"/>
      <c r="AM23" s="40">
        <f>+IF('（別紙１）原油換算シート【計画用】'!AM23&lt;&gt;"",'（別紙１）原油換算シート【計画用】'!AM23,"")</f>
        <v>9</v>
      </c>
      <c r="AN23" s="40" t="str">
        <f>+IF('（別紙１）原油換算シート【計画用】'!AN23&lt;&gt;"",'（別紙１）原油換算シート【計画用】'!AN23,"")</f>
        <v>A0008</v>
      </c>
      <c r="AO23" s="64" t="str">
        <f>+IF('（別紙１）原油換算シート【計画用】'!AO23&lt;&gt;"",'（別紙１）原油換算シート【計画用】'!AO23,"")</f>
        <v>(株)イーセルメニューA</v>
      </c>
      <c r="AP23" s="65">
        <f>+IF('（別紙１）原油換算シート【計画用】'!AP23&lt;&gt;"",'（別紙１）原油換算シート【計画用】'!AP23,"")</f>
        <v>0</v>
      </c>
      <c r="AQ23" s="1" t="str">
        <f>+IF('（別紙１）原油換算シート【計画用】'!AQ23&lt;&gt;"",'（別紙１）原油換算シート【計画用】'!AQ23,"")</f>
        <v/>
      </c>
    </row>
    <row r="24" spans="2:43" ht="13.5" customHeight="1">
      <c r="B24" s="658"/>
      <c r="C24" s="659"/>
      <c r="D24" s="594"/>
      <c r="E24" s="595"/>
      <c r="F24" s="595"/>
      <c r="G24" s="595"/>
      <c r="H24" s="558"/>
      <c r="I24" s="558"/>
      <c r="J24" s="558"/>
      <c r="K24" s="558"/>
      <c r="L24" s="558"/>
      <c r="M24" s="483"/>
      <c r="N24" s="559"/>
      <c r="O24" s="559"/>
      <c r="P24" s="560"/>
      <c r="Q24" s="560"/>
      <c r="R24" s="561"/>
      <c r="S24" s="501"/>
      <c r="T24" s="502"/>
      <c r="U24" s="502"/>
      <c r="V24" s="503"/>
      <c r="W24" s="180"/>
      <c r="X24" s="179"/>
      <c r="Y24" s="179"/>
      <c r="Z24" s="663"/>
      <c r="AA24" s="496"/>
      <c r="AB24" s="179"/>
      <c r="AC24" s="497"/>
      <c r="AD24" s="485"/>
      <c r="AE24" s="486"/>
      <c r="AF24" s="486"/>
      <c r="AG24" s="486"/>
      <c r="AH24" s="487"/>
      <c r="AI24" s="483"/>
      <c r="AJ24" s="484"/>
      <c r="AM24" s="40">
        <f>+IF('（別紙１）原油換算シート【計画用】'!AM24&lt;&gt;"",'（別紙１）原油換算シート【計画用】'!AM24,"")</f>
        <v>10</v>
      </c>
      <c r="AN24" s="40" t="str">
        <f>+IF('（別紙１）原油換算シート【計画用】'!AN24&lt;&gt;"",'（別紙１）原油換算シート【計画用】'!AN24,"")</f>
        <v>A0008</v>
      </c>
      <c r="AO24" s="64" t="str">
        <f>+IF('（別紙１）原油換算シート【計画用】'!AO24&lt;&gt;"",'（別紙１）原油換算シート【計画用】'!AO24,"")</f>
        <v>(株)イーセルメニューB(残差)</v>
      </c>
      <c r="AP24" s="65">
        <f>+IF('（別紙１）原油換算シート【計画用】'!AP24&lt;&gt;"",'（別紙１）原油換算シート【計画用】'!AP24,"")</f>
        <v>3.39E-4</v>
      </c>
      <c r="AQ24" s="1" t="str">
        <f>+IF('（別紙１）原油換算シート【計画用】'!AQ24&lt;&gt;"",'（別紙１）原油換算シート【計画用】'!AQ24,"")</f>
        <v/>
      </c>
    </row>
    <row r="25" spans="2:43" ht="13.5" customHeight="1">
      <c r="B25" s="658"/>
      <c r="C25" s="659"/>
      <c r="D25" s="589" t="s">
        <v>385</v>
      </c>
      <c r="E25" s="590"/>
      <c r="F25" s="590"/>
      <c r="G25" s="590"/>
      <c r="H25" s="558"/>
      <c r="I25" s="558"/>
      <c r="J25" s="558"/>
      <c r="K25" s="558"/>
      <c r="L25" s="558"/>
      <c r="M25" s="483" t="s">
        <v>344</v>
      </c>
      <c r="N25" s="559"/>
      <c r="O25" s="559"/>
      <c r="P25" s="574">
        <f>'（別紙１）原油換算シート【計画用】'!P25</f>
        <v>45</v>
      </c>
      <c r="Q25" s="574"/>
      <c r="R25" s="575"/>
      <c r="S25" s="501" t="s">
        <v>362</v>
      </c>
      <c r="T25" s="502"/>
      <c r="U25" s="502"/>
      <c r="V25" s="503"/>
      <c r="W25" s="180"/>
      <c r="X25" s="179"/>
      <c r="Y25" s="179"/>
      <c r="Z25" s="663"/>
      <c r="AA25" s="496"/>
      <c r="AB25" s="179"/>
      <c r="AC25" s="497"/>
      <c r="AD25" s="485" t="str">
        <f>IF(H25="","",H25*P25*W$15)</f>
        <v/>
      </c>
      <c r="AE25" s="486"/>
      <c r="AF25" s="486"/>
      <c r="AG25" s="486"/>
      <c r="AH25" s="487"/>
      <c r="AI25" s="483" t="s">
        <v>228</v>
      </c>
      <c r="AJ25" s="484"/>
      <c r="AM25" s="40">
        <f>+IF('（別紙１）原油換算シート【計画用】'!AM25&lt;&gt;"",'（別紙１）原油換算シート【計画用】'!AM25,"")</f>
        <v>11</v>
      </c>
      <c r="AN25" s="40" t="str">
        <f>+IF('（別紙１）原油換算シート【計画用】'!AN25&lt;&gt;"",'（別紙１）原油換算シート【計画用】'!AN25,"")</f>
        <v>A0008</v>
      </c>
      <c r="AO25" s="64" t="str">
        <f>+IF('（別紙１）原油換算シート【計画用】'!AO25&lt;&gt;"",'（別紙１）原油換算シート【計画用】'!AO25,"")</f>
        <v>(株)イーセル(参考値)事業者全体</v>
      </c>
      <c r="AP25" s="65">
        <f>+IF('（別紙１）原油換算シート【計画用】'!AP25&lt;&gt;"",'（別紙１）原油換算シート【計画用】'!AP25,"")</f>
        <v>2.9999999999999997E-4</v>
      </c>
      <c r="AQ25" s="1" t="str">
        <f>+IF('（別紙１）原油換算シート【計画用】'!AQ25&lt;&gt;"",'（別紙１）原油換算シート【計画用】'!AQ25,"")</f>
        <v/>
      </c>
    </row>
    <row r="26" spans="2:43" ht="13.5" customHeight="1">
      <c r="B26" s="658"/>
      <c r="C26" s="659"/>
      <c r="D26" s="589"/>
      <c r="E26" s="590"/>
      <c r="F26" s="590"/>
      <c r="G26" s="590"/>
      <c r="H26" s="558"/>
      <c r="I26" s="558"/>
      <c r="J26" s="558"/>
      <c r="K26" s="558"/>
      <c r="L26" s="558"/>
      <c r="M26" s="483"/>
      <c r="N26" s="559"/>
      <c r="O26" s="559"/>
      <c r="P26" s="560"/>
      <c r="Q26" s="560"/>
      <c r="R26" s="561"/>
      <c r="S26" s="501"/>
      <c r="T26" s="502"/>
      <c r="U26" s="502"/>
      <c r="V26" s="503"/>
      <c r="W26" s="180"/>
      <c r="X26" s="179"/>
      <c r="Y26" s="179"/>
      <c r="Z26" s="663"/>
      <c r="AA26" s="496"/>
      <c r="AB26" s="179"/>
      <c r="AC26" s="497"/>
      <c r="AD26" s="485"/>
      <c r="AE26" s="486"/>
      <c r="AF26" s="486"/>
      <c r="AG26" s="486"/>
      <c r="AH26" s="487"/>
      <c r="AI26" s="483"/>
      <c r="AJ26" s="484"/>
      <c r="AM26" s="40">
        <f>+IF('（別紙１）原油換算シート【計画用】'!AM26&lt;&gt;"",'（別紙１）原油換算シート【計画用】'!AM26,"")</f>
        <v>12</v>
      </c>
      <c r="AN26" s="40" t="str">
        <f>+IF('（別紙１）原油換算シート【計画用】'!AN26&lt;&gt;"",'（別紙１）原油換算シート【計画用】'!AN26,"")</f>
        <v>A0009</v>
      </c>
      <c r="AO26" s="64" t="str">
        <f>+IF('（別紙１）原油換算シート【計画用】'!AO26&lt;&gt;"",'（別紙１）原油換算シート【計画用】'!AO26,"")</f>
        <v>(株)エネットメニューA</v>
      </c>
      <c r="AP26" s="65">
        <f>+IF('（別紙１）原油換算シート【計画用】'!AP26&lt;&gt;"",'（別紙１）原油換算シート【計画用】'!AP26,"")</f>
        <v>0</v>
      </c>
      <c r="AQ26" s="1" t="str">
        <f>+IF('（別紙１）原油換算シート【計画用】'!AQ26&lt;&gt;"",'（別紙１）原油換算シート【計画用】'!AQ26,"")</f>
        <v/>
      </c>
    </row>
    <row r="27" spans="2:43" ht="18.75" customHeight="1">
      <c r="B27" s="658"/>
      <c r="C27" s="659"/>
      <c r="D27" s="666" t="s">
        <v>501</v>
      </c>
      <c r="E27" s="667"/>
      <c r="F27" s="782" t="s">
        <v>502</v>
      </c>
      <c r="G27" s="783"/>
      <c r="H27" s="620"/>
      <c r="I27" s="621"/>
      <c r="J27" s="621"/>
      <c r="K27" s="621"/>
      <c r="L27" s="622"/>
      <c r="M27" s="36" t="s">
        <v>363</v>
      </c>
      <c r="N27" s="37"/>
      <c r="O27" s="38"/>
      <c r="P27" s="591">
        <f>'（別紙１）原油換算シート【計画用】'!P27</f>
        <v>8.64</v>
      </c>
      <c r="Q27" s="592"/>
      <c r="R27" s="593"/>
      <c r="S27" s="674" t="s">
        <v>503</v>
      </c>
      <c r="T27" s="675"/>
      <c r="U27" s="675"/>
      <c r="V27" s="676"/>
      <c r="W27" s="180"/>
      <c r="X27" s="179"/>
      <c r="Y27" s="179"/>
      <c r="Z27" s="663"/>
      <c r="AA27" s="496"/>
      <c r="AB27" s="179"/>
      <c r="AC27" s="497"/>
      <c r="AD27" s="485" t="str">
        <f>IF(H27="","",H27*P27*W$15)</f>
        <v/>
      </c>
      <c r="AE27" s="486"/>
      <c r="AF27" s="486"/>
      <c r="AG27" s="486"/>
      <c r="AH27" s="487"/>
      <c r="AI27" s="483" t="s">
        <v>228</v>
      </c>
      <c r="AJ27" s="484"/>
      <c r="AM27" s="40">
        <f>+IF('（別紙１）原油換算シート【計画用】'!AM27&lt;&gt;"",'（別紙１）原油換算シート【計画用】'!AM27,"")</f>
        <v>13</v>
      </c>
      <c r="AN27" s="40" t="str">
        <f>+IF('（別紙１）原油換算シート【計画用】'!AN27&lt;&gt;"",'（別紙１）原油換算シート【計画用】'!AN27,"")</f>
        <v>A0009</v>
      </c>
      <c r="AO27" s="64" t="str">
        <f>+IF('（別紙１）原油換算シート【計画用】'!AO27&lt;&gt;"",'（別紙１）原油換算シート【計画用】'!AO27,"")</f>
        <v>(株)エネットメニューB</v>
      </c>
      <c r="AP27" s="65">
        <f>+IF('（別紙１）原油換算シート【計画用】'!AP27&lt;&gt;"",'（別紙１）原油換算シート【計画用】'!AP27,"")</f>
        <v>0</v>
      </c>
      <c r="AQ27" s="1" t="str">
        <f>+IF('（別紙１）原油換算シート【計画用】'!AQ27&lt;&gt;"",'（別紙１）原油換算シート【計画用】'!AQ27,"")</f>
        <v/>
      </c>
    </row>
    <row r="28" spans="2:43" ht="11.25" customHeight="1">
      <c r="B28" s="658"/>
      <c r="C28" s="659"/>
      <c r="D28" s="668"/>
      <c r="E28" s="669"/>
      <c r="F28" s="618">
        <f>'（別紙１）原油換算シート【1年目報告用】'!F28</f>
        <v>128</v>
      </c>
      <c r="G28" s="619"/>
      <c r="H28" s="479" t="str">
        <f>VLOOKUP(F28,AM:AP,3,FALSE)</f>
        <v>北海道瓦斯(株)メニューA</v>
      </c>
      <c r="I28" s="480"/>
      <c r="J28" s="480"/>
      <c r="K28" s="480"/>
      <c r="L28" s="480"/>
      <c r="M28" s="480"/>
      <c r="N28" s="480"/>
      <c r="O28" s="480"/>
      <c r="P28" s="480"/>
      <c r="Q28" s="480"/>
      <c r="R28" s="480"/>
      <c r="S28" s="481">
        <f>VLOOKUP(F28,AM:AP,4,FALSE)*1000</f>
        <v>0</v>
      </c>
      <c r="T28" s="481"/>
      <c r="U28" s="481"/>
      <c r="V28" s="482"/>
      <c r="W28" s="180"/>
      <c r="X28" s="179"/>
      <c r="Y28" s="179"/>
      <c r="Z28" s="663"/>
      <c r="AA28" s="496"/>
      <c r="AB28" s="179"/>
      <c r="AC28" s="497"/>
      <c r="AD28" s="485"/>
      <c r="AE28" s="486"/>
      <c r="AF28" s="486"/>
      <c r="AG28" s="486"/>
      <c r="AH28" s="487"/>
      <c r="AI28" s="483"/>
      <c r="AJ28" s="484"/>
      <c r="AM28" s="40">
        <f>+IF('（別紙１）原油換算シート【計画用】'!AM28&lt;&gt;"",'（別紙１）原油換算シート【計画用】'!AM28,"")</f>
        <v>14</v>
      </c>
      <c r="AN28" s="40" t="str">
        <f>+IF('（別紙１）原油換算シート【計画用】'!AN28&lt;&gt;"",'（別紙１）原油換算シート【計画用】'!AN28,"")</f>
        <v>A0009</v>
      </c>
      <c r="AO28" s="64" t="str">
        <f>+IF('（別紙１）原油換算シート【計画用】'!AO28&lt;&gt;"",'（別紙１）原油換算シート【計画用】'!AO28,"")</f>
        <v>(株)エネットメニューC</v>
      </c>
      <c r="AP28" s="65">
        <f>+IF('（別紙１）原油換算シート【計画用】'!AP28&lt;&gt;"",'（別紙１）原油換算シート【計画用】'!AP28,"")</f>
        <v>2.9999999999999997E-4</v>
      </c>
      <c r="AQ28" s="1" t="str">
        <f>+IF('（別紙１）原油換算シート【計画用】'!AQ28&lt;&gt;"",'（別紙１）原油換算シート【計画用】'!AQ28,"")</f>
        <v/>
      </c>
    </row>
    <row r="29" spans="2:43" ht="18.75" customHeight="1">
      <c r="B29" s="658"/>
      <c r="C29" s="659"/>
      <c r="D29" s="668"/>
      <c r="E29" s="669"/>
      <c r="F29" s="782" t="s">
        <v>502</v>
      </c>
      <c r="G29" s="783"/>
      <c r="H29" s="620"/>
      <c r="I29" s="621"/>
      <c r="J29" s="621"/>
      <c r="K29" s="621"/>
      <c r="L29" s="622"/>
      <c r="M29" s="36" t="s">
        <v>363</v>
      </c>
      <c r="N29" s="37"/>
      <c r="O29" s="38"/>
      <c r="P29" s="591">
        <f>'（別紙１）原油換算シート【計画用】'!P29</f>
        <v>8.64</v>
      </c>
      <c r="Q29" s="592"/>
      <c r="R29" s="593"/>
      <c r="S29" s="674" t="s">
        <v>503</v>
      </c>
      <c r="T29" s="675"/>
      <c r="U29" s="675"/>
      <c r="V29" s="676"/>
      <c r="W29" s="180"/>
      <c r="X29" s="179"/>
      <c r="Y29" s="179"/>
      <c r="Z29" s="663"/>
      <c r="AA29" s="496"/>
      <c r="AB29" s="179"/>
      <c r="AC29" s="497"/>
      <c r="AD29" s="485" t="str">
        <f>IF(H29="","",H29*P29*W$15)</f>
        <v/>
      </c>
      <c r="AE29" s="486"/>
      <c r="AF29" s="486"/>
      <c r="AG29" s="486"/>
      <c r="AH29" s="487"/>
      <c r="AI29" s="483" t="s">
        <v>228</v>
      </c>
      <c r="AJ29" s="484"/>
      <c r="AM29" s="40">
        <f>+IF('（別紙１）原油換算シート【計画用】'!AM29&lt;&gt;"",'（別紙１）原油換算シート【計画用】'!AM29,"")</f>
        <v>15</v>
      </c>
      <c r="AN29" s="40" t="str">
        <f>+IF('（別紙１）原油換算シート【計画用】'!AN29&lt;&gt;"",'（別紙１）原油換算シート【計画用】'!AN29,"")</f>
        <v>A0009</v>
      </c>
      <c r="AO29" s="64" t="str">
        <f>+IF('（別紙１）原油換算シート【計画用】'!AO29&lt;&gt;"",'（別紙１）原油換算シート【計画用】'!AO29,"")</f>
        <v>(株)エネットメニューD</v>
      </c>
      <c r="AP29" s="65">
        <f>+IF('（別紙１）原油換算シート【計画用】'!AP29&lt;&gt;"",'（別紙１）原油換算シート【計画用】'!AP29,"")</f>
        <v>3.4900000000000003E-4</v>
      </c>
      <c r="AQ29" s="1" t="str">
        <f>+IF('（別紙１）原油換算シート【計画用】'!AQ29&lt;&gt;"",'（別紙１）原油換算シート【計画用】'!AQ29,"")</f>
        <v/>
      </c>
    </row>
    <row r="30" spans="2:43" ht="11.25" customHeight="1">
      <c r="B30" s="658"/>
      <c r="C30" s="659"/>
      <c r="D30" s="668"/>
      <c r="E30" s="669"/>
      <c r="F30" s="618">
        <f>'（別紙１）原油換算シート【1年目報告用】'!F30</f>
        <v>604</v>
      </c>
      <c r="G30" s="619"/>
      <c r="H30" s="479" t="str">
        <f>VLOOKUP(F30,AM:AP,3,FALSE)</f>
        <v>北海道電力(株)メニューA</v>
      </c>
      <c r="I30" s="480"/>
      <c r="J30" s="480"/>
      <c r="K30" s="480"/>
      <c r="L30" s="480"/>
      <c r="M30" s="480"/>
      <c r="N30" s="480"/>
      <c r="O30" s="480"/>
      <c r="P30" s="480"/>
      <c r="Q30" s="480"/>
      <c r="R30" s="480"/>
      <c r="S30" s="481">
        <f>VLOOKUP(F30,AM:AP,4,FALSE)*1000</f>
        <v>0</v>
      </c>
      <c r="T30" s="481"/>
      <c r="U30" s="481"/>
      <c r="V30" s="482"/>
      <c r="W30" s="180"/>
      <c r="X30" s="179"/>
      <c r="Y30" s="179"/>
      <c r="Z30" s="663"/>
      <c r="AA30" s="496"/>
      <c r="AB30" s="179"/>
      <c r="AC30" s="497"/>
      <c r="AD30" s="485"/>
      <c r="AE30" s="486"/>
      <c r="AF30" s="486"/>
      <c r="AG30" s="486"/>
      <c r="AH30" s="487"/>
      <c r="AI30" s="483"/>
      <c r="AJ30" s="484"/>
      <c r="AM30" s="40">
        <f>+IF('（別紙１）原油換算シート【計画用】'!AM30&lt;&gt;"",'（別紙１）原油換算シート【計画用】'!AM30,"")</f>
        <v>16</v>
      </c>
      <c r="AN30" s="40" t="str">
        <f>+IF('（別紙１）原油換算シート【計画用】'!AN30&lt;&gt;"",'（別紙１）原油換算シート【計画用】'!AN30,"")</f>
        <v>A0009</v>
      </c>
      <c r="AO30" s="64" t="str">
        <f>+IF('（別紙１）原油換算シート【計画用】'!AO30&lt;&gt;"",'（別紙１）原油換算シート【計画用】'!AO30,"")</f>
        <v>(株)エネットメニューE</v>
      </c>
      <c r="AP30" s="65">
        <f>+IF('（別紙１）原油換算シート【計画用】'!AP30&lt;&gt;"",'（別紙１）原油換算シート【計画用】'!AP30,"")</f>
        <v>4.0000000000000002E-4</v>
      </c>
      <c r="AQ30" s="1" t="str">
        <f>+IF('（別紙１）原油換算シート【計画用】'!AQ30&lt;&gt;"",'（別紙１）原油換算シート【計画用】'!AQ30,"")</f>
        <v/>
      </c>
    </row>
    <row r="31" spans="2:43" ht="18.75" customHeight="1">
      <c r="B31" s="658"/>
      <c r="C31" s="659"/>
      <c r="D31" s="668"/>
      <c r="E31" s="669"/>
      <c r="F31" s="782" t="s">
        <v>502</v>
      </c>
      <c r="G31" s="783"/>
      <c r="H31" s="620"/>
      <c r="I31" s="621"/>
      <c r="J31" s="621"/>
      <c r="K31" s="621"/>
      <c r="L31" s="622"/>
      <c r="M31" s="36" t="s">
        <v>363</v>
      </c>
      <c r="N31" s="37"/>
      <c r="O31" s="38"/>
      <c r="P31" s="591">
        <f>'（別紙１）原油換算シート【計画用】'!P31</f>
        <v>8.64</v>
      </c>
      <c r="Q31" s="592"/>
      <c r="R31" s="593"/>
      <c r="S31" s="674" t="s">
        <v>503</v>
      </c>
      <c r="T31" s="675"/>
      <c r="U31" s="675"/>
      <c r="V31" s="676"/>
      <c r="W31" s="180"/>
      <c r="X31" s="179"/>
      <c r="Y31" s="179"/>
      <c r="Z31" s="663"/>
      <c r="AA31" s="496"/>
      <c r="AB31" s="179"/>
      <c r="AC31" s="497"/>
      <c r="AD31" s="485" t="str">
        <f>IF(H31="","",H31*P31*W$15)</f>
        <v/>
      </c>
      <c r="AE31" s="486"/>
      <c r="AF31" s="486"/>
      <c r="AG31" s="486"/>
      <c r="AH31" s="487"/>
      <c r="AI31" s="483" t="s">
        <v>228</v>
      </c>
      <c r="AJ31" s="484"/>
      <c r="AM31" s="40">
        <f>+IF('（別紙１）原油換算シート【計画用】'!AM31&lt;&gt;"",'（別紙１）原油換算シート【計画用】'!AM31,"")</f>
        <v>17</v>
      </c>
      <c r="AN31" s="40" t="str">
        <f>+IF('（別紙１）原油換算シート【計画用】'!AN31&lt;&gt;"",'（別紙１）原油換算シート【計画用】'!AN31,"")</f>
        <v>A0009</v>
      </c>
      <c r="AO31" s="64" t="str">
        <f>+IF('（別紙１）原油換算シート【計画用】'!AO31&lt;&gt;"",'（別紙１）原油換算シート【計画用】'!AO31,"")</f>
        <v>(株)エネットメニューF(残差)</v>
      </c>
      <c r="AP31" s="65">
        <f>+IF('（別紙１）原油換算シート【計画用】'!AP31&lt;&gt;"",'（別紙１）原油換算シート【計画用】'!AP31,"")</f>
        <v>5.4699999999999996E-4</v>
      </c>
      <c r="AQ31" s="1" t="str">
        <f>+IF('（別紙１）原油換算シート【計画用】'!AQ31&lt;&gt;"",'（別紙１）原油換算シート【計画用】'!AQ31,"")</f>
        <v/>
      </c>
    </row>
    <row r="32" spans="2:43" ht="11.25" customHeight="1">
      <c r="B32" s="658"/>
      <c r="C32" s="659"/>
      <c r="D32" s="670"/>
      <c r="E32" s="671"/>
      <c r="F32" s="618">
        <f>'（別紙１）原油換算シート【1年目報告用】'!F32</f>
        <v>0</v>
      </c>
      <c r="G32" s="619"/>
      <c r="H32" s="479" t="e">
        <f>VLOOKUP(F32,AM:AP,3,FALSE)</f>
        <v>#N/A</v>
      </c>
      <c r="I32" s="480"/>
      <c r="J32" s="480"/>
      <c r="K32" s="480"/>
      <c r="L32" s="480"/>
      <c r="M32" s="480"/>
      <c r="N32" s="480"/>
      <c r="O32" s="480"/>
      <c r="P32" s="480"/>
      <c r="Q32" s="480"/>
      <c r="R32" s="480"/>
      <c r="S32" s="481" t="e">
        <f>VLOOKUP(F32,AM:AP,4,FALSE)*1000</f>
        <v>#N/A</v>
      </c>
      <c r="T32" s="481"/>
      <c r="U32" s="481"/>
      <c r="V32" s="482"/>
      <c r="W32" s="180"/>
      <c r="X32" s="179"/>
      <c r="Y32" s="179"/>
      <c r="Z32" s="663"/>
      <c r="AA32" s="496"/>
      <c r="AB32" s="179"/>
      <c r="AC32" s="497"/>
      <c r="AD32" s="488"/>
      <c r="AE32" s="489"/>
      <c r="AF32" s="489"/>
      <c r="AG32" s="489"/>
      <c r="AH32" s="490"/>
      <c r="AI32" s="483"/>
      <c r="AJ32" s="484"/>
      <c r="AM32" s="40">
        <f>+IF('（別紙１）原油換算シート【計画用】'!AM32&lt;&gt;"",'（別紙１）原油換算シート【計画用】'!AM32,"")</f>
        <v>18</v>
      </c>
      <c r="AN32" s="40" t="str">
        <f>+IF('（別紙１）原油換算シート【計画用】'!AN32&lt;&gt;"",'（別紙１）原油換算シート【計画用】'!AN32,"")</f>
        <v>A0009</v>
      </c>
      <c r="AO32" s="64" t="str">
        <f>+IF('（別紙１）原油換算シート【計画用】'!AO32&lt;&gt;"",'（別紙１）原油換算シート【計画用】'!AO32,"")</f>
        <v>(株)エネット(参考値)事業者全体</v>
      </c>
      <c r="AP32" s="65">
        <f>+IF('（別紙１）原油換算シート【計画用】'!AP32&lt;&gt;"",'（別紙１）原油換算シート【計画用】'!AP32,"")</f>
        <v>4.1399999999999998E-4</v>
      </c>
      <c r="AQ32" s="1" t="str">
        <f>+IF('（別紙１）原油換算シート【計画用】'!AQ32&lt;&gt;"",'（別紙１）原油換算シート【計画用】'!AQ32,"")</f>
        <v/>
      </c>
    </row>
    <row r="33" spans="2:43" ht="14.25" customHeight="1">
      <c r="B33" s="658"/>
      <c r="C33" s="659"/>
      <c r="D33" s="568" t="s">
        <v>504</v>
      </c>
      <c r="E33" s="569"/>
      <c r="F33" s="569"/>
      <c r="G33" s="570"/>
      <c r="H33" s="620"/>
      <c r="I33" s="621"/>
      <c r="J33" s="621"/>
      <c r="K33" s="621"/>
      <c r="L33" s="622"/>
      <c r="M33" s="610" t="s">
        <v>363</v>
      </c>
      <c r="N33" s="611"/>
      <c r="O33" s="612"/>
      <c r="P33" s="613">
        <f>'（別紙１）原油換算シート【計画用】'!P33</f>
        <v>3.6</v>
      </c>
      <c r="Q33" s="613"/>
      <c r="R33" s="614"/>
      <c r="S33" s="653" t="s">
        <v>503</v>
      </c>
      <c r="T33" s="654"/>
      <c r="U33" s="654"/>
      <c r="V33" s="655"/>
      <c r="W33" s="180"/>
      <c r="X33" s="179"/>
      <c r="Y33" s="179"/>
      <c r="Z33" s="663"/>
      <c r="AA33" s="496"/>
      <c r="AB33" s="179"/>
      <c r="AC33" s="497"/>
      <c r="AD33" s="485" t="str">
        <f>IF(H33="","",H33*P33*W$15)</f>
        <v/>
      </c>
      <c r="AE33" s="486"/>
      <c r="AF33" s="486"/>
      <c r="AG33" s="486"/>
      <c r="AH33" s="487"/>
      <c r="AI33" s="483" t="s">
        <v>228</v>
      </c>
      <c r="AJ33" s="484"/>
      <c r="AM33" s="40">
        <f>+IF('（別紙１）原油換算シート【計画用】'!AM33&lt;&gt;"",'（別紙１）原油換算シート【計画用】'!AM33,"")</f>
        <v>19</v>
      </c>
      <c r="AN33" s="40" t="str">
        <f>+IF('（別紙１）原油換算シート【計画用】'!AN33&lt;&gt;"",'（別紙１）原油換算シート【計画用】'!AN33,"")</f>
        <v>A0011</v>
      </c>
      <c r="AO33" s="64" t="str">
        <f>+IF('（別紙１）原油換算シート【計画用】'!AO33&lt;&gt;"",'（別紙１）原油換算シート【計画用】'!AO33,"")</f>
        <v>須賀川瓦斯(株)メニューA</v>
      </c>
      <c r="AP33" s="65">
        <f>+IF('（別紙１）原油換算シート【計画用】'!AP33&lt;&gt;"",'（別紙１）原油換算シート【計画用】'!AP33,"")</f>
        <v>0</v>
      </c>
      <c r="AQ33" s="1" t="str">
        <f>+IF('（別紙１）原油換算シート【計画用】'!AQ33&lt;&gt;"",'（別紙１）原油換算シート【計画用】'!AQ33,"")</f>
        <v/>
      </c>
    </row>
    <row r="34" spans="2:43">
      <c r="B34" s="658"/>
      <c r="C34" s="659"/>
      <c r="D34" s="571"/>
      <c r="E34" s="572"/>
      <c r="F34" s="572"/>
      <c r="G34" s="573"/>
      <c r="H34" s="677"/>
      <c r="I34" s="678"/>
      <c r="J34" s="678"/>
      <c r="K34" s="678"/>
      <c r="L34" s="679"/>
      <c r="M34" s="610"/>
      <c r="N34" s="611"/>
      <c r="O34" s="612"/>
      <c r="P34" s="613"/>
      <c r="Q34" s="613"/>
      <c r="R34" s="614"/>
      <c r="S34" s="653"/>
      <c r="T34" s="654"/>
      <c r="U34" s="654"/>
      <c r="V34" s="655"/>
      <c r="W34" s="180"/>
      <c r="X34" s="179"/>
      <c r="Y34" s="179"/>
      <c r="Z34" s="663"/>
      <c r="AA34" s="496"/>
      <c r="AB34" s="179"/>
      <c r="AC34" s="497"/>
      <c r="AD34" s="485"/>
      <c r="AE34" s="486"/>
      <c r="AF34" s="486"/>
      <c r="AG34" s="486"/>
      <c r="AH34" s="487"/>
      <c r="AI34" s="483"/>
      <c r="AJ34" s="484"/>
      <c r="AM34" s="40">
        <f>+IF('（別紙１）原油換算シート【計画用】'!AM34&lt;&gt;"",'（別紙１）原油換算シート【計画用】'!AM34,"")</f>
        <v>20</v>
      </c>
      <c r="AN34" s="40" t="str">
        <f>+IF('（別紙１）原油換算シート【計画用】'!AN34&lt;&gt;"",'（別紙１）原油換算シート【計画用】'!AN34,"")</f>
        <v>A0011</v>
      </c>
      <c r="AO34" s="64" t="str">
        <f>+IF('（別紙１）原油換算シート【計画用】'!AO34&lt;&gt;"",'（別紙１）原油換算シート【計画用】'!AO34,"")</f>
        <v>須賀川瓦斯(株)メニューB</v>
      </c>
      <c r="AP34" s="65">
        <f>+IF('（別紙１）原油換算シート【計画用】'!AP34&lt;&gt;"",'（別紙１）原油換算シート【計画用】'!AP34,"")</f>
        <v>0</v>
      </c>
      <c r="AQ34" s="1" t="str">
        <f>+IF('（別紙１）原油換算シート【計画用】'!AQ34&lt;&gt;"",'（別紙１）原油換算シート【計画用】'!AQ34,"")</f>
        <v/>
      </c>
    </row>
    <row r="35" spans="2:43" ht="21" customHeight="1">
      <c r="B35" s="658"/>
      <c r="C35" s="659"/>
      <c r="D35" s="546" t="s">
        <v>403</v>
      </c>
      <c r="E35" s="547"/>
      <c r="F35" s="547"/>
      <c r="G35" s="548"/>
      <c r="H35" s="620"/>
      <c r="I35" s="621"/>
      <c r="J35" s="621"/>
      <c r="K35" s="621"/>
      <c r="L35" s="622"/>
      <c r="M35" s="581" t="s">
        <v>365</v>
      </c>
      <c r="N35" s="582"/>
      <c r="O35" s="583"/>
      <c r="P35" s="591">
        <f>'（別紙１）原油換算シート【計画用】'!P35</f>
        <v>1.19</v>
      </c>
      <c r="Q35" s="592"/>
      <c r="R35" s="593"/>
      <c r="S35" s="623" t="s">
        <v>505</v>
      </c>
      <c r="T35" s="624"/>
      <c r="U35" s="624"/>
      <c r="V35" s="625"/>
      <c r="W35" s="180"/>
      <c r="X35" s="179"/>
      <c r="Y35" s="179"/>
      <c r="Z35" s="663"/>
      <c r="AA35" s="496"/>
      <c r="AB35" s="179"/>
      <c r="AC35" s="497"/>
      <c r="AD35" s="606" t="str">
        <f>IF(H35="","",H35*P35*W$15)</f>
        <v/>
      </c>
      <c r="AE35" s="607"/>
      <c r="AF35" s="607"/>
      <c r="AG35" s="607"/>
      <c r="AH35" s="608"/>
      <c r="AI35" s="483" t="s">
        <v>228</v>
      </c>
      <c r="AJ35" s="484"/>
      <c r="AM35" s="40">
        <f>+IF('（別紙１）原油換算シート【計画用】'!AM35&lt;&gt;"",'（別紙１）原油換算シート【計画用】'!AM35,"")</f>
        <v>21</v>
      </c>
      <c r="AN35" s="40" t="str">
        <f>+IF('（別紙１）原油換算シート【計画用】'!AN35&lt;&gt;"",'（別紙１）原油換算シート【計画用】'!AN35,"")</f>
        <v>A0011</v>
      </c>
      <c r="AO35" s="64" t="str">
        <f>+IF('（別紙１）原油換算シート【計画用】'!AO35&lt;&gt;"",'（別紙１）原油換算シート【計画用】'!AO35,"")</f>
        <v>須賀川瓦斯(株)メニューC</v>
      </c>
      <c r="AP35" s="65">
        <f>+IF('（別紙１）原油換算シート【計画用】'!AP35&lt;&gt;"",'（別紙１）原油換算シート【計画用】'!AP35,"")</f>
        <v>0</v>
      </c>
      <c r="AQ35" s="1" t="str">
        <f>+IF('（別紙１）原油換算シート【計画用】'!AQ35&lt;&gt;"",'（別紙１）原油換算シート【計画用】'!AQ35,"")</f>
        <v/>
      </c>
    </row>
    <row r="36" spans="2:43" ht="14.25" thickBot="1">
      <c r="B36" s="660"/>
      <c r="C36" s="661"/>
      <c r="D36" s="553" t="str">
        <f>'（別紙１）原油換算シート【1年目報告用】'!D36</f>
        <v>（代替値）</v>
      </c>
      <c r="E36" s="554"/>
      <c r="F36" s="554"/>
      <c r="G36" s="555"/>
      <c r="H36" s="1213" t="str">
        <f>D36</f>
        <v>（代替値）</v>
      </c>
      <c r="I36" s="1214"/>
      <c r="J36" s="1214"/>
      <c r="K36" s="1214"/>
      <c r="L36" s="1214"/>
      <c r="M36" s="1214"/>
      <c r="N36" s="1214"/>
      <c r="O36" s="1214"/>
      <c r="P36" s="1214"/>
      <c r="Q36" s="1214"/>
      <c r="R36" s="1214"/>
      <c r="S36" s="626">
        <f>VLOOKUP(D36,AR3:AT8,2,FALSE)</f>
        <v>5.3199999999999997E-2</v>
      </c>
      <c r="T36" s="626"/>
      <c r="U36" s="626"/>
      <c r="V36" s="627"/>
      <c r="W36" s="630"/>
      <c r="X36" s="509"/>
      <c r="Y36" s="509"/>
      <c r="Z36" s="664"/>
      <c r="AA36" s="665"/>
      <c r="AB36" s="509"/>
      <c r="AC36" s="510"/>
      <c r="AD36" s="615"/>
      <c r="AE36" s="616"/>
      <c r="AF36" s="616"/>
      <c r="AG36" s="616"/>
      <c r="AH36" s="617"/>
      <c r="AI36" s="483"/>
      <c r="AJ36" s="484"/>
      <c r="AM36" s="40">
        <f>+IF('（別紙１）原油換算シート【計画用】'!AM36&lt;&gt;"",'（別紙１）原油換算シート【計画用】'!AM36,"")</f>
        <v>22</v>
      </c>
      <c r="AN36" s="40" t="str">
        <f>+IF('（別紙１）原油換算シート【計画用】'!AN36&lt;&gt;"",'（別紙１）原油換算シート【計画用】'!AN36,"")</f>
        <v>A0011</v>
      </c>
      <c r="AO36" s="64" t="str">
        <f>+IF('（別紙１）原油換算シート【計画用】'!AO36&lt;&gt;"",'（別紙１）原油換算シート【計画用】'!AO36,"")</f>
        <v>須賀川瓦斯(株)メニューD(残差)</v>
      </c>
      <c r="AP36" s="65">
        <f>+IF('（別紙１）原油換算シート【計画用】'!AP36&lt;&gt;"",'（別紙１）原油換算シート【計画用】'!AP36,"")</f>
        <v>4.95E-4</v>
      </c>
      <c r="AQ36" s="1" t="str">
        <f>+IF('（別紙１）原油換算シート【計画用】'!AQ36&lt;&gt;"",'（別紙１）原油換算シート【計画用】'!AQ36,"")</f>
        <v/>
      </c>
    </row>
    <row r="37" spans="2:43" ht="13.5" customHeight="1" thickBot="1">
      <c r="B37" s="646" t="s">
        <v>63</v>
      </c>
      <c r="C37" s="647"/>
      <c r="D37" s="596" t="s">
        <v>235</v>
      </c>
      <c r="E37" s="596"/>
      <c r="F37" s="596"/>
      <c r="G37" s="596"/>
      <c r="H37" s="597"/>
      <c r="I37" s="598"/>
      <c r="J37" s="598"/>
      <c r="K37" s="598"/>
      <c r="L37" s="598"/>
      <c r="M37" s="599" t="s">
        <v>228</v>
      </c>
      <c r="N37" s="600"/>
      <c r="O37" s="600"/>
      <c r="P37" s="601">
        <f>'（別紙１）原油換算シート【計画用】'!P37</f>
        <v>33.4</v>
      </c>
      <c r="Q37" s="601"/>
      <c r="R37" s="602"/>
      <c r="S37" s="603" t="s">
        <v>360</v>
      </c>
      <c r="T37" s="171"/>
      <c r="U37" s="171"/>
      <c r="V37" s="604"/>
      <c r="W37" s="544">
        <f>'（別紙１）原油換算シート【計画用】'!W37</f>
        <v>2.58E-2</v>
      </c>
      <c r="X37" s="507"/>
      <c r="Y37" s="507"/>
      <c r="Z37" s="507"/>
      <c r="AA37" s="631" t="s">
        <v>372</v>
      </c>
      <c r="AB37" s="632"/>
      <c r="AC37" s="632"/>
      <c r="AD37" s="606" t="str">
        <f>IF(H37="","",H37*P37*W$15)</f>
        <v/>
      </c>
      <c r="AE37" s="607"/>
      <c r="AF37" s="607"/>
      <c r="AG37" s="607"/>
      <c r="AH37" s="608"/>
      <c r="AI37" s="599" t="s">
        <v>387</v>
      </c>
      <c r="AJ37" s="609"/>
      <c r="AM37" s="40">
        <f>+IF('（別紙１）原油換算シート【計画用】'!AM37&lt;&gt;"",'（別紙１）原油換算シート【計画用】'!AM37,"")</f>
        <v>23</v>
      </c>
      <c r="AN37" s="40" t="str">
        <f>+IF('（別紙１）原油換算シート【計画用】'!AN37&lt;&gt;"",'（別紙１）原油換算シート【計画用】'!AN37,"")</f>
        <v>A0011</v>
      </c>
      <c r="AO37" s="64" t="str">
        <f>+IF('（別紙１）原油換算シート【計画用】'!AO37&lt;&gt;"",'（別紙１）原油換算シート【計画用】'!AO37,"")</f>
        <v>須賀川瓦斯(株)(参考値)事業者全体</v>
      </c>
      <c r="AP37" s="65">
        <f>+IF('（別紙１）原油換算シート【計画用】'!AP37&lt;&gt;"",'（別紙１）原油換算シート【計画用】'!AP37,"")</f>
        <v>4.4499999999999997E-4</v>
      </c>
      <c r="AQ37" s="1" t="str">
        <f>+IF('（別紙１）原油換算シート【計画用】'!AQ37&lt;&gt;"",'（別紙１）原油換算シート【計画用】'!AQ37,"")</f>
        <v/>
      </c>
    </row>
    <row r="38" spans="2:43" ht="13.5" customHeight="1" thickBot="1">
      <c r="B38" s="648"/>
      <c r="C38" s="649"/>
      <c r="D38" s="556"/>
      <c r="E38" s="556"/>
      <c r="F38" s="556"/>
      <c r="G38" s="556"/>
      <c r="H38" s="557"/>
      <c r="I38" s="558"/>
      <c r="J38" s="558"/>
      <c r="K38" s="558"/>
      <c r="L38" s="558"/>
      <c r="M38" s="483"/>
      <c r="N38" s="559"/>
      <c r="O38" s="559"/>
      <c r="P38" s="560"/>
      <c r="Q38" s="560"/>
      <c r="R38" s="561"/>
      <c r="S38" s="605"/>
      <c r="T38" s="103"/>
      <c r="U38" s="103"/>
      <c r="V38" s="353"/>
      <c r="W38" s="180"/>
      <c r="X38" s="179"/>
      <c r="Y38" s="179"/>
      <c r="Z38" s="179"/>
      <c r="AA38" s="631"/>
      <c r="AB38" s="632"/>
      <c r="AC38" s="632"/>
      <c r="AD38" s="485"/>
      <c r="AE38" s="486"/>
      <c r="AF38" s="486"/>
      <c r="AG38" s="486"/>
      <c r="AH38" s="487"/>
      <c r="AI38" s="483"/>
      <c r="AJ38" s="484"/>
      <c r="AM38" s="40">
        <f>+IF('（別紙１）原油換算シート【計画用】'!AM38&lt;&gt;"",'（別紙１）原油換算シート【計画用】'!AM38,"")</f>
        <v>24</v>
      </c>
      <c r="AN38" s="40" t="str">
        <f>+IF('（別紙１）原油換算シート【計画用】'!AN38&lt;&gt;"",'（別紙１）原油換算シート【計画用】'!AN38,"")</f>
        <v>A0012</v>
      </c>
      <c r="AO38" s="64" t="str">
        <f>+IF('（別紙１）原油換算シート【計画用】'!AO38&lt;&gt;"",'（別紙１）原油換算シート【計画用】'!AO38,"")</f>
        <v>出光興産(株)メニューA</v>
      </c>
      <c r="AP38" s="65">
        <f>+IF('（別紙１）原油換算シート【計画用】'!AP38&lt;&gt;"",'（別紙１）原油換算シート【計画用】'!AP38,"")</f>
        <v>0</v>
      </c>
      <c r="AQ38" s="1" t="str">
        <f>+IF('（別紙１）原油換算シート【計画用】'!AQ38&lt;&gt;"",'（別紙１）原油換算シート【計画用】'!AQ38,"")</f>
        <v/>
      </c>
    </row>
    <row r="39" spans="2:43" ht="13.5" customHeight="1" thickBot="1">
      <c r="B39" s="648"/>
      <c r="C39" s="649"/>
      <c r="D39" s="556"/>
      <c r="E39" s="556"/>
      <c r="F39" s="556"/>
      <c r="G39" s="556"/>
      <c r="H39" s="557"/>
      <c r="I39" s="558"/>
      <c r="J39" s="558"/>
      <c r="K39" s="558"/>
      <c r="L39" s="558"/>
      <c r="M39" s="483"/>
      <c r="N39" s="559"/>
      <c r="O39" s="559"/>
      <c r="P39" s="560"/>
      <c r="Q39" s="560"/>
      <c r="R39" s="561"/>
      <c r="S39" s="605"/>
      <c r="T39" s="103"/>
      <c r="U39" s="103"/>
      <c r="V39" s="353"/>
      <c r="W39" s="180"/>
      <c r="X39" s="179"/>
      <c r="Y39" s="179"/>
      <c r="Z39" s="179"/>
      <c r="AA39" s="631"/>
      <c r="AB39" s="632"/>
      <c r="AC39" s="632"/>
      <c r="AD39" s="485"/>
      <c r="AE39" s="486"/>
      <c r="AF39" s="486"/>
      <c r="AG39" s="486"/>
      <c r="AH39" s="487"/>
      <c r="AI39" s="483"/>
      <c r="AJ39" s="484"/>
      <c r="AM39" s="40">
        <f>+IF('（別紙１）原油換算シート【計画用】'!AM39&lt;&gt;"",'（別紙１）原油換算シート【計画用】'!AM39,"")</f>
        <v>25</v>
      </c>
      <c r="AN39" s="40" t="str">
        <f>+IF('（別紙１）原油換算シート【計画用】'!AN39&lt;&gt;"",'（別紙１）原油換算シート【計画用】'!AN39,"")</f>
        <v>A0012</v>
      </c>
      <c r="AO39" s="64" t="str">
        <f>+IF('（別紙１）原油換算シート【計画用】'!AO39&lt;&gt;"",'（別紙１）原油換算シート【計画用】'!AO39,"")</f>
        <v>出光興産(株)メニューB</v>
      </c>
      <c r="AP39" s="65">
        <f>+IF('（別紙１）原油換算シート【計画用】'!AP39&lt;&gt;"",'（別紙１）原油換算シート【計画用】'!AP39,"")</f>
        <v>0</v>
      </c>
      <c r="AQ39" s="1" t="str">
        <f>+IF('（別紙１）原油換算シート【計画用】'!AQ39&lt;&gt;"",'（別紙１）原油換算シート【計画用】'!AQ39,"")</f>
        <v/>
      </c>
    </row>
    <row r="40" spans="2:43" ht="13.5" customHeight="1" thickBot="1">
      <c r="B40" s="648"/>
      <c r="C40" s="649"/>
      <c r="D40" s="556" t="s">
        <v>61</v>
      </c>
      <c r="E40" s="556"/>
      <c r="F40" s="556"/>
      <c r="G40" s="556"/>
      <c r="H40" s="557"/>
      <c r="I40" s="558"/>
      <c r="J40" s="558"/>
      <c r="K40" s="558"/>
      <c r="L40" s="558"/>
      <c r="M40" s="483" t="s">
        <v>228</v>
      </c>
      <c r="N40" s="559"/>
      <c r="O40" s="559"/>
      <c r="P40" s="560">
        <f>'（別紙１）原油換算シート【計画用】'!P40</f>
        <v>38</v>
      </c>
      <c r="Q40" s="560"/>
      <c r="R40" s="561"/>
      <c r="S40" s="550" t="s">
        <v>360</v>
      </c>
      <c r="T40" s="551"/>
      <c r="U40" s="551"/>
      <c r="V40" s="552"/>
      <c r="W40" s="180"/>
      <c r="X40" s="179"/>
      <c r="Y40" s="179"/>
      <c r="Z40" s="179"/>
      <c r="AA40" s="631"/>
      <c r="AB40" s="632"/>
      <c r="AC40" s="632"/>
      <c r="AD40" s="485" t="str">
        <f>IF(H40="","",H40*P40*W$15)</f>
        <v/>
      </c>
      <c r="AE40" s="486"/>
      <c r="AF40" s="486"/>
      <c r="AG40" s="486"/>
      <c r="AH40" s="487"/>
      <c r="AI40" s="483" t="s">
        <v>228</v>
      </c>
      <c r="AJ40" s="484"/>
      <c r="AM40" s="40">
        <f>+IF('（別紙１）原油換算シート【計画用】'!AM40&lt;&gt;"",'（別紙１）原油換算シート【計画用】'!AM40,"")</f>
        <v>26</v>
      </c>
      <c r="AN40" s="40" t="str">
        <f>+IF('（別紙１）原油換算シート【計画用】'!AN40&lt;&gt;"",'（別紙１）原油換算シート【計画用】'!AN40,"")</f>
        <v>A0012</v>
      </c>
      <c r="AO40" s="64" t="str">
        <f>+IF('（別紙１）原油換算シート【計画用】'!AO40&lt;&gt;"",'（別紙１）原油換算シート【計画用】'!AO40,"")</f>
        <v>出光興産(株)メニューC</v>
      </c>
      <c r="AP40" s="65">
        <f>+IF('（別紙１）原油換算シート【計画用】'!AP40&lt;&gt;"",'（別紙１）原油換算シート【計画用】'!AP40,"")</f>
        <v>2.0000000000000001E-4</v>
      </c>
      <c r="AQ40" s="1" t="str">
        <f>+IF('（別紙１）原油換算シート【計画用】'!AQ40&lt;&gt;"",'（別紙１）原油換算シート【計画用】'!AQ40,"")</f>
        <v/>
      </c>
    </row>
    <row r="41" spans="2:43" ht="13.5" customHeight="1" thickBot="1">
      <c r="B41" s="648"/>
      <c r="C41" s="649"/>
      <c r="D41" s="556"/>
      <c r="E41" s="556"/>
      <c r="F41" s="556"/>
      <c r="G41" s="556"/>
      <c r="H41" s="557"/>
      <c r="I41" s="558"/>
      <c r="J41" s="558"/>
      <c r="K41" s="558"/>
      <c r="L41" s="558"/>
      <c r="M41" s="483"/>
      <c r="N41" s="559"/>
      <c r="O41" s="559"/>
      <c r="P41" s="560"/>
      <c r="Q41" s="560"/>
      <c r="R41" s="561"/>
      <c r="S41" s="550"/>
      <c r="T41" s="551"/>
      <c r="U41" s="551"/>
      <c r="V41" s="552"/>
      <c r="W41" s="180"/>
      <c r="X41" s="179"/>
      <c r="Y41" s="179"/>
      <c r="Z41" s="179"/>
      <c r="AA41" s="631"/>
      <c r="AB41" s="632"/>
      <c r="AC41" s="632"/>
      <c r="AD41" s="485"/>
      <c r="AE41" s="486"/>
      <c r="AF41" s="486"/>
      <c r="AG41" s="486"/>
      <c r="AH41" s="487"/>
      <c r="AI41" s="483"/>
      <c r="AJ41" s="484"/>
      <c r="AM41" s="40">
        <f>+IF('（別紙１）原油換算シート【計画用】'!AM41&lt;&gt;"",'（別紙１）原油換算シート【計画用】'!AM41,"")</f>
        <v>27</v>
      </c>
      <c r="AN41" s="40" t="str">
        <f>+IF('（別紙１）原油換算シート【計画用】'!AN41&lt;&gt;"",'（別紙１）原油換算シート【計画用】'!AN41,"")</f>
        <v>A0012</v>
      </c>
      <c r="AO41" s="64" t="str">
        <f>+IF('（別紙１）原油換算シート【計画用】'!AO41&lt;&gt;"",'（別紙１）原油換算シート【計画用】'!AO41,"")</f>
        <v>出光興産(株)メニューD(残差)</v>
      </c>
      <c r="AP41" s="65">
        <f>+IF('（別紙１）原油換算シート【計画用】'!AP41&lt;&gt;"",'（別紙１）原油換算シート【計画用】'!AP41,"")</f>
        <v>5.3200000000000003E-4</v>
      </c>
      <c r="AQ41" s="1" t="str">
        <f>+IF('（別紙１）原油換算シート【計画用】'!AQ41&lt;&gt;"",'（別紙１）原油換算シート【計画用】'!AQ41,"")</f>
        <v/>
      </c>
    </row>
    <row r="42" spans="2:43" ht="13.5" customHeight="1" thickBot="1">
      <c r="B42" s="648"/>
      <c r="C42" s="649"/>
      <c r="D42" s="556" t="s">
        <v>62</v>
      </c>
      <c r="E42" s="556"/>
      <c r="F42" s="556"/>
      <c r="G42" s="556"/>
      <c r="H42" s="557"/>
      <c r="I42" s="558"/>
      <c r="J42" s="558"/>
      <c r="K42" s="558"/>
      <c r="L42" s="558"/>
      <c r="M42" s="483" t="s">
        <v>344</v>
      </c>
      <c r="N42" s="559"/>
      <c r="O42" s="559"/>
      <c r="P42" s="560">
        <f>'（別紙１）原油換算シート【計画用】'!P42</f>
        <v>38.4</v>
      </c>
      <c r="Q42" s="560"/>
      <c r="R42" s="561"/>
      <c r="S42" s="550" t="s">
        <v>362</v>
      </c>
      <c r="T42" s="551"/>
      <c r="U42" s="551"/>
      <c r="V42" s="552"/>
      <c r="W42" s="180"/>
      <c r="X42" s="179"/>
      <c r="Y42" s="179"/>
      <c r="Z42" s="179"/>
      <c r="AA42" s="631"/>
      <c r="AB42" s="632"/>
      <c r="AC42" s="632"/>
      <c r="AD42" s="485" t="str">
        <f>IF(H42="","",H42*P42*W$15)</f>
        <v/>
      </c>
      <c r="AE42" s="486"/>
      <c r="AF42" s="486"/>
      <c r="AG42" s="486"/>
      <c r="AH42" s="487"/>
      <c r="AI42" s="483" t="s">
        <v>228</v>
      </c>
      <c r="AJ42" s="484"/>
      <c r="AM42" s="40">
        <f>+IF('（別紙１）原油換算シート【計画用】'!AM42&lt;&gt;"",'（別紙１）原油換算シート【計画用】'!AM42,"")</f>
        <v>28</v>
      </c>
      <c r="AN42" s="40" t="str">
        <f>+IF('（別紙１）原油換算シート【計画用】'!AN42&lt;&gt;"",'（別紙１）原油換算シート【計画用】'!AN42,"")</f>
        <v>A0012</v>
      </c>
      <c r="AO42" s="64" t="str">
        <f>+IF('（別紙１）原油換算シート【計画用】'!AO42&lt;&gt;"",'（別紙１）原油換算シート【計画用】'!AO42,"")</f>
        <v>出光興産(株)(参考値)事業者全体</v>
      </c>
      <c r="AP42" s="65">
        <f>+IF('（別紙１）原油換算シート【計画用】'!AP42&lt;&gt;"",'（別紙１）原油換算シート【計画用】'!AP42,"")</f>
        <v>4.1899999999999999E-4</v>
      </c>
      <c r="AQ42" s="1" t="str">
        <f>+IF('（別紙１）原油換算シート【計画用】'!AQ42&lt;&gt;"",'（別紙１）原油換算シート【計画用】'!AQ42,"")</f>
        <v/>
      </c>
    </row>
    <row r="43" spans="2:43" ht="13.5" customHeight="1" thickBot="1">
      <c r="B43" s="648"/>
      <c r="C43" s="649"/>
      <c r="D43" s="556"/>
      <c r="E43" s="556"/>
      <c r="F43" s="556"/>
      <c r="G43" s="556"/>
      <c r="H43" s="557"/>
      <c r="I43" s="558"/>
      <c r="J43" s="558"/>
      <c r="K43" s="558"/>
      <c r="L43" s="558"/>
      <c r="M43" s="483"/>
      <c r="N43" s="559"/>
      <c r="O43" s="559"/>
      <c r="P43" s="560"/>
      <c r="Q43" s="560"/>
      <c r="R43" s="561"/>
      <c r="S43" s="550"/>
      <c r="T43" s="551"/>
      <c r="U43" s="551"/>
      <c r="V43" s="552"/>
      <c r="W43" s="180"/>
      <c r="X43" s="179"/>
      <c r="Y43" s="179"/>
      <c r="Z43" s="179"/>
      <c r="AA43" s="631"/>
      <c r="AB43" s="632"/>
      <c r="AC43" s="632"/>
      <c r="AD43" s="485"/>
      <c r="AE43" s="486"/>
      <c r="AF43" s="486"/>
      <c r="AG43" s="486"/>
      <c r="AH43" s="487"/>
      <c r="AI43" s="483"/>
      <c r="AJ43" s="484"/>
      <c r="AM43" s="40">
        <f>+IF('（別紙１）原油換算シート【計画用】'!AM43&lt;&gt;"",'（別紙１）原油換算シート【計画用】'!AM43,"")</f>
        <v>29</v>
      </c>
      <c r="AN43" s="40" t="str">
        <f>+IF('（別紙１）原油換算シート【計画用】'!AN43&lt;&gt;"",'（別紙１）原油換算シート【計画用】'!AN43,"")</f>
        <v>A0013</v>
      </c>
      <c r="AO43" s="64" t="str">
        <f>+IF('（別紙１）原油換算シート【計画用】'!AO43&lt;&gt;"",'（別紙１）原油換算シート【計画用】'!AO43,"")</f>
        <v>(株)オプテージメニューA</v>
      </c>
      <c r="AP43" s="65">
        <f>+IF('（別紙１）原油換算シート【計画用】'!AP43&lt;&gt;"",'（別紙１）原油換算シート【計画用】'!AP43,"")</f>
        <v>0</v>
      </c>
      <c r="AQ43" s="1" t="str">
        <f>+IF('（別紙１）原油換算シート【計画用】'!AQ43&lt;&gt;"",'（別紙１）原油換算シート【計画用】'!AQ43,"")</f>
        <v/>
      </c>
    </row>
    <row r="44" spans="2:43" ht="13.5" customHeight="1" thickBot="1">
      <c r="B44" s="648"/>
      <c r="C44" s="649"/>
      <c r="D44" s="566" t="s">
        <v>378</v>
      </c>
      <c r="E44" s="566"/>
      <c r="F44" s="566"/>
      <c r="G44" s="566"/>
      <c r="H44" s="557"/>
      <c r="I44" s="558"/>
      <c r="J44" s="558"/>
      <c r="K44" s="558"/>
      <c r="L44" s="558"/>
      <c r="M44" s="483" t="s">
        <v>229</v>
      </c>
      <c r="N44" s="559"/>
      <c r="O44" s="559"/>
      <c r="P44" s="560">
        <f>'（別紙１）原油換算シート【計画用】'!P44</f>
        <v>50.1</v>
      </c>
      <c r="Q44" s="560"/>
      <c r="R44" s="561"/>
      <c r="S44" s="550" t="s">
        <v>361</v>
      </c>
      <c r="T44" s="551"/>
      <c r="U44" s="551"/>
      <c r="V44" s="552"/>
      <c r="W44" s="180"/>
      <c r="X44" s="179"/>
      <c r="Y44" s="179"/>
      <c r="Z44" s="179"/>
      <c r="AA44" s="631"/>
      <c r="AB44" s="632"/>
      <c r="AC44" s="632"/>
      <c r="AD44" s="485" t="str">
        <f>IF(H44="","",H44*P44*W$15)</f>
        <v/>
      </c>
      <c r="AE44" s="486"/>
      <c r="AF44" s="486"/>
      <c r="AG44" s="486"/>
      <c r="AH44" s="487"/>
      <c r="AI44" s="483" t="s">
        <v>228</v>
      </c>
      <c r="AJ44" s="484"/>
      <c r="AM44" s="40">
        <f>+IF('（別紙１）原油換算シート【計画用】'!AM44&lt;&gt;"",'（別紙１）原油換算シート【計画用】'!AM44,"")</f>
        <v>30</v>
      </c>
      <c r="AN44" s="40" t="str">
        <f>+IF('（別紙１）原油換算シート【計画用】'!AN44&lt;&gt;"",'（別紙１）原油換算シート【計画用】'!AN44,"")</f>
        <v>A0013</v>
      </c>
      <c r="AO44" s="64" t="str">
        <f>+IF('（別紙１）原油換算シート【計画用】'!AO44&lt;&gt;"",'（別紙１）原油換算シート【計画用】'!AO44,"")</f>
        <v>(株)オプテージメニューB(残差)</v>
      </c>
      <c r="AP44" s="65">
        <f>+IF('（別紙１）原油換算シート【計画用】'!AP44&lt;&gt;"",'（別紙１）原油換算シート【計画用】'!AP44,"")</f>
        <v>3.3300000000000002E-4</v>
      </c>
      <c r="AQ44" s="1" t="str">
        <f>+IF('（別紙１）原油換算シート【計画用】'!AQ44&lt;&gt;"",'（別紙１）原油換算シート【計画用】'!AQ44,"")</f>
        <v/>
      </c>
    </row>
    <row r="45" spans="2:43" ht="13.5" customHeight="1" thickBot="1">
      <c r="B45" s="648"/>
      <c r="C45" s="649"/>
      <c r="D45" s="567"/>
      <c r="E45" s="567"/>
      <c r="F45" s="567"/>
      <c r="G45" s="567"/>
      <c r="H45" s="267"/>
      <c r="I45" s="268"/>
      <c r="J45" s="268"/>
      <c r="K45" s="268"/>
      <c r="L45" s="268"/>
      <c r="M45" s="633"/>
      <c r="N45" s="107"/>
      <c r="O45" s="107"/>
      <c r="P45" s="560"/>
      <c r="Q45" s="560"/>
      <c r="R45" s="561"/>
      <c r="S45" s="643"/>
      <c r="T45" s="644"/>
      <c r="U45" s="644"/>
      <c r="V45" s="645"/>
      <c r="W45" s="630"/>
      <c r="X45" s="509"/>
      <c r="Y45" s="509"/>
      <c r="Z45" s="509"/>
      <c r="AA45" s="631"/>
      <c r="AB45" s="632"/>
      <c r="AC45" s="632"/>
      <c r="AD45" s="485"/>
      <c r="AE45" s="486"/>
      <c r="AF45" s="486"/>
      <c r="AG45" s="486"/>
      <c r="AH45" s="487"/>
      <c r="AI45" s="633"/>
      <c r="AJ45" s="634"/>
      <c r="AM45" s="40">
        <f>+IF('（別紙１）原油換算シート【計画用】'!AM45&lt;&gt;"",'（別紙１）原油換算シート【計画用】'!AM45,"")</f>
        <v>31</v>
      </c>
      <c r="AN45" s="40" t="str">
        <f>+IF('（別紙１）原油換算シート【計画用】'!AN45&lt;&gt;"",'（別紙１）原油換算シート【計画用】'!AN45,"")</f>
        <v>A0013</v>
      </c>
      <c r="AO45" s="64" t="str">
        <f>+IF('（別紙１）原油換算シート【計画用】'!AO45&lt;&gt;"",'（別紙１）原油換算シート【計画用】'!AO45,"")</f>
        <v>(株)オプテージ(参考値)事業者全体</v>
      </c>
      <c r="AP45" s="65">
        <f>+IF('（別紙１）原油換算シート【計画用】'!AP45&lt;&gt;"",'（別紙１）原油換算シート【計画用】'!AP45,"")</f>
        <v>3.3300000000000002E-4</v>
      </c>
      <c r="AQ45" s="1" t="str">
        <f>+IF('（別紙１）原油換算シート【計画用】'!AQ45&lt;&gt;"",'（別紙１）原油換算シート【計画用】'!AQ45,"")</f>
        <v/>
      </c>
    </row>
    <row r="46" spans="2:43" ht="13.5" customHeight="1">
      <c r="B46" s="639" t="s">
        <v>66</v>
      </c>
      <c r="C46" s="640"/>
      <c r="D46" s="640"/>
      <c r="E46" s="640"/>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35" t="str">
        <f>IF(SUM(AD15:AH45)=0,"",SUM(AD15:AH45))</f>
        <v/>
      </c>
      <c r="AE46" s="636"/>
      <c r="AF46" s="636"/>
      <c r="AG46" s="636"/>
      <c r="AH46" s="636"/>
      <c r="AI46" s="562" t="s">
        <v>228</v>
      </c>
      <c r="AJ46" s="563"/>
      <c r="AM46" s="40">
        <f>+IF('（別紙１）原油換算シート【計画用】'!AM46&lt;&gt;"",'（別紙１）原油換算シート【計画用】'!AM46,"")</f>
        <v>32</v>
      </c>
      <c r="AN46" s="40" t="str">
        <f>+IF('（別紙１）原油換算シート【計画用】'!AN46&lt;&gt;"",'（別紙１）原油換算シート【計画用】'!AN46,"")</f>
        <v>A0014</v>
      </c>
      <c r="AO46" s="64" t="str">
        <f>+IF('（別紙１）原油換算シート【計画用】'!AO46&lt;&gt;"",'（別紙１）原油換算シート【計画用】'!AO46,"")</f>
        <v>エネサーブ(株)メニューA</v>
      </c>
      <c r="AP46" s="65">
        <f>+IF('（別紙１）原油換算シート【計画用】'!AP46&lt;&gt;"",'（別紙１）原油換算シート【計画用】'!AP46,"")</f>
        <v>0</v>
      </c>
      <c r="AQ46" s="1" t="str">
        <f>+IF('（別紙１）原油換算シート【計画用】'!AQ46&lt;&gt;"",'（別紙１）原油換算シート【計画用】'!AQ46,"")</f>
        <v/>
      </c>
    </row>
    <row r="47" spans="2:43" ht="13.5" customHeight="1" thickBot="1">
      <c r="B47" s="641"/>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37"/>
      <c r="AE47" s="638"/>
      <c r="AF47" s="638"/>
      <c r="AG47" s="638"/>
      <c r="AH47" s="638"/>
      <c r="AI47" s="564"/>
      <c r="AJ47" s="565"/>
      <c r="AM47" s="40">
        <f>+IF('（別紙１）原油換算シート【計画用】'!AM47&lt;&gt;"",'（別紙１）原油換算シート【計画用】'!AM47,"")</f>
        <v>33</v>
      </c>
      <c r="AN47" s="40" t="str">
        <f>+IF('（別紙１）原油換算シート【計画用】'!AN47&lt;&gt;"",'（別紙１）原油換算シート【計画用】'!AN47,"")</f>
        <v>A0014</v>
      </c>
      <c r="AO47" s="64" t="str">
        <f>+IF('（別紙１）原油換算シート【計画用】'!AO47&lt;&gt;"",'（別紙１）原油換算シート【計画用】'!AO47,"")</f>
        <v>エネサーブ(株)メニューB(残差)</v>
      </c>
      <c r="AP47" s="65">
        <f>+IF('（別紙１）原油換算シート【計画用】'!AP47&lt;&gt;"",'（別紙１）原油換算シート【計画用】'!AP47,"")</f>
        <v>6.6E-4</v>
      </c>
      <c r="AQ47" s="1" t="str">
        <f>+IF('（別紙１）原油換算シート【計画用】'!AQ47&lt;&gt;"",'（別紙１）原油換算シート【計画用】'!AQ47,"")</f>
        <v/>
      </c>
    </row>
    <row r="48" spans="2:43"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40" t="str">
        <f>+IF('（別紙１）原油換算シート【計画用】'!AN48&lt;&gt;"",'（別紙１）原油換算シート【計画用】'!AN48,"")</f>
        <v>A0014</v>
      </c>
      <c r="AO48" s="64" t="str">
        <f>+IF('（別紙１）原油換算シート【計画用】'!AO48&lt;&gt;"",'（別紙１）原油換算シート【計画用】'!AO48,"")</f>
        <v>エネサーブ(株)(参考値)事業者全体</v>
      </c>
      <c r="AP48" s="65">
        <f>+IF('（別紙１）原油換算シート【計画用】'!AP48&lt;&gt;"",'（別紙１）原油換算シート【計画用】'!AP48,"")</f>
        <v>2.8400000000000002E-4</v>
      </c>
      <c r="AQ48" s="1" t="str">
        <f>+IF('（別紙１）原油換算シート【計画用】'!AQ48&lt;&gt;"",'（別紙１）原油換算シート【計画用】'!AQ48,"")</f>
        <v/>
      </c>
    </row>
    <row r="49" spans="2:43" ht="13.5" customHeight="1">
      <c r="B49" s="1" t="s">
        <v>220</v>
      </c>
      <c r="C49" s="1">
        <v>1</v>
      </c>
      <c r="D49" s="104" t="s">
        <v>271</v>
      </c>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M49" s="40">
        <f>+IF('（別紙１）原油換算シート【計画用】'!AM49&lt;&gt;"",'（別紙１）原油換算シート【計画用】'!AM49,"")</f>
        <v>35</v>
      </c>
      <c r="AN49" s="40" t="str">
        <f>+IF('（別紙１）原油換算シート【計画用】'!AN49&lt;&gt;"",'（別紙１）原油換算シート【計画用】'!AN49,"")</f>
        <v>A0015</v>
      </c>
      <c r="AO49" s="64" t="str">
        <f>+IF('（別紙１）原油換算シート【計画用】'!AO49&lt;&gt;"",'（別紙１）原油換算シート【計画用】'!AO49,"")</f>
        <v>(株)エネワンでんきメニューA</v>
      </c>
      <c r="AP49" s="65">
        <f>+IF('（別紙１）原油換算シート【計画用】'!AP49&lt;&gt;"",'（別紙１）原油換算シート【計画用】'!AP49,"")</f>
        <v>4.0299999999999998E-4</v>
      </c>
      <c r="AQ49" s="1" t="str">
        <f>+IF('（別紙１）原油換算シート【計画用】'!AQ49&lt;&gt;"",'（別紙１）原油換算シート【計画用】'!AQ49,"")</f>
        <v/>
      </c>
    </row>
    <row r="50" spans="2:43" ht="13.5" customHeight="1">
      <c r="C50" s="1">
        <v>2</v>
      </c>
      <c r="D50" s="104" t="s">
        <v>221</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M50" s="40">
        <f>+IF('（別紙１）原油換算シート【計画用】'!AM50&lt;&gt;"",'（別紙１）原油換算シート【計画用】'!AM50,"")</f>
        <v>36</v>
      </c>
      <c r="AN50" s="40" t="str">
        <f>+IF('（別紙１）原油換算シート【計画用】'!AN50&lt;&gt;"",'（別紙１）原油換算シート【計画用】'!AN50,"")</f>
        <v>A0015</v>
      </c>
      <c r="AO50" s="64" t="str">
        <f>+IF('（別紙１）原油換算シート【計画用】'!AO50&lt;&gt;"",'（別紙１）原油換算シート【計画用】'!AO50,"")</f>
        <v>(株)エネワンでんきメニューB(残差)</v>
      </c>
      <c r="AP50" s="65">
        <f>+IF('（別紙１）原油換算シート【計画用】'!AP50&lt;&gt;"",'（別紙１）原油換算シート【計画用】'!AP50,"")</f>
        <v>3.79E-4</v>
      </c>
      <c r="AQ50" s="1" t="str">
        <f>+IF('（別紙１）原油換算シート【計画用】'!AQ50&lt;&gt;"",'（別紙１）原油換算シート【計画用】'!AQ50,"")</f>
        <v/>
      </c>
    </row>
    <row r="51" spans="2:43" ht="13.5" customHeight="1">
      <c r="C51" s="1">
        <v>3</v>
      </c>
      <c r="D51" s="193" t="s">
        <v>392</v>
      </c>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M51" s="40">
        <f>+IF('（別紙１）原油換算シート【計画用】'!AM51&lt;&gt;"",'（別紙１）原油換算シート【計画用】'!AM51,"")</f>
        <v>37</v>
      </c>
      <c r="AN51" s="40" t="str">
        <f>+IF('（別紙１）原油換算シート【計画用】'!AN51&lt;&gt;"",'（別紙１）原油換算シート【計画用】'!AN51,"")</f>
        <v>A0015</v>
      </c>
      <c r="AO51" s="64" t="str">
        <f>+IF('（別紙１）原油換算シート【計画用】'!AO51&lt;&gt;"",'（別紙１）原油換算シート【計画用】'!AO51,"")</f>
        <v>(株)エネワンでんき(参考値)事業者全体</v>
      </c>
      <c r="AP51" s="65">
        <f>+IF('（別紙１）原油換算シート【計画用】'!AP51&lt;&gt;"",'（別紙１）原油換算シート【計画用】'!AP51,"")</f>
        <v>3.79E-4</v>
      </c>
      <c r="AQ51" s="1" t="str">
        <f>+IF('（別紙１）原油換算シート【計画用】'!AQ51&lt;&gt;"",'（別紙１）原油換算シート【計画用】'!AQ51,"")</f>
        <v/>
      </c>
    </row>
    <row r="52" spans="2:43" ht="13.5" customHeight="1">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M52" s="40">
        <f>+IF('（別紙１）原油換算シート【計画用】'!AM52&lt;&gt;"",'（別紙１）原油換算シート【計画用】'!AM52,"")</f>
        <v>38</v>
      </c>
      <c r="AN52" s="40" t="str">
        <f>+IF('（別紙１）原油換算シート【計画用】'!AN52&lt;&gt;"",'（別紙１）原油換算シート【計画用】'!AN52,"")</f>
        <v>A0016</v>
      </c>
      <c r="AO52" s="64" t="str">
        <f>+IF('（別紙１）原油換算シート【計画用】'!AO52&lt;&gt;"",'（別紙１）原油換算シート【計画用】'!AO52,"")</f>
        <v>ミツウロコグリーンエネルギー(株)メニューA</v>
      </c>
      <c r="AP52" s="65">
        <f>+IF('（別紙１）原油換算シート【計画用】'!AP52&lt;&gt;"",'（別紙１）原油換算シート【計画用】'!AP52,"")</f>
        <v>0</v>
      </c>
      <c r="AQ52" s="1" t="str">
        <f>+IF('（別紙１）原油換算シート【計画用】'!AQ52&lt;&gt;"",'（別紙１）原油換算シート【計画用】'!AQ52,"")</f>
        <v/>
      </c>
    </row>
    <row r="53" spans="2:43" ht="13.5" customHeight="1">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M53" s="40">
        <f>+IF('（別紙１）原油換算シート【計画用】'!AM53&lt;&gt;"",'（別紙１）原油換算シート【計画用】'!AM53,"")</f>
        <v>39</v>
      </c>
      <c r="AN53" s="40" t="str">
        <f>+IF('（別紙１）原油換算シート【計画用】'!AN53&lt;&gt;"",'（別紙１）原油換算シート【計画用】'!AN53,"")</f>
        <v>A0016</v>
      </c>
      <c r="AO53" s="64" t="str">
        <f>+IF('（別紙１）原油換算シート【計画用】'!AO53&lt;&gt;"",'（別紙１）原油換算シート【計画用】'!AO53,"")</f>
        <v>ミツウロコグリーンエネルギー(株)メニューB</v>
      </c>
      <c r="AP53" s="65">
        <f>+IF('（別紙１）原油換算シート【計画用】'!AP53&lt;&gt;"",'（別紙１）原油換算シート【計画用】'!AP53,"")</f>
        <v>2.0000000000000001E-4</v>
      </c>
      <c r="AQ53" s="1" t="str">
        <f>+IF('（別紙１）原油換算シート【計画用】'!AQ53&lt;&gt;"",'（別紙１）原油換算シート【計画用】'!AQ53,"")</f>
        <v/>
      </c>
    </row>
    <row r="54" spans="2:43" ht="13.5" customHeight="1">
      <c r="H54" s="538" t="s">
        <v>393</v>
      </c>
      <c r="I54" s="538"/>
      <c r="J54" s="538"/>
      <c r="K54" s="538"/>
      <c r="L54" s="538"/>
      <c r="M54" s="538"/>
      <c r="N54" s="538"/>
      <c r="O54" s="538"/>
      <c r="P54" s="538"/>
      <c r="Q54" s="538" t="s">
        <v>397</v>
      </c>
      <c r="R54" s="538"/>
      <c r="S54" s="538"/>
      <c r="T54" s="538"/>
      <c r="U54" s="538"/>
      <c r="V54" s="538"/>
      <c r="W54" s="538"/>
      <c r="X54" s="538"/>
      <c r="Y54" s="538"/>
      <c r="Z54" s="538"/>
      <c r="AA54" s="538"/>
      <c r="AB54" s="538"/>
      <c r="AC54" s="538"/>
      <c r="AD54" s="538"/>
      <c r="AM54" s="40">
        <f>+IF('（別紙１）原油換算シート【計画用】'!AM54&lt;&gt;"",'（別紙１）原油換算シート【計画用】'!AM54,"")</f>
        <v>40</v>
      </c>
      <c r="AN54" s="40" t="str">
        <f>+IF('（別紙１）原油換算シート【計画用】'!AN54&lt;&gt;"",'（別紙１）原油換算シート【計画用】'!AN54,"")</f>
        <v>A0016</v>
      </c>
      <c r="AO54" s="64" t="str">
        <f>+IF('（別紙１）原油換算シート【計画用】'!AO54&lt;&gt;"",'（別紙１）原油換算シート【計画用】'!AO54,"")</f>
        <v>ミツウロコグリーンエネルギー(株)メニューC</v>
      </c>
      <c r="AP54" s="65">
        <f>+IF('（別紙１）原油換算シート【計画用】'!AP54&lt;&gt;"",'（別紙１）原油換算シート【計画用】'!AP54,"")</f>
        <v>0</v>
      </c>
      <c r="AQ54" s="1" t="str">
        <f>+IF('（別紙１）原油換算シート【計画用】'!AQ54&lt;&gt;"",'（別紙１）原油換算シート【計画用】'!AQ54,"")</f>
        <v/>
      </c>
    </row>
    <row r="55" spans="2:43" ht="13.5" customHeight="1">
      <c r="H55" s="538" t="s">
        <v>394</v>
      </c>
      <c r="I55" s="538"/>
      <c r="J55" s="538"/>
      <c r="K55" s="538"/>
      <c r="L55" s="538"/>
      <c r="M55" s="538"/>
      <c r="N55" s="538"/>
      <c r="O55" s="538"/>
      <c r="P55" s="538"/>
      <c r="Q55" s="538" t="s">
        <v>398</v>
      </c>
      <c r="R55" s="538"/>
      <c r="S55" s="538"/>
      <c r="T55" s="538"/>
      <c r="U55" s="538"/>
      <c r="V55" s="538"/>
      <c r="W55" s="538"/>
      <c r="X55" s="538"/>
      <c r="Y55" s="538"/>
      <c r="Z55" s="538"/>
      <c r="AA55" s="538"/>
      <c r="AB55" s="538"/>
      <c r="AC55" s="538"/>
      <c r="AD55" s="538"/>
      <c r="AM55" s="40">
        <f>+IF('（別紙１）原油換算シート【計画用】'!AM55&lt;&gt;"",'（別紙１）原油換算シート【計画用】'!AM55,"")</f>
        <v>41</v>
      </c>
      <c r="AN55" s="40" t="str">
        <f>+IF('（別紙１）原油換算シート【計画用】'!AN55&lt;&gt;"",'（別紙１）原油換算シート【計画用】'!AN55,"")</f>
        <v>A0016</v>
      </c>
      <c r="AO55" s="64" t="str">
        <f>+IF('（別紙１）原油換算シート【計画用】'!AO55&lt;&gt;"",'（別紙１）原油換算シート【計画用】'!AO55,"")</f>
        <v>ミツウロコグリーンエネルギー(株)メニューD</v>
      </c>
      <c r="AP55" s="65">
        <f>+IF('（別紙１）原油換算シート【計画用】'!AP55&lt;&gt;"",'（別紙１）原油換算シート【計画用】'!AP55,"")</f>
        <v>0</v>
      </c>
      <c r="AQ55" s="1" t="str">
        <f>+IF('（別紙１）原油換算シート【計画用】'!AQ55&lt;&gt;"",'（別紙１）原油換算シート【計画用】'!AQ55,"")</f>
        <v/>
      </c>
    </row>
    <row r="56" spans="2:43" ht="13.5" customHeight="1">
      <c r="H56" s="538" t="s">
        <v>395</v>
      </c>
      <c r="I56" s="538"/>
      <c r="J56" s="538"/>
      <c r="K56" s="538"/>
      <c r="L56" s="538"/>
      <c r="M56" s="538"/>
      <c r="N56" s="538"/>
      <c r="O56" s="538"/>
      <c r="P56" s="538"/>
      <c r="Q56" s="538" t="s">
        <v>399</v>
      </c>
      <c r="R56" s="538"/>
      <c r="S56" s="538"/>
      <c r="T56" s="538"/>
      <c r="U56" s="538"/>
      <c r="V56" s="538"/>
      <c r="W56" s="538"/>
      <c r="X56" s="538"/>
      <c r="Y56" s="538"/>
      <c r="Z56" s="538"/>
      <c r="AA56" s="538"/>
      <c r="AB56" s="538"/>
      <c r="AC56" s="538"/>
      <c r="AD56" s="538"/>
      <c r="AM56" s="40">
        <f>+IF('（別紙１）原油換算シート【計画用】'!AM56&lt;&gt;"",'（別紙１）原油換算シート【計画用】'!AM56,"")</f>
        <v>42</v>
      </c>
      <c r="AN56" s="40" t="str">
        <f>+IF('（別紙１）原油換算シート【計画用】'!AN56&lt;&gt;"",'（別紙１）原油換算シート【計画用】'!AN56,"")</f>
        <v>A0016</v>
      </c>
      <c r="AO56" s="64" t="str">
        <f>+IF('（別紙１）原油換算シート【計画用】'!AO56&lt;&gt;"",'（別紙１）原油換算シート【計画用】'!AO56,"")</f>
        <v>ミツウロコグリーンエネルギー(株)メニューE</v>
      </c>
      <c r="AP56" s="65">
        <f>+IF('（別紙１）原油換算シート【計画用】'!AP56&lt;&gt;"",'（別紙１）原油換算シート【計画用】'!AP56,"")</f>
        <v>2.5799999999999998E-4</v>
      </c>
      <c r="AQ56" s="1" t="str">
        <f>+IF('（別紙１）原油換算シート【計画用】'!AQ56&lt;&gt;"",'（別紙１）原油換算シート【計画用】'!AQ56,"")</f>
        <v/>
      </c>
    </row>
    <row r="57" spans="2:43" ht="13.5" customHeight="1">
      <c r="H57" s="538" t="s">
        <v>396</v>
      </c>
      <c r="I57" s="538"/>
      <c r="J57" s="538"/>
      <c r="K57" s="538"/>
      <c r="L57" s="538"/>
      <c r="M57" s="538"/>
      <c r="N57" s="538"/>
      <c r="O57" s="538"/>
      <c r="P57" s="538"/>
      <c r="Q57" s="538" t="s">
        <v>400</v>
      </c>
      <c r="R57" s="538"/>
      <c r="S57" s="538"/>
      <c r="T57" s="538"/>
      <c r="U57" s="538"/>
      <c r="V57" s="538"/>
      <c r="W57" s="538"/>
      <c r="X57" s="538"/>
      <c r="Y57" s="538"/>
      <c r="Z57" s="538"/>
      <c r="AA57" s="538"/>
      <c r="AB57" s="538"/>
      <c r="AC57" s="538"/>
      <c r="AD57" s="538"/>
      <c r="AM57" s="40">
        <f>+IF('（別紙１）原油換算シート【計画用】'!AM57&lt;&gt;"",'（別紙１）原油換算シート【計画用】'!AM57,"")</f>
        <v>43</v>
      </c>
      <c r="AN57" s="40" t="str">
        <f>+IF('（別紙１）原油換算シート【計画用】'!AN57&lt;&gt;"",'（別紙１）原油換算シート【計画用】'!AN57,"")</f>
        <v>A0016</v>
      </c>
      <c r="AO57" s="64" t="str">
        <f>+IF('（別紙１）原油換算シート【計画用】'!AO57&lt;&gt;"",'（別紙１）原油換算シート【計画用】'!AO57,"")</f>
        <v>ミツウロコグリーンエネルギー(株)メニューF</v>
      </c>
      <c r="AP57" s="65">
        <f>+IF('（別紙１）原油換算シート【計画用】'!AP57&lt;&gt;"",'（別紙１）原油換算シート【計画用】'!AP57,"")</f>
        <v>0</v>
      </c>
      <c r="AQ57" s="1" t="str">
        <f>+IF('（別紙１）原油換算シート【計画用】'!AQ57&lt;&gt;"",'（別紙１）原油換算シート【計画用】'!AQ57,"")</f>
        <v/>
      </c>
    </row>
    <row r="58" spans="2:43" ht="13.5" customHeight="1">
      <c r="D58" s="104" t="s">
        <v>402</v>
      </c>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M58" s="40">
        <f>+IF('（別紙１）原油換算シート【計画用】'!AM58&lt;&gt;"",'（別紙１）原油換算シート【計画用】'!AM58,"")</f>
        <v>44</v>
      </c>
      <c r="AN58" s="40" t="str">
        <f>+IF('（別紙１）原油換算シート【計画用】'!AN58&lt;&gt;"",'（別紙１）原油換算シート【計画用】'!AN58,"")</f>
        <v>A0016</v>
      </c>
      <c r="AO58" s="64" t="str">
        <f>+IF('（別紙１）原油換算シート【計画用】'!AO58&lt;&gt;"",'（別紙１）原油換算シート【計画用】'!AO58,"")</f>
        <v>ミツウロコグリーンエネルギー(株)メニューG</v>
      </c>
      <c r="AP58" s="65">
        <f>+IF('（別紙１）原油換算シート【計画用】'!AP58&lt;&gt;"",'（別紙１）原油換算シート【計画用】'!AP58,"")</f>
        <v>0</v>
      </c>
      <c r="AQ58" s="1" t="str">
        <f>+IF('（別紙１）原油換算シート【計画用】'!AQ58&lt;&gt;"",'（別紙１）原油換算シート【計画用】'!AQ58,"")</f>
        <v/>
      </c>
    </row>
    <row r="59" spans="2:43" ht="13.5" customHeight="1">
      <c r="C59" s="1">
        <v>4</v>
      </c>
      <c r="D59" s="193" t="s">
        <v>359</v>
      </c>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M59" s="40">
        <f>+IF('（別紙１）原油換算シート【計画用】'!AM59&lt;&gt;"",'（別紙１）原油換算シート【計画用】'!AM59,"")</f>
        <v>45</v>
      </c>
      <c r="AN59" s="40" t="str">
        <f>+IF('（別紙１）原油換算シート【計画用】'!AN59&lt;&gt;"",'（別紙１）原油換算シート【計画用】'!AN59,"")</f>
        <v>A0016</v>
      </c>
      <c r="AO59" s="64" t="str">
        <f>+IF('（別紙１）原油換算シート【計画用】'!AO59&lt;&gt;"",'（別紙１）原油換算シート【計画用】'!AO59,"")</f>
        <v>ミツウロコグリーンエネルギー(株)メニューH</v>
      </c>
      <c r="AP59" s="65">
        <f>+IF('（別紙１）原油換算シート【計画用】'!AP59&lt;&gt;"",'（別紙１）原油換算シート【計画用】'!AP59,"")</f>
        <v>0</v>
      </c>
      <c r="AQ59" s="1" t="str">
        <f>+IF('（別紙１）原油換算シート【計画用】'!AQ59&lt;&gt;"",'（別紙１）原油換算シート【計画用】'!AQ59,"")</f>
        <v/>
      </c>
    </row>
    <row r="60" spans="2:43" ht="13.5" customHeight="1">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M60" s="40">
        <f>+IF('（別紙１）原油換算シート【計画用】'!AM60&lt;&gt;"",'（別紙１）原油換算シート【計画用】'!AM60,"")</f>
        <v>46</v>
      </c>
      <c r="AN60" s="40" t="str">
        <f>+IF('（別紙１）原油換算シート【計画用】'!AN60&lt;&gt;"",'（別紙１）原油換算シート【計画用】'!AN60,"")</f>
        <v>A0016</v>
      </c>
      <c r="AO60" s="64" t="str">
        <f>+IF('（別紙１）原油換算シート【計画用】'!AO60&lt;&gt;"",'（別紙１）原油換算シート【計画用】'!AO60,"")</f>
        <v>ミツウロコグリーンエネルギー(株)メニューI</v>
      </c>
      <c r="AP60" s="65">
        <f>+IF('（別紙１）原油換算シート【計画用】'!AP60&lt;&gt;"",'（別紙１）原油換算シート【計画用】'!AP60,"")</f>
        <v>2.5799999999999998E-4</v>
      </c>
      <c r="AQ60" s="1" t="str">
        <f>+IF('（別紙１）原油換算シート【計画用】'!AQ60&lt;&gt;"",'（別紙１）原油換算シート【計画用】'!AQ60,"")</f>
        <v/>
      </c>
    </row>
    <row r="61" spans="2:43" ht="13.5" customHeight="1">
      <c r="AI61"/>
      <c r="AJ61"/>
      <c r="AM61" s="40">
        <f>+IF('（別紙１）原油換算シート【計画用】'!AM61&lt;&gt;"",'（別紙１）原油換算シート【計画用】'!AM61,"")</f>
        <v>47</v>
      </c>
      <c r="AN61" s="40" t="str">
        <f>+IF('（別紙１）原油換算シート【計画用】'!AN61&lt;&gt;"",'（別紙１）原油換算シート【計画用】'!AN61,"")</f>
        <v>A0016</v>
      </c>
      <c r="AO61" s="64" t="str">
        <f>+IF('（別紙１）原油換算シート【計画用】'!AO61&lt;&gt;"",'（別紙１）原油換算シート【計画用】'!AO61,"")</f>
        <v>ミツウロコグリーンエネルギー(株)メニューJ</v>
      </c>
      <c r="AP61" s="65">
        <f>+IF('（別紙１）原油換算シート【計画用】'!AP61&lt;&gt;"",'（別紙１）原油換算シート【計画用】'!AP61,"")</f>
        <v>1.73E-4</v>
      </c>
      <c r="AQ61" s="1" t="str">
        <f>+IF('（別紙１）原油換算シート【計画用】'!AQ61&lt;&gt;"",'（別紙１）原油換算シート【計画用】'!AQ61,"")</f>
        <v/>
      </c>
    </row>
    <row r="62" spans="2:43" ht="14.25" thickBot="1">
      <c r="B62" s="1" t="s">
        <v>312</v>
      </c>
      <c r="K62" s="549" t="s">
        <v>280</v>
      </c>
      <c r="L62" s="549"/>
      <c r="M62" s="549"/>
      <c r="N62" s="549"/>
      <c r="O62" s="549"/>
      <c r="P62" s="549"/>
      <c r="Q62" s="549"/>
      <c r="R62" s="549"/>
      <c r="S62" s="549"/>
      <c r="T62" s="549"/>
      <c r="U62" s="549"/>
      <c r="V62" s="549"/>
      <c r="W62" s="549"/>
      <c r="X62" s="549"/>
      <c r="Y62" s="549"/>
      <c r="Z62" s="549"/>
      <c r="AA62" s="549"/>
      <c r="AB62" s="549"/>
      <c r="AC62" s="549"/>
      <c r="AD62" s="549"/>
      <c r="AE62" s="549"/>
      <c r="AF62" s="549"/>
      <c r="AG62" s="549"/>
      <c r="AH62" s="549"/>
      <c r="AI62" s="549"/>
      <c r="AJ62" s="549"/>
      <c r="AM62" s="40">
        <f>+IF('（別紙１）原油換算シート【計画用】'!AM62&lt;&gt;"",'（別紙１）原油換算シート【計画用】'!AM62,"")</f>
        <v>48</v>
      </c>
      <c r="AN62" s="40" t="str">
        <f>+IF('（別紙１）原油換算シート【計画用】'!AN62&lt;&gt;"",'（別紙１）原油換算シート【計画用】'!AN62,"")</f>
        <v>A0016</v>
      </c>
      <c r="AO62" s="64" t="str">
        <f>+IF('（別紙１）原油換算シート【計画用】'!AO62&lt;&gt;"",'（別紙１）原油換算シート【計画用】'!AO62,"")</f>
        <v>ミツウロコグリーンエネルギー(株)メニューK(残差)</v>
      </c>
      <c r="AP62" s="65">
        <f>+IF('（別紙１）原油換算シート【計画用】'!AP62&lt;&gt;"",'（別紙１）原油換算シート【計画用】'!AP62,"")</f>
        <v>4.3600000000000003E-4</v>
      </c>
      <c r="AQ62" s="1" t="str">
        <f>+IF('（別紙１）原油換算シート【計画用】'!AQ62&lt;&gt;"",'（別紙１）原油換算シート【計画用】'!AQ62,"")</f>
        <v/>
      </c>
    </row>
    <row r="63" spans="2:43" ht="16.5" customHeight="1">
      <c r="B63" s="506" t="s">
        <v>265</v>
      </c>
      <c r="C63" s="507"/>
      <c r="D63" s="507"/>
      <c r="E63" s="495"/>
      <c r="F63" s="511" t="str">
        <f>IF(報告提出書【2年目】!AB32="","",報告提出書【2年目】!AB32)</f>
        <v/>
      </c>
      <c r="G63" s="512"/>
      <c r="H63" s="512"/>
      <c r="I63" s="507" t="s">
        <v>264</v>
      </c>
      <c r="J63" s="539"/>
      <c r="K63" s="544" t="s">
        <v>401</v>
      </c>
      <c r="L63" s="507"/>
      <c r="M63" s="507"/>
      <c r="N63" s="507"/>
      <c r="O63" s="507"/>
      <c r="P63" s="507"/>
      <c r="Q63" s="507"/>
      <c r="R63" s="507"/>
      <c r="S63" s="545"/>
      <c r="T63" s="541"/>
      <c r="U63" s="542"/>
      <c r="V63" s="543"/>
      <c r="W63" s="27" t="s">
        <v>264</v>
      </c>
      <c r="X63" s="27"/>
      <c r="Y63" s="27"/>
      <c r="Z63" s="27"/>
      <c r="AA63" s="27"/>
      <c r="AB63" s="27"/>
      <c r="AC63" s="27"/>
      <c r="AD63" s="27"/>
      <c r="AE63" s="27"/>
      <c r="AF63" s="27"/>
      <c r="AG63" s="27"/>
      <c r="AH63" s="27"/>
      <c r="AI63" s="27"/>
      <c r="AJ63" s="28"/>
      <c r="AM63" s="40">
        <f>+IF('（別紙１）原油換算シート【計画用】'!AM63&lt;&gt;"",'（別紙１）原油換算シート【計画用】'!AM63,"")</f>
        <v>49</v>
      </c>
      <c r="AN63" s="40" t="str">
        <f>+IF('（別紙１）原油換算シート【計画用】'!AN63&lt;&gt;"",'（別紙１）原油換算シート【計画用】'!AN63,"")</f>
        <v>A0016</v>
      </c>
      <c r="AO63" s="64" t="str">
        <f>+IF('（別紙１）原油換算シート【計画用】'!AO63&lt;&gt;"",'（別紙１）原油換算シート【計画用】'!AO63,"")</f>
        <v>ミツウロコグリーンエネルギー(株)(参考値)事業者全体</v>
      </c>
      <c r="AP63" s="65">
        <f>+IF('（別紙１）原油換算シート【計画用】'!AP63&lt;&gt;"",'（別紙１）原油換算シート【計画用】'!AP63,"")</f>
        <v>3.8699999999999997E-4</v>
      </c>
      <c r="AQ63" s="1" t="str">
        <f>+IF('（別紙１）原油換算シート【計画用】'!AQ63&lt;&gt;"",'（別紙１）原油換算シート【計画用】'!AQ63,"")</f>
        <v/>
      </c>
    </row>
    <row r="64" spans="2:43" ht="16.5" customHeight="1" thickBot="1">
      <c r="B64" s="508"/>
      <c r="C64" s="509"/>
      <c r="D64" s="509"/>
      <c r="E64" s="510"/>
      <c r="F64" s="513"/>
      <c r="G64" s="514"/>
      <c r="H64" s="514"/>
      <c r="I64" s="509"/>
      <c r="J64" s="540"/>
      <c r="K64" s="651" t="s">
        <v>518</v>
      </c>
      <c r="L64" s="652"/>
      <c r="M64" s="652"/>
      <c r="N64" s="652"/>
      <c r="O64" s="652"/>
      <c r="P64" s="46"/>
      <c r="Q64" s="46" t="s">
        <v>519</v>
      </c>
      <c r="R64" s="476"/>
      <c r="S64" s="477"/>
      <c r="T64" s="48" t="s">
        <v>507</v>
      </c>
      <c r="U64" s="45"/>
      <c r="V64" s="47" t="s">
        <v>509</v>
      </c>
      <c r="W64" s="478"/>
      <c r="X64" s="477"/>
      <c r="Y64" s="48" t="s">
        <v>507</v>
      </c>
      <c r="Z64" s="45"/>
      <c r="AA64" s="47" t="s">
        <v>508</v>
      </c>
      <c r="AB64" s="478"/>
      <c r="AC64" s="477"/>
      <c r="AD64" s="48" t="s">
        <v>507</v>
      </c>
      <c r="AE64" s="48"/>
      <c r="AF64" s="49" t="s">
        <v>506</v>
      </c>
      <c r="AG64" s="478"/>
      <c r="AH64" s="477"/>
      <c r="AI64" s="39" t="s">
        <v>507</v>
      </c>
      <c r="AJ64" s="50" t="s">
        <v>511</v>
      </c>
      <c r="AM64" s="40">
        <f>+IF('（別紙１）原油換算シート【計画用】'!AM64&lt;&gt;"",'（別紙１）原油換算シート【計画用】'!AM64,"")</f>
        <v>50</v>
      </c>
      <c r="AN64" s="40" t="str">
        <f>+IF('（別紙１）原油換算シート【計画用】'!AN64&lt;&gt;"",'（別紙１）原油換算シート【計画用】'!AN64,"")</f>
        <v>A0017</v>
      </c>
      <c r="AO64" s="64" t="str">
        <f>+IF('（別紙１）原油換算シート【計画用】'!AO64&lt;&gt;"",'（別紙１）原油換算シート【計画用】'!AO64,"")</f>
        <v>(株)リエネメニューA</v>
      </c>
      <c r="AP64" s="65">
        <f>+IF('（別紙１）原油換算シート【計画用】'!AP64&lt;&gt;"",'（別紙１）原油換算シート【計画用】'!AP64,"")</f>
        <v>0</v>
      </c>
      <c r="AQ64" s="1" t="str">
        <f>+IF('（別紙１）原油換算シート【計画用】'!AQ64&lt;&gt;"",'（別紙１）原油換算シート【計画用】'!AQ64,"")</f>
        <v/>
      </c>
    </row>
    <row r="65" spans="2:43" ht="15.75" customHeight="1">
      <c r="B65" s="504" t="s">
        <v>520</v>
      </c>
      <c r="C65" s="504"/>
      <c r="D65" s="504"/>
      <c r="E65" s="504"/>
      <c r="F65" s="504"/>
      <c r="G65" s="504"/>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M65" s="40">
        <f>+IF('（別紙１）原油換算シート【計画用】'!AM65&lt;&gt;"",'（別紙１）原油換算シート【計画用】'!AM65,"")</f>
        <v>51</v>
      </c>
      <c r="AN65" s="40" t="str">
        <f>+IF('（別紙１）原油換算シート【計画用】'!AN65&lt;&gt;"",'（別紙１）原油換算シート【計画用】'!AN65,"")</f>
        <v>A0017</v>
      </c>
      <c r="AO65" s="64" t="str">
        <f>+IF('（別紙１）原油換算シート【計画用】'!AO65&lt;&gt;"",'（別紙１）原油換算シート【計画用】'!AO65,"")</f>
        <v>(株)リエネメニューB</v>
      </c>
      <c r="AP65" s="65">
        <f>+IF('（別紙１）原油換算シート【計画用】'!AP65&lt;&gt;"",'（別紙１）原油換算シート【計画用】'!AP65,"")</f>
        <v>0</v>
      </c>
      <c r="AQ65" s="1" t="str">
        <f>+IF('（別紙１）原油換算シート【計画用】'!AQ65&lt;&gt;"",'（別紙１）原油換算シート【計画用】'!AQ65,"")</f>
        <v/>
      </c>
    </row>
    <row r="66" spans="2:43" ht="15.75" customHeight="1">
      <c r="B66" s="505"/>
      <c r="C66" s="505"/>
      <c r="D66" s="505"/>
      <c r="E66" s="505"/>
      <c r="F66" s="505"/>
      <c r="G66" s="505"/>
      <c r="H66" s="505"/>
      <c r="I66" s="505"/>
      <c r="J66" s="505"/>
      <c r="K66" s="505"/>
      <c r="L66" s="505"/>
      <c r="M66" s="505"/>
      <c r="N66" s="505"/>
      <c r="O66" s="505"/>
      <c r="P66" s="505"/>
      <c r="Q66" s="505"/>
      <c r="R66" s="505"/>
      <c r="S66" s="505"/>
      <c r="T66" s="505"/>
      <c r="U66" s="505"/>
      <c r="V66" s="505"/>
      <c r="W66" s="505"/>
      <c r="X66" s="505"/>
      <c r="Y66" s="505"/>
      <c r="Z66" s="505"/>
      <c r="AA66" s="505"/>
      <c r="AB66" s="505"/>
      <c r="AC66" s="505"/>
      <c r="AD66" s="505"/>
      <c r="AE66" s="505"/>
      <c r="AF66" s="505"/>
      <c r="AG66" s="505"/>
      <c r="AH66" s="505"/>
      <c r="AI66" s="505"/>
      <c r="AJ66" s="505"/>
      <c r="AM66" s="40">
        <f>+IF('（別紙１）原油換算シート【計画用】'!AM66&lt;&gt;"",'（別紙１）原油換算シート【計画用】'!AM66,"")</f>
        <v>52</v>
      </c>
      <c r="AN66" s="40" t="str">
        <f>+IF('（別紙１）原油換算シート【計画用】'!AN66&lt;&gt;"",'（別紙１）原油換算シート【計画用】'!AN66,"")</f>
        <v>A0017</v>
      </c>
      <c r="AO66" s="64" t="str">
        <f>+IF('（別紙１）原油換算シート【計画用】'!AO66&lt;&gt;"",'（別紙１）原油換算シート【計画用】'!AO66,"")</f>
        <v>(株)リエネメニューC(残差)</v>
      </c>
      <c r="AP66" s="65">
        <f>+IF('（別紙１）原油換算シート【計画用】'!AP66&lt;&gt;"",'（別紙１）原油換算シート【計画用】'!AP66,"")</f>
        <v>5.9199999999999997E-4</v>
      </c>
      <c r="AQ66" s="1" t="str">
        <f>+IF('（別紙１）原油換算シート【計画用】'!AQ66&lt;&gt;"",'（別紙１）原油換算シート【計画用】'!AQ66,"")</f>
        <v/>
      </c>
    </row>
    <row r="67" spans="2:43" ht="15" customHeight="1">
      <c r="B67" s="505"/>
      <c r="C67" s="505"/>
      <c r="D67" s="505"/>
      <c r="E67" s="505"/>
      <c r="F67" s="505"/>
      <c r="G67" s="505"/>
      <c r="H67" s="505"/>
      <c r="I67" s="505"/>
      <c r="J67" s="505"/>
      <c r="K67" s="505"/>
      <c r="L67" s="505"/>
      <c r="M67" s="505"/>
      <c r="N67" s="505"/>
      <c r="O67" s="505"/>
      <c r="P67" s="505"/>
      <c r="Q67" s="505"/>
      <c r="R67" s="505"/>
      <c r="S67" s="505"/>
      <c r="T67" s="505"/>
      <c r="U67" s="505"/>
      <c r="V67" s="505"/>
      <c r="W67" s="505"/>
      <c r="X67" s="505"/>
      <c r="Y67" s="505"/>
      <c r="Z67" s="505"/>
      <c r="AA67" s="505"/>
      <c r="AB67" s="505"/>
      <c r="AC67" s="505"/>
      <c r="AD67" s="505"/>
      <c r="AE67" s="505"/>
      <c r="AF67" s="505"/>
      <c r="AG67" s="505"/>
      <c r="AH67" s="505"/>
      <c r="AI67" s="505"/>
      <c r="AJ67" s="505"/>
      <c r="AM67" s="40">
        <f>+IF('（別紙１）原油換算シート【計画用】'!AM67&lt;&gt;"",'（別紙１）原油換算シート【計画用】'!AM67,"")</f>
        <v>53</v>
      </c>
      <c r="AN67" s="40" t="str">
        <f>+IF('（別紙１）原油換算シート【計画用】'!AN67&lt;&gt;"",'（別紙１）原油換算シート【計画用】'!AN67,"")</f>
        <v>A0017</v>
      </c>
      <c r="AO67" s="64" t="str">
        <f>+IF('（別紙１）原油換算シート【計画用】'!AO67&lt;&gt;"",'（別紙１）原油換算シート【計画用】'!AO67,"")</f>
        <v>(株)リエネ(参考値)事業者全体</v>
      </c>
      <c r="AP67" s="65">
        <f>+IF('（別紙１）原油換算シート【計画用】'!AP67&lt;&gt;"",'（別紙１）原油換算シート【計画用】'!AP67,"")</f>
        <v>2.8499999999999999E-4</v>
      </c>
      <c r="AQ67" s="1" t="str">
        <f>+IF('（別紙１）原油換算シート【計画用】'!AQ67&lt;&gt;"",'（別紙１）原油換算シート【計画用】'!AQ67,"")</f>
        <v/>
      </c>
    </row>
    <row r="68" spans="2:43">
      <c r="AM68" s="40">
        <f>+IF('（別紙１）原油換算シート【計画用】'!AM68&lt;&gt;"",'（別紙１）原油換算シート【計画用】'!AM68,"")</f>
        <v>54</v>
      </c>
      <c r="AN68" s="40" t="str">
        <f>+IF('（別紙１）原油換算シート【計画用】'!AN68&lt;&gt;"",'（別紙１）原油換算シート【計画用】'!AN68,"")</f>
        <v>A0018</v>
      </c>
      <c r="AO68" s="64" t="str">
        <f>+IF('（別紙１）原油換算シート【計画用】'!AO68&lt;&gt;"",'（別紙１）原油換算シート【計画用】'!AO68,"")</f>
        <v>ネクストパワーやまと(株)メニューA</v>
      </c>
      <c r="AP68" s="65">
        <f>+IF('（別紙１）原油換算シート【計画用】'!AP68&lt;&gt;"",'（別紙１）原油換算シート【計画用】'!AP68,"")</f>
        <v>0</v>
      </c>
      <c r="AQ68" s="1" t="str">
        <f>+IF('（別紙１）原油換算シート【計画用】'!AQ68&lt;&gt;"",'（別紙１）原油換算シート【計画用】'!AQ68,"")</f>
        <v/>
      </c>
    </row>
    <row r="69" spans="2:43">
      <c r="AM69" s="40">
        <f>+IF('（別紙１）原油換算シート【計画用】'!AM69&lt;&gt;"",'（別紙１）原油換算シート【計画用】'!AM69,"")</f>
        <v>55</v>
      </c>
      <c r="AN69" s="40" t="str">
        <f>+IF('（別紙１）原油換算シート【計画用】'!AN69&lt;&gt;"",'（別紙１）原油換算シート【計画用】'!AN69,"")</f>
        <v>A0018</v>
      </c>
      <c r="AO69" s="64" t="str">
        <f>+IF('（別紙１）原油換算シート【計画用】'!AO69&lt;&gt;"",'（別紙１）原油換算シート【計画用】'!AO69,"")</f>
        <v>ネクストパワーやまと(株)メニューB</v>
      </c>
      <c r="AP69" s="65">
        <f>+IF('（別紙１）原油換算シート【計画用】'!AP69&lt;&gt;"",'（別紙１）原油換算シート【計画用】'!AP69,"")</f>
        <v>2.4499999999999999E-4</v>
      </c>
      <c r="AQ69" s="1" t="str">
        <f>+IF('（別紙１）原油換算シート【計画用】'!AQ69&lt;&gt;"",'（別紙１）原油換算シート【計画用】'!AQ69,"")</f>
        <v/>
      </c>
    </row>
    <row r="70" spans="2:43">
      <c r="AM70" s="40">
        <f>+IF('（別紙１）原油換算シート【計画用】'!AM70&lt;&gt;"",'（別紙１）原油換算シート【計画用】'!AM70,"")</f>
        <v>56</v>
      </c>
      <c r="AN70" s="40" t="str">
        <f>+IF('（別紙１）原油換算シート【計画用】'!AN70&lt;&gt;"",'（別紙１）原油換算シート【計画用】'!AN70,"")</f>
        <v>A0018</v>
      </c>
      <c r="AO70" s="64" t="str">
        <f>+IF('（別紙１）原油換算シート【計画用】'!AO70&lt;&gt;"",'（別紙１）原油換算シート【計画用】'!AO70,"")</f>
        <v>ネクストパワーやまと(株)メニューC(残差)</v>
      </c>
      <c r="AP70" s="65">
        <f>+IF('（別紙１）原油換算シート【計画用】'!AP70&lt;&gt;"",'（別紙１）原油換算シート【計画用】'!AP70,"")</f>
        <v>4.7800000000000002E-4</v>
      </c>
      <c r="AQ70" s="1" t="str">
        <f>+IF('（別紙１）原油換算シート【計画用】'!AQ70&lt;&gt;"",'（別紙１）原油換算シート【計画用】'!AQ70,"")</f>
        <v/>
      </c>
    </row>
    <row r="71" spans="2:43">
      <c r="AM71" s="40">
        <f>+IF('（別紙１）原油換算シート【計画用】'!AM71&lt;&gt;"",'（別紙１）原油換算シート【計画用】'!AM71,"")</f>
        <v>57</v>
      </c>
      <c r="AN71" s="40" t="str">
        <f>+IF('（別紙１）原油換算シート【計画用】'!AN71&lt;&gt;"",'（別紙１）原油換算シート【計画用】'!AN71,"")</f>
        <v>A0018</v>
      </c>
      <c r="AO71" s="64" t="str">
        <f>+IF('（別紙１）原油換算シート【計画用】'!AO71&lt;&gt;"",'（別紙１）原油換算シート【計画用】'!AO71,"")</f>
        <v>ネクストパワーやまと(株)(参考値)事業者全体</v>
      </c>
      <c r="AP71" s="65">
        <f>+IF('（別紙１）原油換算シート【計画用】'!AP71&lt;&gt;"",'（別紙１）原油換算シート【計画用】'!AP71,"")</f>
        <v>4.75E-4</v>
      </c>
      <c r="AQ71" s="1" t="str">
        <f>+IF('（別紙１）原油換算シート【計画用】'!AQ71&lt;&gt;"",'（別紙１）原油換算シート【計画用】'!AQ71,"")</f>
        <v/>
      </c>
    </row>
    <row r="72" spans="2:43">
      <c r="AM72" s="40">
        <f>+IF('（別紙１）原油換算シート【計画用】'!AM72&lt;&gt;"",'（別紙１）原油換算シート【計画用】'!AM72,"")</f>
        <v>58</v>
      </c>
      <c r="AN72" s="40" t="str">
        <f>+IF('（別紙１）原油換算シート【計画用】'!AN72&lt;&gt;"",'（別紙１）原油換算シート【計画用】'!AN72,"")</f>
        <v>A0019</v>
      </c>
      <c r="AO72" s="64" t="str">
        <f>+IF('（別紙１）原油換算シート【計画用】'!AO72&lt;&gt;"",'（別紙１）原油換算シート【計画用】'!AO72,"")</f>
        <v>日本テクノ(株)メニューA</v>
      </c>
      <c r="AP72" s="65">
        <f>+IF('（別紙１）原油換算シート【計画用】'!AP72&lt;&gt;"",'（別紙１）原油換算シート【計画用】'!AP72,"")</f>
        <v>0</v>
      </c>
      <c r="AQ72" s="1" t="str">
        <f>+IF('（別紙１）原油換算シート【計画用】'!AQ72&lt;&gt;"",'（別紙１）原油換算シート【計画用】'!AQ72,"")</f>
        <v/>
      </c>
    </row>
    <row r="73" spans="2:43">
      <c r="AM73" s="40">
        <f>+IF('（別紙１）原油換算シート【計画用】'!AM73&lt;&gt;"",'（別紙１）原油換算シート【計画用】'!AM73,"")</f>
        <v>59</v>
      </c>
      <c r="AN73" s="40" t="str">
        <f>+IF('（別紙１）原油換算シート【計画用】'!AN73&lt;&gt;"",'（別紙１）原油換算シート【計画用】'!AN73,"")</f>
        <v>A0019</v>
      </c>
      <c r="AO73" s="64" t="str">
        <f>+IF('（別紙１）原油換算シート【計画用】'!AO73&lt;&gt;"",'（別紙１）原油換算シート【計画用】'!AO73,"")</f>
        <v>日本テクノ(株)メニューB(残差)</v>
      </c>
      <c r="AP73" s="65">
        <f>+IF('（別紙１）原油換算シート【計画用】'!AP73&lt;&gt;"",'（別紙１）原油換算シート【計画用】'!AP73,"")</f>
        <v>4.2000000000000002E-4</v>
      </c>
      <c r="AQ73" s="1" t="str">
        <f>+IF('（別紙１）原油換算シート【計画用】'!AQ73&lt;&gt;"",'（別紙１）原油換算シート【計画用】'!AQ73,"")</f>
        <v/>
      </c>
    </row>
    <row r="74" spans="2:43">
      <c r="AM74" s="40">
        <f>+IF('（別紙１）原油換算シート【計画用】'!AM74&lt;&gt;"",'（別紙１）原油換算シート【計画用】'!AM74,"")</f>
        <v>60</v>
      </c>
      <c r="AN74" s="40" t="str">
        <f>+IF('（別紙１）原油換算シート【計画用】'!AN74&lt;&gt;"",'（別紙１）原油換算シート【計画用】'!AN74,"")</f>
        <v>A0019</v>
      </c>
      <c r="AO74" s="64" t="str">
        <f>+IF('（別紙１）原油換算シート【計画用】'!AO74&lt;&gt;"",'（別紙１）原油換算シート【計画用】'!AO74,"")</f>
        <v>日本テクノ(株)(参考値)事業者全体</v>
      </c>
      <c r="AP74" s="65">
        <f>+IF('（別紙１）原油換算シート【計画用】'!AP74&lt;&gt;"",'（別紙１）原油換算シート【計画用】'!AP74,"")</f>
        <v>2.4000000000000001E-4</v>
      </c>
      <c r="AQ74" s="1" t="str">
        <f>+IF('（別紙１）原油換算シート【計画用】'!AQ74&lt;&gt;"",'（別紙１）原油換算シート【計画用】'!AQ74,"")</f>
        <v/>
      </c>
    </row>
    <row r="75" spans="2:43">
      <c r="AM75" s="40">
        <f>+IF('（別紙１）原油換算シート【計画用】'!AM75&lt;&gt;"",'（別紙１）原油換算シート【計画用】'!AM75,"")</f>
        <v>61</v>
      </c>
      <c r="AN75" s="40" t="str">
        <f>+IF('（別紙１）原油換算シート【計画用】'!AN75&lt;&gt;"",'（別紙１）原油換算シート【計画用】'!AN75,"")</f>
        <v>A0020</v>
      </c>
      <c r="AO75" s="64" t="str">
        <f>+IF('（別紙１）原油換算シート【計画用】'!AO75&lt;&gt;"",'（別紙１）原油換算シート【計画用】'!AO75,"")</f>
        <v>中央電力エナジー(株)メニューA</v>
      </c>
      <c r="AP75" s="65">
        <f>+IF('（別紙１）原油換算シート【計画用】'!AP75&lt;&gt;"",'（別紙１）原油換算シート【計画用】'!AP75,"")</f>
        <v>0</v>
      </c>
      <c r="AQ75" s="1" t="str">
        <f>+IF('（別紙１）原油換算シート【計画用】'!AQ75&lt;&gt;"",'（別紙１）原油換算シート【計画用】'!AQ75,"")</f>
        <v/>
      </c>
    </row>
    <row r="76" spans="2:43">
      <c r="AM76" s="40">
        <f>+IF('（別紙１）原油換算シート【計画用】'!AM76&lt;&gt;"",'（別紙１）原油換算シート【計画用】'!AM76,"")</f>
        <v>62</v>
      </c>
      <c r="AN76" s="40" t="str">
        <f>+IF('（別紙１）原油換算シート【計画用】'!AN76&lt;&gt;"",'（別紙１）原油換算シート【計画用】'!AN76,"")</f>
        <v>A0020</v>
      </c>
      <c r="AO76" s="64" t="str">
        <f>+IF('（別紙１）原油換算シート【計画用】'!AO76&lt;&gt;"",'（別紙１）原油換算シート【計画用】'!AO76,"")</f>
        <v>中央電力エナジー(株)メニューB</v>
      </c>
      <c r="AP76" s="65">
        <f>+IF('（別紙１）原油換算シート【計画用】'!AP76&lt;&gt;"",'（別紙１）原油換算シート【計画用】'!AP76,"")</f>
        <v>0</v>
      </c>
      <c r="AQ76" s="1" t="str">
        <f>+IF('（別紙１）原油換算シート【計画用】'!AQ76&lt;&gt;"",'（別紙１）原油換算シート【計画用】'!AQ76,"")</f>
        <v/>
      </c>
    </row>
    <row r="77" spans="2:43">
      <c r="AM77" s="40">
        <f>+IF('（別紙１）原油換算シート【計画用】'!AM77&lt;&gt;"",'（別紙１）原油換算シート【計画用】'!AM77,"")</f>
        <v>63</v>
      </c>
      <c r="AN77" s="40" t="str">
        <f>+IF('（別紙１）原油換算シート【計画用】'!AN77&lt;&gt;"",'（別紙１）原油換算シート【計画用】'!AN77,"")</f>
        <v>A0020</v>
      </c>
      <c r="AO77" s="64" t="str">
        <f>+IF('（別紙１）原油換算シート【計画用】'!AO77&lt;&gt;"",'（別紙１）原油換算シート【計画用】'!AO77,"")</f>
        <v>中央電力エナジー(株)メニューC</v>
      </c>
      <c r="AP77" s="65">
        <f>+IF('（別紙１）原油換算シート【計画用】'!AP77&lt;&gt;"",'（別紙１）原油換算シート【計画用】'!AP77,"")</f>
        <v>0</v>
      </c>
      <c r="AQ77" s="1" t="str">
        <f>+IF('（別紙１）原油換算シート【計画用】'!AQ77&lt;&gt;"",'（別紙１）原油換算シート【計画用】'!AQ77,"")</f>
        <v/>
      </c>
    </row>
    <row r="78" spans="2:43">
      <c r="AM78" s="40">
        <f>+IF('（別紙１）原油換算シート【計画用】'!AM78&lt;&gt;"",'（別紙１）原油換算シート【計画用】'!AM78,"")</f>
        <v>64</v>
      </c>
      <c r="AN78" s="40" t="str">
        <f>+IF('（別紙１）原油換算シート【計画用】'!AN78&lt;&gt;"",'（別紙１）原油換算シート【計画用】'!AN78,"")</f>
        <v>A0020</v>
      </c>
      <c r="AO78" s="64" t="str">
        <f>+IF('（別紙１）原油換算シート【計画用】'!AO78&lt;&gt;"",'（別紙１）原油換算シート【計画用】'!AO78,"")</f>
        <v>中央電力エナジー(株)メニューD(残差)</v>
      </c>
      <c r="AP78" s="65">
        <f>+IF('（別紙１）原油換算シート【計画用】'!AP78&lt;&gt;"",'（別紙１）原油換算シート【計画用】'!AP78,"")</f>
        <v>6.5099999999999999E-4</v>
      </c>
      <c r="AQ78" s="1" t="str">
        <f>+IF('（別紙１）原油換算シート【計画用】'!AQ78&lt;&gt;"",'（別紙１）原油換算シート【計画用】'!AQ78,"")</f>
        <v/>
      </c>
    </row>
    <row r="79" spans="2:43">
      <c r="AM79" s="40">
        <f>+IF('（別紙１）原油換算シート【計画用】'!AM79&lt;&gt;"",'（別紙１）原油換算シート【計画用】'!AM79,"")</f>
        <v>65</v>
      </c>
      <c r="AN79" s="40" t="str">
        <f>+IF('（別紙１）原油換算シート【計画用】'!AN79&lt;&gt;"",'（別紙１）原油換算シート【計画用】'!AN79,"")</f>
        <v>A0020</v>
      </c>
      <c r="AO79" s="64" t="str">
        <f>+IF('（別紙１）原油換算シート【計画用】'!AO79&lt;&gt;"",'（別紙１）原油換算シート【計画用】'!AO79,"")</f>
        <v>中央電力エナジー(株)(参考値)事業者全体</v>
      </c>
      <c r="AP79" s="65">
        <f>+IF('（別紙１）原油換算シート【計画用】'!AP79&lt;&gt;"",'（別紙１）原油換算シート【計画用】'!AP79,"")</f>
        <v>2.9799999999999998E-4</v>
      </c>
      <c r="AQ79" s="1" t="str">
        <f>+IF('（別紙１）原油換算シート【計画用】'!AQ79&lt;&gt;"",'（別紙１）原油換算シート【計画用】'!AQ79,"")</f>
        <v/>
      </c>
    </row>
    <row r="80" spans="2:43">
      <c r="AM80" s="40">
        <f>+IF('（別紙１）原油換算シート【計画用】'!AM80&lt;&gt;"",'（別紙１）原油換算シート【計画用】'!AM80,"")</f>
        <v>66</v>
      </c>
      <c r="AN80" s="40" t="str">
        <f>+IF('（別紙１）原油換算シート【計画用】'!AN80&lt;&gt;"",'（別紙１）原油換算シート【計画用】'!AN80,"")</f>
        <v>A0021</v>
      </c>
      <c r="AO80" s="64" t="str">
        <f>+IF('（別紙１）原油換算シート【計画用】'!AO80&lt;&gt;"",'（別紙１）原油換算シート【計画用】'!AO80,"")</f>
        <v>(株)LooopメニューA</v>
      </c>
      <c r="AP80" s="65">
        <f>+IF('（別紙１）原油換算シート【計画用】'!AP80&lt;&gt;"",'（別紙１）原油換算シート【計画用】'!AP80,"")</f>
        <v>0</v>
      </c>
      <c r="AQ80" s="1" t="str">
        <f>+IF('（別紙１）原油換算シート【計画用】'!AQ80&lt;&gt;"",'（別紙１）原油換算シート【計画用】'!AQ80,"")</f>
        <v/>
      </c>
    </row>
    <row r="81" spans="39:43">
      <c r="AM81" s="40">
        <f>+IF('（別紙１）原油換算シート【計画用】'!AM81&lt;&gt;"",'（別紙１）原油換算シート【計画用】'!AM81,"")</f>
        <v>67</v>
      </c>
      <c r="AN81" s="40" t="str">
        <f>+IF('（別紙１）原油換算シート【計画用】'!AN81&lt;&gt;"",'（別紙１）原油換算シート【計画用】'!AN81,"")</f>
        <v>A0021</v>
      </c>
      <c r="AO81" s="64" t="str">
        <f>+IF('（別紙１）原油換算シート【計画用】'!AO81&lt;&gt;"",'（別紙１）原油換算シート【計画用】'!AO81,"")</f>
        <v>(株)LooopメニューB</v>
      </c>
      <c r="AP81" s="65">
        <f>+IF('（別紙１）原油換算シート【計画用】'!AP81&lt;&gt;"",'（別紙１）原油換算シート【計画用】'!AP81,"")</f>
        <v>1.73E-4</v>
      </c>
      <c r="AQ81" s="1" t="str">
        <f>+IF('（別紙１）原油換算シート【計画用】'!AQ81&lt;&gt;"",'（別紙１）原油換算シート【計画用】'!AQ81,"")</f>
        <v/>
      </c>
    </row>
    <row r="82" spans="39:43">
      <c r="AM82" s="40">
        <f>+IF('（別紙１）原油換算シート【計画用】'!AM82&lt;&gt;"",'（別紙１）原油換算シート【計画用】'!AM82,"")</f>
        <v>68</v>
      </c>
      <c r="AN82" s="40" t="str">
        <f>+IF('（別紙１）原油換算シート【計画用】'!AN82&lt;&gt;"",'（別紙１）原油換算シート【計画用】'!AN82,"")</f>
        <v>A0021</v>
      </c>
      <c r="AO82" s="64" t="str">
        <f>+IF('（別紙１）原油換算シート【計画用】'!AO82&lt;&gt;"",'（別紙１）原油換算シート【計画用】'!AO82,"")</f>
        <v>(株)LooopメニューC(残差)</v>
      </c>
      <c r="AP82" s="65">
        <f>+IF('（別紙１）原油換算シート【計画用】'!AP82&lt;&gt;"",'（別紙１）原油換算シート【計画用】'!AP82,"")</f>
        <v>5.9599999999999996E-4</v>
      </c>
      <c r="AQ82" s="1" t="str">
        <f>+IF('（別紙１）原油換算シート【計画用】'!AQ82&lt;&gt;"",'（別紙１）原油換算シート【計画用】'!AQ82,"")</f>
        <v/>
      </c>
    </row>
    <row r="83" spans="39:43">
      <c r="AM83" s="40">
        <f>+IF('（別紙１）原油換算シート【計画用】'!AM83&lt;&gt;"",'（別紙１）原油換算シート【計画用】'!AM83,"")</f>
        <v>69</v>
      </c>
      <c r="AN83" s="40" t="str">
        <f>+IF('（別紙１）原油換算シート【計画用】'!AN83&lt;&gt;"",'（別紙１）原油換算シート【計画用】'!AN83,"")</f>
        <v>A0021</v>
      </c>
      <c r="AO83" s="64" t="str">
        <f>+IF('（別紙１）原油換算シート【計画用】'!AO83&lt;&gt;"",'（別紙１）原油換算シート【計画用】'!AO83,"")</f>
        <v>(株)Looop(参考値)事業者全体</v>
      </c>
      <c r="AP83" s="65">
        <f>+IF('（別紙１）原油換算シート【計画用】'!AP83&lt;&gt;"",'（別紙１）原油換算シート【計画用】'!AP83,"")</f>
        <v>5.8699999999999996E-4</v>
      </c>
      <c r="AQ83" s="1" t="str">
        <f>+IF('（別紙１）原油換算シート【計画用】'!AQ83&lt;&gt;"",'（別紙１）原油換算シート【計画用】'!AQ83,"")</f>
        <v/>
      </c>
    </row>
    <row r="84" spans="39:43">
      <c r="AM84" s="40">
        <f>+IF('（別紙１）原油換算シート【計画用】'!AM84&lt;&gt;"",'（別紙１）原油換算シート【計画用】'!AM84,"")</f>
        <v>70</v>
      </c>
      <c r="AN84" s="40" t="str">
        <f>+IF('（別紙１）原油換算シート【計画用】'!AN84&lt;&gt;"",'（別紙１）原油換算シート【計画用】'!AN84,"")</f>
        <v>A0023</v>
      </c>
      <c r="AO84" s="64" t="str">
        <f>+IF('（別紙１）原油換算シート【計画用】'!AO84&lt;&gt;"",'（別紙１）原油換算シート【計画用】'!AO84,"")</f>
        <v>(株)ナンワ(旧：(株)ナンワエナジー)</v>
      </c>
      <c r="AP84" s="65">
        <f>+IF('（別紙１）原油換算シート【計画用】'!AP84&lt;&gt;"",'（別紙１）原油換算シート【計画用】'!AP84,"")</f>
        <v>6.5300000000000004E-4</v>
      </c>
      <c r="AQ84" s="1" t="str">
        <f>+IF('（別紙１）原油換算シート【計画用】'!AQ84&lt;&gt;"",'（別紙１）原油換算シート【計画用】'!AQ84,"")</f>
        <v/>
      </c>
    </row>
    <row r="85" spans="39:43">
      <c r="AM85" s="40">
        <f>+IF('（別紙１）原油換算シート【計画用】'!AM85&lt;&gt;"",'（別紙１）原油換算シート【計画用】'!AM85,"")</f>
        <v>71</v>
      </c>
      <c r="AN85" s="40" t="str">
        <f>+IF('（別紙１）原油換算シート【計画用】'!AN85&lt;&gt;"",'（別紙１）原油換算シート【計画用】'!AN85,"")</f>
        <v>A0024</v>
      </c>
      <c r="AO85" s="64" t="str">
        <f>+IF('（別紙１）原油換算シート【計画用】'!AO85&lt;&gt;"",'（別紙１）原油換算シート【計画用】'!AO85,"")</f>
        <v>静岡ガス＆パワー(株)メニューA</v>
      </c>
      <c r="AP85" s="65">
        <f>+IF('（別紙１）原油換算シート【計画用】'!AP85&lt;&gt;"",'（別紙１）原油換算シート【計画用】'!AP85,"")</f>
        <v>3.1399999999999999E-4</v>
      </c>
      <c r="AQ85" s="1" t="str">
        <f>+IF('（別紙１）原油換算シート【計画用】'!AQ85&lt;&gt;"",'（別紙１）原油換算シート【計画用】'!AQ85,"")</f>
        <v/>
      </c>
    </row>
    <row r="86" spans="39:43">
      <c r="AM86" s="40">
        <f>+IF('（別紙１）原油換算シート【計画用】'!AM86&lt;&gt;"",'（別紙１）原油換算シート【計画用】'!AM86,"")</f>
        <v>72</v>
      </c>
      <c r="AN86" s="40" t="str">
        <f>+IF('（別紙１）原油換算シート【計画用】'!AN86&lt;&gt;"",'（別紙１）原油換算シート【計画用】'!AN86,"")</f>
        <v>A0024</v>
      </c>
      <c r="AO86" s="64" t="str">
        <f>+IF('（別紙１）原油換算シート【計画用】'!AO86&lt;&gt;"",'（別紙１）原油換算シート【計画用】'!AO86,"")</f>
        <v>静岡ガス＆パワー(株)メニューB</v>
      </c>
      <c r="AP86" s="65">
        <f>+IF('（別紙１）原油換算シート【計画用】'!AP86&lt;&gt;"",'（別紙１）原油換算シート【計画用】'!AP86,"")</f>
        <v>0</v>
      </c>
      <c r="AQ86" s="1" t="str">
        <f>+IF('（別紙１）原油換算シート【計画用】'!AQ86&lt;&gt;"",'（別紙１）原油換算シート【計画用】'!AQ86,"")</f>
        <v/>
      </c>
    </row>
    <row r="87" spans="39:43">
      <c r="AM87" s="40">
        <f>+IF('（別紙１）原油換算シート【計画用】'!AM87&lt;&gt;"",'（別紙１）原油換算シート【計画用】'!AM87,"")</f>
        <v>73</v>
      </c>
      <c r="AN87" s="40" t="str">
        <f>+IF('（別紙１）原油換算シート【計画用】'!AN87&lt;&gt;"",'（別紙１）原油換算シート【計画用】'!AN87,"")</f>
        <v>A0024</v>
      </c>
      <c r="AO87" s="64" t="str">
        <f>+IF('（別紙１）原油換算シート【計画用】'!AO87&lt;&gt;"",'（別紙１）原油換算シート【計画用】'!AO87,"")</f>
        <v>静岡ガス＆パワー(株)メニューC</v>
      </c>
      <c r="AP87" s="65">
        <f>+IF('（別紙１）原油換算シート【計画用】'!AP87&lt;&gt;"",'（別紙１）原油換算シート【計画用】'!AP87,"")</f>
        <v>3.5500000000000001E-4</v>
      </c>
      <c r="AQ87" s="1" t="str">
        <f>+IF('（別紙１）原油換算シート【計画用】'!AQ87&lt;&gt;"",'（別紙１）原油換算シート【計画用】'!AQ87,"")</f>
        <v/>
      </c>
    </row>
    <row r="88" spans="39:43">
      <c r="AM88" s="40">
        <f>+IF('（別紙１）原油換算シート【計画用】'!AM88&lt;&gt;"",'（別紙１）原油換算シート【計画用】'!AM88,"")</f>
        <v>74</v>
      </c>
      <c r="AN88" s="40" t="str">
        <f>+IF('（別紙１）原油換算シート【計画用】'!AN88&lt;&gt;"",'（別紙１）原油換算シート【計画用】'!AN88,"")</f>
        <v>A0024</v>
      </c>
      <c r="AO88" s="64" t="str">
        <f>+IF('（別紙１）原油換算シート【計画用】'!AO88&lt;&gt;"",'（別紙１）原油換算シート【計画用】'!AO88,"")</f>
        <v>静岡ガス＆パワー(株)メニューD</v>
      </c>
      <c r="AP88" s="65">
        <f>+IF('（別紙１）原油換算シート【計画用】'!AP88&lt;&gt;"",'（別紙１）原油換算シート【計画用】'!AP88,"")</f>
        <v>0</v>
      </c>
      <c r="AQ88" s="1" t="str">
        <f>+IF('（別紙１）原油換算シート【計画用】'!AQ88&lt;&gt;"",'（別紙１）原油換算シート【計画用】'!AQ88,"")</f>
        <v/>
      </c>
    </row>
    <row r="89" spans="39:43">
      <c r="AM89" s="40">
        <f>+IF('（別紙１）原油換算シート【計画用】'!AM89&lt;&gt;"",'（別紙１）原油換算シート【計画用】'!AM89,"")</f>
        <v>75</v>
      </c>
      <c r="AN89" s="40" t="str">
        <f>+IF('（別紙１）原油換算シート【計画用】'!AN89&lt;&gt;"",'（別紙１）原油換算シート【計画用】'!AN89,"")</f>
        <v>A0024</v>
      </c>
      <c r="AO89" s="64" t="str">
        <f>+IF('（別紙１）原油換算シート【計画用】'!AO89&lt;&gt;"",'（別紙１）原油換算シート【計画用】'!AO89,"")</f>
        <v>静岡ガス＆パワー(株)メニューE</v>
      </c>
      <c r="AP89" s="65">
        <f>+IF('（別紙１）原油換算シート【計画用】'!AP89&lt;&gt;"",'（別紙１）原油換算シート【計画用】'!AP89,"")</f>
        <v>3.3199999999999999E-4</v>
      </c>
      <c r="AQ89" s="1" t="str">
        <f>+IF('（別紙１）原油換算シート【計画用】'!AQ89&lt;&gt;"",'（別紙１）原油換算シート【計画用】'!AQ89,"")</f>
        <v/>
      </c>
    </row>
    <row r="90" spans="39:43">
      <c r="AM90" s="40">
        <f>+IF('（別紙１）原油換算シート【計画用】'!AM90&lt;&gt;"",'（別紙１）原油換算シート【計画用】'!AM90,"")</f>
        <v>76</v>
      </c>
      <c r="AN90" s="40" t="str">
        <f>+IF('（別紙１）原油換算シート【計画用】'!AN90&lt;&gt;"",'（別紙１）原油換算シート【計画用】'!AN90,"")</f>
        <v>A0024</v>
      </c>
      <c r="AO90" s="64" t="str">
        <f>+IF('（別紙１）原油換算シート【計画用】'!AO90&lt;&gt;"",'（別紙１）原油換算シート【計画用】'!AO90,"")</f>
        <v>静岡ガス＆パワー(株)メニューF(残差)</v>
      </c>
      <c r="AP90" s="65">
        <f>+IF('（別紙１）原油換算シート【計画用】'!AP90&lt;&gt;"",'（別紙１）原油換算シート【計画用】'!AP90,"")</f>
        <v>4.8899999999999996E-4</v>
      </c>
      <c r="AQ90" s="1" t="str">
        <f>+IF('（別紙１）原油換算シート【計画用】'!AQ90&lt;&gt;"",'（別紙１）原油換算シート【計画用】'!AQ90,"")</f>
        <v/>
      </c>
    </row>
    <row r="91" spans="39:43">
      <c r="AM91" s="40">
        <f>+IF('（別紙１）原油換算シート【計画用】'!AM91&lt;&gt;"",'（別紙１）原油換算シート【計画用】'!AM91,"")</f>
        <v>77</v>
      </c>
      <c r="AN91" s="40" t="str">
        <f>+IF('（別紙１）原油換算シート【計画用】'!AN91&lt;&gt;"",'（別紙１）原油換算シート【計画用】'!AN91,"")</f>
        <v>A0024</v>
      </c>
      <c r="AO91" s="64" t="str">
        <f>+IF('（別紙１）原油換算シート【計画用】'!AO91&lt;&gt;"",'（別紙１）原油換算シート【計画用】'!AO91,"")</f>
        <v>静岡ガス＆パワー(株)(参考値)事業者全体</v>
      </c>
      <c r="AP91" s="65">
        <f>+IF('（別紙１）原油換算シート【計画用】'!AP91&lt;&gt;"",'（別紙１）原油換算シート【計画用】'!AP91,"")</f>
        <v>4.5899999999999999E-4</v>
      </c>
      <c r="AQ91" s="1" t="str">
        <f>+IF('（別紙１）原油換算シート【計画用】'!AQ91&lt;&gt;"",'（別紙１）原油換算シート【計画用】'!AQ91,"")</f>
        <v/>
      </c>
    </row>
    <row r="92" spans="39:43">
      <c r="AM92" s="40">
        <f>+IF('（別紙１）原油換算シート【計画用】'!AM92&lt;&gt;"",'（別紙１）原油換算シート【計画用】'!AM92,"")</f>
        <v>78</v>
      </c>
      <c r="AN92" s="40" t="str">
        <f>+IF('（別紙１）原油換算シート【計画用】'!AN92&lt;&gt;"",'（別紙１）原油換算シート【計画用】'!AN92,"")</f>
        <v>A0025</v>
      </c>
      <c r="AO92" s="64" t="str">
        <f>+IF('（別紙１）原油換算シート【計画用】'!AO92&lt;&gt;"",'（別紙１）原油換算シート【計画用】'!AO92,"")</f>
        <v>荏原環境プラント(株)メニューA</v>
      </c>
      <c r="AP92" s="65">
        <f>+IF('（別紙１）原油換算シート【計画用】'!AP92&lt;&gt;"",'（別紙１）原油換算シート【計画用】'!AP92,"")</f>
        <v>0</v>
      </c>
      <c r="AQ92" s="1" t="str">
        <f>+IF('（別紙１）原油換算シート【計画用】'!AQ92&lt;&gt;"",'（別紙１）原油換算シート【計画用】'!AQ92,"")</f>
        <v/>
      </c>
    </row>
    <row r="93" spans="39:43">
      <c r="AM93" s="40">
        <f>+IF('（別紙１）原油換算シート【計画用】'!AM93&lt;&gt;"",'（別紙１）原油換算シート【計画用】'!AM93,"")</f>
        <v>79</v>
      </c>
      <c r="AN93" s="40" t="str">
        <f>+IF('（別紙１）原油換算シート【計画用】'!AN93&lt;&gt;"",'（別紙１）原油換算シート【計画用】'!AN93,"")</f>
        <v>A0025</v>
      </c>
      <c r="AO93" s="64" t="str">
        <f>+IF('（別紙１）原油換算シート【計画用】'!AO93&lt;&gt;"",'（別紙１）原油換算シート【計画用】'!AO93,"")</f>
        <v>荏原環境プラント(株)メニューB</v>
      </c>
      <c r="AP93" s="65">
        <f>+IF('（別紙１）原油換算シート【計画用】'!AP93&lt;&gt;"",'（別紙１）原油換算シート【計画用】'!AP93,"")</f>
        <v>0</v>
      </c>
      <c r="AQ93" s="1" t="str">
        <f>+IF('（別紙１）原油換算シート【計画用】'!AQ93&lt;&gt;"",'（別紙１）原油換算シート【計画用】'!AQ93,"")</f>
        <v/>
      </c>
    </row>
    <row r="94" spans="39:43">
      <c r="AM94" s="40">
        <f>+IF('（別紙１）原油換算シート【計画用】'!AM94&lt;&gt;"",'（別紙１）原油換算シート【計画用】'!AM94,"")</f>
        <v>80</v>
      </c>
      <c r="AN94" s="40" t="str">
        <f>+IF('（別紙１）原油換算シート【計画用】'!AN94&lt;&gt;"",'（別紙１）原油換算シート【計画用】'!AN94,"")</f>
        <v>A0025</v>
      </c>
      <c r="AO94" s="64" t="str">
        <f>+IF('（別紙１）原油換算シート【計画用】'!AO94&lt;&gt;"",'（別紙１）原油換算シート【計画用】'!AO94,"")</f>
        <v>荏原環境プラント(株)メニューC</v>
      </c>
      <c r="AP94" s="65">
        <f>+IF('（別紙１）原油換算シート【計画用】'!AP94&lt;&gt;"",'（別紙１）原油換算シート【計画用】'!AP94,"")</f>
        <v>1.36E-4</v>
      </c>
      <c r="AQ94" s="1" t="str">
        <f>+IF('（別紙１）原油換算シート【計画用】'!AQ94&lt;&gt;"",'（別紙１）原油換算シート【計画用】'!AQ94,"")</f>
        <v/>
      </c>
    </row>
    <row r="95" spans="39:43">
      <c r="AM95" s="40">
        <f>+IF('（別紙１）原油換算シート【計画用】'!AM95&lt;&gt;"",'（別紙１）原油換算シート【計画用】'!AM95,"")</f>
        <v>81</v>
      </c>
      <c r="AN95" s="40" t="str">
        <f>+IF('（別紙１）原油換算シート【計画用】'!AN95&lt;&gt;"",'（別紙１）原油換算シート【計画用】'!AN95,"")</f>
        <v>A0025</v>
      </c>
      <c r="AO95" s="64" t="str">
        <f>+IF('（別紙１）原油換算シート【計画用】'!AO95&lt;&gt;"",'（別紙１）原油換算シート【計画用】'!AO95,"")</f>
        <v>荏原環境プラント(株)メニューD</v>
      </c>
      <c r="AP95" s="65">
        <f>+IF('（別紙１）原油換算シート【計画用】'!AP95&lt;&gt;"",'（別紙１）原油換算シート【計画用】'!AP95,"")</f>
        <v>2.7599999999999999E-4</v>
      </c>
      <c r="AQ95" s="1" t="str">
        <f>+IF('（別紙１）原油換算シート【計画用】'!AQ95&lt;&gt;"",'（別紙１）原油換算シート【計画用】'!AQ95,"")</f>
        <v/>
      </c>
    </row>
    <row r="96" spans="39:43">
      <c r="AM96" s="40">
        <f>+IF('（別紙１）原油換算シート【計画用】'!AM96&lt;&gt;"",'（別紙１）原油換算シート【計画用】'!AM96,"")</f>
        <v>82</v>
      </c>
      <c r="AN96" s="40" t="str">
        <f>+IF('（別紙１）原油換算シート【計画用】'!AN96&lt;&gt;"",'（別紙１）原油換算シート【計画用】'!AN96,"")</f>
        <v>A0025</v>
      </c>
      <c r="AO96" s="64" t="str">
        <f>+IF('（別紙１）原油換算シート【計画用】'!AO96&lt;&gt;"",'（別紙１）原油換算シート【計画用】'!AO96,"")</f>
        <v>荏原環境プラント(株)メニューE</v>
      </c>
      <c r="AP96" s="65">
        <f>+IF('（別紙１）原油換算シート【計画用】'!AP96&lt;&gt;"",'（別紙１）原油換算シート【計画用】'!AP96,"")</f>
        <v>2.0599999999999999E-4</v>
      </c>
      <c r="AQ96" s="1" t="str">
        <f>+IF('（別紙１）原油換算シート【計画用】'!AQ96&lt;&gt;"",'（別紙１）原油換算シート【計画用】'!AQ96,"")</f>
        <v/>
      </c>
    </row>
    <row r="97" spans="39:43">
      <c r="AM97" s="40">
        <f>+IF('（別紙１）原油換算シート【計画用】'!AM97&lt;&gt;"",'（別紙１）原油換算シート【計画用】'!AM97,"")</f>
        <v>83</v>
      </c>
      <c r="AN97" s="40" t="str">
        <f>+IF('（別紙１）原油換算シート【計画用】'!AN97&lt;&gt;"",'（別紙１）原油換算シート【計画用】'!AN97,"")</f>
        <v>A0025</v>
      </c>
      <c r="AO97" s="64" t="str">
        <f>+IF('（別紙１）原油換算シート【計画用】'!AO97&lt;&gt;"",'（別紙１）原油換算シート【計画用】'!AO97,"")</f>
        <v>荏原環境プラント(株)メニューF</v>
      </c>
      <c r="AP97" s="65">
        <f>+IF('（別紙１）原油換算シート【計画用】'!AP97&lt;&gt;"",'（別紙１）原油換算シート【計画用】'!AP97,"")</f>
        <v>2.7599999999999999E-4</v>
      </c>
      <c r="AQ97" s="1" t="str">
        <f>+IF('（別紙１）原油換算シート【計画用】'!AQ97&lt;&gt;"",'（別紙１）原油換算シート【計画用】'!AQ97,"")</f>
        <v/>
      </c>
    </row>
    <row r="98" spans="39:43">
      <c r="AM98" s="40">
        <f>+IF('（別紙１）原油換算シート【計画用】'!AM98&lt;&gt;"",'（別紙１）原油換算シート【計画用】'!AM98,"")</f>
        <v>84</v>
      </c>
      <c r="AN98" s="40" t="str">
        <f>+IF('（別紙１）原油換算シート【計画用】'!AN98&lt;&gt;"",'（別紙１）原油換算シート【計画用】'!AN98,"")</f>
        <v>A0025</v>
      </c>
      <c r="AO98" s="64" t="str">
        <f>+IF('（別紙１）原油換算シート【計画用】'!AO98&lt;&gt;"",'（別紙１）原油換算シート【計画用】'!AO98,"")</f>
        <v>荏原環境プラント(株)メニューG</v>
      </c>
      <c r="AP98" s="65">
        <f>+IF('（別紙１）原油換算シート【計画用】'!AP98&lt;&gt;"",'（別紙１）原油換算シート【計画用】'!AP98,"")</f>
        <v>3.4699999999999998E-4</v>
      </c>
      <c r="AQ98" s="1" t="str">
        <f>+IF('（別紙１）原油換算シート【計画用】'!AQ98&lt;&gt;"",'（別紙１）原油換算シート【計画用】'!AQ98,"")</f>
        <v/>
      </c>
    </row>
    <row r="99" spans="39:43">
      <c r="AM99" s="40">
        <f>+IF('（別紙１）原油換算シート【計画用】'!AM99&lt;&gt;"",'（別紙１）原油換算シート【計画用】'!AM99,"")</f>
        <v>85</v>
      </c>
      <c r="AN99" s="40" t="str">
        <f>+IF('（別紙１）原油換算シート【計画用】'!AN99&lt;&gt;"",'（別紙１）原油換算シート【計画用】'!AN99,"")</f>
        <v>A0025</v>
      </c>
      <c r="AO99" s="64" t="str">
        <f>+IF('（別紙１）原油換算シート【計画用】'!AO99&lt;&gt;"",'（別紙１）原油換算シート【計画用】'!AO99,"")</f>
        <v>荏原環境プラント(株)メニューH</v>
      </c>
      <c r="AP99" s="65">
        <f>+IF('（別紙１）原油換算シート【計画用】'!AP99&lt;&gt;"",'（別紙１）原油換算シート【計画用】'!AP99,"")</f>
        <v>3.6499999999999998E-4</v>
      </c>
      <c r="AQ99" s="1" t="str">
        <f>+IF('（別紙１）原油換算シート【計画用】'!AQ99&lt;&gt;"",'（別紙１）原油換算シート【計画用】'!AQ99,"")</f>
        <v/>
      </c>
    </row>
    <row r="100" spans="39:43">
      <c r="AM100" s="40">
        <f>+IF('（別紙１）原油換算シート【計画用】'!AM100&lt;&gt;"",'（別紙１）原油換算シート【計画用】'!AM100,"")</f>
        <v>86</v>
      </c>
      <c r="AN100" s="40" t="str">
        <f>+IF('（別紙１）原油換算シート【計画用】'!AN100&lt;&gt;"",'（別紙１）原油換算シート【計画用】'!AN100,"")</f>
        <v>A0025</v>
      </c>
      <c r="AO100" s="64" t="str">
        <f>+IF('（別紙１）原油換算シート【計画用】'!AO100&lt;&gt;"",'（別紙１）原油換算シート【計画用】'!AO100,"")</f>
        <v>荏原環境プラント(株)メニューI</v>
      </c>
      <c r="AP100" s="65">
        <f>+IF('（別紙１）原油換算シート【計画用】'!AP100&lt;&gt;"",'（別紙１）原油換算シート【計画用】'!AP100,"")</f>
        <v>2.5000000000000001E-4</v>
      </c>
      <c r="AQ100" s="1" t="str">
        <f>+IF('（別紙１）原油換算シート【計画用】'!AQ100&lt;&gt;"",'（別紙１）原油換算シート【計画用】'!AQ100,"")</f>
        <v/>
      </c>
    </row>
    <row r="101" spans="39:43">
      <c r="AM101" s="40">
        <f>+IF('（別紙１）原油換算シート【計画用】'!AM101&lt;&gt;"",'（別紙１）原油換算シート【計画用】'!AM101,"")</f>
        <v>87</v>
      </c>
      <c r="AN101" s="40" t="str">
        <f>+IF('（別紙１）原油換算シート【計画用】'!AN101&lt;&gt;"",'（別紙１）原油換算シート【計画用】'!AN101,"")</f>
        <v>A0025</v>
      </c>
      <c r="AO101" s="64" t="str">
        <f>+IF('（別紙１）原油換算シート【計画用】'!AO101&lt;&gt;"",'（別紙１）原油換算シート【計画用】'!AO101,"")</f>
        <v>荏原環境プラント(株)メニューJ</v>
      </c>
      <c r="AP101" s="65">
        <f>+IF('（別紙１）原油換算シート【計画用】'!AP101&lt;&gt;"",'（別紙１）原油換算シート【計画用】'!AP101,"")</f>
        <v>2.9999999999999997E-4</v>
      </c>
      <c r="AQ101" s="1" t="str">
        <f>+IF('（別紙１）原油換算シート【計画用】'!AQ101&lt;&gt;"",'（別紙１）原油換算シート【計画用】'!AQ101,"")</f>
        <v/>
      </c>
    </row>
    <row r="102" spans="39:43">
      <c r="AM102" s="40">
        <f>+IF('（別紙１）原油換算シート【計画用】'!AM102&lt;&gt;"",'（別紙１）原油換算シート【計画用】'!AM102,"")</f>
        <v>88</v>
      </c>
      <c r="AN102" s="40" t="str">
        <f>+IF('（別紙１）原油換算シート【計画用】'!AN102&lt;&gt;"",'（別紙１）原油換算シート【計画用】'!AN102,"")</f>
        <v>A0025</v>
      </c>
      <c r="AO102" s="64" t="str">
        <f>+IF('（別紙１）原油換算シート【計画用】'!AO102&lt;&gt;"",'（別紙１）原油換算シート【計画用】'!AO102,"")</f>
        <v>荏原環境プラント(株)メニューK</v>
      </c>
      <c r="AP102" s="65">
        <f>+IF('（別紙１）原油換算シート【計画用】'!AP102&lt;&gt;"",'（別紙１）原油換算シート【計画用】'!AP102,"")</f>
        <v>1.6200000000000001E-4</v>
      </c>
      <c r="AQ102" s="1" t="str">
        <f>+IF('（別紙１）原油換算シート【計画用】'!AQ102&lt;&gt;"",'（別紙１）原油換算シート【計画用】'!AQ102,"")</f>
        <v/>
      </c>
    </row>
    <row r="103" spans="39:43">
      <c r="AM103" s="40">
        <f>+IF('（別紙１）原油換算シート【計画用】'!AM103&lt;&gt;"",'（別紙１）原油換算シート【計画用】'!AM103,"")</f>
        <v>89</v>
      </c>
      <c r="AN103" s="40" t="str">
        <f>+IF('（別紙１）原油換算シート【計画用】'!AN103&lt;&gt;"",'（別紙１）原油換算シート【計画用】'!AN103,"")</f>
        <v>A0025</v>
      </c>
      <c r="AO103" s="64" t="str">
        <f>+IF('（別紙１）原油換算シート【計画用】'!AO103&lt;&gt;"",'（別紙１）原油換算シート【計画用】'!AO103,"")</f>
        <v>荏原環境プラント(株)メニューL</v>
      </c>
      <c r="AP103" s="65">
        <f>+IF('（別紙１）原油換算シート【計画用】'!AP103&lt;&gt;"",'（別紙１）原油換算シート【計画用】'!AP103,"")</f>
        <v>4.2200000000000001E-4</v>
      </c>
      <c r="AQ103" s="1" t="str">
        <f>+IF('（別紙１）原油換算シート【計画用】'!AQ103&lt;&gt;"",'（別紙１）原油換算シート【計画用】'!AQ103,"")</f>
        <v/>
      </c>
    </row>
    <row r="104" spans="39:43">
      <c r="AM104" s="40">
        <f>+IF('（別紙１）原油換算シート【計画用】'!AM104&lt;&gt;"",'（別紙１）原油換算シート【計画用】'!AM104,"")</f>
        <v>90</v>
      </c>
      <c r="AN104" s="40" t="str">
        <f>+IF('（別紙１）原油換算シート【計画用】'!AN104&lt;&gt;"",'（別紙１）原油換算シート【計画用】'!AN104,"")</f>
        <v>A0025</v>
      </c>
      <c r="AO104" s="64" t="str">
        <f>+IF('（別紙１）原油換算シート【計画用】'!AO104&lt;&gt;"",'（別紙１）原油換算シート【計画用】'!AO104,"")</f>
        <v>荏原環境プラント(株)メニューM</v>
      </c>
      <c r="AP104" s="65">
        <f>+IF('（別紙１）原油換算シート【計画用】'!AP104&lt;&gt;"",'（別紙１）原油換算シート【計画用】'!AP104,"")</f>
        <v>3.6499999999999998E-4</v>
      </c>
      <c r="AQ104" s="1" t="str">
        <f>+IF('（別紙１）原油換算シート【計画用】'!AQ104&lt;&gt;"",'（別紙１）原油換算シート【計画用】'!AQ104,"")</f>
        <v/>
      </c>
    </row>
    <row r="105" spans="39:43">
      <c r="AM105" s="40">
        <f>+IF('（別紙１）原油換算シート【計画用】'!AM105&lt;&gt;"",'（別紙１）原油換算シート【計画用】'!AM105,"")</f>
        <v>91</v>
      </c>
      <c r="AN105" s="40" t="str">
        <f>+IF('（別紙１）原油換算シート【計画用】'!AN105&lt;&gt;"",'（別紙１）原油換算シート【計画用】'!AN105,"")</f>
        <v>A0025</v>
      </c>
      <c r="AO105" s="64" t="str">
        <f>+IF('（別紙１）原油換算シート【計画用】'!AO105&lt;&gt;"",'（別紙１）原油換算シート【計画用】'!AO105,"")</f>
        <v>荏原環境プラント(株)メニューN</v>
      </c>
      <c r="AP105" s="65">
        <f>+IF('（別紙１）原油換算シート【計画用】'!AP105&lt;&gt;"",'（別紙１）原油換算シート【計画用】'!AP105,"")</f>
        <v>4.6999999999999997E-5</v>
      </c>
      <c r="AQ105" s="1" t="str">
        <f>+IF('（別紙１）原油換算シート【計画用】'!AQ105&lt;&gt;"",'（別紙１）原油換算シート【計画用】'!AQ105,"")</f>
        <v/>
      </c>
    </row>
    <row r="106" spans="39:43">
      <c r="AM106" s="40">
        <f>+IF('（別紙１）原油換算シート【計画用】'!AM106&lt;&gt;"",'（別紙１）原油換算シート【計画用】'!AM106,"")</f>
        <v>92</v>
      </c>
      <c r="AN106" s="40" t="str">
        <f>+IF('（別紙１）原油換算シート【計画用】'!AN106&lt;&gt;"",'（別紙１）原油換算シート【計画用】'!AN106,"")</f>
        <v>A0025</v>
      </c>
      <c r="AO106" s="64" t="str">
        <f>+IF('（別紙１）原油換算シート【計画用】'!AO106&lt;&gt;"",'（別紙１）原油換算シート【計画用】'!AO106,"")</f>
        <v>荏原環境プラント(株)メニューO</v>
      </c>
      <c r="AP106" s="65">
        <f>+IF('（別紙１）原油換算シート【計画用】'!AP106&lt;&gt;"",'（別紙１）原油換算シート【計画用】'!AP106,"")</f>
        <v>1.9000000000000001E-4</v>
      </c>
      <c r="AQ106" s="1" t="str">
        <f>+IF('（別紙１）原油換算シート【計画用】'!AQ106&lt;&gt;"",'（別紙１）原油換算シート【計画用】'!AQ106,"")</f>
        <v/>
      </c>
    </row>
    <row r="107" spans="39:43">
      <c r="AM107" s="40">
        <f>+IF('（別紙１）原油換算シート【計画用】'!AM107&lt;&gt;"",'（別紙１）原油換算シート【計画用】'!AM107,"")</f>
        <v>93</v>
      </c>
      <c r="AN107" s="40" t="str">
        <f>+IF('（別紙１）原油換算シート【計画用】'!AN107&lt;&gt;"",'（別紙１）原油換算シート【計画用】'!AN107,"")</f>
        <v>A0025</v>
      </c>
      <c r="AO107" s="64" t="str">
        <f>+IF('（別紙１）原油換算シート【計画用】'!AO107&lt;&gt;"",'（別紙１）原油換算シート【計画用】'!AO107,"")</f>
        <v>荏原環境プラント(株)メニューP</v>
      </c>
      <c r="AP107" s="65">
        <f>+IF('（別紙１）原油換算シート【計画用】'!AP107&lt;&gt;"",'（別紙１）原油換算シート【計画用】'!AP107,"")</f>
        <v>2.04E-4</v>
      </c>
      <c r="AQ107" s="1" t="str">
        <f>+IF('（別紙１）原油換算シート【計画用】'!AQ107&lt;&gt;"",'（別紙１）原油換算シート【計画用】'!AQ107,"")</f>
        <v/>
      </c>
    </row>
    <row r="108" spans="39:43">
      <c r="AM108" s="40">
        <f>+IF('（別紙１）原油換算シート【計画用】'!AM108&lt;&gt;"",'（別紙１）原油換算シート【計画用】'!AM108,"")</f>
        <v>94</v>
      </c>
      <c r="AN108" s="40" t="str">
        <f>+IF('（別紙１）原油換算シート【計画用】'!AN108&lt;&gt;"",'（別紙１）原油換算シート【計画用】'!AN108,"")</f>
        <v>A0025</v>
      </c>
      <c r="AO108" s="64" t="str">
        <f>+IF('（別紙１）原油換算シート【計画用】'!AO108&lt;&gt;"",'（別紙１）原油換算シート【計画用】'!AO108,"")</f>
        <v>荏原環境プラント(株)メニューQ</v>
      </c>
      <c r="AP108" s="65">
        <f>+IF('（別紙１）原油換算シート【計画用】'!AP108&lt;&gt;"",'（別紙１）原油換算シート【計画用】'!AP108,"")</f>
        <v>0</v>
      </c>
      <c r="AQ108" s="1" t="str">
        <f>+IF('（別紙１）原油換算シート【計画用】'!AQ108&lt;&gt;"",'（別紙１）原油換算シート【計画用】'!AQ108,"")</f>
        <v/>
      </c>
    </row>
    <row r="109" spans="39:43">
      <c r="AM109" s="40">
        <f>+IF('（別紙１）原油換算シート【計画用】'!AM109&lt;&gt;"",'（別紙１）原油換算シート【計画用】'!AM109,"")</f>
        <v>95</v>
      </c>
      <c r="AN109" s="40" t="str">
        <f>+IF('（別紙１）原油換算シート【計画用】'!AN109&lt;&gt;"",'（別紙１）原油換算シート【計画用】'!AN109,"")</f>
        <v>A0025</v>
      </c>
      <c r="AO109" s="64" t="str">
        <f>+IF('（別紙１）原油換算シート【計画用】'!AO109&lt;&gt;"",'（別紙１）原油換算シート【計画用】'!AO109,"")</f>
        <v>荏原環境プラント(株)メニューR(残差)</v>
      </c>
      <c r="AP109" s="65">
        <f>+IF('（別紙１）原油換算シート【計画用】'!AP109&lt;&gt;"",'（別紙１）原油換算シート【計画用】'!AP109,"")</f>
        <v>2.6200000000000003E-4</v>
      </c>
      <c r="AQ109" s="1" t="str">
        <f>+IF('（別紙１）原油換算シート【計画用】'!AQ109&lt;&gt;"",'（別紙１）原油換算シート【計画用】'!AQ109,"")</f>
        <v/>
      </c>
    </row>
    <row r="110" spans="39:43">
      <c r="AM110" s="40">
        <f>+IF('（別紙１）原油換算シート【計画用】'!AM110&lt;&gt;"",'（別紙１）原油換算シート【計画用】'!AM110,"")</f>
        <v>96</v>
      </c>
      <c r="AN110" s="40" t="str">
        <f>+IF('（別紙１）原油換算シート【計画用】'!AN110&lt;&gt;"",'（別紙１）原油換算シート【計画用】'!AN110,"")</f>
        <v>A0025</v>
      </c>
      <c r="AO110" s="64" t="str">
        <f>+IF('（別紙１）原油換算シート【計画用】'!AO110&lt;&gt;"",'（別紙１）原油換算シート【計画用】'!AO110,"")</f>
        <v>荏原環境プラント(株)(参考値)事業者全体</v>
      </c>
      <c r="AP110" s="65">
        <f>+IF('（別紙１）原油換算シート【計画用】'!AP110&lt;&gt;"",'（別紙１）原油換算シート【計画用】'!AP110,"")</f>
        <v>2.4899999999999998E-4</v>
      </c>
      <c r="AQ110" s="1" t="str">
        <f>+IF('（別紙１）原油換算シート【計画用】'!AQ110&lt;&gt;"",'（別紙１）原油換算シート【計画用】'!AQ110,"")</f>
        <v/>
      </c>
    </row>
    <row r="111" spans="39:43">
      <c r="AM111" s="40">
        <f>+IF('（別紙１）原油換算シート【計画用】'!AM111&lt;&gt;"",'（別紙１）原油換算シート【計画用】'!AM111,"")</f>
        <v>97</v>
      </c>
      <c r="AN111" s="40" t="str">
        <f>+IF('（別紙１）原油換算シート【計画用】'!AN111&lt;&gt;"",'（別紙１）原油換算シート【計画用】'!AN111,"")</f>
        <v>A0026</v>
      </c>
      <c r="AO111" s="64" t="str">
        <f>+IF('（別紙１）原油換算シート【計画用】'!AO111&lt;&gt;"",'（別紙１）原油換算シート【計画用】'!AO111,"")</f>
        <v>東京エコサービス(株)メニューA</v>
      </c>
      <c r="AP111" s="65">
        <f>+IF('（別紙１）原油換算シート【計画用】'!AP111&lt;&gt;"",'（別紙１）原油換算シート【計画用】'!AP111,"")</f>
        <v>0</v>
      </c>
      <c r="AQ111" s="1" t="str">
        <f>+IF('（別紙１）原油換算シート【計画用】'!AQ111&lt;&gt;"",'（別紙１）原油換算シート【計画用】'!AQ111,"")</f>
        <v/>
      </c>
    </row>
    <row r="112" spans="39:43">
      <c r="AM112" s="40">
        <f>+IF('（別紙１）原油換算シート【計画用】'!AM112&lt;&gt;"",'（別紙１）原油換算シート【計画用】'!AM112,"")</f>
        <v>98</v>
      </c>
      <c r="AN112" s="40" t="str">
        <f>+IF('（別紙１）原油換算シート【計画用】'!AN112&lt;&gt;"",'（別紙１）原油換算シート【計画用】'!AN112,"")</f>
        <v>A0026</v>
      </c>
      <c r="AO112" s="64" t="str">
        <f>+IF('（別紙１）原油換算シート【計画用】'!AO112&lt;&gt;"",'（別紙１）原油換算シート【計画用】'!AO112,"")</f>
        <v>東京エコサービス(株)メニューB(残差)</v>
      </c>
      <c r="AP112" s="65">
        <f>+IF('（別紙１）原油換算シート【計画用】'!AP112&lt;&gt;"",'（別紙１）原油換算シート【計画用】'!AP112,"")</f>
        <v>5.8E-5</v>
      </c>
      <c r="AQ112" s="1" t="str">
        <f>+IF('（別紙１）原油換算シート【計画用】'!AQ112&lt;&gt;"",'（別紙１）原油換算シート【計画用】'!AQ112,"")</f>
        <v/>
      </c>
    </row>
    <row r="113" spans="39:43">
      <c r="AM113" s="40">
        <f>+IF('（別紙１）原油換算シート【計画用】'!AM113&lt;&gt;"",'（別紙１）原油換算シート【計画用】'!AM113,"")</f>
        <v>99</v>
      </c>
      <c r="AN113" s="40" t="str">
        <f>+IF('（別紙１）原油換算シート【計画用】'!AN113&lt;&gt;"",'（別紙１）原油換算シート【計画用】'!AN113,"")</f>
        <v>A0026</v>
      </c>
      <c r="AO113" s="64" t="str">
        <f>+IF('（別紙１）原油換算シート【計画用】'!AO113&lt;&gt;"",'（別紙１）原油換算シート【計画用】'!AO113,"")</f>
        <v>東京エコサービス(株)(参考値)事業者全体</v>
      </c>
      <c r="AP113" s="65">
        <f>+IF('（別紙１）原油換算シート【計画用】'!AP113&lt;&gt;"",'（別紙１）原油換算シート【計画用】'!AP113,"")</f>
        <v>4.8999999999999998E-5</v>
      </c>
      <c r="AQ113" s="1" t="str">
        <f>+IF('（別紙１）原油換算シート【計画用】'!AQ113&lt;&gt;"",'（別紙１）原油換算シート【計画用】'!AQ113,"")</f>
        <v/>
      </c>
    </row>
    <row r="114" spans="39:43">
      <c r="AM114" s="40">
        <f>+IF('（別紙１）原油換算シート【計画用】'!AM114&lt;&gt;"",'（別紙１）原油換算シート【計画用】'!AM114,"")</f>
        <v>100</v>
      </c>
      <c r="AN114" s="40" t="str">
        <f>+IF('（別紙１）原油換算シート【計画用】'!AN114&lt;&gt;"",'（別紙１）原油換算シート【計画用】'!AN114,"")</f>
        <v>A0027</v>
      </c>
      <c r="AO114" s="64" t="str">
        <f>+IF('（別紙１）原油換算シート【計画用】'!AO114&lt;&gt;"",'（別紙１）原油換算シート【計画用】'!AO114,"")</f>
        <v>ダイヤモンドパワー(株)メニューA</v>
      </c>
      <c r="AP114" s="65">
        <f>+IF('（別紙１）原油換算シート【計画用】'!AP114&lt;&gt;"",'（別紙１）原油換算シート【計画用】'!AP114,"")</f>
        <v>0</v>
      </c>
      <c r="AQ114" s="1" t="str">
        <f>+IF('（別紙１）原油換算シート【計画用】'!AQ114&lt;&gt;"",'（別紙１）原油換算シート【計画用】'!AQ114,"")</f>
        <v/>
      </c>
    </row>
    <row r="115" spans="39:43">
      <c r="AM115" s="40">
        <f>+IF('（別紙１）原油換算シート【計画用】'!AM115&lt;&gt;"",'（別紙１）原油換算シート【計画用】'!AM115,"")</f>
        <v>101</v>
      </c>
      <c r="AN115" s="40" t="str">
        <f>+IF('（別紙１）原油換算シート【計画用】'!AN115&lt;&gt;"",'（別紙１）原油換算シート【計画用】'!AN115,"")</f>
        <v>A0027</v>
      </c>
      <c r="AO115" s="64" t="str">
        <f>+IF('（別紙１）原油換算シート【計画用】'!AO115&lt;&gt;"",'（別紙１）原油換算シート【計画用】'!AO115,"")</f>
        <v>ダイヤモンドパワー(株)メニューB</v>
      </c>
      <c r="AP115" s="65">
        <f>+IF('（別紙１）原油換算シート【計画用】'!AP115&lt;&gt;"",'（別紙１）原油換算シート【計画用】'!AP115,"")</f>
        <v>1.18E-4</v>
      </c>
      <c r="AQ115" s="1" t="str">
        <f>+IF('（別紙１）原油換算シート【計画用】'!AQ115&lt;&gt;"",'（別紙１）原油換算シート【計画用】'!AQ115,"")</f>
        <v/>
      </c>
    </row>
    <row r="116" spans="39:43">
      <c r="AM116" s="40">
        <f>+IF('（別紙１）原油換算シート【計画用】'!AM116&lt;&gt;"",'（別紙１）原油換算シート【計画用】'!AM116,"")</f>
        <v>102</v>
      </c>
      <c r="AN116" s="40" t="str">
        <f>+IF('（別紙１）原油換算シート【計画用】'!AN116&lt;&gt;"",'（別紙１）原油換算シート【計画用】'!AN116,"")</f>
        <v>A0027</v>
      </c>
      <c r="AO116" s="64" t="str">
        <f>+IF('（別紙１）原油換算シート【計画用】'!AO116&lt;&gt;"",'（別紙１）原油換算シート【計画用】'!AO116,"")</f>
        <v>ダイヤモンドパワー(株)メニューC</v>
      </c>
      <c r="AP116" s="65">
        <f>+IF('（別紙１）原油換算シート【計画用】'!AP116&lt;&gt;"",'（別紙１）原油換算シート【計画用】'!AP116,"")</f>
        <v>2.6899999999999998E-4</v>
      </c>
      <c r="AQ116" s="1" t="str">
        <f>+IF('（別紙１）原油換算シート【計画用】'!AQ116&lt;&gt;"",'（別紙１）原油換算シート【計画用】'!AQ116,"")</f>
        <v/>
      </c>
    </row>
    <row r="117" spans="39:43">
      <c r="AM117" s="40">
        <f>+IF('（別紙１）原油換算シート【計画用】'!AM117&lt;&gt;"",'（別紙１）原油換算シート【計画用】'!AM117,"")</f>
        <v>103</v>
      </c>
      <c r="AN117" s="40" t="str">
        <f>+IF('（別紙１）原油換算シート【計画用】'!AN117&lt;&gt;"",'（別紙１）原油換算シート【計画用】'!AN117,"")</f>
        <v>A0027</v>
      </c>
      <c r="AO117" s="64" t="str">
        <f>+IF('（別紙１）原油換算シート【計画用】'!AO117&lt;&gt;"",'（別紙１）原油換算シート【計画用】'!AO117,"")</f>
        <v>ダイヤモンドパワー(株)メニューD</v>
      </c>
      <c r="AP117" s="65">
        <f>+IF('（別紙１）原油換算シート【計画用】'!AP117&lt;&gt;"",'（別紙１）原油換算シート【計画用】'!AP117,"")</f>
        <v>3.8400000000000001E-4</v>
      </c>
      <c r="AQ117" s="1" t="str">
        <f>+IF('（別紙１）原油換算シート【計画用】'!AQ117&lt;&gt;"",'（別紙１）原油換算シート【計画用】'!AQ117,"")</f>
        <v/>
      </c>
    </row>
    <row r="118" spans="39:43">
      <c r="AM118" s="40">
        <f>+IF('（別紙１）原油換算シート【計画用】'!AM118&lt;&gt;"",'（別紙１）原油換算シート【計画用】'!AM118,"")</f>
        <v>104</v>
      </c>
      <c r="AN118" s="40" t="str">
        <f>+IF('（別紙１）原油換算シート【計画用】'!AN118&lt;&gt;"",'（別紙１）原油換算シート【計画用】'!AN118,"")</f>
        <v>A0027</v>
      </c>
      <c r="AO118" s="64" t="str">
        <f>+IF('（別紙１）原油換算シート【計画用】'!AO118&lt;&gt;"",'（別紙１）原油換算シート【計画用】'!AO118,"")</f>
        <v>ダイヤモンドパワー(株)(参考値)事業者全体</v>
      </c>
      <c r="AP118" s="65">
        <f>+IF('（別紙１）原油換算シート【計画用】'!AP118&lt;&gt;"",'（別紙１）原油換算シート【計画用】'!AP118,"")</f>
        <v>1.0059999999999999E-3</v>
      </c>
      <c r="AQ118" s="1" t="str">
        <f>+IF('（別紙１）原油換算シート【計画用】'!AQ118&lt;&gt;"",'（別紙１）原油換算シート【計画用】'!AQ118,"")</f>
        <v/>
      </c>
    </row>
    <row r="119" spans="39:43">
      <c r="AM119" s="40">
        <f>+IF('（別紙１）原油換算シート【計画用】'!AM119&lt;&gt;"",'（別紙１）原油換算シート【計画用】'!AM119,"")</f>
        <v>105</v>
      </c>
      <c r="AN119" s="40" t="str">
        <f>+IF('（別紙１）原油換算シート【計画用】'!AN119&lt;&gt;"",'（別紙１）原油換算シート【計画用】'!AN119,"")</f>
        <v>A0031</v>
      </c>
      <c r="AO119" s="64" t="str">
        <f>+IF('（別紙１）原油換算シート【計画用】'!AO119&lt;&gt;"",'（別紙１）原油換算シート【計画用】'!AO119,"")</f>
        <v>(株)新出光メニューA</v>
      </c>
      <c r="AP119" s="65">
        <f>+IF('（別紙１）原油換算シート【計画用】'!AP119&lt;&gt;"",'（別紙１）原油換算シート【計画用】'!AP119,"")</f>
        <v>0</v>
      </c>
      <c r="AQ119" s="1" t="str">
        <f>+IF('（別紙１）原油換算シート【計画用】'!AQ119&lt;&gt;"",'（別紙１）原油換算シート【計画用】'!AQ119,"")</f>
        <v/>
      </c>
    </row>
    <row r="120" spans="39:43">
      <c r="AM120" s="40">
        <f>+IF('（別紙１）原油換算シート【計画用】'!AM120&lt;&gt;"",'（別紙１）原油換算シート【計画用】'!AM120,"")</f>
        <v>106</v>
      </c>
      <c r="AN120" s="40" t="str">
        <f>+IF('（別紙１）原油換算シート【計画用】'!AN120&lt;&gt;"",'（別紙１）原油換算シート【計画用】'!AN120,"")</f>
        <v>A0031</v>
      </c>
      <c r="AO120" s="64" t="str">
        <f>+IF('（別紙１）原油換算シート【計画用】'!AO120&lt;&gt;"",'（別紙１）原油換算シート【計画用】'!AO120,"")</f>
        <v>(株)新出光メニューB</v>
      </c>
      <c r="AP120" s="65">
        <f>+IF('（別紙１）原油換算シート【計画用】'!AP120&lt;&gt;"",'（別紙１）原油換算シート【計画用】'!AP120,"")</f>
        <v>0</v>
      </c>
      <c r="AQ120" s="1" t="str">
        <f>+IF('（別紙１）原油換算シート【計画用】'!AQ120&lt;&gt;"",'（別紙１）原油換算シート【計画用】'!AQ120,"")</f>
        <v/>
      </c>
    </row>
    <row r="121" spans="39:43">
      <c r="AM121" s="40">
        <f>+IF('（別紙１）原油換算シート【計画用】'!AM121&lt;&gt;"",'（別紙１）原油換算シート【計画用】'!AM121,"")</f>
        <v>107</v>
      </c>
      <c r="AN121" s="40" t="str">
        <f>+IF('（別紙１）原油換算シート【計画用】'!AN121&lt;&gt;"",'（別紙１）原油換算シート【計画用】'!AN121,"")</f>
        <v>A0031</v>
      </c>
      <c r="AO121" s="64" t="str">
        <f>+IF('（別紙１）原油換算シート【計画用】'!AO121&lt;&gt;"",'（別紙１）原油換算シート【計画用】'!AO121,"")</f>
        <v>(株)新出光メニューC</v>
      </c>
      <c r="AP121" s="65">
        <f>+IF('（別紙１）原油換算シート【計画用】'!AP121&lt;&gt;"",'（別紙１）原油換算シート【計画用】'!AP121,"")</f>
        <v>0</v>
      </c>
      <c r="AQ121" s="1" t="str">
        <f>+IF('（別紙１）原油換算シート【計画用】'!AQ121&lt;&gt;"",'（別紙１）原油換算シート【計画用】'!AQ121,"")</f>
        <v/>
      </c>
    </row>
    <row r="122" spans="39:43">
      <c r="AM122" s="40">
        <f>+IF('（別紙１）原油換算シート【計画用】'!AM122&lt;&gt;"",'（別紙１）原油換算シート【計画用】'!AM122,"")</f>
        <v>108</v>
      </c>
      <c r="AN122" s="40" t="str">
        <f>+IF('（別紙１）原油換算シート【計画用】'!AN122&lt;&gt;"",'（別紙１）原油換算シート【計画用】'!AN122,"")</f>
        <v>A0031</v>
      </c>
      <c r="AO122" s="64" t="str">
        <f>+IF('（別紙１）原油換算シート【計画用】'!AO122&lt;&gt;"",'（別紙１）原油換算シート【計画用】'!AO122,"")</f>
        <v>(株)新出光メニューD</v>
      </c>
      <c r="AP122" s="65">
        <f>+IF('（別紙１）原油換算シート【計画用】'!AP122&lt;&gt;"",'（別紙１）原油換算シート【計画用】'!AP122,"")</f>
        <v>3.1399999999999999E-4</v>
      </c>
      <c r="AQ122" s="1" t="str">
        <f>+IF('（別紙１）原油換算シート【計画用】'!AQ122&lt;&gt;"",'（別紙１）原油換算シート【計画用】'!AQ122,"")</f>
        <v/>
      </c>
    </row>
    <row r="123" spans="39:43">
      <c r="AM123" s="40">
        <f>+IF('（別紙１）原油換算シート【計画用】'!AM123&lt;&gt;"",'（別紙１）原油換算シート【計画用】'!AM123,"")</f>
        <v>109</v>
      </c>
      <c r="AN123" s="40" t="str">
        <f>+IF('（別紙１）原油換算シート【計画用】'!AN123&lt;&gt;"",'（別紙１）原油換算シート【計画用】'!AN123,"")</f>
        <v>A0031</v>
      </c>
      <c r="AO123" s="64" t="str">
        <f>+IF('（別紙１）原油換算シート【計画用】'!AO123&lt;&gt;"",'（別紙１）原油換算シート【計画用】'!AO123,"")</f>
        <v>(株)新出光メニューE</v>
      </c>
      <c r="AP123" s="65">
        <f>+IF('（別紙１）原油換算シート【計画用】'!AP123&lt;&gt;"",'（別紙１）原油換算シート【計画用】'!AP123,"")</f>
        <v>2.5900000000000001E-4</v>
      </c>
      <c r="AQ123" s="1" t="str">
        <f>+IF('（別紙１）原油換算シート【計画用】'!AQ123&lt;&gt;"",'（別紙１）原油換算シート【計画用】'!AQ123,"")</f>
        <v/>
      </c>
    </row>
    <row r="124" spans="39:43">
      <c r="AM124" s="40">
        <f>+IF('（別紙１）原油換算シート【計画用】'!AM124&lt;&gt;"",'（別紙１）原油換算シート【計画用】'!AM124,"")</f>
        <v>110</v>
      </c>
      <c r="AN124" s="40" t="str">
        <f>+IF('（別紙１）原油換算シート【計画用】'!AN124&lt;&gt;"",'（別紙１）原油換算シート【計画用】'!AN124,"")</f>
        <v>A0031</v>
      </c>
      <c r="AO124" s="64" t="str">
        <f>+IF('（別紙１）原油換算シート【計画用】'!AO124&lt;&gt;"",'（別紙１）原油換算シート【計画用】'!AO124,"")</f>
        <v>(株)新出光メニューF</v>
      </c>
      <c r="AP124" s="65">
        <f>+IF('（別紙１）原油換算シート【計画用】'!AP124&lt;&gt;"",'（別紙１）原油換算シート【計画用】'!AP124,"")</f>
        <v>0</v>
      </c>
      <c r="AQ124" s="1" t="str">
        <f>+IF('（別紙１）原油換算シート【計画用】'!AQ124&lt;&gt;"",'（別紙１）原油換算シート【計画用】'!AQ124,"")</f>
        <v/>
      </c>
    </row>
    <row r="125" spans="39:43">
      <c r="AM125" s="40">
        <f>+IF('（別紙１）原油換算シート【計画用】'!AM125&lt;&gt;"",'（別紙１）原油換算シート【計画用】'!AM125,"")</f>
        <v>111</v>
      </c>
      <c r="AN125" s="40" t="str">
        <f>+IF('（別紙１）原油換算シート【計画用】'!AN125&lt;&gt;"",'（別紙１）原油換算シート【計画用】'!AN125,"")</f>
        <v>A0031</v>
      </c>
      <c r="AO125" s="64" t="str">
        <f>+IF('（別紙１）原油換算シート【計画用】'!AO125&lt;&gt;"",'（別紙１）原油換算シート【計画用】'!AO125,"")</f>
        <v>(株)新出光メニューG</v>
      </c>
      <c r="AP125" s="65">
        <f>+IF('（別紙１）原油換算シート【計画用】'!AP125&lt;&gt;"",'（別紙１）原油換算シート【計画用】'!AP125,"")</f>
        <v>0</v>
      </c>
      <c r="AQ125" s="1" t="str">
        <f>+IF('（別紙１）原油換算シート【計画用】'!AQ125&lt;&gt;"",'（別紙１）原油換算シート【計画用】'!AQ125,"")</f>
        <v/>
      </c>
    </row>
    <row r="126" spans="39:43">
      <c r="AM126" s="40">
        <f>+IF('（別紙１）原油換算シート【計画用】'!AM126&lt;&gt;"",'（別紙１）原油換算シート【計画用】'!AM126,"")</f>
        <v>112</v>
      </c>
      <c r="AN126" s="40" t="str">
        <f>+IF('（別紙１）原油換算シート【計画用】'!AN126&lt;&gt;"",'（別紙１）原油換算シート【計画用】'!AN126,"")</f>
        <v>A0031</v>
      </c>
      <c r="AO126" s="64" t="str">
        <f>+IF('（別紙１）原油換算シート【計画用】'!AO126&lt;&gt;"",'（別紙１）原油換算シート【計画用】'!AO126,"")</f>
        <v>(株)新出光メニューH</v>
      </c>
      <c r="AP126" s="65">
        <f>+IF('（別紙１）原油換算シート【計画用】'!AP126&lt;&gt;"",'（別紙１）原油換算シート【計画用】'!AP126,"")</f>
        <v>0</v>
      </c>
      <c r="AQ126" s="1" t="str">
        <f>+IF('（別紙１）原油換算シート【計画用】'!AQ126&lt;&gt;"",'（別紙１）原油換算シート【計画用】'!AQ126,"")</f>
        <v/>
      </c>
    </row>
    <row r="127" spans="39:43">
      <c r="AM127" s="40">
        <f>+IF('（別紙１）原油換算シート【計画用】'!AM127&lt;&gt;"",'（別紙１）原油換算シート【計画用】'!AM127,"")</f>
        <v>113</v>
      </c>
      <c r="AN127" s="40" t="str">
        <f>+IF('（別紙１）原油換算シート【計画用】'!AN127&lt;&gt;"",'（別紙１）原油換算シート【計画用】'!AN127,"")</f>
        <v>A0031</v>
      </c>
      <c r="AO127" s="64" t="str">
        <f>+IF('（別紙１）原油換算シート【計画用】'!AO127&lt;&gt;"",'（別紙１）原油換算シート【計画用】'!AO127,"")</f>
        <v>(株)新出光メニューI</v>
      </c>
      <c r="AP127" s="65">
        <f>+IF('（別紙１）原油換算シート【計画用】'!AP127&lt;&gt;"",'（別紙１）原油換算シート【計画用】'!AP127,"")</f>
        <v>0</v>
      </c>
      <c r="AQ127" s="1" t="str">
        <f>+IF('（別紙１）原油換算シート【計画用】'!AQ127&lt;&gt;"",'（別紙１）原油換算シート【計画用】'!AQ127,"")</f>
        <v/>
      </c>
    </row>
    <row r="128" spans="39:43">
      <c r="AM128" s="40">
        <f>+IF('（別紙１）原油換算シート【計画用】'!AM128&lt;&gt;"",'（別紙１）原油換算シート【計画用】'!AM128,"")</f>
        <v>114</v>
      </c>
      <c r="AN128" s="40" t="str">
        <f>+IF('（別紙１）原油換算シート【計画用】'!AN128&lt;&gt;"",'（別紙１）原油換算シート【計画用】'!AN128,"")</f>
        <v>A0031</v>
      </c>
      <c r="AO128" s="64" t="str">
        <f>+IF('（別紙１）原油換算シート【計画用】'!AO128&lt;&gt;"",'（別紙１）原油換算シート【計画用】'!AO128,"")</f>
        <v>(株)新出光メニューJ</v>
      </c>
      <c r="AP128" s="65">
        <f>+IF('（別紙１）原油換算シート【計画用】'!AP128&lt;&gt;"",'（別紙１）原油換算シート【計画用】'!AP128,"")</f>
        <v>0</v>
      </c>
      <c r="AQ128" s="1" t="str">
        <f>+IF('（別紙１）原油換算シート【計画用】'!AQ128&lt;&gt;"",'（別紙１）原油換算シート【計画用】'!AQ128,"")</f>
        <v/>
      </c>
    </row>
    <row r="129" spans="39:43">
      <c r="AM129" s="40">
        <f>+IF('（別紙１）原油換算シート【計画用】'!AM129&lt;&gt;"",'（別紙１）原油換算シート【計画用】'!AM129,"")</f>
        <v>115</v>
      </c>
      <c r="AN129" s="40" t="str">
        <f>+IF('（別紙１）原油換算シート【計画用】'!AN129&lt;&gt;"",'（別紙１）原油換算シート【計画用】'!AN129,"")</f>
        <v>A0031</v>
      </c>
      <c r="AO129" s="64" t="str">
        <f>+IF('（別紙１）原油換算シート【計画用】'!AO129&lt;&gt;"",'（別紙１）原油換算シート【計画用】'!AO129,"")</f>
        <v>(株)新出光メニューK(残差)</v>
      </c>
      <c r="AP129" s="65">
        <f>+IF('（別紙１）原油換算シート【計画用】'!AP129&lt;&gt;"",'（別紙１）原油換算シート【計画用】'!AP129,"")</f>
        <v>5.1999999999999995E-4</v>
      </c>
      <c r="AQ129" s="1" t="str">
        <f>+IF('（別紙１）原油換算シート【計画用】'!AQ129&lt;&gt;"",'（別紙１）原油換算シート【計画用】'!AQ129,"")</f>
        <v/>
      </c>
    </row>
    <row r="130" spans="39:43">
      <c r="AM130" s="40">
        <f>+IF('（別紙１）原油換算シート【計画用】'!AM130&lt;&gt;"",'（別紙１）原油換算シート【計画用】'!AM130,"")</f>
        <v>116</v>
      </c>
      <c r="AN130" s="40" t="str">
        <f>+IF('（別紙１）原油換算シート【計画用】'!AN130&lt;&gt;"",'（別紙１）原油換算シート【計画用】'!AN130,"")</f>
        <v>A0031</v>
      </c>
      <c r="AO130" s="64" t="str">
        <f>+IF('（別紙１）原油換算シート【計画用】'!AO130&lt;&gt;"",'（別紙１）原油換算シート【計画用】'!AO130,"")</f>
        <v>(株)新出光(参考値)事業者全体</v>
      </c>
      <c r="AP130" s="65">
        <f>+IF('（別紙１）原油換算シート【計画用】'!AP130&lt;&gt;"",'（別紙１）原油換算シート【計画用】'!AP130,"")</f>
        <v>4.3300000000000001E-4</v>
      </c>
      <c r="AQ130" s="1" t="str">
        <f>+IF('（別紙１）原油換算シート【計画用】'!AQ130&lt;&gt;"",'（別紙１）原油換算シート【計画用】'!AQ130,"")</f>
        <v/>
      </c>
    </row>
    <row r="131" spans="39:43">
      <c r="AM131" s="40">
        <f>+IF('（別紙１）原油換算シート【計画用】'!AM131&lt;&gt;"",'（別紙１）原油換算シート【計画用】'!AM131,"")</f>
        <v>117</v>
      </c>
      <c r="AN131" s="40" t="str">
        <f>+IF('（別紙１）原油換算シート【計画用】'!AN131&lt;&gt;"",'（別紙１）原油換算シート【計画用】'!AN131,"")</f>
        <v>A0032</v>
      </c>
      <c r="AO131" s="64" t="str">
        <f>+IF('（別紙１）原油換算シート【計画用】'!AO131&lt;&gt;"",'（別紙１）原油換算シート【計画用】'!AO131,"")</f>
        <v>セントラル石油瓦斯(株)</v>
      </c>
      <c r="AP131" s="65">
        <f>+IF('（別紙１）原油換算シート【計画用】'!AP131&lt;&gt;"",'（別紙１）原油換算シート【計画用】'!AP131,"")</f>
        <v>3.4900000000000003E-4</v>
      </c>
      <c r="AQ131" s="1" t="str">
        <f>+IF('（別紙１）原油換算シート【計画用】'!AQ131&lt;&gt;"",'（別紙１）原油換算シート【計画用】'!AQ131,"")</f>
        <v/>
      </c>
    </row>
    <row r="132" spans="39:43">
      <c r="AM132" s="40">
        <f>+IF('（別紙１）原油換算シート【計画用】'!AM132&lt;&gt;"",'（別紙１）原油換算シート【計画用】'!AM132,"")</f>
        <v>118</v>
      </c>
      <c r="AN132" s="40" t="str">
        <f>+IF('（別紙１）原油換算シート【計画用】'!AN132&lt;&gt;"",'（別紙１）原油換算シート【計画用】'!AN132,"")</f>
        <v>A0034</v>
      </c>
      <c r="AO132" s="64" t="str">
        <f>+IF('（別紙１）原油換算シート【計画用】'!AO132&lt;&gt;"",'（別紙１）原油換算シート【計画用】'!AO132,"")</f>
        <v>一般財団法人泉佐野電力</v>
      </c>
      <c r="AP132" s="65">
        <f>+IF('（別紙１）原油換算シート【計画用】'!AP132&lt;&gt;"",'（別紙１）原油換算シート【計画用】'!AP132,"")</f>
        <v>4.64E-4</v>
      </c>
      <c r="AQ132" s="1" t="str">
        <f>+IF('（別紙１）原油換算シート【計画用】'!AQ132&lt;&gt;"",'（別紙１）原油換算シート【計画用】'!AQ132,"")</f>
        <v/>
      </c>
    </row>
    <row r="133" spans="39:43">
      <c r="AM133" s="40">
        <f>+IF('（別紙１）原油換算シート【計画用】'!AM133&lt;&gt;"",'（別紙１）原油換算シート【計画用】'!AM133,"")</f>
        <v>119</v>
      </c>
      <c r="AN133" s="40" t="str">
        <f>+IF('（別紙１）原油換算シート【計画用】'!AN133&lt;&gt;"",'（別紙１）原油換算シート【計画用】'!AN133,"")</f>
        <v>A0035</v>
      </c>
      <c r="AO133" s="64" t="str">
        <f>+IF('（別紙１）原油換算シート【計画用】'!AO133&lt;&gt;"",'（別紙１）原油換算シート【計画用】'!AO133,"")</f>
        <v>コスモエネルギーソリューションズ(株)メニューA</v>
      </c>
      <c r="AP133" s="65">
        <f>+IF('（別紙１）原油換算シート【計画用】'!AP133&lt;&gt;"",'（別紙１）原油換算シート【計画用】'!AP133,"")</f>
        <v>0</v>
      </c>
      <c r="AQ133" s="1" t="str">
        <f>+IF('（別紙１）原油換算シート【計画用】'!AQ133&lt;&gt;"",'（別紙１）原油換算シート【計画用】'!AQ133,"")</f>
        <v/>
      </c>
    </row>
    <row r="134" spans="39:43">
      <c r="AM134" s="40">
        <f>+IF('（別紙１）原油換算シート【計画用】'!AM134&lt;&gt;"",'（別紙１）原油換算シート【計画用】'!AM134,"")</f>
        <v>120</v>
      </c>
      <c r="AN134" s="40" t="str">
        <f>+IF('（別紙１）原油換算シート【計画用】'!AN134&lt;&gt;"",'（別紙１）原油換算シート【計画用】'!AN134,"")</f>
        <v>A0035</v>
      </c>
      <c r="AO134" s="64" t="str">
        <f>+IF('（別紙１）原油換算シート【計画用】'!AO134&lt;&gt;"",'（別紙１）原油換算シート【計画用】'!AO134,"")</f>
        <v>コスモエネルギーソリューションズ(株)メニューB</v>
      </c>
      <c r="AP134" s="65">
        <f>+IF('（別紙１）原油換算シート【計画用】'!AP134&lt;&gt;"",'（別紙１）原油換算シート【計画用】'!AP134,"")</f>
        <v>3.9999999999999998E-6</v>
      </c>
      <c r="AQ134" s="1" t="str">
        <f>+IF('（別紙１）原油換算シート【計画用】'!AQ134&lt;&gt;"",'（別紙１）原油換算シート【計画用】'!AQ134,"")</f>
        <v/>
      </c>
    </row>
    <row r="135" spans="39:43">
      <c r="AM135" s="40">
        <f>+IF('（別紙１）原油換算シート【計画用】'!AM135&lt;&gt;"",'（別紙１）原油換算シート【計画用】'!AM135,"")</f>
        <v>121</v>
      </c>
      <c r="AN135" s="40" t="str">
        <f>+IF('（別紙１）原油換算シート【計画用】'!AN135&lt;&gt;"",'（別紙１）原油換算シート【計画用】'!AN135,"")</f>
        <v>A0035</v>
      </c>
      <c r="AO135" s="64" t="str">
        <f>+IF('（別紙１）原油換算シート【計画用】'!AO135&lt;&gt;"",'（別紙１）原油換算シート【計画用】'!AO135,"")</f>
        <v>コスモエネルギーソリューションズ(株)メニューC</v>
      </c>
      <c r="AP135" s="65">
        <f>+IF('（別紙１）原油換算シート【計画用】'!AP135&lt;&gt;"",'（別紙１）原油換算シート【計画用】'!AP135,"")</f>
        <v>9.1000000000000003E-5</v>
      </c>
      <c r="AQ135" s="1" t="str">
        <f>+IF('（別紙１）原油換算シート【計画用】'!AQ135&lt;&gt;"",'（別紙１）原油換算シート【計画用】'!AQ135,"")</f>
        <v/>
      </c>
    </row>
    <row r="136" spans="39:43">
      <c r="AM136" s="40">
        <f>+IF('（別紙１）原油換算シート【計画用】'!AM136&lt;&gt;"",'（別紙１）原油換算シート【計画用】'!AM136,"")</f>
        <v>122</v>
      </c>
      <c r="AN136" s="40" t="str">
        <f>+IF('（別紙１）原油換算シート【計画用】'!AN136&lt;&gt;"",'（別紙１）原油換算シート【計画用】'!AN136,"")</f>
        <v>A0035</v>
      </c>
      <c r="AO136" s="64" t="str">
        <f>+IF('（別紙１）原油換算シート【計画用】'!AO136&lt;&gt;"",'（別紙１）原油換算シート【計画用】'!AO136,"")</f>
        <v>コスモエネルギーソリューションズ(株)メニューD</v>
      </c>
      <c r="AP136" s="65">
        <f>+IF('（別紙１）原油換算シート【計画用】'!AP136&lt;&gt;"",'（別紙１）原油換算シート【計画用】'!AP136,"")</f>
        <v>1.12E-4</v>
      </c>
      <c r="AQ136" s="1" t="str">
        <f>+IF('（別紙１）原油換算シート【計画用】'!AQ136&lt;&gt;"",'（別紙１）原油換算シート【計画用】'!AQ136,"")</f>
        <v/>
      </c>
    </row>
    <row r="137" spans="39:43">
      <c r="AM137" s="40">
        <f>+IF('（別紙１）原油換算シート【計画用】'!AM137&lt;&gt;"",'（別紙１）原油換算シート【計画用】'!AM137,"")</f>
        <v>123</v>
      </c>
      <c r="AN137" s="40" t="str">
        <f>+IF('（別紙１）原油換算シート【計画用】'!AN137&lt;&gt;"",'（別紙１）原油換算シート【計画用】'!AN137,"")</f>
        <v>A0035</v>
      </c>
      <c r="AO137" s="64" t="str">
        <f>+IF('（別紙１）原油換算シート【計画用】'!AO137&lt;&gt;"",'（別紙１）原油換算シート【計画用】'!AO137,"")</f>
        <v>コスモエネルギーソリューションズ(株)メニューE(残差)</v>
      </c>
      <c r="AP137" s="65">
        <f>+IF('（別紙１）原油換算シート【計画用】'!AP137&lt;&gt;"",'（別紙１）原油換算シート【計画用】'!AP137,"")</f>
        <v>9.2500000000000004E-4</v>
      </c>
      <c r="AQ137" s="1" t="str">
        <f>+IF('（別紙１）原油換算シート【計画用】'!AQ137&lt;&gt;"",'（別紙１）原油換算シート【計画用】'!AQ137,"")</f>
        <v/>
      </c>
    </row>
    <row r="138" spans="39:43">
      <c r="AM138" s="40">
        <f>+IF('（別紙１）原油換算シート【計画用】'!AM138&lt;&gt;"",'（別紙１）原油換算シート【計画用】'!AM138,"")</f>
        <v>124</v>
      </c>
      <c r="AN138" s="40" t="str">
        <f>+IF('（別紙１）原油換算シート【計画用】'!AN138&lt;&gt;"",'（別紙１）原油換算シート【計画用】'!AN138,"")</f>
        <v>A0035</v>
      </c>
      <c r="AO138" s="64" t="str">
        <f>+IF('（別紙１）原油換算シート【計画用】'!AO138&lt;&gt;"",'（別紙１）原油換算シート【計画用】'!AO138,"")</f>
        <v>コスモエネルギーソリューションズ(株)(参考値)事業者全体</v>
      </c>
      <c r="AP138" s="65">
        <f>+IF('（別紙１）原油換算シート【計画用】'!AP138&lt;&gt;"",'（別紙１）原油換算シート【計画用】'!AP138,"")</f>
        <v>3.4900000000000003E-4</v>
      </c>
      <c r="AQ138" s="1" t="str">
        <f>+IF('（別紙１）原油換算シート【計画用】'!AQ138&lt;&gt;"",'（別紙１）原油換算シート【計画用】'!AQ138,"")</f>
        <v/>
      </c>
    </row>
    <row r="139" spans="39:43">
      <c r="AM139" s="40">
        <f>+IF('（別紙１）原油換算シート【計画用】'!AM139&lt;&gt;"",'（別紙１）原油換算シート【計画用】'!AM139,"")</f>
        <v>125</v>
      </c>
      <c r="AN139" s="40" t="str">
        <f>+IF('（別紙１）原油換算シート【計画用】'!AN139&lt;&gt;"",'（別紙１）原油換算シート【計画用】'!AN139,"")</f>
        <v>A0036</v>
      </c>
      <c r="AO139" s="64" t="str">
        <f>+IF('（別紙１）原油換算シート【計画用】'!AO139&lt;&gt;"",'（別紙１）原油換算シート【計画用】'!AO139,"")</f>
        <v>(株)グリーンサークルメニューA</v>
      </c>
      <c r="AP139" s="65">
        <f>+IF('（別紙１）原油換算シート【計画用】'!AP139&lt;&gt;"",'（別紙１）原油換算シート【計画用】'!AP139,"")</f>
        <v>0</v>
      </c>
      <c r="AQ139" s="1" t="str">
        <f>+IF('（別紙１）原油換算シート【計画用】'!AQ139&lt;&gt;"",'（別紙１）原油換算シート【計画用】'!AQ139,"")</f>
        <v/>
      </c>
    </row>
    <row r="140" spans="39:43">
      <c r="AM140" s="40">
        <f>+IF('（別紙１）原油換算シート【計画用】'!AM140&lt;&gt;"",'（別紙１）原油換算シート【計画用】'!AM140,"")</f>
        <v>126</v>
      </c>
      <c r="AN140" s="40" t="str">
        <f>+IF('（別紙１）原油換算シート【計画用】'!AN140&lt;&gt;"",'（別紙１）原油換算シート【計画用】'!AN140,"")</f>
        <v>A0036</v>
      </c>
      <c r="AO140" s="64" t="str">
        <f>+IF('（別紙１）原油換算シート【計画用】'!AO140&lt;&gt;"",'（別紙１）原油換算シート【計画用】'!AO140,"")</f>
        <v>(株)グリーンサークルメニューB(残差)</v>
      </c>
      <c r="AP140" s="65">
        <f>+IF('（別紙１）原油換算シート【計画用】'!AP140&lt;&gt;"",'（別紙１）原油換算シート【計画用】'!AP140,"")</f>
        <v>4.3600000000000003E-4</v>
      </c>
      <c r="AQ140" s="1" t="str">
        <f>+IF('（別紙１）原油換算シート【計画用】'!AQ140&lt;&gt;"",'（別紙１）原油換算シート【計画用】'!AQ140,"")</f>
        <v/>
      </c>
    </row>
    <row r="141" spans="39:43">
      <c r="AM141" s="40">
        <f>+IF('（別紙１）原油換算シート【計画用】'!AM141&lt;&gt;"",'（別紙１）原油換算シート【計画用】'!AM141,"")</f>
        <v>127</v>
      </c>
      <c r="AN141" s="40" t="str">
        <f>+IF('（別紙１）原油換算シート【計画用】'!AN141&lt;&gt;"",'（別紙１）原油換算シート【計画用】'!AN141,"")</f>
        <v>A0036</v>
      </c>
      <c r="AO141" s="64" t="str">
        <f>+IF('（別紙１）原油換算シート【計画用】'!AO141&lt;&gt;"",'（別紙１）原油換算シート【計画用】'!AO141,"")</f>
        <v>(株)グリーンサークル(参考値)事業者全体</v>
      </c>
      <c r="AP141" s="65">
        <f>+IF('（別紙１）原油換算シート【計画用】'!AP141&lt;&gt;"",'（別紙１）原油換算シート【計画用】'!AP141,"")</f>
        <v>2.8600000000000001E-4</v>
      </c>
      <c r="AQ141" s="1" t="str">
        <f>+IF('（別紙１）原油換算シート【計画用】'!AQ141&lt;&gt;"",'（別紙１）原油換算シート【計画用】'!AQ141,"")</f>
        <v/>
      </c>
    </row>
    <row r="142" spans="39:43">
      <c r="AM142" s="40">
        <f>+IF('（別紙１）原油換算シート【計画用】'!AM142&lt;&gt;"",'（別紙１）原油換算シート【計画用】'!AM142,"")</f>
        <v>128</v>
      </c>
      <c r="AN142" s="40" t="str">
        <f>+IF('（別紙１）原油換算シート【計画用】'!AN142&lt;&gt;"",'（別紙１）原油換算シート【計画用】'!AN142,"")</f>
        <v>A0039</v>
      </c>
      <c r="AO142" s="64" t="str">
        <f>+IF('（別紙１）原油換算シート【計画用】'!AO142&lt;&gt;"",'（別紙１）原油換算シート【計画用】'!AO142,"")</f>
        <v>北海道瓦斯(株)メニューA</v>
      </c>
      <c r="AP142" s="65">
        <f>+IF('（別紙１）原油換算シート【計画用】'!AP142&lt;&gt;"",'（別紙１）原油換算シート【計画用】'!AP142,"")</f>
        <v>0</v>
      </c>
      <c r="AQ142" s="1" t="str">
        <f>+IF('（別紙１）原油換算シート【計画用】'!AQ142&lt;&gt;"",'（別紙１）原油換算シート【計画用】'!AQ142,"")</f>
        <v/>
      </c>
    </row>
    <row r="143" spans="39:43">
      <c r="AM143" s="40">
        <f>+IF('（別紙１）原油換算シート【計画用】'!AM143&lt;&gt;"",'（別紙１）原油換算シート【計画用】'!AM143,"")</f>
        <v>129</v>
      </c>
      <c r="AN143" s="40" t="str">
        <f>+IF('（別紙１）原油換算シート【計画用】'!AN143&lt;&gt;"",'（別紙１）原油換算シート【計画用】'!AN143,"")</f>
        <v>A0039</v>
      </c>
      <c r="AO143" s="64" t="str">
        <f>+IF('（別紙１）原油換算シート【計画用】'!AO143&lt;&gt;"",'（別紙１）原油換算シート【計画用】'!AO143,"")</f>
        <v>北海道瓦斯(株)メニューB(残差)</v>
      </c>
      <c r="AP143" s="65">
        <f>+IF('（別紙１）原油換算シート【計画用】'!AP143&lt;&gt;"",'（別紙１）原油換算シート【計画用】'!AP143,"")</f>
        <v>5.6999999999999998E-4</v>
      </c>
      <c r="AQ143" s="1" t="str">
        <f>+IF('（別紙１）原油換算シート【計画用】'!AQ143&lt;&gt;"",'（別紙１）原油換算シート【計画用】'!AQ143,"")</f>
        <v/>
      </c>
    </row>
    <row r="144" spans="39:43">
      <c r="AM144" s="40">
        <f>+IF('（別紙１）原油換算シート【計画用】'!AM144&lt;&gt;"",'（別紙１）原油換算シート【計画用】'!AM144,"")</f>
        <v>130</v>
      </c>
      <c r="AN144" s="40" t="str">
        <f>+IF('（別紙１）原油換算シート【計画用】'!AN144&lt;&gt;"",'（別紙１）原油換算シート【計画用】'!AN144,"")</f>
        <v>A0039</v>
      </c>
      <c r="AO144" s="64" t="str">
        <f>+IF('（別紙１）原油換算シート【計画用】'!AO144&lt;&gt;"",'（別紙１）原油換算シート【計画用】'!AO144,"")</f>
        <v>北海道瓦斯(株)(参考値)事業者全体</v>
      </c>
      <c r="AP144" s="65">
        <f>+IF('（別紙１）原油換算シート【計画用】'!AP144&lt;&gt;"",'（別紙１）原油換算シート【計画用】'!AP144,"")</f>
        <v>4.7699999999999999E-4</v>
      </c>
      <c r="AQ144" s="1" t="str">
        <f>+IF('（別紙１）原油換算シート【計画用】'!AQ144&lt;&gt;"",'（別紙１）原油換算シート【計画用】'!AQ144,"")</f>
        <v/>
      </c>
    </row>
    <row r="145" spans="39:43">
      <c r="AM145" s="40">
        <f>+IF('（別紙１）原油換算シート【計画用】'!AM145&lt;&gt;"",'（別紙１）原油換算シート【計画用】'!AM145,"")</f>
        <v>131</v>
      </c>
      <c r="AN145" s="40" t="str">
        <f>+IF('（別紙１）原油換算シート【計画用】'!AN145&lt;&gt;"",'（別紙１）原油換算シート【計画用】'!AN145,"")</f>
        <v>A0040</v>
      </c>
      <c r="AO145" s="64" t="str">
        <f>+IF('（別紙１）原油換算シート【計画用】'!AO145&lt;&gt;"",'（別紙１）原油換算シート【計画用】'!AO145,"")</f>
        <v>アルカナエナジー(株)</v>
      </c>
      <c r="AP145" s="65">
        <f>+IF('（別紙１）原油換算シート【計画用】'!AP145&lt;&gt;"",'（別紙１）原油換算シート【計画用】'!AP145,"")</f>
        <v>4.95E-4</v>
      </c>
      <c r="AQ145" s="1" t="str">
        <f>+IF('（別紙１）原油換算シート【計画用】'!AQ145&lt;&gt;"",'（別紙１）原油換算シート【計画用】'!AQ145,"")</f>
        <v/>
      </c>
    </row>
    <row r="146" spans="39:43">
      <c r="AM146" s="40">
        <f>+IF('（別紙１）原油換算シート【計画用】'!AM146&lt;&gt;"",'（別紙１）原油換算シート【計画用】'!AM146,"")</f>
        <v>132</v>
      </c>
      <c r="AN146" s="40" t="str">
        <f>+IF('（別紙１）原油換算シート【計画用】'!AN146&lt;&gt;"",'（別紙１）原油換算シート【計画用】'!AN146,"")</f>
        <v>A0042</v>
      </c>
      <c r="AO146" s="64" t="str">
        <f>+IF('（別紙１）原油換算シート【計画用】'!AO146&lt;&gt;"",'（別紙１）原油換算シート【計画用】'!AO146,"")</f>
        <v>新エネルギー開発(株)メニューA</v>
      </c>
      <c r="AP146" s="65">
        <f>+IF('（別紙１）原油換算シート【計画用】'!AP146&lt;&gt;"",'（別紙１）原油換算シート【計画用】'!AP146,"")</f>
        <v>5.5699999999999999E-4</v>
      </c>
      <c r="AQ146" s="1" t="str">
        <f>+IF('（別紙１）原油換算シート【計画用】'!AQ146&lt;&gt;"",'（別紙１）原油換算シート【計画用】'!AQ146,"")</f>
        <v/>
      </c>
    </row>
    <row r="147" spans="39:43">
      <c r="AM147" s="40">
        <f>+IF('（別紙１）原油換算シート【計画用】'!AM147&lt;&gt;"",'（別紙１）原油換算シート【計画用】'!AM147,"")</f>
        <v>133</v>
      </c>
      <c r="AN147" s="40" t="str">
        <f>+IF('（別紙１）原油換算シート【計画用】'!AN147&lt;&gt;"",'（別紙１）原油換算シート【計画用】'!AN147,"")</f>
        <v>A0042</v>
      </c>
      <c r="AO147" s="64" t="str">
        <f>+IF('（別紙１）原油換算シート【計画用】'!AO147&lt;&gt;"",'（別紙１）原油換算シート【計画用】'!AO147,"")</f>
        <v>新エネルギー開発(株)メニューB</v>
      </c>
      <c r="AP147" s="65">
        <f>+IF('（別紙１）原油換算シート【計画用】'!AP147&lt;&gt;"",'（別紙１）原油換算シート【計画用】'!AP147,"")</f>
        <v>0</v>
      </c>
      <c r="AQ147" s="1" t="str">
        <f>+IF('（別紙１）原油換算シート【計画用】'!AQ147&lt;&gt;"",'（別紙１）原油換算シート【計画用】'!AQ147,"")</f>
        <v/>
      </c>
    </row>
    <row r="148" spans="39:43">
      <c r="AM148" s="40">
        <f>+IF('（別紙１）原油換算シート【計画用】'!AM148&lt;&gt;"",'（別紙１）原油換算シート【計画用】'!AM148,"")</f>
        <v>134</v>
      </c>
      <c r="AN148" s="40" t="str">
        <f>+IF('（別紙１）原油換算シート【計画用】'!AN148&lt;&gt;"",'（別紙１）原油換算シート【計画用】'!AN148,"")</f>
        <v>A0042</v>
      </c>
      <c r="AO148" s="64" t="str">
        <f>+IF('（別紙１）原油換算シート【計画用】'!AO148&lt;&gt;"",'（別紙１）原油換算シート【計画用】'!AO148,"")</f>
        <v>新エネルギー開発(株)(参考値)事業者全体</v>
      </c>
      <c r="AP148" s="65">
        <f>+IF('（別紙１）原油換算シート【計画用】'!AP148&lt;&gt;"",'（別紙１）原油換算シート【計画用】'!AP148,"")</f>
        <v>5.4900000000000001E-4</v>
      </c>
      <c r="AQ148" s="1" t="str">
        <f>+IF('（別紙１）原油換算シート【計画用】'!AQ148&lt;&gt;"",'（別紙１）原油換算シート【計画用】'!AQ148,"")</f>
        <v/>
      </c>
    </row>
    <row r="149" spans="39:43">
      <c r="AM149" s="40">
        <f>+IF('（別紙１）原油換算シート【計画用】'!AM149&lt;&gt;"",'（別紙１）原油換算シート【計画用】'!AM149,"")</f>
        <v>135</v>
      </c>
      <c r="AN149" s="40" t="str">
        <f>+IF('（別紙１）原油換算シート【計画用】'!AN149&lt;&gt;"",'（別紙１）原油換算シート【計画用】'!AN149,"")</f>
        <v>A0043</v>
      </c>
      <c r="AO149" s="64" t="str">
        <f>+IF('（別紙１）原油換算シート【計画用】'!AO149&lt;&gt;"",'（別紙１）原油換算シート【計画用】'!AO149,"")</f>
        <v>伊藤忠エネクス(株)メニューA</v>
      </c>
      <c r="AP149" s="65">
        <f>+IF('（別紙１）原油換算シート【計画用】'!AP149&lt;&gt;"",'（別紙１）原油換算シート【計画用】'!AP149,"")</f>
        <v>2.5300000000000002E-4</v>
      </c>
      <c r="AQ149" s="1" t="str">
        <f>+IF('（別紙１）原油換算シート【計画用】'!AQ149&lt;&gt;"",'（別紙１）原油換算シート【計画用】'!AQ149,"")</f>
        <v/>
      </c>
    </row>
    <row r="150" spans="39:43">
      <c r="AM150" s="40">
        <f>+IF('（別紙１）原油換算シート【計画用】'!AM150&lt;&gt;"",'（別紙１）原油換算シート【計画用】'!AM150,"")</f>
        <v>136</v>
      </c>
      <c r="AN150" s="40" t="str">
        <f>+IF('（別紙１）原油換算シート【計画用】'!AN150&lt;&gt;"",'（別紙１）原油換算シート【計画用】'!AN150,"")</f>
        <v>A0043</v>
      </c>
      <c r="AO150" s="64" t="str">
        <f>+IF('（別紙１）原油換算シート【計画用】'!AO150&lt;&gt;"",'（別紙１）原油換算シート【計画用】'!AO150,"")</f>
        <v>伊藤忠エネクス(株)メニューB(残差)</v>
      </c>
      <c r="AP150" s="65">
        <f>+IF('（別紙１）原油換算シート【計画用】'!AP150&lt;&gt;"",'（別紙１）原油換算シート【計画用】'!AP150,"")</f>
        <v>4.2200000000000001E-4</v>
      </c>
      <c r="AQ150" s="1" t="str">
        <f>+IF('（別紙１）原油換算シート【計画用】'!AQ150&lt;&gt;"",'（別紙１）原油換算シート【計画用】'!AQ150,"")</f>
        <v>※</v>
      </c>
    </row>
    <row r="151" spans="39:43">
      <c r="AM151" s="40">
        <f>+IF('（別紙１）原油換算シート【計画用】'!AM151&lt;&gt;"",'（別紙１）原油換算シート【計画用】'!AM151,"")</f>
        <v>137</v>
      </c>
      <c r="AN151" s="40" t="str">
        <f>+IF('（別紙１）原油換算シート【計画用】'!AN151&lt;&gt;"",'（別紙１）原油換算シート【計画用】'!AN151,"")</f>
        <v>A0043</v>
      </c>
      <c r="AO151" s="64" t="str">
        <f>+IF('（別紙１）原油換算シート【計画用】'!AO151&lt;&gt;"",'（別紙１）原油換算シート【計画用】'!AO151,"")</f>
        <v>伊藤忠エネクス(株)(参考値)事業者全体</v>
      </c>
      <c r="AP151" s="65">
        <f>+IF('（別紙１）原油換算シート【計画用】'!AP151&lt;&gt;"",'（別紙１）原油換算シート【計画用】'!AP151,"")</f>
        <v>4.2200000000000001E-4</v>
      </c>
      <c r="AQ151" s="1" t="str">
        <f>+IF('（別紙１）原油換算シート【計画用】'!AQ151&lt;&gt;"",'（別紙１）原油換算シート【計画用】'!AQ151,"")</f>
        <v>※</v>
      </c>
    </row>
    <row r="152" spans="39:43">
      <c r="AM152" s="40">
        <f>+IF('（別紙１）原油換算シート【計画用】'!AM152&lt;&gt;"",'（別紙１）原油換算シート【計画用】'!AM152,"")</f>
        <v>138</v>
      </c>
      <c r="AN152" s="40" t="str">
        <f>+IF('（別紙１）原油換算シート【計画用】'!AN152&lt;&gt;"",'（別紙１）原油換算シート【計画用】'!AN152,"")</f>
        <v>A0045</v>
      </c>
      <c r="AO152" s="64" t="str">
        <f>+IF('（別紙１）原油換算シート【計画用】'!AO152&lt;&gt;"",'（別紙１）原油換算シート【計画用】'!AO152,"")</f>
        <v>(株)VーPowerメニューA</v>
      </c>
      <c r="AP152" s="65">
        <f>+IF('（別紙１）原油換算シート【計画用】'!AP152&lt;&gt;"",'（別紙１）原油換算シート【計画用】'!AP152,"")</f>
        <v>0</v>
      </c>
      <c r="AQ152" s="1" t="str">
        <f>+IF('（別紙１）原油換算シート【計画用】'!AQ152&lt;&gt;"",'（別紙１）原油換算シート【計画用】'!AQ152,"")</f>
        <v/>
      </c>
    </row>
    <row r="153" spans="39:43">
      <c r="AM153" s="40">
        <f>+IF('（別紙１）原油換算シート【計画用】'!AM153&lt;&gt;"",'（別紙１）原油換算シート【計画用】'!AM153,"")</f>
        <v>139</v>
      </c>
      <c r="AN153" s="40" t="str">
        <f>+IF('（別紙１）原油換算シート【計画用】'!AN153&lt;&gt;"",'（別紙１）原油換算シート【計画用】'!AN153,"")</f>
        <v>A0045</v>
      </c>
      <c r="AO153" s="64" t="str">
        <f>+IF('（別紙１）原油換算シート【計画用】'!AO153&lt;&gt;"",'（別紙１）原油換算シート【計画用】'!AO153,"")</f>
        <v>(株)VーPowerメニューB</v>
      </c>
      <c r="AP153" s="65">
        <f>+IF('（別紙１）原油換算シート【計画用】'!AP153&lt;&gt;"",'（別紙１）原油換算シート【計画用】'!AP153,"")</f>
        <v>0</v>
      </c>
      <c r="AQ153" s="1" t="str">
        <f>+IF('（別紙１）原油換算シート【計画用】'!AQ153&lt;&gt;"",'（別紙１）原油換算シート【計画用】'!AQ153,"")</f>
        <v/>
      </c>
    </row>
    <row r="154" spans="39:43">
      <c r="AM154" s="40">
        <f>+IF('（別紙１）原油換算シート【計画用】'!AM154&lt;&gt;"",'（別紙１）原油換算シート【計画用】'!AM154,"")</f>
        <v>140</v>
      </c>
      <c r="AN154" s="40" t="str">
        <f>+IF('（別紙１）原油換算シート【計画用】'!AN154&lt;&gt;"",'（別紙１）原油換算シート【計画用】'!AN154,"")</f>
        <v>A0045</v>
      </c>
      <c r="AO154" s="64" t="str">
        <f>+IF('（別紙１）原油換算シート【計画用】'!AO154&lt;&gt;"",'（別紙１）原油換算シート【計画用】'!AO154,"")</f>
        <v>(株)VーPowerメニューC</v>
      </c>
      <c r="AP154" s="65">
        <f>+IF('（別紙１）原油換算シート【計画用】'!AP154&lt;&gt;"",'（別紙１）原油換算シート【計画用】'!AP154,"")</f>
        <v>0</v>
      </c>
      <c r="AQ154" s="1" t="str">
        <f>+IF('（別紙１）原油換算シート【計画用】'!AQ154&lt;&gt;"",'（別紙１）原油換算シート【計画用】'!AQ154,"")</f>
        <v/>
      </c>
    </row>
    <row r="155" spans="39:43">
      <c r="AM155" s="40">
        <f>+IF('（別紙１）原油換算シート【計画用】'!AM155&lt;&gt;"",'（別紙１）原油換算シート【計画用】'!AM155,"")</f>
        <v>141</v>
      </c>
      <c r="AN155" s="40" t="str">
        <f>+IF('（別紙１）原油換算シート【計画用】'!AN155&lt;&gt;"",'（別紙１）原油換算シート【計画用】'!AN155,"")</f>
        <v>A0045</v>
      </c>
      <c r="AO155" s="64" t="str">
        <f>+IF('（別紙１）原油換算シート【計画用】'!AO155&lt;&gt;"",'（別紙１）原油換算シート【計画用】'!AO155,"")</f>
        <v>(株)VーPowerメニューD(残差)</v>
      </c>
      <c r="AP155" s="65">
        <f>+IF('（別紙１）原油換算シート【計画用】'!AP155&lt;&gt;"",'（別紙１）原油換算シート【計画用】'!AP155,"")</f>
        <v>4.8200000000000001E-4</v>
      </c>
      <c r="AQ155" s="1" t="str">
        <f>+IF('（別紙１）原油換算シート【計画用】'!AQ155&lt;&gt;"",'（別紙１）原油換算シート【計画用】'!AQ155,"")</f>
        <v/>
      </c>
    </row>
    <row r="156" spans="39:43">
      <c r="AM156" s="40">
        <f>+IF('（別紙１）原油換算シート【計画用】'!AM156&lt;&gt;"",'（別紙１）原油換算シート【計画用】'!AM156,"")</f>
        <v>142</v>
      </c>
      <c r="AN156" s="40" t="str">
        <f>+IF('（別紙１）原油換算シート【計画用】'!AN156&lt;&gt;"",'（別紙１）原油換算シート【計画用】'!AN156,"")</f>
        <v>A0045</v>
      </c>
      <c r="AO156" s="64" t="str">
        <f>+IF('（別紙１）原油換算シート【計画用】'!AO156&lt;&gt;"",'（別紙１）原油換算シート【計画用】'!AO156,"")</f>
        <v>(株)VーPower(参考値)事業者全体</v>
      </c>
      <c r="AP156" s="65">
        <f>+IF('（別紙１）原油換算シート【計画用】'!AP156&lt;&gt;"",'（別紙１）原油換算シート【計画用】'!AP156,"")</f>
        <v>4.4700000000000002E-4</v>
      </c>
      <c r="AQ156" s="1" t="str">
        <f>+IF('（別紙１）原油換算シート【計画用】'!AQ156&lt;&gt;"",'（別紙１）原油換算シート【計画用】'!AQ156,"")</f>
        <v/>
      </c>
    </row>
    <row r="157" spans="39:43">
      <c r="AM157" s="40">
        <f>+IF('（別紙１）原油換算シート【計画用】'!AM157&lt;&gt;"",'（別紙１）原油換算シート【計画用】'!AM157,"")</f>
        <v>143</v>
      </c>
      <c r="AN157" s="40" t="str">
        <f>+IF('（別紙１）原油換算シート【計画用】'!AN157&lt;&gt;"",'（別紙１）原油換算シート【計画用】'!AN157,"")</f>
        <v>A0046</v>
      </c>
      <c r="AO157" s="64" t="str">
        <f>+IF('（別紙１）原油換算シート【計画用】'!AO157&lt;&gt;"",'（別紙１）原油換算シート【計画用】'!AO157,"")</f>
        <v>大和エネルギー(株)</v>
      </c>
      <c r="AP157" s="65">
        <f>+IF('（別紙１）原油換算シート【計画用】'!AP157&lt;&gt;"",'（別紙１）原油換算シート【計画用】'!AP157,"")</f>
        <v>4.5800000000000002E-4</v>
      </c>
      <c r="AQ157" s="1" t="str">
        <f>+IF('（別紙１）原油換算シート【計画用】'!AQ157&lt;&gt;"",'（別紙１）原油換算シート【計画用】'!AQ157,"")</f>
        <v/>
      </c>
    </row>
    <row r="158" spans="39:43">
      <c r="AM158" s="40">
        <f>+IF('（別紙１）原油換算シート【計画用】'!AM158&lt;&gt;"",'（別紙１）原油換算シート【計画用】'!AM158,"")</f>
        <v>144</v>
      </c>
      <c r="AN158" s="40" t="str">
        <f>+IF('（別紙１）原油換算シート【計画用】'!AN158&lt;&gt;"",'（別紙１）原油換算シート【計画用】'!AN158,"")</f>
        <v>A0048</v>
      </c>
      <c r="AO158" s="64" t="str">
        <f>+IF('（別紙１）原油換算シート【計画用】'!AO158&lt;&gt;"",'（別紙１）原油換算シート【計画用】'!AO158,"")</f>
        <v>大阪瓦斯(株)メニューA</v>
      </c>
      <c r="AP158" s="65">
        <f>+IF('（別紙１）原油換算シート【計画用】'!AP158&lt;&gt;"",'（別紙１）原油換算シート【計画用】'!AP158,"")</f>
        <v>0</v>
      </c>
      <c r="AQ158" s="1" t="str">
        <f>+IF('（別紙１）原油換算シート【計画用】'!AQ158&lt;&gt;"",'（別紙１）原油換算シート【計画用】'!AQ158,"")</f>
        <v/>
      </c>
    </row>
    <row r="159" spans="39:43">
      <c r="AM159" s="40">
        <f>+IF('（別紙１）原油換算シート【計画用】'!AM159&lt;&gt;"",'（別紙１）原油換算シート【計画用】'!AM159,"")</f>
        <v>145</v>
      </c>
      <c r="AN159" s="40" t="str">
        <f>+IF('（別紙１）原油換算シート【計画用】'!AN159&lt;&gt;"",'（別紙１）原油換算シート【計画用】'!AN159,"")</f>
        <v>A0048</v>
      </c>
      <c r="AO159" s="64" t="str">
        <f>+IF('（別紙１）原油換算シート【計画用】'!AO159&lt;&gt;"",'（別紙１）原油換算シート【計画用】'!AO159,"")</f>
        <v>大阪瓦斯(株)メニューB</v>
      </c>
      <c r="AP159" s="65">
        <f>+IF('（別紙１）原油換算シート【計画用】'!AP159&lt;&gt;"",'（別紙１）原油換算シート【計画用】'!AP159,"")</f>
        <v>0</v>
      </c>
      <c r="AQ159" s="1" t="str">
        <f>+IF('（別紙１）原油換算シート【計画用】'!AQ159&lt;&gt;"",'（別紙１）原油換算シート【計画用】'!AQ159,"")</f>
        <v/>
      </c>
    </row>
    <row r="160" spans="39:43">
      <c r="AM160" s="40">
        <f>+IF('（別紙１）原油換算シート【計画用】'!AM160&lt;&gt;"",'（別紙１）原油換算シート【計画用】'!AM160,"")</f>
        <v>146</v>
      </c>
      <c r="AN160" s="40" t="str">
        <f>+IF('（別紙１）原油換算シート【計画用】'!AN160&lt;&gt;"",'（別紙１）原油換算シート【計画用】'!AN160,"")</f>
        <v>A0048</v>
      </c>
      <c r="AO160" s="64" t="str">
        <f>+IF('（別紙１）原油換算シート【計画用】'!AO160&lt;&gt;"",'（別紙１）原油換算シート【計画用】'!AO160,"")</f>
        <v>大阪瓦斯(株)メニューC</v>
      </c>
      <c r="AP160" s="65">
        <f>+IF('（別紙１）原油換算シート【計画用】'!AP160&lt;&gt;"",'（別紙１）原油換算シート【計画用】'!AP160,"")</f>
        <v>3.48E-4</v>
      </c>
      <c r="AQ160" s="1" t="str">
        <f>+IF('（別紙１）原油換算シート【計画用】'!AQ160&lt;&gt;"",'（別紙１）原油換算シート【計画用】'!AQ160,"")</f>
        <v/>
      </c>
    </row>
    <row r="161" spans="39:43">
      <c r="AM161" s="40">
        <f>+IF('（別紙１）原油換算シート【計画用】'!AM161&lt;&gt;"",'（別紙１）原油換算シート【計画用】'!AM161,"")</f>
        <v>147</v>
      </c>
      <c r="AN161" s="40" t="str">
        <f>+IF('（別紙１）原油換算シート【計画用】'!AN161&lt;&gt;"",'（別紙１）原油換算シート【計画用】'!AN161,"")</f>
        <v>A0048</v>
      </c>
      <c r="AO161" s="64" t="str">
        <f>+IF('（別紙１）原油換算シート【計画用】'!AO161&lt;&gt;"",'（別紙１）原油換算シート【計画用】'!AO161,"")</f>
        <v>大阪瓦斯(株)メニューD</v>
      </c>
      <c r="AP161" s="65">
        <f>+IF('（別紙１）原油換算シート【計画用】'!AP161&lt;&gt;"",'（別紙１）原油換算シート【計画用】'!AP161,"")</f>
        <v>3.4900000000000003E-4</v>
      </c>
      <c r="AQ161" s="1" t="str">
        <f>+IF('（別紙１）原油換算シート【計画用】'!AQ161&lt;&gt;"",'（別紙１）原油換算シート【計画用】'!AQ161,"")</f>
        <v/>
      </c>
    </row>
    <row r="162" spans="39:43">
      <c r="AM162" s="40">
        <f>+IF('（別紙１）原油換算シート【計画用】'!AM162&lt;&gt;"",'（別紙１）原油換算シート【計画用】'!AM162,"")</f>
        <v>148</v>
      </c>
      <c r="AN162" s="40" t="str">
        <f>+IF('（別紙１）原油換算シート【計画用】'!AN162&lt;&gt;"",'（別紙１）原油換算シート【計画用】'!AN162,"")</f>
        <v>A0048</v>
      </c>
      <c r="AO162" s="64" t="str">
        <f>+IF('（別紙１）原油換算シート【計画用】'!AO162&lt;&gt;"",'（別紙１）原油換算シート【計画用】'!AO162,"")</f>
        <v>大阪瓦斯(株)メニューE</v>
      </c>
      <c r="AP162" s="65">
        <f>+IF('（別紙１）原油換算シート【計画用】'!AP162&lt;&gt;"",'（別紙１）原油換算シート【計画用】'!AP162,"")</f>
        <v>2.9500000000000001E-4</v>
      </c>
      <c r="AQ162" s="1" t="str">
        <f>+IF('（別紙１）原油換算シート【計画用】'!AQ162&lt;&gt;"",'（別紙１）原油換算シート【計画用】'!AQ162,"")</f>
        <v/>
      </c>
    </row>
    <row r="163" spans="39:43">
      <c r="AM163" s="40">
        <f>+IF('（別紙１）原油換算シート【計画用】'!AM163&lt;&gt;"",'（別紙１）原油換算シート【計画用】'!AM163,"")</f>
        <v>149</v>
      </c>
      <c r="AN163" s="40" t="str">
        <f>+IF('（別紙１）原油換算シート【計画用】'!AN163&lt;&gt;"",'（別紙１）原油換算シート【計画用】'!AN163,"")</f>
        <v>A0048</v>
      </c>
      <c r="AO163" s="64" t="str">
        <f>+IF('（別紙１）原油換算シート【計画用】'!AO163&lt;&gt;"",'（別紙１）原油換算シート【計画用】'!AO163,"")</f>
        <v>大阪瓦斯(株)メニューF</v>
      </c>
      <c r="AP163" s="65">
        <f>+IF('（別紙１）原油換算シート【計画用】'!AP163&lt;&gt;"",'（別紙１）原油換算シート【計画用】'!AP163,"")</f>
        <v>0</v>
      </c>
      <c r="AQ163" s="1" t="str">
        <f>+IF('（別紙１）原油換算シート【計画用】'!AQ163&lt;&gt;"",'（別紙１）原油換算シート【計画用】'!AQ163,"")</f>
        <v/>
      </c>
    </row>
    <row r="164" spans="39:43">
      <c r="AM164" s="40">
        <f>+IF('（別紙１）原油換算シート【計画用】'!AM164&lt;&gt;"",'（別紙１）原油換算シート【計画用】'!AM164,"")</f>
        <v>150</v>
      </c>
      <c r="AN164" s="40" t="str">
        <f>+IF('（別紙１）原油換算シート【計画用】'!AN164&lt;&gt;"",'（別紙１）原油換算シート【計画用】'!AN164,"")</f>
        <v>A0048</v>
      </c>
      <c r="AO164" s="64" t="str">
        <f>+IF('（別紙１）原油換算シート【計画用】'!AO164&lt;&gt;"",'（別紙１）原油換算シート【計画用】'!AO164,"")</f>
        <v>大阪瓦斯(株)メニューG(残差)</v>
      </c>
      <c r="AP164" s="65">
        <f>+IF('（別紙１）原油換算シート【計画用】'!AP164&lt;&gt;"",'（別紙１）原油換算シート【計画用】'!AP164,"")</f>
        <v>5.0100000000000003E-4</v>
      </c>
      <c r="AQ164" s="1" t="str">
        <f>+IF('（別紙１）原油換算シート【計画用】'!AQ164&lt;&gt;"",'（別紙１）原油換算シート【計画用】'!AQ164,"")</f>
        <v/>
      </c>
    </row>
    <row r="165" spans="39:43">
      <c r="AM165" s="40">
        <f>+IF('（別紙１）原油換算シート【計画用】'!AM165&lt;&gt;"",'（別紙１）原油換算シート【計画用】'!AM165,"")</f>
        <v>151</v>
      </c>
      <c r="AN165" s="40" t="str">
        <f>+IF('（別紙１）原油換算シート【計画用】'!AN165&lt;&gt;"",'（別紙１）原油換算シート【計画用】'!AN165,"")</f>
        <v>A0048</v>
      </c>
      <c r="AO165" s="64" t="str">
        <f>+IF('（別紙１）原油換算シート【計画用】'!AO165&lt;&gt;"",'（別紙１）原油換算シート【計画用】'!AO165,"")</f>
        <v>大阪瓦斯(株)(参考値)事業者全体</v>
      </c>
      <c r="AP165" s="65">
        <f>+IF('（別紙１）原油換算シート【計画用】'!AP165&lt;&gt;"",'（別紙１）原油換算シート【計画用】'!AP165,"")</f>
        <v>4.6500000000000003E-4</v>
      </c>
      <c r="AQ165" s="1" t="str">
        <f>+IF('（別紙１）原油換算シート【計画用】'!AQ165&lt;&gt;"",'（別紙１）原油換算シート【計画用】'!AQ165,"")</f>
        <v/>
      </c>
    </row>
    <row r="166" spans="39:43">
      <c r="AM166" s="40">
        <f>+IF('（別紙１）原油換算シート【計画用】'!AM166&lt;&gt;"",'（別紙１）原油換算シート【計画用】'!AM166,"")</f>
        <v>152</v>
      </c>
      <c r="AN166" s="40" t="str">
        <f>+IF('（別紙１）原油換算シート【計画用】'!AN166&lt;&gt;"",'（別紙１）原油換算シート【計画用】'!AN166,"")</f>
        <v>A0049</v>
      </c>
      <c r="AO166" s="64" t="str">
        <f>+IF('（別紙１）原油換算シート【計画用】'!AO166&lt;&gt;"",'（別紙１）原油換算シート【計画用】'!AO166,"")</f>
        <v>エフビットコミュニケーションズ(株)　メニューA</v>
      </c>
      <c r="AP166" s="65">
        <f>+IF('（別紙１）原油換算シート【計画用】'!AP166&lt;&gt;"",'（別紙１）原油換算シート【計画用】'!AP166,"")</f>
        <v>1E-4</v>
      </c>
      <c r="AQ166" s="1" t="str">
        <f>+IF('（別紙１）原油換算シート【計画用】'!AQ166&lt;&gt;"",'（別紙１）原油換算シート【計画用】'!AQ166,"")</f>
        <v/>
      </c>
    </row>
    <row r="167" spans="39:43">
      <c r="AM167" s="40">
        <f>+IF('（別紙１）原油換算シート【計画用】'!AM167&lt;&gt;"",'（別紙１）原油換算シート【計画用】'!AM167,"")</f>
        <v>153</v>
      </c>
      <c r="AN167" s="40" t="str">
        <f>+IF('（別紙１）原油換算シート【計画用】'!AN167&lt;&gt;"",'（別紙１）原油換算シート【計画用】'!AN167,"")</f>
        <v>A0049</v>
      </c>
      <c r="AO167" s="64" t="str">
        <f>+IF('（別紙１）原油換算シート【計画用】'!AO167&lt;&gt;"",'（別紙１）原油換算シート【計画用】'!AO167,"")</f>
        <v>エフビットコミュニケーションズ(株)　メニューB</v>
      </c>
      <c r="AP167" s="65">
        <f>+IF('（別紙１）原油換算シート【計画用】'!AP167&lt;&gt;"",'（別紙１）原油換算シート【計画用】'!AP167,"")</f>
        <v>0</v>
      </c>
      <c r="AQ167" s="1" t="str">
        <f>+IF('（別紙１）原油換算シート【計画用】'!AQ167&lt;&gt;"",'（別紙１）原油換算シート【計画用】'!AQ167,"")</f>
        <v/>
      </c>
    </row>
    <row r="168" spans="39:43">
      <c r="AM168" s="40">
        <f>+IF('（別紙１）原油換算シート【計画用】'!AM168&lt;&gt;"",'（別紙１）原油換算シート【計画用】'!AM168,"")</f>
        <v>154</v>
      </c>
      <c r="AN168" s="40" t="str">
        <f>+IF('（別紙１）原油換算シート【計画用】'!AN168&lt;&gt;"",'（別紙１）原油換算シート【計画用】'!AN168,"")</f>
        <v>A0049</v>
      </c>
      <c r="AO168" s="64" t="str">
        <f>+IF('（別紙１）原油換算シート【計画用】'!AO168&lt;&gt;"",'（別紙１）原油換算シート【計画用】'!AO168,"")</f>
        <v>エフビットコミュニケーションズ(株)　メニューC(残差)</v>
      </c>
      <c r="AP168" s="65">
        <f>+IF('（別紙１）原油換算シート【計画用】'!AP168&lt;&gt;"",'（別紙１）原油換算シート【計画用】'!AP168,"")</f>
        <v>2.13E-4</v>
      </c>
      <c r="AQ168" s="1" t="str">
        <f>+IF('（別紙１）原油換算シート【計画用】'!AQ168&lt;&gt;"",'（別紙１）原油換算シート【計画用】'!AQ168,"")</f>
        <v/>
      </c>
    </row>
    <row r="169" spans="39:43">
      <c r="AM169" s="40">
        <f>+IF('（別紙１）原油換算シート【計画用】'!AM169&lt;&gt;"",'（別紙１）原油換算シート【計画用】'!AM169,"")</f>
        <v>155</v>
      </c>
      <c r="AN169" s="40" t="str">
        <f>+IF('（別紙１）原油換算シート【計画用】'!AN169&lt;&gt;"",'（別紙１）原油換算シート【計画用】'!AN169,"")</f>
        <v>A0049</v>
      </c>
      <c r="AO169" s="64" t="str">
        <f>+IF('（別紙１）原油換算シート【計画用】'!AO169&lt;&gt;"",'（別紙１）原油換算シート【計画用】'!AO169,"")</f>
        <v>エフビットコミュニケーションズ(株)　(参考値)事業者全体</v>
      </c>
      <c r="AP169" s="65">
        <f>+IF('（別紙１）原油換算シート【計画用】'!AP169&lt;&gt;"",'（別紙１）原油換算シート【計画用】'!AP169,"")</f>
        <v>2.1100000000000001E-4</v>
      </c>
      <c r="AQ169" s="1" t="str">
        <f>+IF('（別紙１）原油換算シート【計画用】'!AQ169&lt;&gt;"",'（別紙１）原油換算シート【計画用】'!AQ169,"")</f>
        <v/>
      </c>
    </row>
    <row r="170" spans="39:43">
      <c r="AM170" s="40">
        <f>+IF('（別紙１）原油換算シート【計画用】'!AM170&lt;&gt;"",'（別紙１）原油換算シート【計画用】'!AM170,"")</f>
        <v>156</v>
      </c>
      <c r="AN170" s="40" t="str">
        <f>+IF('（別紙１）原油換算シート【計画用】'!AN170&lt;&gt;"",'（別紙１）原油換算シート【計画用】'!AN170,"")</f>
        <v>A0050</v>
      </c>
      <c r="AO170" s="64" t="str">
        <f>+IF('（別紙１）原油換算シート【計画用】'!AO170&lt;&gt;"",'（別紙１）原油換算シート【計画用】'!AO170,"")</f>
        <v>ENEOS Power(株)（旧:ENEOS(株)）メニューA</v>
      </c>
      <c r="AP170" s="65">
        <f>+IF('（別紙１）原油換算シート【計画用】'!AP170&lt;&gt;"",'（別紙１）原油換算シート【計画用】'!AP170,"")</f>
        <v>0</v>
      </c>
      <c r="AQ170" s="1" t="str">
        <f>+IF('（別紙１）原油換算シート【計画用】'!AQ170&lt;&gt;"",'（別紙１）原油換算シート【計画用】'!AQ170,"")</f>
        <v/>
      </c>
    </row>
    <row r="171" spans="39:43">
      <c r="AM171" s="40">
        <f>+IF('（別紙１）原油換算シート【計画用】'!AM171&lt;&gt;"",'（別紙１）原油換算シート【計画用】'!AM171,"")</f>
        <v>157</v>
      </c>
      <c r="AN171" s="40" t="str">
        <f>+IF('（別紙１）原油換算シート【計画用】'!AN171&lt;&gt;"",'（別紙１）原油換算シート【計画用】'!AN171,"")</f>
        <v>A0050</v>
      </c>
      <c r="AO171" s="64" t="str">
        <f>+IF('（別紙１）原油換算シート【計画用】'!AO171&lt;&gt;"",'（別紙１）原油換算シート【計画用】'!AO171,"")</f>
        <v>ENEOS Power(株)（旧:ENEOS(株)）メニューB</v>
      </c>
      <c r="AP171" s="65">
        <f>+IF('（別紙１）原油換算シート【計画用】'!AP171&lt;&gt;"",'（別紙１）原油換算シート【計画用】'!AP171,"")</f>
        <v>0</v>
      </c>
      <c r="AQ171" s="1" t="str">
        <f>+IF('（別紙１）原油換算シート【計画用】'!AQ171&lt;&gt;"",'（別紙１）原油換算シート【計画用】'!AQ171,"")</f>
        <v/>
      </c>
    </row>
    <row r="172" spans="39:43">
      <c r="AM172" s="40">
        <f>+IF('（別紙１）原油換算シート【計画用】'!AM172&lt;&gt;"",'（別紙１）原油換算シート【計画用】'!AM172,"")</f>
        <v>158</v>
      </c>
      <c r="AN172" s="40" t="str">
        <f>+IF('（別紙１）原油換算シート【計画用】'!AN172&lt;&gt;"",'（別紙１）原油換算シート【計画用】'!AN172,"")</f>
        <v>A0050</v>
      </c>
      <c r="AO172" s="64" t="str">
        <f>+IF('（別紙１）原油換算シート【計画用】'!AO172&lt;&gt;"",'（別紙１）原油換算シート【計画用】'!AO172,"")</f>
        <v>ENEOS Power(株)（旧:ENEOS(株)）メニューC</v>
      </c>
      <c r="AP172" s="65">
        <f>+IF('（別紙１）原油換算シート【計画用】'!AP172&lt;&gt;"",'（別紙１）原油換算シート【計画用】'!AP172,"")</f>
        <v>0</v>
      </c>
      <c r="AQ172" s="1" t="str">
        <f>+IF('（別紙１）原油換算シート【計画用】'!AQ172&lt;&gt;"",'（別紙１）原油換算シート【計画用】'!AQ172,"")</f>
        <v/>
      </c>
    </row>
    <row r="173" spans="39:43">
      <c r="AM173" s="40">
        <f>+IF('（別紙１）原油換算シート【計画用】'!AM173&lt;&gt;"",'（別紙１）原油換算シート【計画用】'!AM173,"")</f>
        <v>159</v>
      </c>
      <c r="AN173" s="40" t="str">
        <f>+IF('（別紙１）原油換算シート【計画用】'!AN173&lt;&gt;"",'（別紙１）原油換算シート【計画用】'!AN173,"")</f>
        <v>A0050</v>
      </c>
      <c r="AO173" s="64" t="str">
        <f>+IF('（別紙１）原油換算シート【計画用】'!AO173&lt;&gt;"",'（別紙１）原油換算シート【計画用】'!AO173,"")</f>
        <v>ENEOS Power(株)（旧:ENEOS(株)）メニューD</v>
      </c>
      <c r="AP173" s="65">
        <f>+IF('（別紙１）原油換算シート【計画用】'!AP173&lt;&gt;"",'（別紙１）原油換算シート【計画用】'!AP173,"")</f>
        <v>0</v>
      </c>
      <c r="AQ173" s="1" t="str">
        <f>+IF('（別紙１）原油換算シート【計画用】'!AQ173&lt;&gt;"",'（別紙１）原油換算シート【計画用】'!AQ173,"")</f>
        <v/>
      </c>
    </row>
    <row r="174" spans="39:43">
      <c r="AM174" s="40">
        <f>+IF('（別紙１）原油換算シート【計画用】'!AM174&lt;&gt;"",'（別紙１）原油換算シート【計画用】'!AM174,"")</f>
        <v>160</v>
      </c>
      <c r="AN174" s="40" t="str">
        <f>+IF('（別紙１）原油換算シート【計画用】'!AN174&lt;&gt;"",'（別紙１）原油換算シート【計画用】'!AN174,"")</f>
        <v>A0050</v>
      </c>
      <c r="AO174" s="64" t="str">
        <f>+IF('（別紙１）原油換算シート【計画用】'!AO174&lt;&gt;"",'（別紙１）原油換算シート【計画用】'!AO174,"")</f>
        <v>ENEOS Power(株)（旧:ENEOS(株)）メニューE</v>
      </c>
      <c r="AP174" s="65">
        <f>+IF('（別紙１）原油換算シート【計画用】'!AP174&lt;&gt;"",'（別紙１）原油換算シート【計画用】'!AP174,"")</f>
        <v>0</v>
      </c>
      <c r="AQ174" s="1" t="str">
        <f>+IF('（別紙１）原油換算シート【計画用】'!AQ174&lt;&gt;"",'（別紙１）原油換算シート【計画用】'!AQ174,"")</f>
        <v/>
      </c>
    </row>
    <row r="175" spans="39:43">
      <c r="AM175" s="40">
        <f>+IF('（別紙１）原油換算シート【計画用】'!AM175&lt;&gt;"",'（別紙１）原油換算シート【計画用】'!AM175,"")</f>
        <v>161</v>
      </c>
      <c r="AN175" s="40" t="str">
        <f>+IF('（別紙１）原油換算シート【計画用】'!AN175&lt;&gt;"",'（別紙１）原油換算シート【計画用】'!AN175,"")</f>
        <v>A0050</v>
      </c>
      <c r="AO175" s="64" t="str">
        <f>+IF('（別紙１）原油換算シート【計画用】'!AO175&lt;&gt;"",'（別紙１）原油換算シート【計画用】'!AO175,"")</f>
        <v>ENEOS Power(株)（旧:ENEOS(株)）メニューF(残差)</v>
      </c>
      <c r="AP175" s="65">
        <f>+IF('（別紙１）原油換算シート【計画用】'!AP175&lt;&gt;"",'（別紙１）原油換算シート【計画用】'!AP175,"")</f>
        <v>5.0799999999999999E-4</v>
      </c>
      <c r="AQ175" s="1" t="str">
        <f>+IF('（別紙１）原油換算シート【計画用】'!AQ175&lt;&gt;"",'（別紙１）原油換算シート【計画用】'!AQ175,"")</f>
        <v/>
      </c>
    </row>
    <row r="176" spans="39:43">
      <c r="AM176" s="40">
        <f>+IF('（別紙１）原油換算シート【計画用】'!AM176&lt;&gt;"",'（別紙１）原油換算シート【計画用】'!AM176,"")</f>
        <v>162</v>
      </c>
      <c r="AN176" s="40" t="str">
        <f>+IF('（別紙１）原油換算シート【計画用】'!AN176&lt;&gt;"",'（別紙１）原油換算シート【計画用】'!AN176,"")</f>
        <v>A0050</v>
      </c>
      <c r="AO176" s="64" t="str">
        <f>+IF('（別紙１）原油換算シート【計画用】'!AO176&lt;&gt;"",'（別紙１）原油換算シート【計画用】'!AO176,"")</f>
        <v>ENEOS Power(株)（旧:ENEOS(株)）(参考値)事業者全体</v>
      </c>
      <c r="AP176" s="65">
        <f>+IF('（別紙１）原油換算シート【計画用】'!AP176&lt;&gt;"",'（別紙１）原油換算シート【計画用】'!AP176,"")</f>
        <v>4.8200000000000001E-4</v>
      </c>
      <c r="AQ176" s="1" t="str">
        <f>+IF('（別紙１）原油換算シート【計画用】'!AQ176&lt;&gt;"",'（別紙１）原油換算シート【計画用】'!AQ176,"")</f>
        <v/>
      </c>
    </row>
    <row r="177" spans="39:43">
      <c r="AM177" s="40">
        <f>+IF('（別紙１）原油換算シート【計画用】'!AM177&lt;&gt;"",'（別紙１）原油換算シート【計画用】'!AM177,"")</f>
        <v>163</v>
      </c>
      <c r="AN177" s="40" t="str">
        <f>+IF('（別紙１）原油換算シート【計画用】'!AN177&lt;&gt;"",'（別紙１）原油換算シート【計画用】'!AN177,"")</f>
        <v>A0051</v>
      </c>
      <c r="AO177" s="64" t="str">
        <f>+IF('（別紙１）原油換算シート【計画用】'!AO177&lt;&gt;"",'（別紙１）原油換算シート【計画用】'!AO177,"")</f>
        <v>真庭バイオエネルギー(株)</v>
      </c>
      <c r="AP177" s="65">
        <f>+IF('（別紙１）原油換算シート【計画用】'!AP177&lt;&gt;"",'（別紙１）原油換算シート【計画用】'!AP177,"")</f>
        <v>3.9800000000000002E-4</v>
      </c>
      <c r="AQ177" s="1" t="str">
        <f>+IF('（別紙１）原油換算シート【計画用】'!AQ177&lt;&gt;"",'（別紙１）原油換算シート【計画用】'!AQ177,"")</f>
        <v/>
      </c>
    </row>
    <row r="178" spans="39:43">
      <c r="AM178" s="40">
        <f>+IF('（別紙１）原油換算シート【計画用】'!AM178&lt;&gt;"",'（別紙１）原油換算シート【計画用】'!AM178,"")</f>
        <v>164</v>
      </c>
      <c r="AN178" s="40" t="str">
        <f>+IF('（別紙１）原油換算シート【計画用】'!AN178&lt;&gt;"",'（別紙１）原油換算シート【計画用】'!AN178,"")</f>
        <v>A0052</v>
      </c>
      <c r="AO178" s="64" t="str">
        <f>+IF('（別紙１）原油換算シート【計画用】'!AO178&lt;&gt;"",'（別紙１）原油換算シート【計画用】'!AO178,"")</f>
        <v>三井物産(株)メニューA</v>
      </c>
      <c r="AP178" s="65">
        <f>+IF('（別紙１）原油換算シート【計画用】'!AP178&lt;&gt;"",'（別紙１）原油換算シート【計画用】'!AP178,"")</f>
        <v>0</v>
      </c>
      <c r="AQ178" s="1" t="str">
        <f>+IF('（別紙１）原油換算シート【計画用】'!AQ178&lt;&gt;"",'（別紙１）原油換算シート【計画用】'!AQ178,"")</f>
        <v/>
      </c>
    </row>
    <row r="179" spans="39:43">
      <c r="AM179" s="40">
        <f>+IF('（別紙１）原油換算シート【計画用】'!AM179&lt;&gt;"",'（別紙１）原油換算シート【計画用】'!AM179,"")</f>
        <v>165</v>
      </c>
      <c r="AN179" s="40" t="str">
        <f>+IF('（別紙１）原油換算シート【計画用】'!AN179&lt;&gt;"",'（別紙１）原油換算シート【計画用】'!AN179,"")</f>
        <v>A0052</v>
      </c>
      <c r="AO179" s="64" t="str">
        <f>+IF('（別紙１）原油換算シート【計画用】'!AO179&lt;&gt;"",'（別紙１）原油換算シート【計画用】'!AO179,"")</f>
        <v>三井物産(株)メニューB</v>
      </c>
      <c r="AP179" s="65">
        <f>+IF('（別紙１）原油換算シート【計画用】'!AP179&lt;&gt;"",'（別紙１）原油換算シート【計画用】'!AP179,"")</f>
        <v>0</v>
      </c>
      <c r="AQ179" s="1" t="str">
        <f>+IF('（別紙１）原油換算シート【計画用】'!AQ179&lt;&gt;"",'（別紙１）原油換算シート【計画用】'!AQ179,"")</f>
        <v/>
      </c>
    </row>
    <row r="180" spans="39:43">
      <c r="AM180" s="40">
        <f>+IF('（別紙１）原油換算シート【計画用】'!AM180&lt;&gt;"",'（別紙１）原油換算シート【計画用】'!AM180,"")</f>
        <v>166</v>
      </c>
      <c r="AN180" s="40" t="str">
        <f>+IF('（別紙１）原油換算シート【計画用】'!AN180&lt;&gt;"",'（別紙１）原油換算シート【計画用】'!AN180,"")</f>
        <v>A0052</v>
      </c>
      <c r="AO180" s="64" t="str">
        <f>+IF('（別紙１）原油換算シート【計画用】'!AO180&lt;&gt;"",'（別紙１）原油換算シート【計画用】'!AO180,"")</f>
        <v>三井物産(株)メニューC</v>
      </c>
      <c r="AP180" s="65">
        <f>+IF('（別紙１）原油換算シート【計画用】'!AP180&lt;&gt;"",'（別紙１）原油換算シート【計画用】'!AP180,"")</f>
        <v>4.2400000000000001E-4</v>
      </c>
      <c r="AQ180" s="1" t="str">
        <f>+IF('（別紙１）原油換算シート【計画用】'!AQ180&lt;&gt;"",'（別紙１）原油換算シート【計画用】'!AQ180,"")</f>
        <v/>
      </c>
    </row>
    <row r="181" spans="39:43">
      <c r="AM181" s="40">
        <f>+IF('（別紙１）原油換算シート【計画用】'!AM181&lt;&gt;"",'（別紙１）原油換算シート【計画用】'!AM181,"")</f>
        <v>167</v>
      </c>
      <c r="AN181" s="40" t="str">
        <f>+IF('（別紙１）原油換算シート【計画用】'!AN181&lt;&gt;"",'（別紙１）原油換算シート【計画用】'!AN181,"")</f>
        <v>A0052</v>
      </c>
      <c r="AO181" s="64" t="str">
        <f>+IF('（別紙１）原油換算シート【計画用】'!AO181&lt;&gt;"",'（別紙１）原油換算シート【計画用】'!AO181,"")</f>
        <v>三井物産(株)メニューD(残差)</v>
      </c>
      <c r="AP181" s="65">
        <f>+IF('（別紙１）原油換算シート【計画用】'!AP181&lt;&gt;"",'（別紙１）原油換算シート【計画用】'!AP181,"")</f>
        <v>1.2589999999999999E-3</v>
      </c>
      <c r="AQ181" s="1" t="str">
        <f>+IF('（別紙１）原油換算シート【計画用】'!AQ181&lt;&gt;"",'（別紙１）原油換算シート【計画用】'!AQ181,"")</f>
        <v/>
      </c>
    </row>
    <row r="182" spans="39:43">
      <c r="AM182" s="40">
        <f>+IF('（別紙１）原油換算シート【計画用】'!AM182&lt;&gt;"",'（別紙１）原油換算シート【計画用】'!AM182,"")</f>
        <v>168</v>
      </c>
      <c r="AN182" s="40" t="str">
        <f>+IF('（別紙１）原油換算シート【計画用】'!AN182&lt;&gt;"",'（別紙１）原油換算シート【計画用】'!AN182,"")</f>
        <v>A0052</v>
      </c>
      <c r="AO182" s="64" t="str">
        <f>+IF('（別紙１）原油換算シート【計画用】'!AO182&lt;&gt;"",'（別紙１）原油換算シート【計画用】'!AO182,"")</f>
        <v>三井物産(株)(参考値)事業者全体</v>
      </c>
      <c r="AP182" s="65">
        <f>+IF('（別紙１）原油換算シート【計画用】'!AP182&lt;&gt;"",'（別紙１）原油換算シート【計画用】'!AP182,"")</f>
        <v>8.2200000000000003E-4</v>
      </c>
      <c r="AQ182" s="1" t="str">
        <f>+IF('（別紙１）原油換算シート【計画用】'!AQ182&lt;&gt;"",'（別紙１）原油換算シート【計画用】'!AQ182,"")</f>
        <v/>
      </c>
    </row>
    <row r="183" spans="39:43">
      <c r="AM183" s="40">
        <f>+IF('（別紙１）原油換算シート【計画用】'!AM183&lt;&gt;"",'（別紙１）原油換算シート【計画用】'!AM183,"")</f>
        <v>169</v>
      </c>
      <c r="AN183" s="40" t="str">
        <f>+IF('（別紙１）原油換算シート【計画用】'!AN183&lt;&gt;"",'（別紙１）原油換算シート【計画用】'!AN183,"")</f>
        <v>A0053</v>
      </c>
      <c r="AO183" s="64" t="str">
        <f>+IF('（別紙１）原油換算シート【計画用】'!AO183&lt;&gt;"",'（別紙１）原油換算シート【計画用】'!AO183,"")</f>
        <v>オリックス(株)メニューA</v>
      </c>
      <c r="AP183" s="65">
        <f>+IF('（別紙１）原油換算シート【計画用】'!AP183&lt;&gt;"",'（別紙１）原油換算シート【計画用】'!AP183,"")</f>
        <v>3.9899999999999999E-4</v>
      </c>
      <c r="AQ183" s="1" t="str">
        <f>+IF('（別紙１）原油換算シート【計画用】'!AQ183&lt;&gt;"",'（別紙１）原油換算シート【計画用】'!AQ183,"")</f>
        <v/>
      </c>
    </row>
    <row r="184" spans="39:43">
      <c r="AM184" s="40">
        <f>+IF('（別紙１）原油換算シート【計画用】'!AM184&lt;&gt;"",'（別紙１）原油換算シート【計画用】'!AM184,"")</f>
        <v>170</v>
      </c>
      <c r="AN184" s="40" t="str">
        <f>+IF('（別紙１）原油換算シート【計画用】'!AN184&lt;&gt;"",'（別紙１）原油換算シート【計画用】'!AN184,"")</f>
        <v>A0053</v>
      </c>
      <c r="AO184" s="64" t="str">
        <f>+IF('（別紙１）原油換算シート【計画用】'!AO184&lt;&gt;"",'（別紙１）原油換算シート【計画用】'!AO184,"")</f>
        <v>オリックス(株)メニューB</v>
      </c>
      <c r="AP184" s="65">
        <f>+IF('（別紙１）原油換算シート【計画用】'!AP184&lt;&gt;"",'（別紙１）原油換算シート【計画用】'!AP184,"")</f>
        <v>2.99E-4</v>
      </c>
      <c r="AQ184" s="1" t="str">
        <f>+IF('（別紙１）原油換算シート【計画用】'!AQ184&lt;&gt;"",'（別紙１）原油換算シート【計画用】'!AQ184,"")</f>
        <v/>
      </c>
    </row>
    <row r="185" spans="39:43">
      <c r="AM185" s="40">
        <f>+IF('（別紙１）原油換算シート【計画用】'!AM185&lt;&gt;"",'（別紙１）原油換算シート【計画用】'!AM185,"")</f>
        <v>171</v>
      </c>
      <c r="AN185" s="40" t="str">
        <f>+IF('（別紙１）原油換算シート【計画用】'!AN185&lt;&gt;"",'（別紙１）原油換算シート【計画用】'!AN185,"")</f>
        <v>A0053</v>
      </c>
      <c r="AO185" s="64" t="str">
        <f>+IF('（別紙１）原油換算シート【計画用】'!AO185&lt;&gt;"",'（別紙１）原油換算シート【計画用】'!AO185,"")</f>
        <v>オリックス(株)メニューC</v>
      </c>
      <c r="AP185" s="65">
        <f>+IF('（別紙１）原油換算シート【計画用】'!AP185&lt;&gt;"",'（別紙１）原油換算シート【計画用】'!AP185,"")</f>
        <v>1.9900000000000001E-4</v>
      </c>
      <c r="AQ185" s="1" t="str">
        <f>+IF('（別紙１）原油換算シート【計画用】'!AQ185&lt;&gt;"",'（別紙１）原油換算シート【計画用】'!AQ185,"")</f>
        <v/>
      </c>
    </row>
    <row r="186" spans="39:43">
      <c r="AM186" s="40">
        <f>+IF('（別紙１）原油換算シート【計画用】'!AM186&lt;&gt;"",'（別紙１）原油換算シート【計画用】'!AM186,"")</f>
        <v>172</v>
      </c>
      <c r="AN186" s="40" t="str">
        <f>+IF('（別紙１）原油換算シート【計画用】'!AN186&lt;&gt;"",'（別紙１）原油換算シート【計画用】'!AN186,"")</f>
        <v>A0053</v>
      </c>
      <c r="AO186" s="64" t="str">
        <f>+IF('（別紙１）原油換算シート【計画用】'!AO186&lt;&gt;"",'（別紙１）原油換算シート【計画用】'!AO186,"")</f>
        <v>オリックス(株)メニューD</v>
      </c>
      <c r="AP186" s="65">
        <f>+IF('（別紙１）原油換算シート【計画用】'!AP186&lt;&gt;"",'（別紙１）原油換算シート【計画用】'!AP186,"")</f>
        <v>0</v>
      </c>
      <c r="AQ186" s="1" t="str">
        <f>+IF('（別紙１）原油換算シート【計画用】'!AQ186&lt;&gt;"",'（別紙１）原油換算シート【計画用】'!AQ186,"")</f>
        <v/>
      </c>
    </row>
    <row r="187" spans="39:43">
      <c r="AM187" s="40">
        <f>+IF('（別紙１）原油換算シート【計画用】'!AM187&lt;&gt;"",'（別紙１）原油換算シート【計画用】'!AM187,"")</f>
        <v>173</v>
      </c>
      <c r="AN187" s="40" t="str">
        <f>+IF('（別紙１）原油換算シート【計画用】'!AN187&lt;&gt;"",'（別紙１）原油換算シート【計画用】'!AN187,"")</f>
        <v>A0053</v>
      </c>
      <c r="AO187" s="64" t="str">
        <f>+IF('（別紙１）原油換算シート【計画用】'!AO187&lt;&gt;"",'（別紙１）原油換算シート【計画用】'!AO187,"")</f>
        <v>オリックス(株)メニューE</v>
      </c>
      <c r="AP187" s="65">
        <f>+IF('（別紙１）原油換算シート【計画用】'!AP187&lt;&gt;"",'（別紙１）原油換算シート【計画用】'!AP187,"")</f>
        <v>4.4999999999999999E-4</v>
      </c>
      <c r="AQ187" s="1" t="str">
        <f>+IF('（別紙１）原油換算シート【計画用】'!AQ187&lt;&gt;"",'（別紙１）原油換算シート【計画用】'!AQ187,"")</f>
        <v/>
      </c>
    </row>
    <row r="188" spans="39:43">
      <c r="AM188" s="40">
        <f>+IF('（別紙１）原油換算シート【計画用】'!AM188&lt;&gt;"",'（別紙１）原油換算シート【計画用】'!AM188,"")</f>
        <v>174</v>
      </c>
      <c r="AN188" s="40" t="str">
        <f>+IF('（別紙１）原油換算シート【計画用】'!AN188&lt;&gt;"",'（別紙１）原油換算シート【計画用】'!AN188,"")</f>
        <v>A0053</v>
      </c>
      <c r="AO188" s="64" t="str">
        <f>+IF('（別紙１）原油換算シート【計画用】'!AO188&lt;&gt;"",'（別紙１）原油換算シート【計画用】'!AO188,"")</f>
        <v>オリックス(株)メニューF</v>
      </c>
      <c r="AP188" s="65">
        <f>+IF('（別紙１）原油換算シート【計画用】'!AP188&lt;&gt;"",'（別紙１）原油換算シート【計画用】'!AP188,"")</f>
        <v>3.1500000000000001E-4</v>
      </c>
      <c r="AQ188" s="1" t="str">
        <f>+IF('（別紙１）原油換算シート【計画用】'!AQ188&lt;&gt;"",'（別紙１）原油換算シート【計画用】'!AQ188,"")</f>
        <v/>
      </c>
    </row>
    <row r="189" spans="39:43">
      <c r="AM189" s="40">
        <f>+IF('（別紙１）原油換算シート【計画用】'!AM189&lt;&gt;"",'（別紙１）原油換算シート【計画用】'!AM189,"")</f>
        <v>175</v>
      </c>
      <c r="AN189" s="40" t="str">
        <f>+IF('（別紙１）原油換算シート【計画用】'!AN189&lt;&gt;"",'（別紙１）原油換算シート【計画用】'!AN189,"")</f>
        <v>A0053</v>
      </c>
      <c r="AO189" s="64" t="str">
        <f>+IF('（別紙１）原油換算シート【計画用】'!AO189&lt;&gt;"",'（別紙１）原油換算シート【計画用】'!AO189,"")</f>
        <v>オリックス(株)メニューG</v>
      </c>
      <c r="AP189" s="65">
        <f>+IF('（別紙１）原油換算シート【計画用】'!AP189&lt;&gt;"",'（別紙１）原油換算シート【計画用】'!AP189,"")</f>
        <v>2.3499999999999999E-4</v>
      </c>
      <c r="AQ189" s="1" t="str">
        <f>+IF('（別紙１）原油換算シート【計画用】'!AQ189&lt;&gt;"",'（別紙１）原油換算シート【計画用】'!AQ189,"")</f>
        <v/>
      </c>
    </row>
    <row r="190" spans="39:43">
      <c r="AM190" s="40">
        <f>+IF('（別紙１）原油換算シート【計画用】'!AM190&lt;&gt;"",'（別紙１）原油換算シート【計画用】'!AM190,"")</f>
        <v>176</v>
      </c>
      <c r="AN190" s="40" t="str">
        <f>+IF('（別紙１）原油換算シート【計画用】'!AN190&lt;&gt;"",'（別紙１）原油換算シート【計画用】'!AN190,"")</f>
        <v>A0053</v>
      </c>
      <c r="AO190" s="64" t="str">
        <f>+IF('（別紙１）原油換算シート【計画用】'!AO190&lt;&gt;"",'（別紙１）原油換算シート【計画用】'!AO190,"")</f>
        <v>オリックス(株)メニューH(残差)</v>
      </c>
      <c r="AP190" s="65">
        <f>+IF('（別紙１）原油換算シート【計画用】'!AP190&lt;&gt;"",'（別紙１）原油換算シート【計画用】'!AP190,"")</f>
        <v>4.2200000000000001E-4</v>
      </c>
      <c r="AQ190" s="1" t="str">
        <f>+IF('（別紙１）原油換算シート【計画用】'!AQ190&lt;&gt;"",'（別紙１）原油換算シート【計画用】'!AQ190,"")</f>
        <v>※</v>
      </c>
    </row>
    <row r="191" spans="39:43">
      <c r="AM191" s="40">
        <f>+IF('（別紙１）原油換算シート【計画用】'!AM191&lt;&gt;"",'（別紙１）原油換算シート【計画用】'!AM191,"")</f>
        <v>177</v>
      </c>
      <c r="AN191" s="40" t="str">
        <f>+IF('（別紙１）原油換算シート【計画用】'!AN191&lt;&gt;"",'（別紙１）原油換算シート【計画用】'!AN191,"")</f>
        <v>A0053</v>
      </c>
      <c r="AO191" s="64" t="str">
        <f>+IF('（別紙１）原油換算シート【計画用】'!AO191&lt;&gt;"",'（別紙１）原油換算シート【計画用】'!AO191,"")</f>
        <v>オリックス(株)(参考値)事業者全体</v>
      </c>
      <c r="AP191" s="65">
        <f>+IF('（別紙１）原油換算シート【計画用】'!AP191&lt;&gt;"",'（別紙１）原油換算シート【計画用】'!AP191,"")</f>
        <v>1.096E-3</v>
      </c>
      <c r="AQ191" s="1" t="str">
        <f>+IF('（別紙１）原油換算シート【計画用】'!AQ191&lt;&gt;"",'（別紙１）原油換算シート【計画用】'!AQ191,"")</f>
        <v/>
      </c>
    </row>
    <row r="192" spans="39:43">
      <c r="AM192" s="40">
        <f>+IF('（別紙１）原油換算シート【計画用】'!AM192&lt;&gt;"",'（別紙１）原油換算シート【計画用】'!AM192,"")</f>
        <v>178</v>
      </c>
      <c r="AN192" s="40" t="str">
        <f>+IF('（別紙１）原油換算シート【計画用】'!AN192&lt;&gt;"",'（別紙１）原油換算シート【計画用】'!AN192,"")</f>
        <v>A0054</v>
      </c>
      <c r="AO192" s="64" t="str">
        <f>+IF('（別紙１）原油換算シート【計画用】'!AO192&lt;&gt;"",'（別紙１）原油換算シート【計画用】'!AO192,"")</f>
        <v>(株)エネサンス関東</v>
      </c>
      <c r="AP192" s="65">
        <f>+IF('（別紙１）原油換算シート【計画用】'!AP192&lt;&gt;"",'（別紙１）原油換算シート【計画用】'!AP192,"")</f>
        <v>3.3799999999999998E-4</v>
      </c>
      <c r="AQ192" s="1" t="str">
        <f>+IF('（別紙１）原油換算シート【計画用】'!AQ192&lt;&gt;"",'（別紙１）原油換算シート【計画用】'!AQ192,"")</f>
        <v/>
      </c>
    </row>
    <row r="193" spans="39:43">
      <c r="AM193" s="40">
        <f>+IF('（別紙１）原油換算シート【計画用】'!AM193&lt;&gt;"",'（別紙１）原油換算シート【計画用】'!AM193,"")</f>
        <v>179</v>
      </c>
      <c r="AN193" s="40" t="str">
        <f>+IF('（別紙１）原油換算シート【計画用】'!AN193&lt;&gt;"",'（別紙１）原油換算シート【計画用】'!AN193,"")</f>
        <v>A0055</v>
      </c>
      <c r="AO193" s="64" t="str">
        <f>+IF('（別紙１）原油換算シート【計画用】'!AO193&lt;&gt;"",'（別紙１）原油換算シート【計画用】'!AO193,"")</f>
        <v>(株)UPDATERメニューA</v>
      </c>
      <c r="AP193" s="65">
        <f>+IF('（別紙１）原油換算シート【計画用】'!AP193&lt;&gt;"",'（別紙１）原油換算シート【計画用】'!AP193,"")</f>
        <v>0</v>
      </c>
      <c r="AQ193" s="1" t="str">
        <f>+IF('（別紙１）原油換算シート【計画用】'!AQ193&lt;&gt;"",'（別紙１）原油換算シート【計画用】'!AQ193,"")</f>
        <v/>
      </c>
    </row>
    <row r="194" spans="39:43">
      <c r="AM194" s="40">
        <f>+IF('（別紙１）原油換算シート【計画用】'!AM194&lt;&gt;"",'（別紙１）原油換算シート【計画用】'!AM194,"")</f>
        <v>180</v>
      </c>
      <c r="AN194" s="40" t="str">
        <f>+IF('（別紙１）原油換算シート【計画用】'!AN194&lt;&gt;"",'（別紙１）原油換算シート【計画用】'!AN194,"")</f>
        <v>A0055</v>
      </c>
      <c r="AO194" s="64" t="str">
        <f>+IF('（別紙１）原油換算シート【計画用】'!AO194&lt;&gt;"",'（別紙１）原油換算シート【計画用】'!AO194,"")</f>
        <v>(株)UPDATERメニューB(残差)</v>
      </c>
      <c r="AP194" s="65">
        <f>+IF('（別紙１）原油換算シート【計画用】'!AP194&lt;&gt;"",'（別紙１）原油換算シート【計画用】'!AP194,"")</f>
        <v>4.0499999999999998E-4</v>
      </c>
      <c r="AQ194" s="1" t="str">
        <f>+IF('（別紙１）原油換算シート【計画用】'!AQ194&lt;&gt;"",'（別紙１）原油換算シート【計画用】'!AQ194,"")</f>
        <v/>
      </c>
    </row>
    <row r="195" spans="39:43">
      <c r="AM195" s="40">
        <f>+IF('（別紙１）原油換算シート【計画用】'!AM195&lt;&gt;"",'（別紙１）原油換算シート【計画用】'!AM195,"")</f>
        <v>181</v>
      </c>
      <c r="AN195" s="40" t="str">
        <f>+IF('（別紙１）原油換算シート【計画用】'!AN195&lt;&gt;"",'（別紙１）原油換算シート【計画用】'!AN195,"")</f>
        <v>A0055</v>
      </c>
      <c r="AO195" s="64" t="str">
        <f>+IF('（別紙１）原油換算シート【計画用】'!AO195&lt;&gt;"",'（別紙１）原油換算シート【計画用】'!AO195,"")</f>
        <v>(株)UPDATER(参考値)事業者全体</v>
      </c>
      <c r="AP195" s="65">
        <f>+IF('（別紙１）原油換算シート【計画用】'!AP195&lt;&gt;"",'（別紙１）原油換算シート【計画用】'!AP195,"")</f>
        <v>3.8000000000000002E-5</v>
      </c>
      <c r="AQ195" s="1" t="str">
        <f>+IF('（別紙１）原油換算シート【計画用】'!AQ195&lt;&gt;"",'（別紙１）原油換算シート【計画用】'!AQ195,"")</f>
        <v/>
      </c>
    </row>
    <row r="196" spans="39:43">
      <c r="AM196" s="40">
        <f>+IF('（別紙１）原油換算シート【計画用】'!AM196&lt;&gt;"",'（別紙１）原油換算シート【計画用】'!AM196,"")</f>
        <v>182</v>
      </c>
      <c r="AN196" s="40" t="str">
        <f>+IF('（別紙１）原油換算シート【計画用】'!AN196&lt;&gt;"",'（別紙１）原油換算シート【計画用】'!AN196,"")</f>
        <v>A0056</v>
      </c>
      <c r="AO196" s="64" t="str">
        <f>+IF('（別紙１）原油換算シート【計画用】'!AO196&lt;&gt;"",'（別紙１）原油換算シート【計画用】'!AO196,"")</f>
        <v>シン・エナジー(株)メニューA</v>
      </c>
      <c r="AP196" s="65">
        <f>+IF('（別紙１）原油換算シート【計画用】'!AP196&lt;&gt;"",'（別紙１）原油換算シート【計画用】'!AP196,"")</f>
        <v>4.2400000000000001E-4</v>
      </c>
      <c r="AQ196" s="1" t="str">
        <f>+IF('（別紙１）原油換算シート【計画用】'!AQ196&lt;&gt;"",'（別紙１）原油換算シート【計画用】'!AQ196,"")</f>
        <v/>
      </c>
    </row>
    <row r="197" spans="39:43">
      <c r="AM197" s="40">
        <f>+IF('（別紙１）原油換算シート【計画用】'!AM197&lt;&gt;"",'（別紙１）原油換算シート【計画用】'!AM197,"")</f>
        <v>183</v>
      </c>
      <c r="AN197" s="40" t="str">
        <f>+IF('（別紙１）原油換算シート【計画用】'!AN197&lt;&gt;"",'（別紙１）原油換算シート【計画用】'!AN197,"")</f>
        <v>A0056</v>
      </c>
      <c r="AO197" s="64" t="str">
        <f>+IF('（別紙１）原油換算シート【計画用】'!AO197&lt;&gt;"",'（別紙１）原油換算シート【計画用】'!AO197,"")</f>
        <v>シン・エナジー(株)メニューB</v>
      </c>
      <c r="AP197" s="65">
        <f>+IF('（別紙１）原油換算シート【計画用】'!AP197&lt;&gt;"",'（別紙１）原油換算シート【計画用】'!AP197,"")</f>
        <v>0</v>
      </c>
      <c r="AQ197" s="1" t="str">
        <f>+IF('（別紙１）原油換算シート【計画用】'!AQ197&lt;&gt;"",'（別紙１）原油換算シート【計画用】'!AQ197,"")</f>
        <v/>
      </c>
    </row>
    <row r="198" spans="39:43">
      <c r="AM198" s="40">
        <f>+IF('（別紙１）原油換算シート【計画用】'!AM198&lt;&gt;"",'（別紙１）原油換算シート【計画用】'!AM198,"")</f>
        <v>184</v>
      </c>
      <c r="AN198" s="40" t="str">
        <f>+IF('（別紙１）原油換算シート【計画用】'!AN198&lt;&gt;"",'（別紙１）原油換算シート【計画用】'!AN198,"")</f>
        <v>A0056</v>
      </c>
      <c r="AO198" s="64" t="str">
        <f>+IF('（別紙１）原油換算シート【計画用】'!AO198&lt;&gt;"",'（別紙１）原油換算シート【計画用】'!AO198,"")</f>
        <v>シン・エナジー(株)メニューC</v>
      </c>
      <c r="AP198" s="65">
        <f>+IF('（別紙１）原油換算シート【計画用】'!AP198&lt;&gt;"",'（別紙１）原油換算シート【計画用】'!AP198,"")</f>
        <v>3.0899999999999998E-4</v>
      </c>
      <c r="AQ198" s="1" t="str">
        <f>+IF('（別紙１）原油換算シート【計画用】'!AQ198&lt;&gt;"",'（別紙１）原油換算シート【計画用】'!AQ198,"")</f>
        <v/>
      </c>
    </row>
    <row r="199" spans="39:43">
      <c r="AM199" s="40">
        <f>+IF('（別紙１）原油換算シート【計画用】'!AM199&lt;&gt;"",'（別紙１）原油換算シート【計画用】'!AM199,"")</f>
        <v>185</v>
      </c>
      <c r="AN199" s="40" t="str">
        <f>+IF('（別紙１）原油換算シート【計画用】'!AN199&lt;&gt;"",'（別紙１）原油換算シート【計画用】'!AN199,"")</f>
        <v>A0056</v>
      </c>
      <c r="AO199" s="64" t="str">
        <f>+IF('（別紙１）原油換算シート【計画用】'!AO199&lt;&gt;"",'（別紙１）原油換算シート【計画用】'!AO199,"")</f>
        <v>シン・エナジー(株)メニューD</v>
      </c>
      <c r="AP199" s="65">
        <f>+IF('（別紙１）原油換算シート【計画用】'!AP199&lt;&gt;"",'（別紙１）原油換算シート【計画用】'!AP199,"")</f>
        <v>0</v>
      </c>
      <c r="AQ199" s="1" t="str">
        <f>+IF('（別紙１）原油換算シート【計画用】'!AQ199&lt;&gt;"",'（別紙１）原油換算シート【計画用】'!AQ199,"")</f>
        <v/>
      </c>
    </row>
    <row r="200" spans="39:43">
      <c r="AM200" s="40">
        <f>+IF('（別紙１）原油換算シート【計画用】'!AM200&lt;&gt;"",'（別紙１）原油換算シート【計画用】'!AM200,"")</f>
        <v>186</v>
      </c>
      <c r="AN200" s="40" t="str">
        <f>+IF('（別紙１）原油換算シート【計画用】'!AN200&lt;&gt;"",'（別紙１）原油換算シート【計画用】'!AN200,"")</f>
        <v>A0056</v>
      </c>
      <c r="AO200" s="64" t="str">
        <f>+IF('（別紙１）原油換算シート【計画用】'!AO200&lt;&gt;"",'（別紙１）原油換算シート【計画用】'!AO200,"")</f>
        <v>シン・エナジー(株)メニューE(残差)</v>
      </c>
      <c r="AP200" s="65">
        <f>+IF('（別紙１）原油換算シート【計画用】'!AP200&lt;&gt;"",'（別紙１）原油換算シート【計画用】'!AP200,"")</f>
        <v>5.9599999999999996E-4</v>
      </c>
      <c r="AQ200" s="1" t="str">
        <f>+IF('（別紙１）原油換算シート【計画用】'!AQ200&lt;&gt;"",'（別紙１）原油換算シート【計画用】'!AQ200,"")</f>
        <v/>
      </c>
    </row>
    <row r="201" spans="39:43">
      <c r="AM201" s="40">
        <f>+IF('（別紙１）原油換算シート【計画用】'!AM201&lt;&gt;"",'（別紙１）原油換算シート【計画用】'!AM201,"")</f>
        <v>187</v>
      </c>
      <c r="AN201" s="40" t="str">
        <f>+IF('（別紙１）原油換算シート【計画用】'!AN201&lt;&gt;"",'（別紙１）原油換算シート【計画用】'!AN201,"")</f>
        <v>A0056</v>
      </c>
      <c r="AO201" s="64" t="str">
        <f>+IF('（別紙１）原油換算シート【計画用】'!AO201&lt;&gt;"",'（別紙１）原油換算シート【計画用】'!AO201,"")</f>
        <v>シン・エナジー(株)(参考値)事業者全体</v>
      </c>
      <c r="AP201" s="65">
        <f>+IF('（別紙１）原油換算シート【計画用】'!AP201&lt;&gt;"",'（別紙１）原油換算シート【計画用】'!AP201,"")</f>
        <v>5.3799999999999996E-4</v>
      </c>
      <c r="AQ201" s="1" t="str">
        <f>+IF('（別紙１）原油換算シート【計画用】'!AQ201&lt;&gt;"",'（別紙１）原油換算シート【計画用】'!AQ201,"")</f>
        <v/>
      </c>
    </row>
    <row r="202" spans="39:43">
      <c r="AM202" s="40">
        <f>+IF('（別紙１）原油換算シート【計画用】'!AM202&lt;&gt;"",'（別紙１）原油換算シート【計画用】'!AM202,"")</f>
        <v>188</v>
      </c>
      <c r="AN202" s="40" t="str">
        <f>+IF('（別紙１）原油換算シート【計画用】'!AN202&lt;&gt;"",'（別紙１）原油換算シート【計画用】'!AN202,"")</f>
        <v>A0057</v>
      </c>
      <c r="AO202" s="64" t="str">
        <f>+IF('（別紙１）原油換算シート【計画用】'!AO202&lt;&gt;"",'（別紙１）原油換算シート【計画用】'!AO202,"")</f>
        <v>(株)サニックスメニューA</v>
      </c>
      <c r="AP202" s="65">
        <f>+IF('（別紙１）原油換算シート【計画用】'!AP202&lt;&gt;"",'（別紙１）原油換算シート【計画用】'!AP202,"")</f>
        <v>0</v>
      </c>
      <c r="AQ202" s="1" t="str">
        <f>+IF('（別紙１）原油換算シート【計画用】'!AQ202&lt;&gt;"",'（別紙１）原油換算シート【計画用】'!AQ202,"")</f>
        <v/>
      </c>
    </row>
    <row r="203" spans="39:43">
      <c r="AM203" s="40">
        <f>+IF('（別紙１）原油換算シート【計画用】'!AM203&lt;&gt;"",'（別紙１）原油換算シート【計画用】'!AM203,"")</f>
        <v>189</v>
      </c>
      <c r="AN203" s="40" t="str">
        <f>+IF('（別紙１）原油換算シート【計画用】'!AN203&lt;&gt;"",'（別紙１）原油換算シート【計画用】'!AN203,"")</f>
        <v>A0057</v>
      </c>
      <c r="AO203" s="64" t="str">
        <f>+IF('（別紙１）原油換算シート【計画用】'!AO203&lt;&gt;"",'（別紙１）原油換算シート【計画用】'!AO203,"")</f>
        <v>(株)サニックスメニューB</v>
      </c>
      <c r="AP203" s="65">
        <f>+IF('（別紙１）原油換算シート【計画用】'!AP203&lt;&gt;"",'（別紙１）原油換算シート【計画用】'!AP203,"")</f>
        <v>0</v>
      </c>
      <c r="AQ203" s="1" t="str">
        <f>+IF('（別紙１）原油換算シート【計画用】'!AQ203&lt;&gt;"",'（別紙１）原油換算シート【計画用】'!AQ203,"")</f>
        <v/>
      </c>
    </row>
    <row r="204" spans="39:43">
      <c r="AM204" s="40">
        <f>+IF('（別紙１）原油換算シート【計画用】'!AM204&lt;&gt;"",'（別紙１）原油換算シート【計画用】'!AM204,"")</f>
        <v>190</v>
      </c>
      <c r="AN204" s="40" t="str">
        <f>+IF('（別紙１）原油換算シート【計画用】'!AN204&lt;&gt;"",'（別紙１）原油換算シート【計画用】'!AN204,"")</f>
        <v>A0057</v>
      </c>
      <c r="AO204" s="64" t="str">
        <f>+IF('（別紙１）原油換算シート【計画用】'!AO204&lt;&gt;"",'（別紙１）原油換算シート【計画用】'!AO204,"")</f>
        <v>(株)サニックスメニューC</v>
      </c>
      <c r="AP204" s="65">
        <f>+IF('（別紙１）原油換算シート【計画用】'!AP204&lt;&gt;"",'（別紙１）原油換算シート【計画用】'!AP204,"")</f>
        <v>2.99E-4</v>
      </c>
      <c r="AQ204" s="1" t="str">
        <f>+IF('（別紙１）原油換算シート【計画用】'!AQ204&lt;&gt;"",'（別紙１）原油換算シート【計画用】'!AQ204,"")</f>
        <v/>
      </c>
    </row>
    <row r="205" spans="39:43">
      <c r="AM205" s="40">
        <f>+IF('（別紙１）原油換算シート【計画用】'!AM205&lt;&gt;"",'（別紙１）原油換算シート【計画用】'!AM205,"")</f>
        <v>191</v>
      </c>
      <c r="AN205" s="40" t="str">
        <f>+IF('（別紙１）原油換算シート【計画用】'!AN205&lt;&gt;"",'（別紙１）原油換算シート【計画用】'!AN205,"")</f>
        <v>A0057</v>
      </c>
      <c r="AO205" s="64" t="str">
        <f>+IF('（別紙１）原油換算シート【計画用】'!AO205&lt;&gt;"",'（別紙１）原油換算シート【計画用】'!AO205,"")</f>
        <v>(株)サニックスメニューD</v>
      </c>
      <c r="AP205" s="65">
        <f>+IF('（別紙１）原油換算シート【計画用】'!AP205&lt;&gt;"",'（別紙１）原油換算シート【計画用】'!AP205,"")</f>
        <v>2.72E-4</v>
      </c>
      <c r="AQ205" s="1" t="str">
        <f>+IF('（別紙１）原油換算シート【計画用】'!AQ205&lt;&gt;"",'（別紙１）原油換算シート【計画用】'!AQ205,"")</f>
        <v/>
      </c>
    </row>
    <row r="206" spans="39:43">
      <c r="AM206" s="40">
        <f>+IF('（別紙１）原油換算シート【計画用】'!AM206&lt;&gt;"",'（別紙１）原油換算シート【計画用】'!AM206,"")</f>
        <v>192</v>
      </c>
      <c r="AN206" s="40" t="str">
        <f>+IF('（別紙１）原油換算シート【計画用】'!AN206&lt;&gt;"",'（別紙１）原油換算シート【計画用】'!AN206,"")</f>
        <v>A0057</v>
      </c>
      <c r="AO206" s="64" t="str">
        <f>+IF('（別紙１）原油換算シート【計画用】'!AO206&lt;&gt;"",'（別紙１）原油換算シート【計画用】'!AO206,"")</f>
        <v>(株)サニックスメニューE(残差)</v>
      </c>
      <c r="AP206" s="65">
        <f>+IF('（別紙１）原油換算シート【計画用】'!AP206&lt;&gt;"",'（別紙１）原油換算シート【計画用】'!AP206,"")</f>
        <v>4.84E-4</v>
      </c>
      <c r="AQ206" s="1" t="str">
        <f>+IF('（別紙１）原油換算シート【計画用】'!AQ206&lt;&gt;"",'（別紙１）原油換算シート【計画用】'!AQ206,"")</f>
        <v/>
      </c>
    </row>
    <row r="207" spans="39:43">
      <c r="AM207" s="40">
        <f>+IF('（別紙１）原油換算シート【計画用】'!AM207&lt;&gt;"",'（別紙１）原油換算シート【計画用】'!AM207,"")</f>
        <v>193</v>
      </c>
      <c r="AN207" s="40" t="str">
        <f>+IF('（別紙１）原油換算シート【計画用】'!AN207&lt;&gt;"",'（別紙１）原油換算シート【計画用】'!AN207,"")</f>
        <v>A0057</v>
      </c>
      <c r="AO207" s="64" t="str">
        <f>+IF('（別紙１）原油換算シート【計画用】'!AO207&lt;&gt;"",'（別紙１）原油換算シート【計画用】'!AO207,"")</f>
        <v>(株)サニックス(参考値)事業者全体</v>
      </c>
      <c r="AP207" s="65">
        <f>+IF('（別紙１）原油換算シート【計画用】'!AP207&lt;&gt;"",'（別紙１）原油換算シート【計画用】'!AP207,"")</f>
        <v>4.7800000000000002E-4</v>
      </c>
      <c r="AQ207" s="1" t="str">
        <f>+IF('（別紙１）原油換算シート【計画用】'!AQ207&lt;&gt;"",'（別紙１）原油換算シート【計画用】'!AQ207,"")</f>
        <v/>
      </c>
    </row>
    <row r="208" spans="39:43">
      <c r="AM208" s="40">
        <f>+IF('（別紙１）原油換算シート【計画用】'!AM208&lt;&gt;"",'（別紙１）原油換算シート【計画用】'!AM208,"")</f>
        <v>194</v>
      </c>
      <c r="AN208" s="40" t="str">
        <f>+IF('（別紙１）原油換算シート【計画用】'!AN208&lt;&gt;"",'（別紙１）原油換算シート【計画用】'!AN208,"")</f>
        <v>A0058</v>
      </c>
      <c r="AO208" s="64" t="str">
        <f>+IF('（別紙１）原油換算シート【計画用】'!AO208&lt;&gt;"",'（別紙１）原油換算シート【計画用】'!AO208,"")</f>
        <v>(株)コンシェルジュメニューA</v>
      </c>
      <c r="AP208" s="65">
        <f>+IF('（別紙１）原油換算シート【計画用】'!AP208&lt;&gt;"",'（別紙１）原油換算シート【計画用】'!AP208,"")</f>
        <v>0</v>
      </c>
      <c r="AQ208" s="1" t="str">
        <f>+IF('（別紙１）原油換算シート【計画用】'!AQ208&lt;&gt;"",'（別紙１）原油換算シート【計画用】'!AQ208,"")</f>
        <v/>
      </c>
    </row>
    <row r="209" spans="39:43">
      <c r="AM209" s="40">
        <f>+IF('（別紙１）原油換算シート【計画用】'!AM209&lt;&gt;"",'（別紙１）原油換算シート【計画用】'!AM209,"")</f>
        <v>195</v>
      </c>
      <c r="AN209" s="40" t="str">
        <f>+IF('（別紙１）原油換算シート【計画用】'!AN209&lt;&gt;"",'（別紙１）原油換算シート【計画用】'!AN209,"")</f>
        <v>A0058</v>
      </c>
      <c r="AO209" s="64" t="str">
        <f>+IF('（別紙１）原油換算シート【計画用】'!AO209&lt;&gt;"",'（別紙１）原油換算シート【計画用】'!AO209,"")</f>
        <v>(株)コンシェルジュメニューB(残差)</v>
      </c>
      <c r="AP209" s="65">
        <f>+IF('（別紙１）原油換算シート【計画用】'!AP209&lt;&gt;"",'（別紙１）原油換算シート【計画用】'!AP209,"")</f>
        <v>7.5500000000000003E-4</v>
      </c>
      <c r="AQ209" s="1" t="str">
        <f>+IF('（別紙１）原油換算シート【計画用】'!AQ209&lt;&gt;"",'（別紙１）原油換算シート【計画用】'!AQ209,"")</f>
        <v/>
      </c>
    </row>
    <row r="210" spans="39:43">
      <c r="AM210" s="40">
        <f>+IF('（別紙１）原油換算シート【計画用】'!AM210&lt;&gt;"",'（別紙１）原油換算シート【計画用】'!AM210,"")</f>
        <v>196</v>
      </c>
      <c r="AN210" s="40" t="str">
        <f>+IF('（別紙１）原油換算シート【計画用】'!AN210&lt;&gt;"",'（別紙１）原油換算シート【計画用】'!AN210,"")</f>
        <v>A0058</v>
      </c>
      <c r="AO210" s="64" t="str">
        <f>+IF('（別紙１）原油換算シート【計画用】'!AO210&lt;&gt;"",'（別紙１）原油換算シート【計画用】'!AO210,"")</f>
        <v>(株)コンシェルジュ(参考値)事業者全体</v>
      </c>
      <c r="AP210" s="65">
        <f>+IF('（別紙１）原油換算シート【計画用】'!AP210&lt;&gt;"",'（別紙１）原油換算シート【計画用】'!AP210,"")</f>
        <v>1.74E-4</v>
      </c>
      <c r="AQ210" s="1" t="str">
        <f>+IF('（別紙１）原油換算シート【計画用】'!AQ210&lt;&gt;"",'（別紙１）原油換算シート【計画用】'!AQ210,"")</f>
        <v/>
      </c>
    </row>
    <row r="211" spans="39:43">
      <c r="AM211" s="40">
        <f>+IF('（別紙１）原油換算シート【計画用】'!AM211&lt;&gt;"",'（別紙１）原油換算シート【計画用】'!AM211,"")</f>
        <v>197</v>
      </c>
      <c r="AN211" s="40" t="str">
        <f>+IF('（別紙１）原油換算シート【計画用】'!AN211&lt;&gt;"",'（別紙１）原油換算シート【計画用】'!AN211,"")</f>
        <v>A0060</v>
      </c>
      <c r="AO211" s="64" t="str">
        <f>+IF('（別紙１）原油換算シート【計画用】'!AO211&lt;&gt;"",'（別紙１）原油換算シート【計画用】'!AO211,"")</f>
        <v>(株)アイ・グリッド・ソリューションズメニューA</v>
      </c>
      <c r="AP211" s="65">
        <f>+IF('（別紙１）原油換算シート【計画用】'!AP211&lt;&gt;"",'（別紙１）原油換算シート【計画用】'!AP211,"")</f>
        <v>0</v>
      </c>
      <c r="AQ211" s="1" t="str">
        <f>+IF('（別紙１）原油換算シート【計画用】'!AQ211&lt;&gt;"",'（別紙１）原油換算シート【計画用】'!AQ211,"")</f>
        <v/>
      </c>
    </row>
    <row r="212" spans="39:43">
      <c r="AM212" s="40">
        <f>+IF('（別紙１）原油換算シート【計画用】'!AM212&lt;&gt;"",'（別紙１）原油換算シート【計画用】'!AM212,"")</f>
        <v>198</v>
      </c>
      <c r="AN212" s="40" t="str">
        <f>+IF('（別紙１）原油換算シート【計画用】'!AN212&lt;&gt;"",'（別紙１）原油換算シート【計画用】'!AN212,"")</f>
        <v>A0060</v>
      </c>
      <c r="AO212" s="64" t="str">
        <f>+IF('（別紙１）原油換算シート【計画用】'!AO212&lt;&gt;"",'（別紙１）原油換算シート【計画用】'!AO212,"")</f>
        <v>(株)アイ・グリッド・ソリューションズメニューB(残差)</v>
      </c>
      <c r="AP212" s="65">
        <f>+IF('（別紙１）原油換算シート【計画用】'!AP212&lt;&gt;"",'（別紙１）原油換算シート【計画用】'!AP212,"")</f>
        <v>5.6499999999999996E-4</v>
      </c>
      <c r="AQ212" s="1" t="str">
        <f>+IF('（別紙１）原油換算シート【計画用】'!AQ212&lt;&gt;"",'（別紙１）原油換算シート【計画用】'!AQ212,"")</f>
        <v/>
      </c>
    </row>
    <row r="213" spans="39:43">
      <c r="AM213" s="40">
        <f>+IF('（別紙１）原油換算シート【計画用】'!AM213&lt;&gt;"",'（別紙１）原油換算シート【計画用】'!AM213,"")</f>
        <v>199</v>
      </c>
      <c r="AN213" s="40" t="str">
        <f>+IF('（別紙１）原油換算シート【計画用】'!AN213&lt;&gt;"",'（別紙１）原油換算シート【計画用】'!AN213,"")</f>
        <v>A0060</v>
      </c>
      <c r="AO213" s="64" t="str">
        <f>+IF('（別紙１）原油換算シート【計画用】'!AO213&lt;&gt;"",'（別紙１）原油換算シート【計画用】'!AO213,"")</f>
        <v>(株)アイ・グリッド・ソリューションズ(参考値)事業者全体</v>
      </c>
      <c r="AP213" s="65">
        <f>+IF('（別紙１）原油換算シート【計画用】'!AP213&lt;&gt;"",'（別紙１）原油換算シート【計画用】'!AP213,"")</f>
        <v>4.6799999999999999E-4</v>
      </c>
      <c r="AQ213" s="1" t="str">
        <f>+IF('（別紙１）原油換算シート【計画用】'!AQ213&lt;&gt;"",'（別紙１）原油換算シート【計画用】'!AQ213,"")</f>
        <v/>
      </c>
    </row>
    <row r="214" spans="39:43">
      <c r="AM214" s="40">
        <f>+IF('（別紙１）原油換算シート【計画用】'!AM214&lt;&gt;"",'（別紙１）原油換算シート【計画用】'!AM214,"")</f>
        <v>200</v>
      </c>
      <c r="AN214" s="40" t="str">
        <f>+IF('（別紙１）原油換算シート【計画用】'!AN214&lt;&gt;"",'（別紙１）原油換算シート【計画用】'!AN214,"")</f>
        <v>A0061</v>
      </c>
      <c r="AO214" s="64" t="str">
        <f>+IF('（別紙１）原油換算シート【計画用】'!AO214&lt;&gt;"",'（別紙１）原油換算シート【計画用】'!AO214,"")</f>
        <v>サミットエナジー(株)メニューA</v>
      </c>
      <c r="AP214" s="65">
        <f>+IF('（別紙１）原油換算シート【計画用】'!AP214&lt;&gt;"",'（別紙１）原油換算シート【計画用】'!AP214,"")</f>
        <v>0</v>
      </c>
      <c r="AQ214" s="1" t="str">
        <f>+IF('（別紙１）原油換算シート【計画用】'!AQ214&lt;&gt;"",'（別紙１）原油換算シート【計画用】'!AQ214,"")</f>
        <v/>
      </c>
    </row>
    <row r="215" spans="39:43">
      <c r="AM215" s="40">
        <f>+IF('（別紙１）原油換算シート【計画用】'!AM215&lt;&gt;"",'（別紙１）原油換算シート【計画用】'!AM215,"")</f>
        <v>201</v>
      </c>
      <c r="AN215" s="40" t="str">
        <f>+IF('（別紙１）原油換算シート【計画用】'!AN215&lt;&gt;"",'（別紙１）原油換算シート【計画用】'!AN215,"")</f>
        <v>A0061</v>
      </c>
      <c r="AO215" s="64" t="str">
        <f>+IF('（別紙１）原油換算シート【計画用】'!AO215&lt;&gt;"",'（別紙１）原油換算シート【計画用】'!AO215,"")</f>
        <v>サミットエナジー(株)メニューB(残差)</v>
      </c>
      <c r="AP215" s="65">
        <f>+IF('（別紙１）原油換算シート【計画用】'!AP215&lt;&gt;"",'（別紙１）原油換算シート【計画用】'!AP215,"")</f>
        <v>5.2400000000000005E-4</v>
      </c>
      <c r="AQ215" s="1" t="str">
        <f>+IF('（別紙１）原油換算シート【計画用】'!AQ215&lt;&gt;"",'（別紙１）原油換算シート【計画用】'!AQ215,"")</f>
        <v/>
      </c>
    </row>
    <row r="216" spans="39:43">
      <c r="AM216" s="40">
        <f>+IF('（別紙１）原油換算シート【計画用】'!AM216&lt;&gt;"",'（別紙１）原油換算シート【計画用】'!AM216,"")</f>
        <v>202</v>
      </c>
      <c r="AN216" s="40" t="str">
        <f>+IF('（別紙１）原油換算シート【計画用】'!AN216&lt;&gt;"",'（別紙１）原油換算シート【計画用】'!AN216,"")</f>
        <v>A0061</v>
      </c>
      <c r="AO216" s="64" t="str">
        <f>+IF('（別紙１）原油換算シート【計画用】'!AO216&lt;&gt;"",'（別紙１）原油換算シート【計画用】'!AO216,"")</f>
        <v>サミットエナジー(株)(参考値)事業者全体</v>
      </c>
      <c r="AP216" s="65">
        <f>+IF('（別紙１）原油換算シート【計画用】'!AP216&lt;&gt;"",'（別紙１）原油換算シート【計画用】'!AP216,"")</f>
        <v>4.2000000000000002E-4</v>
      </c>
      <c r="AQ216" s="1" t="str">
        <f>+IF('（別紙１）原油換算シート【計画用】'!AQ216&lt;&gt;"",'（別紙１）原油換算シート【計画用】'!AQ216,"")</f>
        <v/>
      </c>
    </row>
    <row r="217" spans="39:43">
      <c r="AM217" s="40">
        <f>+IF('（別紙１）原油換算シート【計画用】'!AM217&lt;&gt;"",'（別紙１）原油換算シート【計画用】'!AM217,"")</f>
        <v>203</v>
      </c>
      <c r="AN217" s="40" t="str">
        <f>+IF('（別紙１）原油換算シート【計画用】'!AN217&lt;&gt;"",'（別紙１）原油換算シート【計画用】'!AN217,"")</f>
        <v>A0062</v>
      </c>
      <c r="AO217" s="64" t="str">
        <f>+IF('（別紙１）原油換算シート【計画用】'!AO217&lt;&gt;"",'（別紙１）原油換算シート【計画用】'!AO217,"")</f>
        <v>リコージャパン(株)メニューA</v>
      </c>
      <c r="AP217" s="65">
        <f>+IF('（別紙１）原油換算シート【計画用】'!AP217&lt;&gt;"",'（別紙１）原油換算シート【計画用】'!AP217,"")</f>
        <v>0</v>
      </c>
      <c r="AQ217" s="1" t="str">
        <f>+IF('（別紙１）原油換算シート【計画用】'!AQ217&lt;&gt;"",'（別紙１）原油換算シート【計画用】'!AQ217,"")</f>
        <v/>
      </c>
    </row>
    <row r="218" spans="39:43">
      <c r="AM218" s="40">
        <f>+IF('（別紙１）原油換算シート【計画用】'!AM218&lt;&gt;"",'（別紙１）原油換算シート【計画用】'!AM218,"")</f>
        <v>204</v>
      </c>
      <c r="AN218" s="40" t="str">
        <f>+IF('（別紙１）原油換算シート【計画用】'!AN218&lt;&gt;"",'（別紙１）原油換算シート【計画用】'!AN218,"")</f>
        <v>A0062</v>
      </c>
      <c r="AO218" s="64" t="str">
        <f>+IF('（別紙１）原油換算シート【計画用】'!AO218&lt;&gt;"",'（別紙１）原油換算シート【計画用】'!AO218,"")</f>
        <v>リコージャパン(株)メニューB</v>
      </c>
      <c r="AP218" s="65">
        <f>+IF('（別紙１）原油換算シート【計画用】'!AP218&lt;&gt;"",'（別紙１）原油換算シート【計画用】'!AP218,"")</f>
        <v>0</v>
      </c>
      <c r="AQ218" s="1" t="str">
        <f>+IF('（別紙１）原油換算シート【計画用】'!AQ218&lt;&gt;"",'（別紙１）原油換算シート【計画用】'!AQ218,"")</f>
        <v/>
      </c>
    </row>
    <row r="219" spans="39:43">
      <c r="AM219" s="40">
        <f>+IF('（別紙１）原油換算シート【計画用】'!AM219&lt;&gt;"",'（別紙１）原油換算シート【計画用】'!AM219,"")</f>
        <v>205</v>
      </c>
      <c r="AN219" s="40" t="str">
        <f>+IF('（別紙１）原油換算シート【計画用】'!AN219&lt;&gt;"",'（別紙１）原油換算シート【計画用】'!AN219,"")</f>
        <v>A0062</v>
      </c>
      <c r="AO219" s="64" t="str">
        <f>+IF('（別紙１）原油換算シート【計画用】'!AO219&lt;&gt;"",'（別紙１）原油換算シート【計画用】'!AO219,"")</f>
        <v>リコージャパン(株)メニューC</v>
      </c>
      <c r="AP219" s="65">
        <f>+IF('（別紙１）原油換算シート【計画用】'!AP219&lt;&gt;"",'（別紙１）原油換算シート【計画用】'!AP219,"")</f>
        <v>3.0699999999999998E-4</v>
      </c>
      <c r="AQ219" s="1" t="str">
        <f>+IF('（別紙１）原油換算シート【計画用】'!AQ219&lt;&gt;"",'（別紙１）原油換算シート【計画用】'!AQ219,"")</f>
        <v/>
      </c>
    </row>
    <row r="220" spans="39:43">
      <c r="AM220" s="40">
        <f>+IF('（別紙１）原油換算シート【計画用】'!AM220&lt;&gt;"",'（別紙１）原油換算シート【計画用】'!AM220,"")</f>
        <v>206</v>
      </c>
      <c r="AN220" s="40" t="str">
        <f>+IF('（別紙１）原油換算シート【計画用】'!AN220&lt;&gt;"",'（別紙１）原油換算シート【計画用】'!AN220,"")</f>
        <v>A0062</v>
      </c>
      <c r="AO220" s="64" t="str">
        <f>+IF('（別紙１）原油換算シート【計画用】'!AO220&lt;&gt;"",'（別紙１）原油換算シート【計画用】'!AO220,"")</f>
        <v>リコージャパン(株)メニューD</v>
      </c>
      <c r="AP220" s="65">
        <f>+IF('（別紙１）原油換算シート【計画用】'!AP220&lt;&gt;"",'（別紙１）原油換算シート【計画用】'!AP220,"")</f>
        <v>0</v>
      </c>
      <c r="AQ220" s="1" t="str">
        <f>+IF('（別紙１）原油換算シート【計画用】'!AQ220&lt;&gt;"",'（別紙１）原油換算シート【計画用】'!AQ220,"")</f>
        <v/>
      </c>
    </row>
    <row r="221" spans="39:43">
      <c r="AM221" s="40">
        <f>+IF('（別紙１）原油換算シート【計画用】'!AM221&lt;&gt;"",'（別紙１）原油換算シート【計画用】'!AM221,"")</f>
        <v>207</v>
      </c>
      <c r="AN221" s="40" t="str">
        <f>+IF('（別紙１）原油換算シート【計画用】'!AN221&lt;&gt;"",'（別紙１）原油換算シート【計画用】'!AN221,"")</f>
        <v>A0062</v>
      </c>
      <c r="AO221" s="64" t="str">
        <f>+IF('（別紙１）原油換算シート【計画用】'!AO221&lt;&gt;"",'（別紙１）原油換算シート【計画用】'!AO221,"")</f>
        <v>リコージャパン(株)メニューE</v>
      </c>
      <c r="AP221" s="65">
        <f>+IF('（別紙１）原油換算シート【計画用】'!AP221&lt;&gt;"",'（別紙１）原油換算シート【計画用】'!AP221,"")</f>
        <v>3.6999999999999999E-4</v>
      </c>
      <c r="AQ221" s="1" t="str">
        <f>+IF('（別紙１）原油換算シート【計画用】'!AQ221&lt;&gt;"",'（別紙１）原油換算シート【計画用】'!AQ221,"")</f>
        <v/>
      </c>
    </row>
    <row r="222" spans="39:43">
      <c r="AM222" s="40">
        <f>+IF('（別紙１）原油換算シート【計画用】'!AM222&lt;&gt;"",'（別紙１）原油換算シート【計画用】'!AM222,"")</f>
        <v>208</v>
      </c>
      <c r="AN222" s="40" t="str">
        <f>+IF('（別紙１）原油換算シート【計画用】'!AN222&lt;&gt;"",'（別紙１）原油換算シート【計画用】'!AN222,"")</f>
        <v>A0062</v>
      </c>
      <c r="AO222" s="64" t="str">
        <f>+IF('（別紙１）原油換算シート【計画用】'!AO222&lt;&gt;"",'（別紙１）原油換算シート【計画用】'!AO222,"")</f>
        <v>リコージャパン(株)メニューF(残差)</v>
      </c>
      <c r="AP222" s="65">
        <f>+IF('（別紙１）原油換算シート【計画用】'!AP222&lt;&gt;"",'（別紙１）原油換算シート【計画用】'!AP222,"")</f>
        <v>5.3499999999999999E-4</v>
      </c>
      <c r="AQ222" s="1" t="str">
        <f>+IF('（別紙１）原油換算シート【計画用】'!AQ222&lt;&gt;"",'（別紙１）原油換算シート【計画用】'!AQ222,"")</f>
        <v/>
      </c>
    </row>
    <row r="223" spans="39:43">
      <c r="AM223" s="40">
        <f>+IF('（別紙１）原油換算シート【計画用】'!AM223&lt;&gt;"",'（別紙１）原油換算シート【計画用】'!AM223,"")</f>
        <v>209</v>
      </c>
      <c r="AN223" s="40" t="str">
        <f>+IF('（別紙１）原油換算シート【計画用】'!AN223&lt;&gt;"",'（別紙１）原油換算シート【計画用】'!AN223,"")</f>
        <v>A0062</v>
      </c>
      <c r="AO223" s="64" t="str">
        <f>+IF('（別紙１）原油換算シート【計画用】'!AO223&lt;&gt;"",'（別紙１）原油換算シート【計画用】'!AO223,"")</f>
        <v>リコージャパン(株)(参考値)事業者全体</v>
      </c>
      <c r="AP223" s="65">
        <f>+IF('（別紙１）原油換算シート【計画用】'!AP223&lt;&gt;"",'（別紙１）原油換算シート【計画用】'!AP223,"")</f>
        <v>4.7699999999999999E-4</v>
      </c>
      <c r="AQ223" s="1" t="str">
        <f>+IF('（別紙１）原油換算シート【計画用】'!AQ223&lt;&gt;"",'（別紙１）原油換算シート【計画用】'!AQ223,"")</f>
        <v/>
      </c>
    </row>
    <row r="224" spans="39:43">
      <c r="AM224" s="40">
        <f>+IF('（別紙１）原油換算シート【計画用】'!AM224&lt;&gt;"",'（別紙１）原油換算シート【計画用】'!AM224,"")</f>
        <v>210</v>
      </c>
      <c r="AN224" s="40" t="str">
        <f>+IF('（別紙１）原油換算シート【計画用】'!AN224&lt;&gt;"",'（別紙１）原油換算シート【計画用】'!AN224,"")</f>
        <v>A0063</v>
      </c>
      <c r="AO224" s="64" t="str">
        <f>+IF('（別紙１）原油換算シート【計画用】'!AO224&lt;&gt;"",'（別紙１）原油換算シート【計画用】'!AO224,"")</f>
        <v>(株)エネルギア・ソリューション・アンド・サービスメニューA</v>
      </c>
      <c r="AP224" s="65">
        <f>+IF('（別紙１）原油換算シート【計画用】'!AP224&lt;&gt;"",'（別紙１）原油換算シート【計画用】'!AP224,"")</f>
        <v>0</v>
      </c>
      <c r="AQ224" s="1" t="str">
        <f>+IF('（別紙１）原油換算シート【計画用】'!AQ224&lt;&gt;"",'（別紙１）原油換算シート【計画用】'!AQ224,"")</f>
        <v/>
      </c>
    </row>
    <row r="225" spans="39:43">
      <c r="AM225" s="40">
        <f>+IF('（別紙１）原油換算シート【計画用】'!AM225&lt;&gt;"",'（別紙１）原油換算シート【計画用】'!AM225,"")</f>
        <v>211</v>
      </c>
      <c r="AN225" s="40" t="str">
        <f>+IF('（別紙１）原油換算シート【計画用】'!AN225&lt;&gt;"",'（別紙１）原油換算シート【計画用】'!AN225,"")</f>
        <v>A0063</v>
      </c>
      <c r="AO225" s="64" t="str">
        <f>+IF('（別紙１）原油換算シート【計画用】'!AO225&lt;&gt;"",'（別紙１）原油換算シート【計画用】'!AO225,"")</f>
        <v>(株)エネルギア・ソリューション・アンド・サービスメニューB(残差)</v>
      </c>
      <c r="AP225" s="65">
        <f>+IF('（別紙１）原油換算シート【計画用】'!AP225&lt;&gt;"",'（別紙１）原油換算シート【計画用】'!AP225,"")</f>
        <v>5.5000000000000003E-4</v>
      </c>
      <c r="AQ225" s="1" t="str">
        <f>+IF('（別紙１）原油換算シート【計画用】'!AQ225&lt;&gt;"",'（別紙１）原油換算シート【計画用】'!AQ225,"")</f>
        <v/>
      </c>
    </row>
    <row r="226" spans="39:43">
      <c r="AM226" s="40">
        <f>+IF('（別紙１）原油換算シート【計画用】'!AM226&lt;&gt;"",'（別紙１）原油換算シート【計画用】'!AM226,"")</f>
        <v>212</v>
      </c>
      <c r="AN226" s="40" t="str">
        <f>+IF('（別紙１）原油換算シート【計画用】'!AN226&lt;&gt;"",'（別紙１）原油換算シート【計画用】'!AN226,"")</f>
        <v>A0063</v>
      </c>
      <c r="AO226" s="64" t="str">
        <f>+IF('（別紙１）原油換算シート【計画用】'!AO226&lt;&gt;"",'（別紙１）原油換算シート【計画用】'!AO226,"")</f>
        <v>(株)エネルギア・ソリューション・アンド・サービス(参考値)事業者全体</v>
      </c>
      <c r="AP226" s="65">
        <f>+IF('（別紙１）原油換算シート【計画用】'!AP226&lt;&gt;"",'（別紙１）原油換算シート【計画用】'!AP226,"")</f>
        <v>5.2700000000000002E-4</v>
      </c>
      <c r="AQ226" s="1" t="str">
        <f>+IF('（別紙１）原油換算シート【計画用】'!AQ226&lt;&gt;"",'（別紙１）原油換算シート【計画用】'!AQ226,"")</f>
        <v/>
      </c>
    </row>
    <row r="227" spans="39:43">
      <c r="AM227" s="40">
        <f>+IF('（別紙１）原油換算シート【計画用】'!AM227&lt;&gt;"",'（別紙１）原油換算シート【計画用】'!AM227,"")</f>
        <v>213</v>
      </c>
      <c r="AN227" s="40" t="str">
        <f>+IF('（別紙１）原油換算シート【計画用】'!AN227&lt;&gt;"",'（別紙１）原油換算シート【計画用】'!AN227,"")</f>
        <v>A0064</v>
      </c>
      <c r="AO227" s="64" t="str">
        <f>+IF('（別紙１）原油換算シート【計画用】'!AO227&lt;&gt;"",'（別紙１）原油換算シート【計画用】'!AO227,"")</f>
        <v>東京ガス(株)メニューA</v>
      </c>
      <c r="AP227" s="65">
        <f>+IF('（別紙１）原油換算シート【計画用】'!AP227&lt;&gt;"",'（別紙１）原油換算シート【計画用】'!AP227,"")</f>
        <v>0</v>
      </c>
      <c r="AQ227" s="1" t="str">
        <f>+IF('（別紙１）原油換算シート【計画用】'!AQ227&lt;&gt;"",'（別紙１）原油換算シート【計画用】'!AQ227,"")</f>
        <v/>
      </c>
    </row>
    <row r="228" spans="39:43">
      <c r="AM228" s="40">
        <f>+IF('（別紙１）原油換算シート【計画用】'!AM228&lt;&gt;"",'（別紙１）原油換算シート【計画用】'!AM228,"")</f>
        <v>214</v>
      </c>
      <c r="AN228" s="40" t="str">
        <f>+IF('（別紙１）原油換算シート【計画用】'!AN228&lt;&gt;"",'（別紙１）原油換算シート【計画用】'!AN228,"")</f>
        <v>A0064</v>
      </c>
      <c r="AO228" s="64" t="str">
        <f>+IF('（別紙１）原油換算シート【計画用】'!AO228&lt;&gt;"",'（別紙１）原油換算シート【計画用】'!AO228,"")</f>
        <v>東京ガス(株)メニューB</v>
      </c>
      <c r="AP228" s="65">
        <f>+IF('（別紙１）原油換算シート【計画用】'!AP228&lt;&gt;"",'（別紙１）原油換算シート【計画用】'!AP228,"")</f>
        <v>0</v>
      </c>
      <c r="AQ228" s="1" t="str">
        <f>+IF('（別紙１）原油換算シート【計画用】'!AQ228&lt;&gt;"",'（別紙１）原油換算シート【計画用】'!AQ228,"")</f>
        <v/>
      </c>
    </row>
    <row r="229" spans="39:43">
      <c r="AM229" s="40">
        <f>+IF('（別紙１）原油換算シート【計画用】'!AM229&lt;&gt;"",'（別紙１）原油換算シート【計画用】'!AM229,"")</f>
        <v>215</v>
      </c>
      <c r="AN229" s="40" t="str">
        <f>+IF('（別紙１）原油換算シート【計画用】'!AN229&lt;&gt;"",'（別紙１）原油換算シート【計画用】'!AN229,"")</f>
        <v>A0064</v>
      </c>
      <c r="AO229" s="64" t="str">
        <f>+IF('（別紙１）原油換算シート【計画用】'!AO229&lt;&gt;"",'（別紙１）原油換算シート【計画用】'!AO229,"")</f>
        <v>東京ガス(株)メニューC</v>
      </c>
      <c r="AP229" s="65">
        <f>+IF('（別紙１）原油換算シート【計画用】'!AP229&lt;&gt;"",'（別紙１）原油換算シート【計画用】'!AP229,"")</f>
        <v>0</v>
      </c>
      <c r="AQ229" s="1" t="str">
        <f>+IF('（別紙１）原油換算シート【計画用】'!AQ229&lt;&gt;"",'（別紙１）原油換算シート【計画用】'!AQ229,"")</f>
        <v/>
      </c>
    </row>
    <row r="230" spans="39:43">
      <c r="AM230" s="40">
        <f>+IF('（別紙１）原油換算シート【計画用】'!AM230&lt;&gt;"",'（別紙１）原油換算シート【計画用】'!AM230,"")</f>
        <v>216</v>
      </c>
      <c r="AN230" s="40" t="str">
        <f>+IF('（別紙１）原油換算シート【計画用】'!AN230&lt;&gt;"",'（別紙１）原油換算シート【計画用】'!AN230,"")</f>
        <v>A0064</v>
      </c>
      <c r="AO230" s="64" t="str">
        <f>+IF('（別紙１）原油換算シート【計画用】'!AO230&lt;&gt;"",'（別紙１）原油換算シート【計画用】'!AO230,"")</f>
        <v>東京ガス(株)メニューD</v>
      </c>
      <c r="AP230" s="65">
        <f>+IF('（別紙１）原油換算シート【計画用】'!AP230&lt;&gt;"",'（別紙１）原油換算シート【計画用】'!AP230,"")</f>
        <v>0</v>
      </c>
      <c r="AQ230" s="1" t="str">
        <f>+IF('（別紙１）原油換算シート【計画用】'!AQ230&lt;&gt;"",'（別紙１）原油換算シート【計画用】'!AQ230,"")</f>
        <v/>
      </c>
    </row>
    <row r="231" spans="39:43">
      <c r="AM231" s="40">
        <f>+IF('（別紙１）原油換算シート【計画用】'!AM231&lt;&gt;"",'（別紙１）原油換算シート【計画用】'!AM231,"")</f>
        <v>217</v>
      </c>
      <c r="AN231" s="40" t="str">
        <f>+IF('（別紙１）原油換算シート【計画用】'!AN231&lt;&gt;"",'（別紙１）原油換算シート【計画用】'!AN231,"")</f>
        <v>A0064</v>
      </c>
      <c r="AO231" s="64" t="str">
        <f>+IF('（別紙１）原油換算シート【計画用】'!AO231&lt;&gt;"",'（別紙１）原油換算シート【計画用】'!AO231,"")</f>
        <v>東京ガス(株)メニューE</v>
      </c>
      <c r="AP231" s="65">
        <f>+IF('（別紙１）原油換算シート【計画用】'!AP231&lt;&gt;"",'（別紙１）原油換算シート【計画用】'!AP231,"")</f>
        <v>0</v>
      </c>
      <c r="AQ231" s="1" t="str">
        <f>+IF('（別紙１）原油換算シート【計画用】'!AQ231&lt;&gt;"",'（別紙１）原油換算シート【計画用】'!AQ231,"")</f>
        <v/>
      </c>
    </row>
    <row r="232" spans="39:43">
      <c r="AM232" s="40">
        <f>+IF('（別紙１）原油換算シート【計画用】'!AM232&lt;&gt;"",'（別紙１）原油換算シート【計画用】'!AM232,"")</f>
        <v>218</v>
      </c>
      <c r="AN232" s="40" t="str">
        <f>+IF('（別紙１）原油換算シート【計画用】'!AN232&lt;&gt;"",'（別紙１）原油換算シート【計画用】'!AN232,"")</f>
        <v>A0064</v>
      </c>
      <c r="AO232" s="64" t="str">
        <f>+IF('（別紙１）原油換算シート【計画用】'!AO232&lt;&gt;"",'（別紙１）原油換算シート【計画用】'!AO232,"")</f>
        <v>東京ガス(株)メニューF(残差)</v>
      </c>
      <c r="AP232" s="65">
        <f>+IF('（別紙１）原油換算シート【計画用】'!AP232&lt;&gt;"",'（別紙１）原油換算シート【計画用】'!AP232,"")</f>
        <v>3.68E-4</v>
      </c>
      <c r="AQ232" s="1" t="str">
        <f>+IF('（別紙１）原油換算シート【計画用】'!AQ232&lt;&gt;"",'（別紙１）原油換算シート【計画用】'!AQ232,"")</f>
        <v/>
      </c>
    </row>
    <row r="233" spans="39:43">
      <c r="AM233" s="40">
        <f>+IF('（別紙１）原油換算シート【計画用】'!AM233&lt;&gt;"",'（別紙１）原油換算シート【計画用】'!AM233,"")</f>
        <v>219</v>
      </c>
      <c r="AN233" s="40" t="str">
        <f>+IF('（別紙１）原油換算シート【計画用】'!AN233&lt;&gt;"",'（別紙１）原油換算シート【計画用】'!AN233,"")</f>
        <v>A0064</v>
      </c>
      <c r="AO233" s="64" t="str">
        <f>+IF('（別紙１）原油換算シート【計画用】'!AO233&lt;&gt;"",'（別紙１）原油換算シート【計画用】'!AO233,"")</f>
        <v>東京ガス(株)(参考値)事業者全体</v>
      </c>
      <c r="AP233" s="65">
        <f>+IF('（別紙１）原油換算シート【計画用】'!AP233&lt;&gt;"",'（別紙１）原油換算シート【計画用】'!AP233,"")</f>
        <v>3.5399999999999999E-4</v>
      </c>
      <c r="AQ233" s="1" t="str">
        <f>+IF('（別紙１）原油換算シート【計画用】'!AQ233&lt;&gt;"",'（別紙１）原油換算シート【計画用】'!AQ233,"")</f>
        <v/>
      </c>
    </row>
    <row r="234" spans="39:43">
      <c r="AM234" s="40">
        <f>+IF('（別紙１）原油換算シート【計画用】'!AM234&lt;&gt;"",'（別紙１）原油換算シート【計画用】'!AM234,"")</f>
        <v>220</v>
      </c>
      <c r="AN234" s="40" t="str">
        <f>+IF('（別紙１）原油換算シート【計画用】'!AN234&lt;&gt;"",'（別紙１）原油換算シート【計画用】'!AN234,"")</f>
        <v>A0065</v>
      </c>
      <c r="AO234" s="64" t="str">
        <f>+IF('（別紙１）原油換算シート【計画用】'!AO234&lt;&gt;"",'（別紙１）原油換算シート【計画用】'!AO234,"")</f>
        <v>テス・エンジニアリング(株)メニューA</v>
      </c>
      <c r="AP234" s="65">
        <f>+IF('（別紙１）原油換算シート【計画用】'!AP234&lt;&gt;"",'（別紙１）原油換算シート【計画用】'!AP234,"")</f>
        <v>0</v>
      </c>
      <c r="AQ234" s="1" t="str">
        <f>+IF('（別紙１）原油換算シート【計画用】'!AQ234&lt;&gt;"",'（別紙１）原油換算シート【計画用】'!AQ234,"")</f>
        <v/>
      </c>
    </row>
    <row r="235" spans="39:43">
      <c r="AM235" s="40">
        <f>+IF('（別紙１）原油換算シート【計画用】'!AM235&lt;&gt;"",'（別紙１）原油換算シート【計画用】'!AM235,"")</f>
        <v>221</v>
      </c>
      <c r="AN235" s="40" t="str">
        <f>+IF('（別紙１）原油換算シート【計画用】'!AN235&lt;&gt;"",'（別紙１）原油換算シート【計画用】'!AN235,"")</f>
        <v>A0065</v>
      </c>
      <c r="AO235" s="64" t="str">
        <f>+IF('（別紙１）原油換算シート【計画用】'!AO235&lt;&gt;"",'（別紙１）原油換算シート【計画用】'!AO235,"")</f>
        <v>テス・エンジニアリング(株)メニューB</v>
      </c>
      <c r="AP235" s="65">
        <f>+IF('（別紙１）原油換算シート【計画用】'!AP235&lt;&gt;"",'（別紙１）原油換算シート【計画用】'!AP235,"")</f>
        <v>0</v>
      </c>
      <c r="AQ235" s="1" t="str">
        <f>+IF('（別紙１）原油換算シート【計画用】'!AQ235&lt;&gt;"",'（別紙１）原油換算シート【計画用】'!AQ235,"")</f>
        <v/>
      </c>
    </row>
    <row r="236" spans="39:43">
      <c r="AM236" s="40">
        <f>+IF('（別紙１）原油換算シート【計画用】'!AM236&lt;&gt;"",'（別紙１）原油換算シート【計画用】'!AM236,"")</f>
        <v>222</v>
      </c>
      <c r="AN236" s="40" t="str">
        <f>+IF('（別紙１）原油換算シート【計画用】'!AN236&lt;&gt;"",'（別紙１）原油換算シート【計画用】'!AN236,"")</f>
        <v>A0065</v>
      </c>
      <c r="AO236" s="64" t="str">
        <f>+IF('（別紙１）原油換算シート【計画用】'!AO236&lt;&gt;"",'（別紙１）原油換算シート【計画用】'!AO236,"")</f>
        <v>テス・エンジニアリング(株)メニューC(残差)</v>
      </c>
      <c r="AP236" s="65">
        <f>+IF('（別紙１）原油換算シート【計画用】'!AP236&lt;&gt;"",'（別紙１）原油換算シート【計画用】'!AP236,"")</f>
        <v>4.28E-4</v>
      </c>
      <c r="AQ236" s="1" t="str">
        <f>+IF('（別紙１）原油換算シート【計画用】'!AQ236&lt;&gt;"",'（別紙１）原油換算シート【計画用】'!AQ236,"")</f>
        <v/>
      </c>
    </row>
    <row r="237" spans="39:43">
      <c r="AM237" s="40">
        <f>+IF('（別紙１）原油換算シート【計画用】'!AM237&lt;&gt;"",'（別紙１）原油換算シート【計画用】'!AM237,"")</f>
        <v>223</v>
      </c>
      <c r="AN237" s="40" t="str">
        <f>+IF('（別紙１）原油換算シート【計画用】'!AN237&lt;&gt;"",'（別紙１）原油換算シート【計画用】'!AN237,"")</f>
        <v>A0065</v>
      </c>
      <c r="AO237" s="64" t="str">
        <f>+IF('（別紙１）原油換算シート【計画用】'!AO237&lt;&gt;"",'（別紙１）原油換算シート【計画用】'!AO237,"")</f>
        <v>テス・エンジニアリング(株)(参考値)事業者全体</v>
      </c>
      <c r="AP237" s="65">
        <f>+IF('（別紙１）原油換算シート【計画用】'!AP237&lt;&gt;"",'（別紙１）原油換算シート【計画用】'!AP237,"")</f>
        <v>4.1100000000000002E-4</v>
      </c>
      <c r="AQ237" s="1" t="str">
        <f>+IF('（別紙１）原油換算シート【計画用】'!AQ237&lt;&gt;"",'（別紙１）原油換算シート【計画用】'!AQ237,"")</f>
        <v/>
      </c>
    </row>
    <row r="238" spans="39:43">
      <c r="AM238" s="40">
        <f>+IF('（別紙１）原油換算シート【計画用】'!AM238&lt;&gt;"",'（別紙１）原油換算シート【計画用】'!AM238,"")</f>
        <v>224</v>
      </c>
      <c r="AN238" s="40" t="str">
        <f>+IF('（別紙１）原油換算シート【計画用】'!AN238&lt;&gt;"",'（別紙１）原油換算シート【計画用】'!AN238,"")</f>
        <v>A0066</v>
      </c>
      <c r="AO238" s="64" t="str">
        <f>+IF('（別紙１）原油換算シート【計画用】'!AO238&lt;&gt;"",'（別紙１）原油換算シート【計画用】'!AO238,"")</f>
        <v>青梅ガス(株)メニューA</v>
      </c>
      <c r="AP238" s="65">
        <f>+IF('（別紙１）原油換算シート【計画用】'!AP238&lt;&gt;"",'（別紙１）原油換算シート【計画用】'!AP238,"")</f>
        <v>0</v>
      </c>
      <c r="AQ238" s="1" t="str">
        <f>+IF('（別紙１）原油換算シート【計画用】'!AQ238&lt;&gt;"",'（別紙１）原油換算シート【計画用】'!AQ238,"")</f>
        <v/>
      </c>
    </row>
    <row r="239" spans="39:43">
      <c r="AM239" s="40">
        <f>+IF('（別紙１）原油換算シート【計画用】'!AM239&lt;&gt;"",'（別紙１）原油換算シート【計画用】'!AM239,"")</f>
        <v>225</v>
      </c>
      <c r="AN239" s="40" t="str">
        <f>+IF('（別紙１）原油換算シート【計画用】'!AN239&lt;&gt;"",'（別紙１）原油換算シート【計画用】'!AN239,"")</f>
        <v>A0066</v>
      </c>
      <c r="AO239" s="64" t="str">
        <f>+IF('（別紙１）原油換算シート【計画用】'!AO239&lt;&gt;"",'（別紙１）原油換算シート【計画用】'!AO239,"")</f>
        <v>青梅ガス(株)メニューB(残差)</v>
      </c>
      <c r="AP239" s="65">
        <f>+IF('（別紙１）原油換算シート【計画用】'!AP239&lt;&gt;"",'（別紙１）原油換算シート【計画用】'!AP239,"")</f>
        <v>4.2000000000000002E-4</v>
      </c>
      <c r="AQ239" s="1" t="str">
        <f>+IF('（別紙１）原油換算シート【計画用】'!AQ239&lt;&gt;"",'（別紙１）原油換算シート【計画用】'!AQ239,"")</f>
        <v/>
      </c>
    </row>
    <row r="240" spans="39:43">
      <c r="AM240" s="40">
        <f>+IF('（別紙１）原油換算シート【計画用】'!AM240&lt;&gt;"",'（別紙１）原油換算シート【計画用】'!AM240,"")</f>
        <v>226</v>
      </c>
      <c r="AN240" s="40" t="str">
        <f>+IF('（別紙１）原油換算シート【計画用】'!AN240&lt;&gt;"",'（別紙１）原油換算シート【計画用】'!AN240,"")</f>
        <v>A0066</v>
      </c>
      <c r="AO240" s="64" t="str">
        <f>+IF('（別紙１）原油換算シート【計画用】'!AO240&lt;&gt;"",'（別紙１）原油換算シート【計画用】'!AO240,"")</f>
        <v>青梅ガス(株)(参考値)事業者全体</v>
      </c>
      <c r="AP240" s="65">
        <f>+IF('（別紙１）原油換算シート【計画用】'!AP240&lt;&gt;"",'（別紙１）原油換算シート【計画用】'!AP240,"")</f>
        <v>4.1800000000000002E-4</v>
      </c>
      <c r="AQ240" s="1" t="str">
        <f>+IF('（別紙１）原油換算シート【計画用】'!AQ240&lt;&gt;"",'（別紙１）原油換算シート【計画用】'!AQ240,"")</f>
        <v/>
      </c>
    </row>
    <row r="241" spans="39:43">
      <c r="AM241" s="40">
        <f>+IF('（別紙１）原油換算シート【計画用】'!AM241&lt;&gt;"",'（別紙１）原油換算シート【計画用】'!AM241,"")</f>
        <v>227</v>
      </c>
      <c r="AN241" s="40" t="str">
        <f>+IF('（別紙１）原油換算シート【計画用】'!AN241&lt;&gt;"",'（別紙１）原油換算シート【計画用】'!AN241,"")</f>
        <v>A0067</v>
      </c>
      <c r="AO241" s="64" t="str">
        <f>+IF('（別紙１）原油換算シート【計画用】'!AO241&lt;&gt;"",'（別紙１）原油換算シート【計画用】'!AO241,"")</f>
        <v>(株)イーネットワークシステムズメニューA</v>
      </c>
      <c r="AP241" s="65">
        <f>+IF('（別紙１）原油換算シート【計画用】'!AP241&lt;&gt;"",'（別紙１）原油換算シート【計画用】'!AP241,"")</f>
        <v>0</v>
      </c>
      <c r="AQ241" s="1" t="str">
        <f>+IF('（別紙１）原油換算シート【計画用】'!AQ241&lt;&gt;"",'（別紙１）原油換算シート【計画用】'!AQ241,"")</f>
        <v/>
      </c>
    </row>
    <row r="242" spans="39:43">
      <c r="AM242" s="40">
        <f>+IF('（別紙１）原油換算シート【計画用】'!AM242&lt;&gt;"",'（別紙１）原油換算シート【計画用】'!AM242,"")</f>
        <v>228</v>
      </c>
      <c r="AN242" s="40" t="str">
        <f>+IF('（別紙１）原油換算シート【計画用】'!AN242&lt;&gt;"",'（別紙１）原油換算シート【計画用】'!AN242,"")</f>
        <v>A0067</v>
      </c>
      <c r="AO242" s="64" t="str">
        <f>+IF('（別紙１）原油換算シート【計画用】'!AO242&lt;&gt;"",'（別紙１）原油換算シート【計画用】'!AO242,"")</f>
        <v>(株)イーネットワークシステムズメニューB</v>
      </c>
      <c r="AP242" s="65">
        <f>+IF('（別紙１）原油換算シート【計画用】'!AP242&lt;&gt;"",'（別紙１）原油換算シート【計画用】'!AP242,"")</f>
        <v>0</v>
      </c>
      <c r="AQ242" s="1" t="str">
        <f>+IF('（別紙１）原油換算シート【計画用】'!AQ242&lt;&gt;"",'（別紙１）原油換算シート【計画用】'!AQ242,"")</f>
        <v/>
      </c>
    </row>
    <row r="243" spans="39:43">
      <c r="AM243" s="40">
        <f>+IF('（別紙１）原油換算シート【計画用】'!AM243&lt;&gt;"",'（別紙１）原油換算シート【計画用】'!AM243,"")</f>
        <v>229</v>
      </c>
      <c r="AN243" s="40" t="str">
        <f>+IF('（別紙１）原油換算シート【計画用】'!AN243&lt;&gt;"",'（別紙１）原油換算シート【計画用】'!AN243,"")</f>
        <v>A0067</v>
      </c>
      <c r="AO243" s="64" t="str">
        <f>+IF('（別紙１）原油換算シート【計画用】'!AO243&lt;&gt;"",'（別紙１）原油換算シート【計画用】'!AO243,"")</f>
        <v>(株)イーネットワークシステムズメニューC</v>
      </c>
      <c r="AP243" s="65">
        <f>+IF('（別紙１）原油換算シート【計画用】'!AP243&lt;&gt;"",'（別紙１）原油換算シート【計画用】'!AP243,"")</f>
        <v>0</v>
      </c>
      <c r="AQ243" s="1" t="str">
        <f>+IF('（別紙１）原油換算シート【計画用】'!AQ243&lt;&gt;"",'（別紙１）原油換算シート【計画用】'!AQ243,"")</f>
        <v/>
      </c>
    </row>
    <row r="244" spans="39:43">
      <c r="AM244" s="40">
        <f>+IF('（別紙１）原油換算シート【計画用】'!AM244&lt;&gt;"",'（別紙１）原油換算シート【計画用】'!AM244,"")</f>
        <v>230</v>
      </c>
      <c r="AN244" s="40" t="str">
        <f>+IF('（別紙１）原油換算シート【計画用】'!AN244&lt;&gt;"",'（別紙１）原油換算シート【計画用】'!AN244,"")</f>
        <v>A0067</v>
      </c>
      <c r="AO244" s="64" t="str">
        <f>+IF('（別紙１）原油換算シート【計画用】'!AO244&lt;&gt;"",'（別紙１）原油換算シート【計画用】'!AO244,"")</f>
        <v>(株)イーネットワークシステムズメニューD</v>
      </c>
      <c r="AP244" s="65">
        <f>+IF('（別紙１）原油換算シート【計画用】'!AP244&lt;&gt;"",'（別紙１）原油換算シート【計画用】'!AP244,"")</f>
        <v>0</v>
      </c>
      <c r="AQ244" s="1" t="str">
        <f>+IF('（別紙１）原油換算シート【計画用】'!AQ244&lt;&gt;"",'（別紙１）原油換算シート【計画用】'!AQ244,"")</f>
        <v/>
      </c>
    </row>
    <row r="245" spans="39:43">
      <c r="AM245" s="40">
        <f>+IF('（別紙１）原油換算シート【計画用】'!AM245&lt;&gt;"",'（別紙１）原油換算シート【計画用】'!AM245,"")</f>
        <v>231</v>
      </c>
      <c r="AN245" s="40" t="str">
        <f>+IF('（別紙１）原油換算シート【計画用】'!AN245&lt;&gt;"",'（別紙１）原油換算シート【計画用】'!AN245,"")</f>
        <v>A0067</v>
      </c>
      <c r="AO245" s="64" t="str">
        <f>+IF('（別紙１）原油換算シート【計画用】'!AO245&lt;&gt;"",'（別紙１）原油換算シート【計画用】'!AO245,"")</f>
        <v>(株)イーネットワークシステムズメニューE(残差)</v>
      </c>
      <c r="AP245" s="65">
        <f>+IF('（別紙１）原油換算シート【計画用】'!AP245&lt;&gt;"",'（別紙１）原油換算シート【計画用】'!AP245,"")</f>
        <v>6.3900000000000003E-4</v>
      </c>
      <c r="AQ245" s="1" t="str">
        <f>+IF('（別紙１）原油換算シート【計画用】'!AQ245&lt;&gt;"",'（別紙１）原油換算シート【計画用】'!AQ245,"")</f>
        <v/>
      </c>
    </row>
    <row r="246" spans="39:43">
      <c r="AM246" s="40">
        <f>+IF('（別紙１）原油換算シート【計画用】'!AM246&lt;&gt;"",'（別紙１）原油換算シート【計画用】'!AM246,"")</f>
        <v>232</v>
      </c>
      <c r="AN246" s="40" t="str">
        <f>+IF('（別紙１）原油換算シート【計画用】'!AN246&lt;&gt;"",'（別紙１）原油換算シート【計画用】'!AN246,"")</f>
        <v>A0067</v>
      </c>
      <c r="AO246" s="64" t="str">
        <f>+IF('（別紙１）原油換算シート【計画用】'!AO246&lt;&gt;"",'（別紙１）原油換算シート【計画用】'!AO246,"")</f>
        <v>(株)イーネットワークシステムズ(参考値)事業者全体</v>
      </c>
      <c r="AP246" s="65">
        <f>+IF('（別紙１）原油換算シート【計画用】'!AP246&lt;&gt;"",'（別紙１）原油換算シート【計画用】'!AP246,"")</f>
        <v>5.2300000000000003E-4</v>
      </c>
      <c r="AQ246" s="1" t="str">
        <f>+IF('（別紙１）原油換算シート【計画用】'!AQ246&lt;&gt;"",'（別紙１）原油換算シート【計画用】'!AQ246,"")</f>
        <v/>
      </c>
    </row>
    <row r="247" spans="39:43">
      <c r="AM247" s="40">
        <f>+IF('（別紙１）原油換算シート【計画用】'!AM247&lt;&gt;"",'（別紙１）原油換算シート【計画用】'!AM247,"")</f>
        <v>233</v>
      </c>
      <c r="AN247" s="40" t="str">
        <f>+IF('（別紙１）原油換算シート【計画用】'!AN247&lt;&gt;"",'（別紙１）原油換算シート【計画用】'!AN247,"")</f>
        <v>A0068</v>
      </c>
      <c r="AO247" s="64" t="str">
        <f>+IF('（別紙１）原油換算シート【計画用】'!AO247&lt;&gt;"",'（別紙１）原油換算シート【計画用】'!AO247,"")</f>
        <v>(株)エネアーク関東</v>
      </c>
      <c r="AP247" s="65">
        <f>+IF('（別紙１）原油換算シート【計画用】'!AP247&lt;&gt;"",'（別紙１）原油換算シート【計画用】'!AP247,"")</f>
        <v>3.9800000000000002E-4</v>
      </c>
      <c r="AQ247" s="1" t="str">
        <f>+IF('（別紙１）原油換算シート【計画用】'!AQ247&lt;&gt;"",'（別紙１）原油換算シート【計画用】'!AQ247,"")</f>
        <v/>
      </c>
    </row>
    <row r="248" spans="39:43">
      <c r="AM248" s="40">
        <f>+IF('（別紙１）原油換算シート【計画用】'!AM248&lt;&gt;"",'（別紙１）原油換算シート【計画用】'!AM248,"")</f>
        <v>234</v>
      </c>
      <c r="AN248" s="40" t="str">
        <f>+IF('（別紙１）原油換算シート【計画用】'!AN248&lt;&gt;"",'（別紙１）原油換算シート【計画用】'!AN248,"")</f>
        <v>A0069</v>
      </c>
      <c r="AO248" s="64" t="str">
        <f>+IF('（別紙１）原油換算シート【計画用】'!AO248&lt;&gt;"",'（別紙１）原油換算シート【計画用】'!AO248,"")</f>
        <v>(株)東急パワーサプライメニューA</v>
      </c>
      <c r="AP248" s="65">
        <f>+IF('（別紙１）原油換算シート【計画用】'!AP248&lt;&gt;"",'（別紙１）原油換算シート【計画用】'!AP248,"")</f>
        <v>0</v>
      </c>
      <c r="AQ248" s="1" t="str">
        <f>+IF('（別紙１）原油換算シート【計画用】'!AQ248&lt;&gt;"",'（別紙１）原油換算シート【計画用】'!AQ248,"")</f>
        <v/>
      </c>
    </row>
    <row r="249" spans="39:43">
      <c r="AM249" s="40">
        <f>+IF('（別紙１）原油換算シート【計画用】'!AM249&lt;&gt;"",'（別紙１）原油換算シート【計画用】'!AM249,"")</f>
        <v>235</v>
      </c>
      <c r="AN249" s="40" t="str">
        <f>+IF('（別紙１）原油換算シート【計画用】'!AN249&lt;&gt;"",'（別紙１）原油換算シート【計画用】'!AN249,"")</f>
        <v>A0069</v>
      </c>
      <c r="AO249" s="64" t="str">
        <f>+IF('（別紙１）原油換算シート【計画用】'!AO249&lt;&gt;"",'（別紙１）原油換算シート【計画用】'!AO249,"")</f>
        <v>(株)東急パワーサプライメニューB</v>
      </c>
      <c r="AP249" s="65">
        <f>+IF('（別紙１）原油換算シート【計画用】'!AP249&lt;&gt;"",'（別紙１）原油換算シート【計画用】'!AP249,"")</f>
        <v>0</v>
      </c>
      <c r="AQ249" s="1" t="str">
        <f>+IF('（別紙１）原油換算シート【計画用】'!AQ249&lt;&gt;"",'（別紙１）原油換算シート【計画用】'!AQ249,"")</f>
        <v/>
      </c>
    </row>
    <row r="250" spans="39:43">
      <c r="AM250" s="40">
        <f>+IF('（別紙１）原油換算シート【計画用】'!AM250&lt;&gt;"",'（別紙１）原油換算シート【計画用】'!AM250,"")</f>
        <v>236</v>
      </c>
      <c r="AN250" s="40" t="str">
        <f>+IF('（別紙１）原油換算シート【計画用】'!AN250&lt;&gt;"",'（別紙１）原油換算シート【計画用】'!AN250,"")</f>
        <v>A0069</v>
      </c>
      <c r="AO250" s="64" t="str">
        <f>+IF('（別紙１）原油換算シート【計画用】'!AO250&lt;&gt;"",'（別紙１）原油換算シート【計画用】'!AO250,"")</f>
        <v>(株)東急パワーサプライメニューC</v>
      </c>
      <c r="AP250" s="65">
        <f>+IF('（別紙１）原油換算シート【計画用】'!AP250&lt;&gt;"",'（別紙１）原油換算シート【計画用】'!AP250,"")</f>
        <v>0</v>
      </c>
      <c r="AQ250" s="1" t="str">
        <f>+IF('（別紙１）原油換算シート【計画用】'!AQ250&lt;&gt;"",'（別紙１）原油換算シート【計画用】'!AQ250,"")</f>
        <v/>
      </c>
    </row>
    <row r="251" spans="39:43">
      <c r="AM251" s="40">
        <f>+IF('（別紙１）原油換算シート【計画用】'!AM251&lt;&gt;"",'（別紙１）原油換算シート【計画用】'!AM251,"")</f>
        <v>237</v>
      </c>
      <c r="AN251" s="40" t="str">
        <f>+IF('（別紙１）原油換算シート【計画用】'!AN251&lt;&gt;"",'（別紙１）原油換算シート【計画用】'!AN251,"")</f>
        <v>A0069</v>
      </c>
      <c r="AO251" s="64" t="str">
        <f>+IF('（別紙１）原油換算シート【計画用】'!AO251&lt;&gt;"",'（別紙１）原油換算シート【計画用】'!AO251,"")</f>
        <v>(株)東急パワーサプライメニューD</v>
      </c>
      <c r="AP251" s="65">
        <f>+IF('（別紙１）原油換算シート【計画用】'!AP251&lt;&gt;"",'（別紙１）原油換算シート【計画用】'!AP251,"")</f>
        <v>0</v>
      </c>
      <c r="AQ251" s="1" t="str">
        <f>+IF('（別紙１）原油換算シート【計画用】'!AQ251&lt;&gt;"",'（別紙１）原油換算シート【計画用】'!AQ251,"")</f>
        <v/>
      </c>
    </row>
    <row r="252" spans="39:43">
      <c r="AM252" s="40">
        <f>+IF('（別紙１）原油換算シート【計画用】'!AM252&lt;&gt;"",'（別紙１）原油換算シート【計画用】'!AM252,"")</f>
        <v>238</v>
      </c>
      <c r="AN252" s="40" t="str">
        <f>+IF('（別紙１）原油換算シート【計画用】'!AN252&lt;&gt;"",'（別紙１）原油換算シート【計画用】'!AN252,"")</f>
        <v>A0069</v>
      </c>
      <c r="AO252" s="64" t="str">
        <f>+IF('（別紙１）原油換算シート【計画用】'!AO252&lt;&gt;"",'（別紙１）原油換算シート【計画用】'!AO252,"")</f>
        <v>(株)東急パワーサプライメニューE</v>
      </c>
      <c r="AP252" s="65">
        <f>+IF('（別紙１）原油換算シート【計画用】'!AP252&lt;&gt;"",'（別紙１）原油換算シート【計画用】'!AP252,"")</f>
        <v>0</v>
      </c>
      <c r="AQ252" s="1" t="str">
        <f>+IF('（別紙１）原油換算シート【計画用】'!AQ252&lt;&gt;"",'（別紙１）原油換算シート【計画用】'!AQ252,"")</f>
        <v/>
      </c>
    </row>
    <row r="253" spans="39:43">
      <c r="AM253" s="40">
        <f>+IF('（別紙１）原油換算シート【計画用】'!AM253&lt;&gt;"",'（別紙１）原油換算シート【計画用】'!AM253,"")</f>
        <v>239</v>
      </c>
      <c r="AN253" s="40" t="str">
        <f>+IF('（別紙１）原油換算シート【計画用】'!AN253&lt;&gt;"",'（別紙１）原油換算シート【計画用】'!AN253,"")</f>
        <v>A0069</v>
      </c>
      <c r="AO253" s="64" t="str">
        <f>+IF('（別紙１）原油換算シート【計画用】'!AO253&lt;&gt;"",'（別紙１）原油換算シート【計画用】'!AO253,"")</f>
        <v>(株)東急パワーサプライメニューF</v>
      </c>
      <c r="AP253" s="65">
        <f>+IF('（別紙１）原油換算シート【計画用】'!AP253&lt;&gt;"",'（別紙１）原油換算シート【計画用】'!AP253,"")</f>
        <v>0</v>
      </c>
      <c r="AQ253" s="1" t="str">
        <f>+IF('（別紙１）原油換算シート【計画用】'!AQ253&lt;&gt;"",'（別紙１）原油換算シート【計画用】'!AQ253,"")</f>
        <v/>
      </c>
    </row>
    <row r="254" spans="39:43">
      <c r="AM254" s="40">
        <f>+IF('（別紙１）原油換算シート【計画用】'!AM254&lt;&gt;"",'（別紙１）原油換算シート【計画用】'!AM254,"")</f>
        <v>240</v>
      </c>
      <c r="AN254" s="40" t="str">
        <f>+IF('（別紙１）原油換算シート【計画用】'!AN254&lt;&gt;"",'（別紙１）原油換算シート【計画用】'!AN254,"")</f>
        <v>A0069</v>
      </c>
      <c r="AO254" s="64" t="str">
        <f>+IF('（別紙１）原油換算シート【計画用】'!AO254&lt;&gt;"",'（別紙１）原油換算シート【計画用】'!AO254,"")</f>
        <v>(株)東急パワーサプライメニューG(残差)</v>
      </c>
      <c r="AP254" s="65">
        <f>+IF('（別紙１）原油換算シート【計画用】'!AP254&lt;&gt;"",'（別紙１）原油換算シート【計画用】'!AP254,"")</f>
        <v>6.1899999999999998E-4</v>
      </c>
      <c r="AQ254" s="1" t="str">
        <f>+IF('（別紙１）原油換算シート【計画用】'!AQ254&lt;&gt;"",'（別紙１）原油換算シート【計画用】'!AQ254,"")</f>
        <v/>
      </c>
    </row>
    <row r="255" spans="39:43">
      <c r="AM255" s="40">
        <f>+IF('（別紙１）原油換算シート【計画用】'!AM255&lt;&gt;"",'（別紙１）原油換算シート【計画用】'!AM255,"")</f>
        <v>241</v>
      </c>
      <c r="AN255" s="40" t="str">
        <f>+IF('（別紙１）原油換算シート【計画用】'!AN255&lt;&gt;"",'（別紙１）原油換算シート【計画用】'!AN255,"")</f>
        <v>A0069</v>
      </c>
      <c r="AO255" s="64" t="str">
        <f>+IF('（別紙１）原油換算シート【計画用】'!AO255&lt;&gt;"",'（別紙１）原油換算シート【計画用】'!AO255,"")</f>
        <v>(株)東急パワーサプライ(参考値)事業者全体</v>
      </c>
      <c r="AP255" s="65">
        <f>+IF('（別紙１）原油換算シート【計画用】'!AP255&lt;&gt;"",'（別紙１）原油換算シート【計画用】'!AP255,"")</f>
        <v>1.3300000000000001E-4</v>
      </c>
      <c r="AQ255" s="1" t="str">
        <f>+IF('（別紙１）原油換算シート【計画用】'!AQ255&lt;&gt;"",'（別紙１）原油換算シート【計画用】'!AQ255,"")</f>
        <v/>
      </c>
    </row>
    <row r="256" spans="39:43">
      <c r="AM256" s="40">
        <f>+IF('（別紙１）原油換算シート【計画用】'!AM256&lt;&gt;"",'（別紙１）原油換算シート【計画用】'!AM256,"")</f>
        <v>242</v>
      </c>
      <c r="AN256" s="40" t="str">
        <f>+IF('（別紙１）原油換算シート【計画用】'!AN256&lt;&gt;"",'（別紙１）原油換算シート【計画用】'!AN256,"")</f>
        <v>A0070</v>
      </c>
      <c r="AO256" s="64" t="str">
        <f>+IF('（別紙１）原油換算シート【計画用】'!AO256&lt;&gt;"",'（別紙１）原油換算シート【計画用】'!AO256,"")</f>
        <v>王子・伊藤忠エネクス電力販売(株)メニューA</v>
      </c>
      <c r="AP256" s="65">
        <f>+IF('（別紙１）原油換算シート【計画用】'!AP256&lt;&gt;"",'（別紙１）原油換算シート【計画用】'!AP256,"")</f>
        <v>0</v>
      </c>
      <c r="AQ256" s="1" t="str">
        <f>+IF('（別紙１）原油換算シート【計画用】'!AQ256&lt;&gt;"",'（別紙１）原油換算シート【計画用】'!AQ256,"")</f>
        <v/>
      </c>
    </row>
    <row r="257" spans="39:43">
      <c r="AM257" s="40">
        <f>+IF('（別紙１）原油換算シート【計画用】'!AM257&lt;&gt;"",'（別紙１）原油換算シート【計画用】'!AM257,"")</f>
        <v>243</v>
      </c>
      <c r="AN257" s="40" t="str">
        <f>+IF('（別紙１）原油換算シート【計画用】'!AN257&lt;&gt;"",'（別紙１）原油換算シート【計画用】'!AN257,"")</f>
        <v>A0070</v>
      </c>
      <c r="AO257" s="64" t="str">
        <f>+IF('（別紙１）原油換算シート【計画用】'!AO257&lt;&gt;"",'（別紙１）原油換算シート【計画用】'!AO257,"")</f>
        <v>王子・伊藤忠エネクス電力販売(株)メニューB</v>
      </c>
      <c r="AP257" s="65">
        <f>+IF('（別紙１）原油換算シート【計画用】'!AP257&lt;&gt;"",'（別紙１）原油換算シート【計画用】'!AP257,"")</f>
        <v>1.2999999999999999E-4</v>
      </c>
      <c r="AQ257" s="1" t="str">
        <f>+IF('（別紙１）原油換算シート【計画用】'!AQ257&lt;&gt;"",'（別紙１）原油換算シート【計画用】'!AQ257,"")</f>
        <v/>
      </c>
    </row>
    <row r="258" spans="39:43">
      <c r="AM258" s="40">
        <f>+IF('（別紙１）原油換算シート【計画用】'!AM258&lt;&gt;"",'（別紙１）原油換算シート【計画用】'!AM258,"")</f>
        <v>244</v>
      </c>
      <c r="AN258" s="40" t="str">
        <f>+IF('（別紙１）原油換算シート【計画用】'!AN258&lt;&gt;"",'（別紙１）原油換算シート【計画用】'!AN258,"")</f>
        <v>A0070</v>
      </c>
      <c r="AO258" s="64" t="str">
        <f>+IF('（別紙１）原油換算シート【計画用】'!AO258&lt;&gt;"",'（別紙１）原油換算シート【計画用】'!AO258,"")</f>
        <v>王子・伊藤忠エネクス電力販売(株)メニューC</v>
      </c>
      <c r="AP258" s="65">
        <f>+IF('（別紙１）原油換算シート【計画用】'!AP258&lt;&gt;"",'（別紙１）原油換算シート【計画用】'!AP258,"")</f>
        <v>2.3699999999999999E-4</v>
      </c>
      <c r="AQ258" s="1" t="str">
        <f>+IF('（別紙１）原油換算シート【計画用】'!AQ258&lt;&gt;"",'（別紙１）原油換算シート【計画用】'!AQ258,"")</f>
        <v/>
      </c>
    </row>
    <row r="259" spans="39:43">
      <c r="AM259" s="40">
        <f>+IF('（別紙１）原油換算シート【計画用】'!AM259&lt;&gt;"",'（別紙１）原油換算シート【計画用】'!AM259,"")</f>
        <v>245</v>
      </c>
      <c r="AN259" s="40" t="str">
        <f>+IF('（別紙１）原油換算シート【計画用】'!AN259&lt;&gt;"",'（別紙１）原油換算シート【計画用】'!AN259,"")</f>
        <v>A0070</v>
      </c>
      <c r="AO259" s="64" t="str">
        <f>+IF('（別紙１）原油換算シート【計画用】'!AO259&lt;&gt;"",'（別紙１）原油換算シート【計画用】'!AO259,"")</f>
        <v>王子・伊藤忠エネクス電力販売(株)メニューD</v>
      </c>
      <c r="AP259" s="65">
        <f>+IF('（別紙１）原油換算シート【計画用】'!AP259&lt;&gt;"",'（別紙１）原油換算シート【計画用】'!AP259,"")</f>
        <v>2.5900000000000001E-4</v>
      </c>
      <c r="AQ259" s="1" t="str">
        <f>+IF('（別紙１）原油換算シート【計画用】'!AQ259&lt;&gt;"",'（別紙１）原油換算シート【計画用】'!AQ259,"")</f>
        <v/>
      </c>
    </row>
    <row r="260" spans="39:43">
      <c r="AM260" s="40">
        <f>+IF('（別紙１）原油換算シート【計画用】'!AM260&lt;&gt;"",'（別紙１）原油換算シート【計画用】'!AM260,"")</f>
        <v>246</v>
      </c>
      <c r="AN260" s="40" t="str">
        <f>+IF('（別紙１）原油換算シート【計画用】'!AN260&lt;&gt;"",'（別紙１）原油換算シート【計画用】'!AN260,"")</f>
        <v>A0070</v>
      </c>
      <c r="AO260" s="64" t="str">
        <f>+IF('（別紙１）原油換算シート【計画用】'!AO260&lt;&gt;"",'（別紙１）原油換算シート【計画用】'!AO260,"")</f>
        <v>王子・伊藤忠エネクス電力販売(株)メニューE</v>
      </c>
      <c r="AP260" s="65">
        <f>+IF('（別紙１）原油換算シート【計画用】'!AP260&lt;&gt;"",'（別紙１）原油換算シート【計画用】'!AP260,"")</f>
        <v>3.01E-4</v>
      </c>
      <c r="AQ260" s="1" t="str">
        <f>+IF('（別紙１）原油換算シート【計画用】'!AQ260&lt;&gt;"",'（別紙１）原油換算シート【計画用】'!AQ260,"")</f>
        <v/>
      </c>
    </row>
    <row r="261" spans="39:43">
      <c r="AM261" s="40">
        <f>+IF('（別紙１）原油換算シート【計画用】'!AM261&lt;&gt;"",'（別紙１）原油換算シート【計画用】'!AM261,"")</f>
        <v>247</v>
      </c>
      <c r="AN261" s="40" t="str">
        <f>+IF('（別紙１）原油換算シート【計画用】'!AN261&lt;&gt;"",'（別紙１）原油換算シート【計画用】'!AN261,"")</f>
        <v>A0070</v>
      </c>
      <c r="AO261" s="64" t="str">
        <f>+IF('（別紙１）原油換算シート【計画用】'!AO261&lt;&gt;"",'（別紙１）原油換算シート【計画用】'!AO261,"")</f>
        <v>王子・伊藤忠エネクス電力販売(株)メニューF</v>
      </c>
      <c r="AP261" s="65">
        <f>+IF('（別紙１）原油換算シート【計画用】'!AP261&lt;&gt;"",'（別紙１）原油換算シート【計画用】'!AP261,"")</f>
        <v>3.2600000000000001E-4</v>
      </c>
      <c r="AQ261" s="1" t="str">
        <f>+IF('（別紙１）原油換算シート【計画用】'!AQ261&lt;&gt;"",'（別紙１）原油換算シート【計画用】'!AQ261,"")</f>
        <v/>
      </c>
    </row>
    <row r="262" spans="39:43">
      <c r="AM262" s="40">
        <f>+IF('（別紙１）原油換算シート【計画用】'!AM262&lt;&gt;"",'（別紙１）原油換算シート【計画用】'!AM262,"")</f>
        <v>248</v>
      </c>
      <c r="AN262" s="40" t="str">
        <f>+IF('（別紙１）原油換算シート【計画用】'!AN262&lt;&gt;"",'（別紙１）原油換算シート【計画用】'!AN262,"")</f>
        <v>A0070</v>
      </c>
      <c r="AO262" s="64" t="str">
        <f>+IF('（別紙１）原油換算シート【計画用】'!AO262&lt;&gt;"",'（別紙１）原油換算シート【計画用】'!AO262,"")</f>
        <v>王子・伊藤忠エネクス電力販売(株)メニューG(残差)</v>
      </c>
      <c r="AP262" s="65">
        <f>+IF('（別紙１）原油換算シート【計画用】'!AP262&lt;&gt;"",'（別紙１）原油換算シート【計画用】'!AP262,"")</f>
        <v>4.2200000000000001E-4</v>
      </c>
      <c r="AQ262" s="1" t="str">
        <f>+IF('（別紙１）原油換算シート【計画用】'!AQ262&lt;&gt;"",'（別紙１）原油換算シート【計画用】'!AQ262,"")</f>
        <v/>
      </c>
    </row>
    <row r="263" spans="39:43">
      <c r="AM263" s="40">
        <f>+IF('（別紙１）原油換算シート【計画用】'!AM263&lt;&gt;"",'（別紙１）原油換算シート【計画用】'!AM263,"")</f>
        <v>249</v>
      </c>
      <c r="AN263" s="40" t="str">
        <f>+IF('（別紙１）原油換算シート【計画用】'!AN263&lt;&gt;"",'（別紙１）原油換算シート【計画用】'!AN263,"")</f>
        <v>A0070</v>
      </c>
      <c r="AO263" s="64" t="str">
        <f>+IF('（別紙１）原油換算シート【計画用】'!AO263&lt;&gt;"",'（別紙１）原油換算シート【計画用】'!AO263,"")</f>
        <v>王子・伊藤忠エネクス電力販売(株)(参考値)事業者全体</v>
      </c>
      <c r="AP263" s="65">
        <f>+IF('（別紙１）原油換算シート【計画用】'!AP263&lt;&gt;"",'（別紙１）原油換算シート【計画用】'!AP263,"")</f>
        <v>2.14E-4</v>
      </c>
      <c r="AQ263" s="1" t="str">
        <f>+IF('（別紙１）原油換算シート【計画用】'!AQ263&lt;&gt;"",'（別紙１）原油換算シート【計画用】'!AQ263,"")</f>
        <v/>
      </c>
    </row>
    <row r="264" spans="39:43">
      <c r="AM264" s="40">
        <f>+IF('（別紙１）原油換算シート【計画用】'!AM264&lt;&gt;"",'（別紙１）原油換算シート【計画用】'!AM264,"")</f>
        <v>250</v>
      </c>
      <c r="AN264" s="40" t="str">
        <f>+IF('（別紙１）原油換算シート【計画用】'!AN264&lt;&gt;"",'（別紙１）原油換算シート【計画用】'!AN264,"")</f>
        <v>A0071</v>
      </c>
      <c r="AO264" s="64" t="str">
        <f>+IF('（別紙１）原油換算シート【計画用】'!AO264&lt;&gt;"",'（別紙１）原油換算シート【計画用】'!AO264,"")</f>
        <v>伊藤忠商事(株)メニューA</v>
      </c>
      <c r="AP264" s="65">
        <f>+IF('（別紙１）原油換算シート【計画用】'!AP264&lt;&gt;"",'（別紙１）原油換算シート【計画用】'!AP264,"")</f>
        <v>0</v>
      </c>
      <c r="AQ264" s="1" t="str">
        <f>+IF('（別紙１）原油換算シート【計画用】'!AQ264&lt;&gt;"",'（別紙１）原油換算シート【計画用】'!AQ264,"")</f>
        <v/>
      </c>
    </row>
    <row r="265" spans="39:43">
      <c r="AM265" s="40">
        <f>+IF('（別紙１）原油換算シート【計画用】'!AM265&lt;&gt;"",'（別紙１）原油換算シート【計画用】'!AM265,"")</f>
        <v>251</v>
      </c>
      <c r="AN265" s="40" t="str">
        <f>+IF('（別紙１）原油換算シート【計画用】'!AN265&lt;&gt;"",'（別紙１）原油換算シート【計画用】'!AN265,"")</f>
        <v>A0071</v>
      </c>
      <c r="AO265" s="64" t="str">
        <f>+IF('（別紙１）原油換算シート【計画用】'!AO265&lt;&gt;"",'（別紙１）原油換算シート【計画用】'!AO265,"")</f>
        <v>伊藤忠商事(株)メニューB</v>
      </c>
      <c r="AP265" s="65">
        <f>+IF('（別紙１）原油換算シート【計画用】'!AP265&lt;&gt;"",'（別紙１）原油換算シート【計画用】'!AP265,"")</f>
        <v>0</v>
      </c>
      <c r="AQ265" s="1" t="str">
        <f>+IF('（別紙１）原油換算シート【計画用】'!AQ265&lt;&gt;"",'（別紙１）原油換算シート【計画用】'!AQ265,"")</f>
        <v/>
      </c>
    </row>
    <row r="266" spans="39:43">
      <c r="AM266" s="40">
        <f>+IF('（別紙１）原油換算シート【計画用】'!AM266&lt;&gt;"",'（別紙１）原油換算シート【計画用】'!AM266,"")</f>
        <v>252</v>
      </c>
      <c r="AN266" s="40" t="str">
        <f>+IF('（別紙１）原油換算シート【計画用】'!AN266&lt;&gt;"",'（別紙１）原油換算シート【計画用】'!AN266,"")</f>
        <v>A0071</v>
      </c>
      <c r="AO266" s="64" t="str">
        <f>+IF('（別紙１）原油換算シート【計画用】'!AO266&lt;&gt;"",'（別紙１）原油換算シート【計画用】'!AO266,"")</f>
        <v>伊藤忠商事(株)メニューC(残差)</v>
      </c>
      <c r="AP266" s="65">
        <f>+IF('（別紙１）原油換算シート【計画用】'!AP266&lt;&gt;"",'（別紙１）原油換算シート【計画用】'!AP266,"")</f>
        <v>4.2200000000000001E-4</v>
      </c>
      <c r="AQ266" s="1" t="str">
        <f>+IF('（別紙１）原油換算シート【計画用】'!AQ266&lt;&gt;"",'（別紙１）原油換算シート【計画用】'!AQ266,"")</f>
        <v>※</v>
      </c>
    </row>
    <row r="267" spans="39:43">
      <c r="AM267" s="40">
        <f>+IF('（別紙１）原油換算シート【計画用】'!AM267&lt;&gt;"",'（別紙１）原油換算シート【計画用】'!AM267,"")</f>
        <v>253</v>
      </c>
      <c r="AN267" s="40" t="str">
        <f>+IF('（別紙１）原油換算シート【計画用】'!AN267&lt;&gt;"",'（別紙１）原油換算シート【計画用】'!AN267,"")</f>
        <v>A0071</v>
      </c>
      <c r="AO267" s="64" t="str">
        <f>+IF('（別紙１）原油換算シート【計画用】'!AO267&lt;&gt;"",'（別紙１）原油換算シート【計画用】'!AO267,"")</f>
        <v>伊藤忠商事(株)(参考値)事業者全体</v>
      </c>
      <c r="AP267" s="65">
        <f>+IF('（別紙１）原油換算シート【計画用】'!AP267&lt;&gt;"",'（別紙１）原油換算シート【計画用】'!AP267,"")</f>
        <v>4.2200000000000001E-4</v>
      </c>
      <c r="AQ267" s="1" t="str">
        <f>+IF('（別紙１）原油換算シート【計画用】'!AQ267&lt;&gt;"",'（別紙１）原油換算シート【計画用】'!AQ267,"")</f>
        <v>※</v>
      </c>
    </row>
    <row r="268" spans="39:43">
      <c r="AM268" s="40">
        <f>+IF('（別紙１）原油換算シート【計画用】'!AM268&lt;&gt;"",'（別紙１）原油換算シート【計画用】'!AM268,"")</f>
        <v>254</v>
      </c>
      <c r="AN268" s="40" t="str">
        <f>+IF('（別紙１）原油換算シート【計画用】'!AN268&lt;&gt;"",'（別紙１）原油換算シート【計画用】'!AN268,"")</f>
        <v>A0072</v>
      </c>
      <c r="AO268" s="64" t="str">
        <f>+IF('（別紙１）原油換算シート【計画用】'!AO268&lt;&gt;"",'（別紙１）原油換算シート【計画用】'!AO268,"")</f>
        <v>(株)エコスタイルメニューA</v>
      </c>
      <c r="AP268" s="65">
        <f>+IF('（別紙１）原油換算シート【計画用】'!AP268&lt;&gt;"",'（別紙１）原油換算シート【計画用】'!AP268,"")</f>
        <v>0</v>
      </c>
      <c r="AQ268" s="1" t="str">
        <f>+IF('（別紙１）原油換算シート【計画用】'!AQ268&lt;&gt;"",'（別紙１）原油換算シート【計画用】'!AQ268,"")</f>
        <v/>
      </c>
    </row>
    <row r="269" spans="39:43">
      <c r="AM269" s="40">
        <f>+IF('（別紙１）原油換算シート【計画用】'!AM269&lt;&gt;"",'（別紙１）原油換算シート【計画用】'!AM269,"")</f>
        <v>255</v>
      </c>
      <c r="AN269" s="40" t="str">
        <f>+IF('（別紙１）原油換算シート【計画用】'!AN269&lt;&gt;"",'（別紙１）原油換算シート【計画用】'!AN269,"")</f>
        <v>A0072</v>
      </c>
      <c r="AO269" s="64" t="str">
        <f>+IF('（別紙１）原油換算シート【計画用】'!AO269&lt;&gt;"",'（別紙１）原油換算シート【計画用】'!AO269,"")</f>
        <v>(株)エコスタイルメニューB</v>
      </c>
      <c r="AP269" s="65">
        <f>+IF('（別紙１）原油換算シート【計画用】'!AP269&lt;&gt;"",'（別紙１）原油換算シート【計画用】'!AP269,"")</f>
        <v>0</v>
      </c>
      <c r="AQ269" s="1" t="str">
        <f>+IF('（別紙１）原油換算シート【計画用】'!AQ269&lt;&gt;"",'（別紙１）原油換算シート【計画用】'!AQ269,"")</f>
        <v/>
      </c>
    </row>
    <row r="270" spans="39:43">
      <c r="AM270" s="40">
        <f>+IF('（別紙１）原油換算シート【計画用】'!AM270&lt;&gt;"",'（別紙１）原油換算シート【計画用】'!AM270,"")</f>
        <v>256</v>
      </c>
      <c r="AN270" s="40" t="str">
        <f>+IF('（別紙１）原油換算シート【計画用】'!AN270&lt;&gt;"",'（別紙１）原油換算シート【計画用】'!AN270,"")</f>
        <v>A0072</v>
      </c>
      <c r="AO270" s="64" t="str">
        <f>+IF('（別紙１）原油換算シート【計画用】'!AO270&lt;&gt;"",'（別紙１）原油換算シート【計画用】'!AO270,"")</f>
        <v>(株)エコスタイルメニューC(残差)</v>
      </c>
      <c r="AP270" s="65">
        <f>+IF('（別紙１）原油換算シート【計画用】'!AP270&lt;&gt;"",'（別紙１）原油換算シート【計画用】'!AP270,"")</f>
        <v>4.37E-4</v>
      </c>
      <c r="AQ270" s="1" t="str">
        <f>+IF('（別紙１）原油換算シート【計画用】'!AQ270&lt;&gt;"",'（別紙１）原油換算シート【計画用】'!AQ270,"")</f>
        <v/>
      </c>
    </row>
    <row r="271" spans="39:43">
      <c r="AM271" s="40">
        <f>+IF('（別紙１）原油換算シート【計画用】'!AM271&lt;&gt;"",'（別紙１）原油換算シート【計画用】'!AM271,"")</f>
        <v>257</v>
      </c>
      <c r="AN271" s="40" t="str">
        <f>+IF('（別紙１）原油換算シート【計画用】'!AN271&lt;&gt;"",'（別紙１）原油換算シート【計画用】'!AN271,"")</f>
        <v>A0072</v>
      </c>
      <c r="AO271" s="64" t="str">
        <f>+IF('（別紙１）原油換算シート【計画用】'!AO271&lt;&gt;"",'（別紙１）原油換算シート【計画用】'!AO271,"")</f>
        <v>(株)エコスタイル(参考値)事業者全体</v>
      </c>
      <c r="AP271" s="65">
        <f>+IF('（別紙１）原油換算シート【計画用】'!AP271&lt;&gt;"",'（別紙１）原油換算シート【計画用】'!AP271,"")</f>
        <v>3.8099999999999999E-4</v>
      </c>
      <c r="AQ271" s="1" t="str">
        <f>+IF('（別紙１）原油換算シート【計画用】'!AQ271&lt;&gt;"",'（別紙１）原油換算シート【計画用】'!AQ271,"")</f>
        <v/>
      </c>
    </row>
    <row r="272" spans="39:43">
      <c r="AM272" s="40">
        <f>+IF('（別紙１）原油換算シート【計画用】'!AM272&lt;&gt;"",'（別紙１）原油換算シート【計画用】'!AM272,"")</f>
        <v>258</v>
      </c>
      <c r="AN272" s="40" t="str">
        <f>+IF('（別紙１）原油換算シート【計画用】'!AN272&lt;&gt;"",'（別紙１）原油換算シート【計画用】'!AN272,"")</f>
        <v>A0073</v>
      </c>
      <c r="AO272" s="64" t="str">
        <f>+IF('（別紙１）原油換算シート【計画用】'!AO272&lt;&gt;"",'（別紙１）原油換算シート【計画用】'!AO272,"")</f>
        <v>入間ガス(株)</v>
      </c>
      <c r="AP272" s="65">
        <f>+IF('（別紙１）原油換算シート【計画用】'!AP272&lt;&gt;"",'（別紙１）原油換算シート【計画用】'!AP272,"")</f>
        <v>4.1899999999999999E-4</v>
      </c>
      <c r="AQ272" s="1" t="str">
        <f>+IF('（別紙１）原油換算シート【計画用】'!AQ272&lt;&gt;"",'（別紙１）原油換算シート【計画用】'!AQ272,"")</f>
        <v/>
      </c>
    </row>
    <row r="273" spans="39:43">
      <c r="AM273" s="40">
        <f>+IF('（別紙１）原油換算シート【計画用】'!AM273&lt;&gt;"",'（別紙１）原油換算シート【計画用】'!AM273,"")</f>
        <v>259</v>
      </c>
      <c r="AN273" s="40" t="str">
        <f>+IF('（別紙１）原油換算シート【計画用】'!AN273&lt;&gt;"",'（別紙１）原油換算シート【計画用】'!AN273,"")</f>
        <v>A0075</v>
      </c>
      <c r="AO273" s="64" t="str">
        <f>+IF('（別紙１）原油換算シート【計画用】'!AO273&lt;&gt;"",'（別紙１）原油換算シート【計画用】'!AO273,"")</f>
        <v>(株)とんでんホールディングス</v>
      </c>
      <c r="AP273" s="65">
        <f>+IF('（別紙１）原油換算シート【計画用】'!AP273&lt;&gt;"",'（別紙１）原油換算シート【計画用】'!AP273,"")</f>
        <v>5.2899999999999996E-4</v>
      </c>
      <c r="AQ273" s="1" t="str">
        <f>+IF('（別紙１）原油換算シート【計画用】'!AQ273&lt;&gt;"",'（別紙１）原油換算シート【計画用】'!AQ273,"")</f>
        <v/>
      </c>
    </row>
    <row r="274" spans="39:43">
      <c r="AM274" s="40">
        <f>+IF('（別紙１）原油換算シート【計画用】'!AM274&lt;&gt;"",'（別紙１）原油換算シート【計画用】'!AM274,"")</f>
        <v>260</v>
      </c>
      <c r="AN274" s="40" t="str">
        <f>+IF('（別紙１）原油換算シート【計画用】'!AN274&lt;&gt;"",'（別紙１）原油換算シート【計画用】'!AN274,"")</f>
        <v>A0076</v>
      </c>
      <c r="AO274" s="64" t="str">
        <f>+IF('（別紙１）原油換算シート【計画用】'!AO274&lt;&gt;"",'（別紙１）原油換算シート【計画用】'!AO274,"")</f>
        <v>日鉄エンジニアリング(株)メニューA</v>
      </c>
      <c r="AP274" s="65">
        <f>+IF('（別紙１）原油換算シート【計画用】'!AP274&lt;&gt;"",'（別紙１）原油換算シート【計画用】'!AP274,"")</f>
        <v>0</v>
      </c>
      <c r="AQ274" s="1" t="str">
        <f>+IF('（別紙１）原油換算シート【計画用】'!AQ274&lt;&gt;"",'（別紙１）原油換算シート【計画用】'!AQ274,"")</f>
        <v/>
      </c>
    </row>
    <row r="275" spans="39:43">
      <c r="AM275" s="40">
        <f>+IF('（別紙１）原油換算シート【計画用】'!AM275&lt;&gt;"",'（別紙１）原油換算シート【計画用】'!AM275,"")</f>
        <v>261</v>
      </c>
      <c r="AN275" s="40" t="str">
        <f>+IF('（別紙１）原油換算シート【計画用】'!AN275&lt;&gt;"",'（別紙１）原油換算シート【計画用】'!AN275,"")</f>
        <v>A0076</v>
      </c>
      <c r="AO275" s="64" t="str">
        <f>+IF('（別紙１）原油換算シート【計画用】'!AO275&lt;&gt;"",'（別紙１）原油換算シート【計画用】'!AO275,"")</f>
        <v>日鉄エンジニアリング(株)メニューB</v>
      </c>
      <c r="AP275" s="65">
        <f>+IF('（別紙１）原油換算シート【計画用】'!AP275&lt;&gt;"",'（別紙１）原油換算シート【計画用】'!AP275,"")</f>
        <v>0</v>
      </c>
      <c r="AQ275" s="1" t="str">
        <f>+IF('（別紙１）原油換算シート【計画用】'!AQ275&lt;&gt;"",'（別紙１）原油換算シート【計画用】'!AQ275,"")</f>
        <v/>
      </c>
    </row>
    <row r="276" spans="39:43">
      <c r="AM276" s="40">
        <f>+IF('（別紙１）原油換算シート【計画用】'!AM276&lt;&gt;"",'（別紙１）原油換算シート【計画用】'!AM276,"")</f>
        <v>262</v>
      </c>
      <c r="AN276" s="40" t="str">
        <f>+IF('（別紙１）原油換算シート【計画用】'!AN276&lt;&gt;"",'（別紙１）原油換算シート【計画用】'!AN276,"")</f>
        <v>A0076</v>
      </c>
      <c r="AO276" s="64" t="str">
        <f>+IF('（別紙１）原油換算シート【計画用】'!AO276&lt;&gt;"",'（別紙１）原油換算シート【計画用】'!AO276,"")</f>
        <v>日鉄エンジニアリング(株)メニューC</v>
      </c>
      <c r="AP276" s="65">
        <f>+IF('（別紙１）原油換算シート【計画用】'!AP276&lt;&gt;"",'（別紙１）原油換算シート【計画用】'!AP276,"")</f>
        <v>1E-4</v>
      </c>
      <c r="AQ276" s="1" t="str">
        <f>+IF('（別紙１）原油換算シート【計画用】'!AQ276&lt;&gt;"",'（別紙１）原油換算シート【計画用】'!AQ276,"")</f>
        <v/>
      </c>
    </row>
    <row r="277" spans="39:43">
      <c r="AM277" s="40">
        <f>+IF('（別紙１）原油換算シート【計画用】'!AM277&lt;&gt;"",'（別紙１）原油換算シート【計画用】'!AM277,"")</f>
        <v>263</v>
      </c>
      <c r="AN277" s="40" t="str">
        <f>+IF('（別紙１）原油換算シート【計画用】'!AN277&lt;&gt;"",'（別紙１）原油換算シート【計画用】'!AN277,"")</f>
        <v>A0076</v>
      </c>
      <c r="AO277" s="64" t="str">
        <f>+IF('（別紙１）原油換算シート【計画用】'!AO277&lt;&gt;"",'（別紙１）原油換算シート【計画用】'!AO277,"")</f>
        <v>日鉄エンジニアリング(株)メニューD</v>
      </c>
      <c r="AP277" s="65">
        <f>+IF('（別紙１）原油換算シート【計画用】'!AP277&lt;&gt;"",'（別紙１）原油換算シート【計画用】'!AP277,"")</f>
        <v>2.5000000000000001E-4</v>
      </c>
      <c r="AQ277" s="1" t="str">
        <f>+IF('（別紙１）原油換算シート【計画用】'!AQ277&lt;&gt;"",'（別紙１）原油換算シート【計画用】'!AQ277,"")</f>
        <v/>
      </c>
    </row>
    <row r="278" spans="39:43">
      <c r="AM278" s="40">
        <f>+IF('（別紙１）原油換算シート【計画用】'!AM278&lt;&gt;"",'（別紙１）原油換算シート【計画用】'!AM278,"")</f>
        <v>264</v>
      </c>
      <c r="AN278" s="40" t="str">
        <f>+IF('（別紙１）原油換算シート【計画用】'!AN278&lt;&gt;"",'（別紙１）原油換算シート【計画用】'!AN278,"")</f>
        <v>A0076</v>
      </c>
      <c r="AO278" s="64" t="str">
        <f>+IF('（別紙１）原油換算シート【計画用】'!AO278&lt;&gt;"",'（別紙１）原油換算シート【計画用】'!AO278,"")</f>
        <v>日鉄エンジニアリング(株)メニューE(残差)</v>
      </c>
      <c r="AP278" s="65">
        <f>+IF('（別紙１）原油換算シート【計画用】'!AP278&lt;&gt;"",'（別紙１）原油換算シート【計画用】'!AP278,"")</f>
        <v>6.9200000000000002E-4</v>
      </c>
      <c r="AQ278" s="1" t="str">
        <f>+IF('（別紙１）原油換算シート【計画用】'!AQ278&lt;&gt;"",'（別紙１）原油換算シート【計画用】'!AQ278,"")</f>
        <v/>
      </c>
    </row>
    <row r="279" spans="39:43">
      <c r="AM279" s="40">
        <f>+IF('（別紙１）原油換算シート【計画用】'!AM279&lt;&gt;"",'（別紙１）原油換算シート【計画用】'!AM279,"")</f>
        <v>265</v>
      </c>
      <c r="AN279" s="40" t="str">
        <f>+IF('（別紙１）原油換算シート【計画用】'!AN279&lt;&gt;"",'（別紙１）原油換算シート【計画用】'!AN279,"")</f>
        <v>A0076</v>
      </c>
      <c r="AO279" s="64" t="str">
        <f>+IF('（別紙１）原油換算シート【計画用】'!AO279&lt;&gt;"",'（別紙１）原油換算シート【計画用】'!AO279,"")</f>
        <v>日鉄エンジニアリング(株)(参考値)事業者全体</v>
      </c>
      <c r="AP279" s="65">
        <f>+IF('（別紙１）原油換算シート【計画用】'!AP279&lt;&gt;"",'（別紙１）原油換算シート【計画用】'!AP279,"")</f>
        <v>5.44E-4</v>
      </c>
      <c r="AQ279" s="1" t="str">
        <f>+IF('（別紙１）原油換算シート【計画用】'!AQ279&lt;&gt;"",'（別紙１）原油換算シート【計画用】'!AQ279,"")</f>
        <v/>
      </c>
    </row>
    <row r="280" spans="39:43">
      <c r="AM280" s="40">
        <f>+IF('（別紙１）原油換算シート【計画用】'!AM280&lt;&gt;"",'（別紙１）原油換算シート【計画用】'!AM280,"")</f>
        <v>266</v>
      </c>
      <c r="AN280" s="40" t="str">
        <f>+IF('（別紙１）原油換算シート【計画用】'!AN280&lt;&gt;"",'（別紙１）原油換算シート【計画用】'!AN280,"")</f>
        <v>A0077</v>
      </c>
      <c r="AO280" s="64" t="str">
        <f>+IF('（別紙１）原油換算シート【計画用】'!AO280&lt;&gt;"",'（別紙１）原油換算シート【計画用】'!AO280,"")</f>
        <v>auエネルギー＆ライフ(株)メニューA</v>
      </c>
      <c r="AP280" s="65">
        <f>+IF('（別紙１）原油換算シート【計画用】'!AP280&lt;&gt;"",'（別紙１）原油換算シート【計画用】'!AP280,"")</f>
        <v>0</v>
      </c>
      <c r="AQ280" s="1" t="str">
        <f>+IF('（別紙１）原油換算シート【計画用】'!AQ280&lt;&gt;"",'（別紙１）原油換算シート【計画用】'!AQ280,"")</f>
        <v/>
      </c>
    </row>
    <row r="281" spans="39:43">
      <c r="AM281" s="40">
        <f>+IF('（別紙１）原油換算シート【計画用】'!AM281&lt;&gt;"",'（別紙１）原油換算シート【計画用】'!AM281,"")</f>
        <v>267</v>
      </c>
      <c r="AN281" s="40" t="str">
        <f>+IF('（別紙１）原油換算シート【計画用】'!AN281&lt;&gt;"",'（別紙１）原油換算シート【計画用】'!AN281,"")</f>
        <v>A0077</v>
      </c>
      <c r="AO281" s="64" t="str">
        <f>+IF('（別紙１）原油換算シート【計画用】'!AO281&lt;&gt;"",'（別紙１）原油換算シート【計画用】'!AO281,"")</f>
        <v>auエネルギー＆ライフ(株)メニューB</v>
      </c>
      <c r="AP281" s="65">
        <f>+IF('（別紙１）原油換算シート【計画用】'!AP281&lt;&gt;"",'（別紙１）原油換算シート【計画用】'!AP281,"")</f>
        <v>0</v>
      </c>
      <c r="AQ281" s="1" t="str">
        <f>+IF('（別紙１）原油換算シート【計画用】'!AQ281&lt;&gt;"",'（別紙１）原油換算シート【計画用】'!AQ281,"")</f>
        <v/>
      </c>
    </row>
    <row r="282" spans="39:43">
      <c r="AM282" s="40">
        <f>+IF('（別紙１）原油換算シート【計画用】'!AM282&lt;&gt;"",'（別紙１）原油換算シート【計画用】'!AM282,"")</f>
        <v>268</v>
      </c>
      <c r="AN282" s="40" t="str">
        <f>+IF('（別紙１）原油換算シート【計画用】'!AN282&lt;&gt;"",'（別紙１）原油換算シート【計画用】'!AN282,"")</f>
        <v>A0077</v>
      </c>
      <c r="AO282" s="64" t="str">
        <f>+IF('（別紙１）原油換算シート【計画用】'!AO282&lt;&gt;"",'（別紙１）原油換算シート【計画用】'!AO282,"")</f>
        <v>auエネルギー＆ライフ(株)メニューC(残差)</v>
      </c>
      <c r="AP282" s="65">
        <f>+IF('（別紙１）原油換算シート【計画用】'!AP282&lt;&gt;"",'（別紙１）原油換算シート【計画用】'!AP282,"")</f>
        <v>4.2499999999999998E-4</v>
      </c>
      <c r="AQ282" s="1" t="str">
        <f>+IF('（別紙１）原油換算シート【計画用】'!AQ282&lt;&gt;"",'（別紙１）原油換算シート【計画用】'!AQ282,"")</f>
        <v/>
      </c>
    </row>
    <row r="283" spans="39:43">
      <c r="AM283" s="40">
        <f>+IF('（別紙１）原油換算シート【計画用】'!AM283&lt;&gt;"",'（別紙１）原油換算シート【計画用】'!AM283,"")</f>
        <v>269</v>
      </c>
      <c r="AN283" s="40" t="str">
        <f>+IF('（別紙１）原油換算シート【計画用】'!AN283&lt;&gt;"",'（別紙１）原油換算シート【計画用】'!AN283,"")</f>
        <v>A0077</v>
      </c>
      <c r="AO283" s="64" t="str">
        <f>+IF('（別紙１）原油換算シート【計画用】'!AO283&lt;&gt;"",'（別紙１）原油換算シート【計画用】'!AO283,"")</f>
        <v>auエネルギー＆ライフ(株)(参考値)事業者全体</v>
      </c>
      <c r="AP283" s="65">
        <f>+IF('（別紙１）原油換算シート【計画用】'!AP283&lt;&gt;"",'（別紙１）原油換算シート【計画用】'!AP283,"")</f>
        <v>4.0200000000000001E-4</v>
      </c>
      <c r="AQ283" s="1" t="str">
        <f>+IF('（別紙１）原油換算シート【計画用】'!AQ283&lt;&gt;"",'（別紙１）原油換算シート【計画用】'!AQ283,"")</f>
        <v/>
      </c>
    </row>
    <row r="284" spans="39:43">
      <c r="AM284" s="40">
        <f>+IF('（別紙１）原油換算シート【計画用】'!AM284&lt;&gt;"",'（別紙１）原油換算シート【計画用】'!AM284,"")</f>
        <v>270</v>
      </c>
      <c r="AN284" s="40" t="str">
        <f>+IF('（別紙１）原油換算シート【計画用】'!AN284&lt;&gt;"",'（別紙１）原油換算シート【計画用】'!AN284,"")</f>
        <v>A0079</v>
      </c>
      <c r="AO284" s="64" t="str">
        <f>+IF('（別紙１）原油換算シート【計画用】'!AO284&lt;&gt;"",'（別紙１）原油換算シート【計画用】'!AO284,"")</f>
        <v>イワタニ関東(株)</v>
      </c>
      <c r="AP284" s="65">
        <f>+IF('（別紙１）原油換算シート【計画用】'!AP284&lt;&gt;"",'（別紙１）原油換算シート【計画用】'!AP284,"")</f>
        <v>5.8799999999999998E-4</v>
      </c>
      <c r="AQ284" s="1" t="str">
        <f>+IF('（別紙１）原油換算シート【計画用】'!AQ284&lt;&gt;"",'（別紙１）原油換算シート【計画用】'!AQ284,"")</f>
        <v/>
      </c>
    </row>
    <row r="285" spans="39:43">
      <c r="AM285" s="40">
        <f>+IF('（別紙１）原油換算シート【計画用】'!AM285&lt;&gt;"",'（別紙１）原油換算シート【計画用】'!AM285,"")</f>
        <v>271</v>
      </c>
      <c r="AN285" s="40" t="str">
        <f>+IF('（別紙１）原油換算シート【計画用】'!AN285&lt;&gt;"",'（別紙１）原油換算シート【計画用】'!AN285,"")</f>
        <v>A0080</v>
      </c>
      <c r="AO285" s="64" t="str">
        <f>+IF('（別紙１）原油換算シート【計画用】'!AO285&lt;&gt;"",'（別紙１）原油換算シート【計画用】'!AO285,"")</f>
        <v>イワタニ首都圏(株)</v>
      </c>
      <c r="AP285" s="65">
        <f>+IF('（別紙１）原油換算シート【計画用】'!AP285&lt;&gt;"",'（別紙１）原油換算シート【計画用】'!AP285,"")</f>
        <v>5.6099999999999998E-4</v>
      </c>
      <c r="AQ285" s="1" t="str">
        <f>+IF('（別紙１）原油換算シート【計画用】'!AQ285&lt;&gt;"",'（別紙１）原油換算シート【計画用】'!AQ285,"")</f>
        <v/>
      </c>
    </row>
    <row r="286" spans="39:43">
      <c r="AM286" s="40">
        <f>+IF('（別紙１）原油換算シート【計画用】'!AM286&lt;&gt;"",'（別紙１）原油換算シート【計画用】'!AM286,"")</f>
        <v>272</v>
      </c>
      <c r="AN286" s="40" t="str">
        <f>+IF('（別紙１）原油換算シート【計画用】'!AN286&lt;&gt;"",'（別紙１）原油換算シート【計画用】'!AN286,"")</f>
        <v>A0081</v>
      </c>
      <c r="AO286" s="64" t="str">
        <f>+IF('（別紙１）原油換算シート【計画用】'!AO286&lt;&gt;"",'（別紙１）原油換算シート【計画用】'!AO286,"")</f>
        <v>サーラeエナジー(株)メニューA</v>
      </c>
      <c r="AP286" s="65">
        <f>+IF('（別紙１）原油換算シート【計画用】'!AP286&lt;&gt;"",'（別紙１）原油換算シート【計画用】'!AP286,"")</f>
        <v>0</v>
      </c>
      <c r="AQ286" s="1" t="str">
        <f>+IF('（別紙１）原油換算シート【計画用】'!AQ286&lt;&gt;"",'（別紙１）原油換算シート【計画用】'!AQ286,"")</f>
        <v/>
      </c>
    </row>
    <row r="287" spans="39:43">
      <c r="AM287" s="40">
        <f>+IF('（別紙１）原油換算シート【計画用】'!AM287&lt;&gt;"",'（別紙１）原油換算シート【計画用】'!AM287,"")</f>
        <v>273</v>
      </c>
      <c r="AN287" s="40" t="str">
        <f>+IF('（別紙１）原油換算シート【計画用】'!AN287&lt;&gt;"",'（別紙１）原油換算シート【計画用】'!AN287,"")</f>
        <v>A0081</v>
      </c>
      <c r="AO287" s="64" t="str">
        <f>+IF('（別紙１）原油換算シート【計画用】'!AO287&lt;&gt;"",'（別紙１）原油換算シート【計画用】'!AO287,"")</f>
        <v>サーラeエナジー(株)メニューB</v>
      </c>
      <c r="AP287" s="65">
        <f>+IF('（別紙１）原油換算シート【計画用】'!AP287&lt;&gt;"",'（別紙１）原油換算シート【計画用】'!AP287,"")</f>
        <v>3.8699999999999997E-4</v>
      </c>
      <c r="AQ287" s="1" t="str">
        <f>+IF('（別紙１）原油換算シート【計画用】'!AQ287&lt;&gt;"",'（別紙１）原油換算シート【計画用】'!AQ287,"")</f>
        <v/>
      </c>
    </row>
    <row r="288" spans="39:43">
      <c r="AM288" s="40">
        <f>+IF('（別紙１）原油換算シート【計画用】'!AM288&lt;&gt;"",'（別紙１）原油換算シート【計画用】'!AM288,"")</f>
        <v>274</v>
      </c>
      <c r="AN288" s="40" t="str">
        <f>+IF('（別紙１）原油換算シート【計画用】'!AN288&lt;&gt;"",'（別紙１）原油換算シート【計画用】'!AN288,"")</f>
        <v>A0081</v>
      </c>
      <c r="AO288" s="64" t="str">
        <f>+IF('（別紙１）原油換算シート【計画用】'!AO288&lt;&gt;"",'（別紙１）原油換算シート【計画用】'!AO288,"")</f>
        <v>サーラeエナジー(株)メニューC(残差)</v>
      </c>
      <c r="AP288" s="65">
        <f>+IF('（別紙１）原油換算シート【計画用】'!AP288&lt;&gt;"",'（別紙１）原油換算シート【計画用】'!AP288,"")</f>
        <v>4.2000000000000002E-4</v>
      </c>
      <c r="AQ288" s="1" t="str">
        <f>+IF('（別紙１）原油換算シート【計画用】'!AQ288&lt;&gt;"",'（別紙１）原油換算シート【計画用】'!AQ288,"")</f>
        <v/>
      </c>
    </row>
    <row r="289" spans="39:43">
      <c r="AM289" s="40">
        <f>+IF('（別紙１）原油換算シート【計画用】'!AM289&lt;&gt;"",'（別紙１）原油換算シート【計画用】'!AM289,"")</f>
        <v>275</v>
      </c>
      <c r="AN289" s="40" t="str">
        <f>+IF('（別紙１）原油換算シート【計画用】'!AN289&lt;&gt;"",'（別紙１）原油換算シート【計画用】'!AN289,"")</f>
        <v>A0081</v>
      </c>
      <c r="AO289" s="64" t="str">
        <f>+IF('（別紙１）原油換算シート【計画用】'!AO289&lt;&gt;"",'（別紙１）原油換算シート【計画用】'!AO289,"")</f>
        <v>サーラeエナジー(株)(参考値)事業者全体</v>
      </c>
      <c r="AP289" s="65">
        <f>+IF('（別紙１）原油換算シート【計画用】'!AP289&lt;&gt;"",'（別紙１）原油換算シート【計画用】'!AP289,"")</f>
        <v>4.1300000000000001E-4</v>
      </c>
      <c r="AQ289" s="1" t="str">
        <f>+IF('（別紙１）原油換算シート【計画用】'!AQ289&lt;&gt;"",'（別紙１）原油換算シート【計画用】'!AQ289,"")</f>
        <v/>
      </c>
    </row>
    <row r="290" spans="39:43">
      <c r="AM290" s="40">
        <f>+IF('（別紙１）原油換算シート【計画用】'!AM290&lt;&gt;"",'（別紙１）原油換算シート【計画用】'!AM290,"")</f>
        <v>276</v>
      </c>
      <c r="AN290" s="40" t="str">
        <f>+IF('（別紙１）原油換算シート【計画用】'!AN290&lt;&gt;"",'（別紙１）原油換算シート【計画用】'!AN290,"")</f>
        <v>A0082</v>
      </c>
      <c r="AO290" s="64" t="str">
        <f>+IF('（別紙１）原油換算シート【計画用】'!AO290&lt;&gt;"",'（別紙１）原油換算シート【計画用】'!AO290,"")</f>
        <v>(株)地球クラブメニューA</v>
      </c>
      <c r="AP290" s="65">
        <f>+IF('（別紙１）原油換算シート【計画用】'!AP290&lt;&gt;"",'（別紙１）原油換算シート【計画用】'!AP290,"")</f>
        <v>0</v>
      </c>
      <c r="AQ290" s="1" t="str">
        <f>+IF('（別紙１）原油換算シート【計画用】'!AQ290&lt;&gt;"",'（別紙１）原油換算シート【計画用】'!AQ290,"")</f>
        <v/>
      </c>
    </row>
    <row r="291" spans="39:43">
      <c r="AM291" s="40">
        <f>+IF('（別紙１）原油換算シート【計画用】'!AM291&lt;&gt;"",'（別紙１）原油換算シート【計画用】'!AM291,"")</f>
        <v>277</v>
      </c>
      <c r="AN291" s="40" t="str">
        <f>+IF('（別紙１）原油換算シート【計画用】'!AN291&lt;&gt;"",'（別紙１）原油換算シート【計画用】'!AN291,"")</f>
        <v>A0082</v>
      </c>
      <c r="AO291" s="64" t="str">
        <f>+IF('（別紙１）原油換算シート【計画用】'!AO291&lt;&gt;"",'（別紙１）原油換算シート【計画用】'!AO291,"")</f>
        <v>(株)地球クラブメニューB</v>
      </c>
      <c r="AP291" s="65">
        <f>+IF('（別紙１）原油換算シート【計画用】'!AP291&lt;&gt;"",'（別紙１）原油換算シート【計画用】'!AP291,"")</f>
        <v>3.7199999999999999E-4</v>
      </c>
      <c r="AQ291" s="1" t="str">
        <f>+IF('（別紙１）原油換算シート【計画用】'!AQ291&lt;&gt;"",'（別紙１）原油換算シート【計画用】'!AQ291,"")</f>
        <v/>
      </c>
    </row>
    <row r="292" spans="39:43">
      <c r="AM292" s="40">
        <f>+IF('（別紙１）原油換算シート【計画用】'!AM292&lt;&gt;"",'（別紙１）原油換算シート【計画用】'!AM292,"")</f>
        <v>278</v>
      </c>
      <c r="AN292" s="40" t="str">
        <f>+IF('（別紙１）原油換算シート【計画用】'!AN292&lt;&gt;"",'（別紙１）原油換算シート【計画用】'!AN292,"")</f>
        <v>A0082</v>
      </c>
      <c r="AO292" s="64" t="str">
        <f>+IF('（別紙１）原油換算シート【計画用】'!AO292&lt;&gt;"",'（別紙１）原油換算シート【計画用】'!AO292,"")</f>
        <v>(株)地球クラブ(参考値)事業者全体</v>
      </c>
      <c r="AP292" s="65">
        <f>+IF('（別紙１）原油換算シート【計画用】'!AP292&lt;&gt;"",'（別紙１）原油換算シート【計画用】'!AP292,"")</f>
        <v>3.3599999999999998E-4</v>
      </c>
      <c r="AQ292" s="1" t="str">
        <f>+IF('（別紙１）原油換算シート【計画用】'!AQ292&lt;&gt;"",'（別紙１）原油換算シート【計画用】'!AQ292,"")</f>
        <v/>
      </c>
    </row>
    <row r="293" spans="39:43">
      <c r="AM293" s="40">
        <f>+IF('（別紙１）原油換算シート【計画用】'!AM293&lt;&gt;"",'（別紙１）原油換算シート【計画用】'!AM293,"")</f>
        <v>279</v>
      </c>
      <c r="AN293" s="40" t="str">
        <f>+IF('（別紙１）原油換算シート【計画用】'!AN293&lt;&gt;"",'（別紙１）原油換算シート【計画用】'!AN293,"")</f>
        <v>A0084</v>
      </c>
      <c r="AO293" s="64" t="str">
        <f>+IF('（別紙１）原油換算シート【計画用】'!AO293&lt;&gt;"",'（別紙１）原油換算シート【計画用】'!AO293,"")</f>
        <v>西部瓦斯(株)メニューA</v>
      </c>
      <c r="AP293" s="65">
        <f>+IF('（別紙１）原油換算シート【計画用】'!AP293&lt;&gt;"",'（別紙１）原油換算シート【計画用】'!AP293,"")</f>
        <v>0</v>
      </c>
      <c r="AQ293" s="1" t="str">
        <f>+IF('（別紙１）原油換算シート【計画用】'!AQ293&lt;&gt;"",'（別紙１）原油換算シート【計画用】'!AQ293,"")</f>
        <v/>
      </c>
    </row>
    <row r="294" spans="39:43">
      <c r="AM294" s="40">
        <f>+IF('（別紙１）原油換算シート【計画用】'!AM294&lt;&gt;"",'（別紙１）原油換算シート【計画用】'!AM294,"")</f>
        <v>280</v>
      </c>
      <c r="AN294" s="40" t="str">
        <f>+IF('（別紙１）原油換算シート【計画用】'!AN294&lt;&gt;"",'（別紙１）原油換算シート【計画用】'!AN294,"")</f>
        <v>A0084</v>
      </c>
      <c r="AO294" s="64" t="str">
        <f>+IF('（別紙１）原油換算シート【計画用】'!AO294&lt;&gt;"",'（別紙１）原油換算シート【計画用】'!AO294,"")</f>
        <v>西部瓦斯(株)メニューB(残差)</v>
      </c>
      <c r="AP294" s="65">
        <f>+IF('（別紙１）原油換算シート【計画用】'!AP294&lt;&gt;"",'（別紙１）原油換算シート【計画用】'!AP294,"")</f>
        <v>4.5399999999999998E-4</v>
      </c>
      <c r="AQ294" s="1" t="str">
        <f>+IF('（別紙１）原油換算シート【計画用】'!AQ294&lt;&gt;"",'（別紙１）原油換算シート【計画用】'!AQ294,"")</f>
        <v/>
      </c>
    </row>
    <row r="295" spans="39:43">
      <c r="AM295" s="40">
        <f>+IF('（別紙１）原油換算シート【計画用】'!AM295&lt;&gt;"",'（別紙１）原油換算シート【計画用】'!AM295,"")</f>
        <v>281</v>
      </c>
      <c r="AN295" s="40" t="str">
        <f>+IF('（別紙１）原油換算シート【計画用】'!AN295&lt;&gt;"",'（別紙１）原油換算シート【計画用】'!AN295,"")</f>
        <v>A0084</v>
      </c>
      <c r="AO295" s="64" t="str">
        <f>+IF('（別紙１）原油換算シート【計画用】'!AO295&lt;&gt;"",'（別紙１）原油換算シート【計画用】'!AO295,"")</f>
        <v>西部瓦斯(株)(参考値)事業者全体</v>
      </c>
      <c r="AP295" s="65">
        <f>+IF('（別紙１）原油換算シート【計画用】'!AP295&lt;&gt;"",'（別紙１）原油換算シート【計画用】'!AP295,"")</f>
        <v>4.1399999999999998E-4</v>
      </c>
      <c r="AQ295" s="1" t="str">
        <f>+IF('（別紙１）原油換算シート【計画用】'!AQ295&lt;&gt;"",'（別紙１）原油換算シート【計画用】'!AQ295,"")</f>
        <v/>
      </c>
    </row>
    <row r="296" spans="39:43">
      <c r="AM296" s="40">
        <f>+IF('（別紙１）原油換算シート【計画用】'!AM296&lt;&gt;"",'（別紙１）原油換算シート【計画用】'!AM296,"")</f>
        <v>282</v>
      </c>
      <c r="AN296" s="40" t="str">
        <f>+IF('（別紙１）原油換算シート【計画用】'!AN296&lt;&gt;"",'（別紙１）原油換算シート【計画用】'!AN296,"")</f>
        <v>A0085</v>
      </c>
      <c r="AO296" s="64" t="str">
        <f>+IF('（別紙１）原油換算シート【計画用】'!AO296&lt;&gt;"",'（別紙１）原油換算シート【計画用】'!AO296,"")</f>
        <v>東邦ガス(株)メニューA</v>
      </c>
      <c r="AP296" s="65">
        <f>+IF('（別紙１）原油換算シート【計画用】'!AP296&lt;&gt;"",'（別紙１）原油換算シート【計画用】'!AP296,"")</f>
        <v>3.2000000000000003E-4</v>
      </c>
      <c r="AQ296" s="1" t="str">
        <f>+IF('（別紙１）原油換算シート【計画用】'!AQ296&lt;&gt;"",'（別紙１）原油換算シート【計画用】'!AQ296,"")</f>
        <v/>
      </c>
    </row>
    <row r="297" spans="39:43">
      <c r="AM297" s="40">
        <f>+IF('（別紙１）原油換算シート【計画用】'!AM297&lt;&gt;"",'（別紙１）原油換算シート【計画用】'!AM297,"")</f>
        <v>283</v>
      </c>
      <c r="AN297" s="40" t="str">
        <f>+IF('（別紙１）原油換算シート【計画用】'!AN297&lt;&gt;"",'（別紙１）原油換算シート【計画用】'!AN297,"")</f>
        <v>A0085</v>
      </c>
      <c r="AO297" s="64" t="str">
        <f>+IF('（別紙１）原油換算シート【計画用】'!AO297&lt;&gt;"",'（別紙１）原油換算シート【計画用】'!AO297,"")</f>
        <v>東邦ガス(株)メニューB</v>
      </c>
      <c r="AP297" s="65">
        <f>+IF('（別紙１）原油換算シート【計画用】'!AP297&lt;&gt;"",'（別紙１）原油換算シート【計画用】'!AP297,"")</f>
        <v>0</v>
      </c>
      <c r="AQ297" s="1" t="str">
        <f>+IF('（別紙１）原油換算シート【計画用】'!AQ297&lt;&gt;"",'（別紙１）原油換算シート【計画用】'!AQ297,"")</f>
        <v/>
      </c>
    </row>
    <row r="298" spans="39:43">
      <c r="AM298" s="40">
        <f>+IF('（別紙１）原油換算シート【計画用】'!AM298&lt;&gt;"",'（別紙１）原油換算シート【計画用】'!AM298,"")</f>
        <v>284</v>
      </c>
      <c r="AN298" s="40" t="str">
        <f>+IF('（別紙１）原油換算シート【計画用】'!AN298&lt;&gt;"",'（別紙１）原油換算シート【計画用】'!AN298,"")</f>
        <v>A0085</v>
      </c>
      <c r="AO298" s="64" t="str">
        <f>+IF('（別紙１）原油換算シート【計画用】'!AO298&lt;&gt;"",'（別紙１）原油換算シート【計画用】'!AO298,"")</f>
        <v>東邦ガス(株)メニューC(残差)</v>
      </c>
      <c r="AP298" s="65">
        <f>+IF('（別紙１）原油換算シート【計画用】'!AP298&lt;&gt;"",'（別紙１）原油換算シート【計画用】'!AP298,"")</f>
        <v>5.4299999999999997E-4</v>
      </c>
      <c r="AQ298" s="1" t="str">
        <f>+IF('（別紙１）原油換算シート【計画用】'!AQ298&lt;&gt;"",'（別紙１）原油換算シート【計画用】'!AQ298,"")</f>
        <v/>
      </c>
    </row>
    <row r="299" spans="39:43">
      <c r="AM299" s="40">
        <f>+IF('（別紙１）原油換算シート【計画用】'!AM299&lt;&gt;"",'（別紙１）原油換算シート【計画用】'!AM299,"")</f>
        <v>285</v>
      </c>
      <c r="AN299" s="40" t="str">
        <f>+IF('（別紙１）原油換算シート【計画用】'!AN299&lt;&gt;"",'（別紙１）原油換算シート【計画用】'!AN299,"")</f>
        <v>A0085</v>
      </c>
      <c r="AO299" s="64" t="str">
        <f>+IF('（別紙１）原油換算シート【計画用】'!AO299&lt;&gt;"",'（別紙１）原油換算シート【計画用】'!AO299,"")</f>
        <v>東邦ガス(株)(参考値)事業者全体</v>
      </c>
      <c r="AP299" s="65">
        <f>+IF('（別紙１）原油換算シート【計画用】'!AP299&lt;&gt;"",'（別紙１）原油換算シート【計画用】'!AP299,"")</f>
        <v>5.1400000000000003E-4</v>
      </c>
      <c r="AQ299" s="1" t="str">
        <f>+IF('（別紙１）原油換算シート【計画用】'!AQ299&lt;&gt;"",'（別紙１）原油換算シート【計画用】'!AQ299,"")</f>
        <v/>
      </c>
    </row>
    <row r="300" spans="39:43">
      <c r="AM300" s="40">
        <f>+IF('（別紙１）原油換算シート【計画用】'!AM300&lt;&gt;"",'（別紙１）原油換算シート【計画用】'!AM300,"")</f>
        <v>286</v>
      </c>
      <c r="AN300" s="40" t="str">
        <f>+IF('（別紙１）原油換算シート【計画用】'!AN300&lt;&gt;"",'（別紙１）原油換算シート【計画用】'!AN300,"")</f>
        <v>A0086</v>
      </c>
      <c r="AO300" s="64" t="str">
        <f>+IF('（別紙１）原油換算シート【計画用】'!AO300&lt;&gt;"",'（別紙１）原油換算シート【計画用】'!AO300,"")</f>
        <v>シナネン(株)メニューA</v>
      </c>
      <c r="AP300" s="65">
        <f>+IF('（別紙１）原油換算シート【計画用】'!AP300&lt;&gt;"",'（別紙１）原油換算シート【計画用】'!AP300,"")</f>
        <v>0</v>
      </c>
      <c r="AQ300" s="1" t="str">
        <f>+IF('（別紙１）原油換算シート【計画用】'!AQ300&lt;&gt;"",'（別紙１）原油換算シート【計画用】'!AQ300,"")</f>
        <v/>
      </c>
    </row>
    <row r="301" spans="39:43">
      <c r="AM301" s="40">
        <f>+IF('（別紙１）原油換算シート【計画用】'!AM301&lt;&gt;"",'（別紙１）原油換算シート【計画用】'!AM301,"")</f>
        <v>287</v>
      </c>
      <c r="AN301" s="40" t="str">
        <f>+IF('（別紙１）原油換算シート【計画用】'!AN301&lt;&gt;"",'（別紙１）原油換算シート【計画用】'!AN301,"")</f>
        <v>A0086</v>
      </c>
      <c r="AO301" s="64" t="str">
        <f>+IF('（別紙１）原油換算シート【計画用】'!AO301&lt;&gt;"",'（別紙１）原油換算シート【計画用】'!AO301,"")</f>
        <v>シナネン(株)メニューB</v>
      </c>
      <c r="AP301" s="65">
        <f>+IF('（別紙１）原油換算シート【計画用】'!AP301&lt;&gt;"",'（別紙１）原油換算シート【計画用】'!AP301,"")</f>
        <v>1.25E-4</v>
      </c>
      <c r="AQ301" s="1" t="str">
        <f>+IF('（別紙１）原油換算シート【計画用】'!AQ301&lt;&gt;"",'（別紙１）原油換算シート【計画用】'!AQ301,"")</f>
        <v/>
      </c>
    </row>
    <row r="302" spans="39:43">
      <c r="AM302" s="40">
        <f>+IF('（別紙１）原油換算シート【計画用】'!AM302&lt;&gt;"",'（別紙１）原油換算シート【計画用】'!AM302,"")</f>
        <v>288</v>
      </c>
      <c r="AN302" s="40" t="str">
        <f>+IF('（別紙１）原油換算シート【計画用】'!AN302&lt;&gt;"",'（別紙１）原油換算シート【計画用】'!AN302,"")</f>
        <v>A0086</v>
      </c>
      <c r="AO302" s="64" t="str">
        <f>+IF('（別紙１）原油換算シート【計画用】'!AO302&lt;&gt;"",'（別紙１）原油換算シート【計画用】'!AO302,"")</f>
        <v>シナネン(株)メニューC</v>
      </c>
      <c r="AP302" s="65">
        <f>+IF('（別紙１）原油換算シート【計画用】'!AP302&lt;&gt;"",'（別紙１）原油換算シート【計画用】'!AP302,"")</f>
        <v>1.7799999999999999E-4</v>
      </c>
      <c r="AQ302" s="1" t="str">
        <f>+IF('（別紙１）原油換算シート【計画用】'!AQ302&lt;&gt;"",'（別紙１）原油換算シート【計画用】'!AQ302,"")</f>
        <v/>
      </c>
    </row>
    <row r="303" spans="39:43">
      <c r="AM303" s="40">
        <f>+IF('（別紙１）原油換算シート【計画用】'!AM303&lt;&gt;"",'（別紙１）原油換算シート【計画用】'!AM303,"")</f>
        <v>289</v>
      </c>
      <c r="AN303" s="40" t="str">
        <f>+IF('（別紙１）原油換算シート【計画用】'!AN303&lt;&gt;"",'（別紙１）原油換算シート【計画用】'!AN303,"")</f>
        <v>A0086</v>
      </c>
      <c r="AO303" s="64" t="str">
        <f>+IF('（別紙１）原油換算シート【計画用】'!AO303&lt;&gt;"",'（別紙１）原油換算シート【計画用】'!AO303,"")</f>
        <v>シナネン(株)メニューD</v>
      </c>
      <c r="AP303" s="65">
        <f>+IF('（別紙１）原油換算シート【計画用】'!AP303&lt;&gt;"",'（別紙１）原油換算シート【計画用】'!AP303,"")</f>
        <v>2.4699999999999999E-4</v>
      </c>
      <c r="AQ303" s="1" t="str">
        <f>+IF('（別紙１）原油換算シート【計画用】'!AQ303&lt;&gt;"",'（別紙１）原油換算シート【計画用】'!AQ303,"")</f>
        <v/>
      </c>
    </row>
    <row r="304" spans="39:43">
      <c r="AM304" s="40">
        <f>+IF('（別紙１）原油換算シート【計画用】'!AM304&lt;&gt;"",'（別紙１）原油換算シート【計画用】'!AM304,"")</f>
        <v>290</v>
      </c>
      <c r="AN304" s="40" t="str">
        <f>+IF('（別紙１）原油換算シート【計画用】'!AN304&lt;&gt;"",'（別紙１）原油換算シート【計画用】'!AN304,"")</f>
        <v>A0086</v>
      </c>
      <c r="AO304" s="64" t="str">
        <f>+IF('（別紙１）原油換算シート【計画用】'!AO304&lt;&gt;"",'（別紙１）原油換算シート【計画用】'!AO304,"")</f>
        <v>シナネン(株)メニューE</v>
      </c>
      <c r="AP304" s="65">
        <f>+IF('（別紙１）原油換算シート【計画用】'!AP304&lt;&gt;"",'（別紙１）原油換算シート【計画用】'!AP304,"")</f>
        <v>3.8099999999999999E-4</v>
      </c>
      <c r="AQ304" s="1" t="str">
        <f>+IF('（別紙１）原油換算シート【計画用】'!AQ304&lt;&gt;"",'（別紙１）原油換算シート【計画用】'!AQ304,"")</f>
        <v/>
      </c>
    </row>
    <row r="305" spans="39:43">
      <c r="AM305" s="40">
        <f>+IF('（別紙１）原油換算シート【計画用】'!AM305&lt;&gt;"",'（別紙１）原油換算シート【計画用】'!AM305,"")</f>
        <v>291</v>
      </c>
      <c r="AN305" s="40" t="str">
        <f>+IF('（別紙１）原油換算シート【計画用】'!AN305&lt;&gt;"",'（別紙１）原油換算シート【計画用】'!AN305,"")</f>
        <v>A0086</v>
      </c>
      <c r="AO305" s="64" t="str">
        <f>+IF('（別紙１）原油換算シート【計画用】'!AO305&lt;&gt;"",'（別紙１）原油換算シート【計画用】'!AO305,"")</f>
        <v>シナネン(株)メニューF</v>
      </c>
      <c r="AP305" s="65">
        <f>+IF('（別紙１）原油換算シート【計画用】'!AP305&lt;&gt;"",'（別紙１）原油換算シート【計画用】'!AP305,"")</f>
        <v>2.9E-4</v>
      </c>
      <c r="AQ305" s="1" t="str">
        <f>+IF('（別紙１）原油換算シート【計画用】'!AQ305&lt;&gt;"",'（別紙１）原油換算シート【計画用】'!AQ305,"")</f>
        <v/>
      </c>
    </row>
    <row r="306" spans="39:43">
      <c r="AM306" s="40">
        <f>+IF('（別紙１）原油換算シート【計画用】'!AM306&lt;&gt;"",'（別紙１）原油換算シート【計画用】'!AM306,"")</f>
        <v>292</v>
      </c>
      <c r="AN306" s="40" t="str">
        <f>+IF('（別紙１）原油換算シート【計画用】'!AN306&lt;&gt;"",'（別紙１）原油換算シート【計画用】'!AN306,"")</f>
        <v>A0086</v>
      </c>
      <c r="AO306" s="64" t="str">
        <f>+IF('（別紙１）原油換算シート【計画用】'!AO306&lt;&gt;"",'（別紙１）原油換算シート【計画用】'!AO306,"")</f>
        <v>シナネン(株)メニューG</v>
      </c>
      <c r="AP306" s="65">
        <f>+IF('（別紙１）原油換算シート【計画用】'!AP306&lt;&gt;"",'（別紙１）原油換算シート【計画用】'!AP306,"")</f>
        <v>3.8999999999999999E-4</v>
      </c>
      <c r="AQ306" s="1" t="str">
        <f>+IF('（別紙１）原油換算シート【計画用】'!AQ306&lt;&gt;"",'（別紙１）原油換算シート【計画用】'!AQ306,"")</f>
        <v/>
      </c>
    </row>
    <row r="307" spans="39:43">
      <c r="AM307" s="40">
        <f>+IF('（別紙１）原油換算シート【計画用】'!AM307&lt;&gt;"",'（別紙１）原油換算シート【計画用】'!AM307,"")</f>
        <v>293</v>
      </c>
      <c r="AN307" s="40" t="str">
        <f>+IF('（別紙１）原油換算シート【計画用】'!AN307&lt;&gt;"",'（別紙１）原油換算シート【計画用】'!AN307,"")</f>
        <v>A0086</v>
      </c>
      <c r="AO307" s="64" t="str">
        <f>+IF('（別紙１）原油換算シート【計画用】'!AO307&lt;&gt;"",'（別紙１）原油換算シート【計画用】'!AO307,"")</f>
        <v>シナネン(株)メニューH(残差)</v>
      </c>
      <c r="AP307" s="65">
        <f>+IF('（別紙１）原油換算シート【計画用】'!AP307&lt;&gt;"",'（別紙１）原油換算シート【計画用】'!AP307,"")</f>
        <v>0</v>
      </c>
      <c r="AQ307" s="1" t="str">
        <f>+IF('（別紙１）原油換算シート【計画用】'!AQ307&lt;&gt;"",'（別紙１）原油換算シート【計画用】'!AQ307,"")</f>
        <v/>
      </c>
    </row>
    <row r="308" spans="39:43">
      <c r="AM308" s="40">
        <f>+IF('（別紙１）原油換算シート【計画用】'!AM308&lt;&gt;"",'（別紙１）原油換算シート【計画用】'!AM308,"")</f>
        <v>294</v>
      </c>
      <c r="AN308" s="40" t="str">
        <f>+IF('（別紙１）原油換算シート【計画用】'!AN308&lt;&gt;"",'（別紙１）原油換算シート【計画用】'!AN308,"")</f>
        <v>A0086</v>
      </c>
      <c r="AO308" s="64" t="str">
        <f>+IF('（別紙１）原油換算シート【計画用】'!AO308&lt;&gt;"",'（別紙１）原油換算シート【計画用】'!AO308,"")</f>
        <v>シナネン(株)(参考値)事業者全体</v>
      </c>
      <c r="AP308" s="65">
        <f>+IF('（別紙１）原油換算シート【計画用】'!AP308&lt;&gt;"",'（別紙１）原油換算シート【計画用】'!AP308,"")</f>
        <v>1.5E-5</v>
      </c>
      <c r="AQ308" s="1" t="str">
        <f>+IF('（別紙１）原油換算シート【計画用】'!AQ308&lt;&gt;"",'（別紙１）原油換算シート【計画用】'!AQ308,"")</f>
        <v/>
      </c>
    </row>
    <row r="309" spans="39:43">
      <c r="AM309" s="40">
        <f>+IF('（別紙１）原油換算シート【計画用】'!AM309&lt;&gt;"",'（別紙１）原油換算シート【計画用】'!AM309,"")</f>
        <v>295</v>
      </c>
      <c r="AN309" s="40" t="str">
        <f>+IF('（別紙１）原油換算シート【計画用】'!AN309&lt;&gt;"",'（別紙１）原油換算シート【計画用】'!AN309,"")</f>
        <v>A0088</v>
      </c>
      <c r="AO309" s="64" t="str">
        <f>+IF('（別紙１）原油換算シート【計画用】'!AO309&lt;&gt;"",'（別紙１）原油換算シート【計画用】'!AO309,"")</f>
        <v>カワサキグリーンエナジー(株)メニューA</v>
      </c>
      <c r="AP309" s="65">
        <f>+IF('（別紙１）原油換算シート【計画用】'!AP309&lt;&gt;"",'（別紙１）原油換算シート【計画用】'!AP309,"")</f>
        <v>0</v>
      </c>
      <c r="AQ309" s="1" t="str">
        <f>+IF('（別紙１）原油換算シート【計画用】'!AQ309&lt;&gt;"",'（別紙１）原油換算シート【計画用】'!AQ309,"")</f>
        <v/>
      </c>
    </row>
    <row r="310" spans="39:43">
      <c r="AM310" s="40">
        <f>+IF('（別紙１）原油換算シート【計画用】'!AM310&lt;&gt;"",'（別紙１）原油換算シート【計画用】'!AM310,"")</f>
        <v>296</v>
      </c>
      <c r="AN310" s="40" t="str">
        <f>+IF('（別紙１）原油換算シート【計画用】'!AN310&lt;&gt;"",'（別紙１）原油換算シート【計画用】'!AN310,"")</f>
        <v>A0088</v>
      </c>
      <c r="AO310" s="64" t="str">
        <f>+IF('（別紙１）原油換算シート【計画用】'!AO310&lt;&gt;"",'（別紙１）原油換算シート【計画用】'!AO310,"")</f>
        <v>カワサキグリーンエナジー(株)メニューB</v>
      </c>
      <c r="AP310" s="65">
        <f>+IF('（別紙１）原油換算シート【計画用】'!AP310&lt;&gt;"",'（別紙１）原油換算シート【計画用】'!AP310,"")</f>
        <v>2.9999999999999997E-4</v>
      </c>
      <c r="AQ310" s="1" t="str">
        <f>+IF('（別紙１）原油換算シート【計画用】'!AQ310&lt;&gt;"",'（別紙１）原油換算シート【計画用】'!AQ310,"")</f>
        <v/>
      </c>
    </row>
    <row r="311" spans="39:43">
      <c r="AM311" s="40">
        <f>+IF('（別紙１）原油換算シート【計画用】'!AM311&lt;&gt;"",'（別紙１）原油換算シート【計画用】'!AM311,"")</f>
        <v>297</v>
      </c>
      <c r="AN311" s="40" t="str">
        <f>+IF('（別紙１）原油換算シート【計画用】'!AN311&lt;&gt;"",'（別紙１）原油換算シート【計画用】'!AN311,"")</f>
        <v>A0088</v>
      </c>
      <c r="AO311" s="64" t="str">
        <f>+IF('（別紙１）原油換算シート【計画用】'!AO311&lt;&gt;"",'（別紙１）原油換算シート【計画用】'!AO311,"")</f>
        <v>カワサキグリーンエナジー(株)メニューC(残差)</v>
      </c>
      <c r="AP311" s="65">
        <f>+IF('（別紙１）原油換算シート【計画用】'!AP311&lt;&gt;"",'（別紙１）原油換算シート【計画用】'!AP311,"")</f>
        <v>5.3799999999999996E-4</v>
      </c>
      <c r="AQ311" s="1" t="str">
        <f>+IF('（別紙１）原油換算シート【計画用】'!AQ311&lt;&gt;"",'（別紙１）原油換算シート【計画用】'!AQ311,"")</f>
        <v/>
      </c>
    </row>
    <row r="312" spans="39:43">
      <c r="AM312" s="40">
        <f>+IF('（別紙１）原油換算シート【計画用】'!AM312&lt;&gt;"",'（別紙１）原油換算シート【計画用】'!AM312,"")</f>
        <v>298</v>
      </c>
      <c r="AN312" s="40" t="str">
        <f>+IF('（別紙１）原油換算シート【計画用】'!AN312&lt;&gt;"",'（別紙１）原油換算シート【計画用】'!AN312,"")</f>
        <v>A0088</v>
      </c>
      <c r="AO312" s="64" t="str">
        <f>+IF('（別紙１）原油換算シート【計画用】'!AO312&lt;&gt;"",'（別紙１）原油換算シート【計画用】'!AO312,"")</f>
        <v>カワサキグリーンエナジー(株)(参考値)事業者全体</v>
      </c>
      <c r="AP312" s="65">
        <f>+IF('（別紙１）原油換算シート【計画用】'!AP312&lt;&gt;"",'（別紙１）原油換算シート【計画用】'!AP312,"")</f>
        <v>3.9199999999999999E-4</v>
      </c>
      <c r="AQ312" s="1" t="str">
        <f>+IF('（別紙１）原油換算シート【計画用】'!AQ312&lt;&gt;"",'（別紙１）原油換算シート【計画用】'!AQ312,"")</f>
        <v/>
      </c>
    </row>
    <row r="313" spans="39:43">
      <c r="AM313" s="40">
        <f>+IF('（別紙１）原油換算シート【計画用】'!AM313&lt;&gt;"",'（別紙１）原油換算シート【計画用】'!AM313,"")</f>
        <v>299</v>
      </c>
      <c r="AN313" s="40" t="str">
        <f>+IF('（別紙１）原油換算シート【計画用】'!AN313&lt;&gt;"",'（別紙１）原油換算シート【計画用】'!AN313,"")</f>
        <v>A0089</v>
      </c>
      <c r="AO313" s="64" t="str">
        <f>+IF('（別紙１）原油換算シート【計画用】'!AO313&lt;&gt;"",'（別紙１）原油換算シート【計画用】'!AO313,"")</f>
        <v>大一ガス(株)メニューA</v>
      </c>
      <c r="AP313" s="65">
        <f>+IF('（別紙１）原油換算シート【計画用】'!AP313&lt;&gt;"",'（別紙１）原油換算シート【計画用】'!AP313,"")</f>
        <v>0</v>
      </c>
      <c r="AQ313" s="1" t="str">
        <f>+IF('（別紙１）原油換算シート【計画用】'!AQ313&lt;&gt;"",'（別紙１）原油換算シート【計画用】'!AQ313,"")</f>
        <v/>
      </c>
    </row>
    <row r="314" spans="39:43">
      <c r="AM314" s="40">
        <f>+IF('（別紙１）原油換算シート【計画用】'!AM314&lt;&gt;"",'（別紙１）原油換算シート【計画用】'!AM314,"")</f>
        <v>300</v>
      </c>
      <c r="AN314" s="40" t="str">
        <f>+IF('（別紙１）原油換算シート【計画用】'!AN314&lt;&gt;"",'（別紙１）原油換算シート【計画用】'!AN314,"")</f>
        <v>A0089</v>
      </c>
      <c r="AO314" s="64" t="str">
        <f>+IF('（別紙１）原油換算シート【計画用】'!AO314&lt;&gt;"",'（別紙１）原油換算シート【計画用】'!AO314,"")</f>
        <v>大一ガス(株)メニューB</v>
      </c>
      <c r="AP314" s="65">
        <f>+IF('（別紙１）原油換算シート【計画用】'!AP314&lt;&gt;"",'（別紙１）原油換算シート【計画用】'!AP314,"")</f>
        <v>4.57E-4</v>
      </c>
      <c r="AQ314" s="1" t="str">
        <f>+IF('（別紙１）原油換算シート【計画用】'!AQ314&lt;&gt;"",'（別紙１）原油換算シート【計画用】'!AQ314,"")</f>
        <v/>
      </c>
    </row>
    <row r="315" spans="39:43">
      <c r="AM315" s="40">
        <f>+IF('（別紙１）原油換算シート【計画用】'!AM315&lt;&gt;"",'（別紙１）原油換算シート【計画用】'!AM315,"")</f>
        <v>301</v>
      </c>
      <c r="AN315" s="40" t="str">
        <f>+IF('（別紙１）原油換算シート【計画用】'!AN315&lt;&gt;"",'（別紙１）原油換算シート【計画用】'!AN315,"")</f>
        <v>A0089</v>
      </c>
      <c r="AO315" s="64" t="str">
        <f>+IF('（別紙１）原油換算シート【計画用】'!AO315&lt;&gt;"",'（別紙１）原油換算シート【計画用】'!AO315,"")</f>
        <v>大一ガス(株)メニューC(残差)</v>
      </c>
      <c r="AP315" s="65">
        <f>+IF('（別紙１）原油換算シート【計画用】'!AP315&lt;&gt;"",'（別紙１）原油換算シート【計画用】'!AP315,"")</f>
        <v>5.1699999999999999E-4</v>
      </c>
      <c r="AQ315" s="1" t="str">
        <f>+IF('（別紙１）原油換算シート【計画用】'!AQ315&lt;&gt;"",'（別紙１）原油換算シート【計画用】'!AQ315,"")</f>
        <v/>
      </c>
    </row>
    <row r="316" spans="39:43">
      <c r="AM316" s="40">
        <f>+IF('（別紙１）原油換算シート【計画用】'!AM316&lt;&gt;"",'（別紙１）原油換算シート【計画用】'!AM316,"")</f>
        <v>302</v>
      </c>
      <c r="AN316" s="40" t="str">
        <f>+IF('（別紙１）原油換算シート【計画用】'!AN316&lt;&gt;"",'（別紙１）原油換算シート【計画用】'!AN316,"")</f>
        <v>A0089</v>
      </c>
      <c r="AO316" s="64" t="str">
        <f>+IF('（別紙１）原油換算シート【計画用】'!AO316&lt;&gt;"",'（別紙１）原油換算シート【計画用】'!AO316,"")</f>
        <v>大一ガス(株)(参考値)事業者全体</v>
      </c>
      <c r="AP316" s="65">
        <f>+IF('（別紙１）原油換算シート【計画用】'!AP316&lt;&gt;"",'（別紙１）原油換算シート【計画用】'!AP316,"")</f>
        <v>5.13E-4</v>
      </c>
      <c r="AQ316" s="1" t="str">
        <f>+IF('（別紙１）原油換算シート【計画用】'!AQ316&lt;&gt;"",'（別紙１）原油換算シート【計画用】'!AQ316,"")</f>
        <v/>
      </c>
    </row>
    <row r="317" spans="39:43">
      <c r="AM317" s="40">
        <f>+IF('（別紙１）原油換算シート【計画用】'!AM317&lt;&gt;"",'（別紙１）原油換算シート【計画用】'!AM317,"")</f>
        <v>303</v>
      </c>
      <c r="AN317" s="40" t="str">
        <f>+IF('（別紙１）原油換算シート【計画用】'!AN317&lt;&gt;"",'（別紙１）原油換算シート【計画用】'!AN317,"")</f>
        <v>A0090</v>
      </c>
      <c r="AO317" s="64" t="str">
        <f>+IF('（別紙１）原油換算シート【計画用】'!AO317&lt;&gt;"",'（別紙１）原油換算シート【計画用】'!AO317,"")</f>
        <v>(株)リミックスポイントメニューA</v>
      </c>
      <c r="AP317" s="65">
        <f>+IF('（別紙１）原油換算シート【計画用】'!AP317&lt;&gt;"",'（別紙１）原油換算シート【計画用】'!AP317,"")</f>
        <v>0</v>
      </c>
      <c r="AQ317" s="1" t="str">
        <f>+IF('（別紙１）原油換算シート【計画用】'!AQ317&lt;&gt;"",'（別紙１）原油換算シート【計画用】'!AQ317,"")</f>
        <v/>
      </c>
    </row>
    <row r="318" spans="39:43">
      <c r="AM318" s="40">
        <f>+IF('（別紙１）原油換算シート【計画用】'!AM318&lt;&gt;"",'（別紙１）原油換算シート【計画用】'!AM318,"")</f>
        <v>304</v>
      </c>
      <c r="AN318" s="40" t="str">
        <f>+IF('（別紙１）原油換算シート【計画用】'!AN318&lt;&gt;"",'（別紙１）原油換算シート【計画用】'!AN318,"")</f>
        <v>A0090</v>
      </c>
      <c r="AO318" s="64" t="str">
        <f>+IF('（別紙１）原油換算シート【計画用】'!AO318&lt;&gt;"",'（別紙１）原油換算シート【計画用】'!AO318,"")</f>
        <v>(株)リミックスポイントメニューB</v>
      </c>
      <c r="AP318" s="65">
        <f>+IF('（別紙１）原油換算シート【計画用】'!AP318&lt;&gt;"",'（別紙１）原油換算シート【計画用】'!AP318,"")</f>
        <v>0</v>
      </c>
      <c r="AQ318" s="1" t="str">
        <f>+IF('（別紙１）原油換算シート【計画用】'!AQ318&lt;&gt;"",'（別紙１）原油換算シート【計画用】'!AQ318,"")</f>
        <v/>
      </c>
    </row>
    <row r="319" spans="39:43">
      <c r="AM319" s="40">
        <f>+IF('（別紙１）原油換算シート【計画用】'!AM319&lt;&gt;"",'（別紙１）原油換算シート【計画用】'!AM319,"")</f>
        <v>305</v>
      </c>
      <c r="AN319" s="40" t="str">
        <f>+IF('（別紙１）原油換算シート【計画用】'!AN319&lt;&gt;"",'（別紙１）原油換算シート【計画用】'!AN319,"")</f>
        <v>A0090</v>
      </c>
      <c r="AO319" s="64" t="str">
        <f>+IF('（別紙１）原油換算シート【計画用】'!AO319&lt;&gt;"",'（別紙１）原油換算シート【計画用】'!AO319,"")</f>
        <v>(株)リミックスポイントメニューC</v>
      </c>
      <c r="AP319" s="65">
        <f>+IF('（別紙１）原油換算シート【計画用】'!AP319&lt;&gt;"",'（別紙１）原油換算シート【計画用】'!AP319,"")</f>
        <v>4.0000000000000002E-4</v>
      </c>
      <c r="AQ319" s="1" t="str">
        <f>+IF('（別紙１）原油換算シート【計画用】'!AQ319&lt;&gt;"",'（別紙１）原油換算シート【計画用】'!AQ319,"")</f>
        <v/>
      </c>
    </row>
    <row r="320" spans="39:43">
      <c r="AM320" s="40">
        <f>+IF('（別紙１）原油換算シート【計画用】'!AM320&lt;&gt;"",'（別紙１）原油換算シート【計画用】'!AM320,"")</f>
        <v>306</v>
      </c>
      <c r="AN320" s="40" t="str">
        <f>+IF('（別紙１）原油換算シート【計画用】'!AN320&lt;&gt;"",'（別紙１）原油換算シート【計画用】'!AN320,"")</f>
        <v>A0090</v>
      </c>
      <c r="AO320" s="64" t="str">
        <f>+IF('（別紙１）原油換算シート【計画用】'!AO320&lt;&gt;"",'（別紙１）原油換算シート【計画用】'!AO320,"")</f>
        <v>(株)リミックスポイントメニューD(残差)</v>
      </c>
      <c r="AP320" s="65">
        <f>+IF('（別紙１）原油換算シート【計画用】'!AP320&lt;&gt;"",'（別紙１）原油換算シート【計画用】'!AP320,"")</f>
        <v>5.3499999999999999E-4</v>
      </c>
      <c r="AQ320" s="1" t="str">
        <f>+IF('（別紙１）原油換算シート【計画用】'!AQ320&lt;&gt;"",'（別紙１）原油換算シート【計画用】'!AQ320,"")</f>
        <v/>
      </c>
    </row>
    <row r="321" spans="39:43">
      <c r="AM321" s="40">
        <f>+IF('（別紙１）原油換算シート【計画用】'!AM321&lt;&gt;"",'（別紙１）原油換算シート【計画用】'!AM321,"")</f>
        <v>307</v>
      </c>
      <c r="AN321" s="40" t="str">
        <f>+IF('（別紙１）原油換算シート【計画用】'!AN321&lt;&gt;"",'（別紙１）原油換算シート【計画用】'!AN321,"")</f>
        <v>A0090</v>
      </c>
      <c r="AO321" s="64" t="str">
        <f>+IF('（別紙１）原油換算シート【計画用】'!AO321&lt;&gt;"",'（別紙１）原油換算シート【計画用】'!AO321,"")</f>
        <v>(株)リミックスポイント(参考値)事業者全体</v>
      </c>
      <c r="AP321" s="65">
        <f>+IF('（別紙１）原油換算シート【計画用】'!AP321&lt;&gt;"",'（別紙１）原油換算シート【計画用】'!AP321,"")</f>
        <v>5.2999999999999998E-4</v>
      </c>
      <c r="AQ321" s="1" t="str">
        <f>+IF('（別紙１）原油換算シート【計画用】'!AQ321&lt;&gt;"",'（別紙１）原油換算シート【計画用】'!AQ321,"")</f>
        <v/>
      </c>
    </row>
    <row r="322" spans="39:43">
      <c r="AM322" s="40">
        <f>+IF('（別紙１）原油換算シート【計画用】'!AM322&lt;&gt;"",'（別紙１）原油換算シート【計画用】'!AM322,"")</f>
        <v>308</v>
      </c>
      <c r="AN322" s="40" t="str">
        <f>+IF('（別紙１）原油換算シート【計画用】'!AN322&lt;&gt;"",'（別紙１）原油換算シート【計画用】'!AN322,"")</f>
        <v>A0092</v>
      </c>
      <c r="AO322" s="64" t="str">
        <f>+IF('（別紙１）原油換算シート【計画用】'!AO322&lt;&gt;"",'（別紙１）原油換算シート【計画用】'!AO322,"")</f>
        <v>(株)中海テレビ放送</v>
      </c>
      <c r="AP322" s="65">
        <f>+IF('（別紙１）原油換算シート【計画用】'!AP322&lt;&gt;"",'（別紙１）原油換算シート【計画用】'!AP322,"")</f>
        <v>7.3999999999999999E-4</v>
      </c>
      <c r="AQ322" s="1" t="str">
        <f>+IF('（別紙１）原油換算シート【計画用】'!AQ322&lt;&gt;"",'（別紙１）原油換算シート【計画用】'!AQ322,"")</f>
        <v/>
      </c>
    </row>
    <row r="323" spans="39:43">
      <c r="AM323" s="40">
        <f>+IF('（別紙１）原油換算シート【計画用】'!AM323&lt;&gt;"",'（別紙１）原油換算シート【計画用】'!AM323,"")</f>
        <v>309</v>
      </c>
      <c r="AN323" s="40" t="str">
        <f>+IF('（別紙１）原油換算シート【計画用】'!AN323&lt;&gt;"",'（別紙１）原油換算シート【計画用】'!AN323,"")</f>
        <v>A0093</v>
      </c>
      <c r="AO323" s="64" t="str">
        <f>+IF('（別紙１）原油換算シート【計画用】'!AO323&lt;&gt;"",'（別紙１）原油換算シート【計画用】'!AO323,"")</f>
        <v>パシフィックパワー(株)メニューA</v>
      </c>
      <c r="AP323" s="65">
        <f>+IF('（別紙１）原油換算シート【計画用】'!AP323&lt;&gt;"",'（別紙１）原油換算シート【計画用】'!AP323,"")</f>
        <v>0</v>
      </c>
      <c r="AQ323" s="1" t="str">
        <f>+IF('（別紙１）原油換算シート【計画用】'!AQ323&lt;&gt;"",'（別紙１）原油換算シート【計画用】'!AQ323,"")</f>
        <v/>
      </c>
    </row>
    <row r="324" spans="39:43">
      <c r="AM324" s="40">
        <f>+IF('（別紙１）原油換算シート【計画用】'!AM324&lt;&gt;"",'（別紙１）原油換算シート【計画用】'!AM324,"")</f>
        <v>310</v>
      </c>
      <c r="AN324" s="40" t="str">
        <f>+IF('（別紙１）原油換算シート【計画用】'!AN324&lt;&gt;"",'（別紙１）原油換算シート【計画用】'!AN324,"")</f>
        <v>A0093</v>
      </c>
      <c r="AO324" s="64" t="str">
        <f>+IF('（別紙１）原油換算シート【計画用】'!AO324&lt;&gt;"",'（別紙１）原油換算シート【計画用】'!AO324,"")</f>
        <v>パシフィックパワー(株)メニューB</v>
      </c>
      <c r="AP324" s="65">
        <f>+IF('（別紙１）原油換算シート【計画用】'!AP324&lt;&gt;"",'（別紙１）原油換算シート【計画用】'!AP324,"")</f>
        <v>0</v>
      </c>
      <c r="AQ324" s="1" t="str">
        <f>+IF('（別紙１）原油換算シート【計画用】'!AQ324&lt;&gt;"",'（別紙１）原油換算シート【計画用】'!AQ324,"")</f>
        <v/>
      </c>
    </row>
    <row r="325" spans="39:43">
      <c r="AM325" s="40">
        <f>+IF('（別紙１）原油換算シート【計画用】'!AM325&lt;&gt;"",'（別紙１）原油換算シート【計画用】'!AM325,"")</f>
        <v>311</v>
      </c>
      <c r="AN325" s="40" t="str">
        <f>+IF('（別紙１）原油換算シート【計画用】'!AN325&lt;&gt;"",'（別紙１）原油換算シート【計画用】'!AN325,"")</f>
        <v>A0093</v>
      </c>
      <c r="AO325" s="64" t="str">
        <f>+IF('（別紙１）原油換算シート【計画用】'!AO325&lt;&gt;"",'（別紙１）原油換算シート【計画用】'!AO325,"")</f>
        <v>パシフィックパワー(株)メニューC(残差)</v>
      </c>
      <c r="AP325" s="65">
        <f>+IF('（別紙１）原油換算シート【計画用】'!AP325&lt;&gt;"",'（別紙１）原油換算シート【計画用】'!AP325,"")</f>
        <v>4.0299999999999998E-4</v>
      </c>
      <c r="AQ325" s="1" t="str">
        <f>+IF('（別紙１）原油換算シート【計画用】'!AQ325&lt;&gt;"",'（別紙１）原油換算シート【計画用】'!AQ325,"")</f>
        <v/>
      </c>
    </row>
    <row r="326" spans="39:43">
      <c r="AM326" s="40">
        <f>+IF('（別紙１）原油換算シート【計画用】'!AM326&lt;&gt;"",'（別紙１）原油換算シート【計画用】'!AM326,"")</f>
        <v>312</v>
      </c>
      <c r="AN326" s="40" t="str">
        <f>+IF('（別紙１）原油換算シート【計画用】'!AN326&lt;&gt;"",'（別紙１）原油換算シート【計画用】'!AN326,"")</f>
        <v>A0093</v>
      </c>
      <c r="AO326" s="64" t="str">
        <f>+IF('（別紙１）原油換算シート【計画用】'!AO326&lt;&gt;"",'（別紙１）原油換算シート【計画用】'!AO326,"")</f>
        <v>パシフィックパワー(株)(参考値)事業者全体</v>
      </c>
      <c r="AP326" s="65">
        <f>+IF('（別紙１）原油換算シート【計画用】'!AP326&lt;&gt;"",'（別紙１）原油換算シート【計画用】'!AP326,"")</f>
        <v>1.63E-4</v>
      </c>
      <c r="AQ326" s="1" t="str">
        <f>+IF('（別紙１）原油換算シート【計画用】'!AQ326&lt;&gt;"",'（別紙１）原油換算シート【計画用】'!AQ326,"")</f>
        <v/>
      </c>
    </row>
    <row r="327" spans="39:43">
      <c r="AM327" s="40">
        <f>+IF('（別紙１）原油換算シート【計画用】'!AM327&lt;&gt;"",'（別紙１）原油換算シート【計画用】'!AM327,"")</f>
        <v>313</v>
      </c>
      <c r="AN327" s="40" t="str">
        <f>+IF('（別紙１）原油換算シート【計画用】'!AN327&lt;&gt;"",'（別紙１）原油換算シート【計画用】'!AN327,"")</f>
        <v>A0104</v>
      </c>
      <c r="AO327" s="64" t="str">
        <f>+IF('（別紙１）原油換算シート【計画用】'!AO327&lt;&gt;"",'（別紙１）原油換算シート【計画用】'!AO327,"")</f>
        <v>(株)ジェイコム札幌メニューA</v>
      </c>
      <c r="AP327" s="65">
        <f>+IF('（別紙１）原油換算シート【計画用】'!AP327&lt;&gt;"",'（別紙１）原油換算シート【計画用】'!AP327,"")</f>
        <v>0</v>
      </c>
      <c r="AQ327" s="1" t="str">
        <f>+IF('（別紙１）原油換算シート【計画用】'!AQ327&lt;&gt;"",'（別紙１）原油換算シート【計画用】'!AQ327,"")</f>
        <v/>
      </c>
    </row>
    <row r="328" spans="39:43">
      <c r="AM328" s="40">
        <f>+IF('（別紙１）原油換算シート【計画用】'!AM328&lt;&gt;"",'（別紙１）原油換算シート【計画用】'!AM328,"")</f>
        <v>314</v>
      </c>
      <c r="AN328" s="40" t="str">
        <f>+IF('（別紙１）原油換算シート【計画用】'!AN328&lt;&gt;"",'（別紙１）原油換算シート【計画用】'!AN328,"")</f>
        <v>A0104</v>
      </c>
      <c r="AO328" s="64" t="str">
        <f>+IF('（別紙１）原油換算シート【計画用】'!AO328&lt;&gt;"",'（別紙１）原油換算シート【計画用】'!AO328,"")</f>
        <v>(株)ジェイコム札幌メニューB(残差)</v>
      </c>
      <c r="AP328" s="65">
        <f>+IF('（別紙１）原油換算シート【計画用】'!AP328&lt;&gt;"",'（別紙１）原油換算シート【計画用】'!AP328,"")</f>
        <v>5.4699999999999996E-4</v>
      </c>
      <c r="AQ328" s="1" t="str">
        <f>+IF('（別紙１）原油換算シート【計画用】'!AQ328&lt;&gt;"",'（別紙１）原油換算シート【計画用】'!AQ328,"")</f>
        <v/>
      </c>
    </row>
    <row r="329" spans="39:43">
      <c r="AM329" s="40">
        <f>+IF('（別紙１）原油換算シート【計画用】'!AM329&lt;&gt;"",'（別紙１）原油換算シート【計画用】'!AM329,"")</f>
        <v>315</v>
      </c>
      <c r="AN329" s="40" t="str">
        <f>+IF('（別紙１）原油換算シート【計画用】'!AN329&lt;&gt;"",'（別紙１）原油換算シート【計画用】'!AN329,"")</f>
        <v>A0104</v>
      </c>
      <c r="AO329" s="64" t="str">
        <f>+IF('（別紙１）原油換算シート【計画用】'!AO329&lt;&gt;"",'（別紙１）原油換算シート【計画用】'!AO329,"")</f>
        <v>(株)ジェイコム札幌(参考値)事業者全体</v>
      </c>
      <c r="AP329" s="65">
        <f>+IF('（別紙１）原油換算シート【計画用】'!AP329&lt;&gt;"",'（別紙１）原油換算シート【計画用】'!AP329,"")</f>
        <v>5.3700000000000004E-4</v>
      </c>
      <c r="AQ329" s="1" t="str">
        <f>+IF('（別紙１）原油換算シート【計画用】'!AQ329&lt;&gt;"",'（別紙１）原油換算シート【計画用】'!AQ329,"")</f>
        <v/>
      </c>
    </row>
    <row r="330" spans="39:43">
      <c r="AM330" s="40">
        <f>+IF('（別紙１）原油換算シート【計画用】'!AM330&lt;&gt;"",'（別紙１）原油換算シート【計画用】'!AM330,"")</f>
        <v>316</v>
      </c>
      <c r="AN330" s="40" t="str">
        <f>+IF('（別紙１）原油換算シート【計画用】'!AN330&lt;&gt;"",'（別紙１）原油換算シート【計画用】'!AN330,"")</f>
        <v>A0120</v>
      </c>
      <c r="AO330" s="64" t="str">
        <f>+IF('（別紙１）原油換算シート【計画用】'!AO330&lt;&gt;"",'（別紙１）原油換算シート【計画用】'!AO330,"")</f>
        <v>鹿児島電力(株)</v>
      </c>
      <c r="AP330" s="65">
        <f>+IF('（別紙１）原油換算シート【計画用】'!AP330&lt;&gt;"",'（別紙１）原油換算シート【計画用】'!AP330,"")</f>
        <v>4.0900000000000002E-4</v>
      </c>
      <c r="AQ330" s="1" t="str">
        <f>+IF('（別紙１）原油換算シート【計画用】'!AQ330&lt;&gt;"",'（別紙１）原油換算シート【計画用】'!AQ330,"")</f>
        <v/>
      </c>
    </row>
    <row r="331" spans="39:43">
      <c r="AM331" s="40">
        <f>+IF('（別紙１）原油換算シート【計画用】'!AM331&lt;&gt;"",'（別紙１）原油換算シート【計画用】'!AM331,"")</f>
        <v>317</v>
      </c>
      <c r="AN331" s="40" t="str">
        <f>+IF('（別紙１）原油換算シート【計画用】'!AN331&lt;&gt;"",'（別紙１）原油換算シート【計画用】'!AN331,"")</f>
        <v>A0121</v>
      </c>
      <c r="AO331" s="64" t="str">
        <f>+IF('（別紙１）原油換算シート【計画用】'!AO331&lt;&gt;"",'（別紙１）原油換算シート【計画用】'!AO331,"")</f>
        <v>太陽ガス(株)</v>
      </c>
      <c r="AP331" s="65">
        <f>+IF('（別紙１）原油換算シート【計画用】'!AP331&lt;&gt;"",'（別紙１）原油換算シート【計画用】'!AP331,"")</f>
        <v>4.2900000000000002E-4</v>
      </c>
      <c r="AQ331" s="1" t="str">
        <f>+IF('（別紙１）原油換算シート【計画用】'!AQ331&lt;&gt;"",'（別紙１）原油換算シート【計画用】'!AQ331,"")</f>
        <v/>
      </c>
    </row>
    <row r="332" spans="39:43">
      <c r="AM332" s="40">
        <f>+IF('（別紙１）原油換算シート【計画用】'!AM332&lt;&gt;"",'（別紙１）原油換算シート【計画用】'!AM332,"")</f>
        <v>318</v>
      </c>
      <c r="AN332" s="40" t="str">
        <f>+IF('（別紙１）原油換算シート【計画用】'!AN332&lt;&gt;"",'（別紙１）原油換算シート【計画用】'!AN332,"")</f>
        <v>A0122</v>
      </c>
      <c r="AO332" s="64" t="str">
        <f>+IF('（別紙１）原油換算シート【計画用】'!AO332&lt;&gt;"",'（別紙１）原油換算シート【計画用】'!AO332,"")</f>
        <v>アーバンエナジー(株)メニューA</v>
      </c>
      <c r="AP332" s="65">
        <f>+IF('（別紙１）原油換算シート【計画用】'!AP332&lt;&gt;"",'（別紙１）原油換算シート【計画用】'!AP332,"")</f>
        <v>0</v>
      </c>
      <c r="AQ332" s="1" t="str">
        <f>+IF('（別紙１）原油換算シート【計画用】'!AQ332&lt;&gt;"",'（別紙１）原油換算シート【計画用】'!AQ332,"")</f>
        <v/>
      </c>
    </row>
    <row r="333" spans="39:43">
      <c r="AM333" s="40">
        <f>+IF('（別紙１）原油換算シート【計画用】'!AM333&lt;&gt;"",'（別紙１）原油換算シート【計画用】'!AM333,"")</f>
        <v>319</v>
      </c>
      <c r="AN333" s="40" t="str">
        <f>+IF('（別紙１）原油換算シート【計画用】'!AN333&lt;&gt;"",'（別紙１）原油換算シート【計画用】'!AN333,"")</f>
        <v>A0122</v>
      </c>
      <c r="AO333" s="64" t="str">
        <f>+IF('（別紙１）原油換算シート【計画用】'!AO333&lt;&gt;"",'（別紙１）原油換算シート【計画用】'!AO333,"")</f>
        <v>アーバンエナジー(株)メニューB</v>
      </c>
      <c r="AP333" s="65">
        <f>+IF('（別紙１）原油換算シート【計画用】'!AP333&lt;&gt;"",'（別紙１）原油換算シート【計画用】'!AP333,"")</f>
        <v>2.9E-4</v>
      </c>
      <c r="AQ333" s="1" t="str">
        <f>+IF('（別紙１）原油換算シート【計画用】'!AQ333&lt;&gt;"",'（別紙１）原油換算シート【計画用】'!AQ333,"")</f>
        <v/>
      </c>
    </row>
    <row r="334" spans="39:43">
      <c r="AM334" s="40">
        <f>+IF('（別紙１）原油換算シート【計画用】'!AM334&lt;&gt;"",'（別紙１）原油換算シート【計画用】'!AM334,"")</f>
        <v>320</v>
      </c>
      <c r="AN334" s="40" t="str">
        <f>+IF('（別紙１）原油換算シート【計画用】'!AN334&lt;&gt;"",'（別紙１）原油換算シート【計画用】'!AN334,"")</f>
        <v>A0122</v>
      </c>
      <c r="AO334" s="64" t="str">
        <f>+IF('（別紙１）原油換算シート【計画用】'!AO334&lt;&gt;"",'（別紙１）原油換算シート【計画用】'!AO334,"")</f>
        <v>アーバンエナジー(株)メニューC</v>
      </c>
      <c r="AP334" s="65">
        <f>+IF('（別紙１）原油換算シート【計画用】'!AP334&lt;&gt;"",'（別紙１）原油換算シート【計画用】'!AP334,"")</f>
        <v>3.1599999999999998E-4</v>
      </c>
      <c r="AQ334" s="1" t="str">
        <f>+IF('（別紙１）原油換算シート【計画用】'!AQ334&lt;&gt;"",'（別紙１）原油換算シート【計画用】'!AQ334,"")</f>
        <v/>
      </c>
    </row>
    <row r="335" spans="39:43">
      <c r="AM335" s="40">
        <f>+IF('（別紙１）原油換算シート【計画用】'!AM335&lt;&gt;"",'（別紙１）原油換算シート【計画用】'!AM335,"")</f>
        <v>321</v>
      </c>
      <c r="AN335" s="40" t="str">
        <f>+IF('（別紙１）原油換算シート【計画用】'!AN335&lt;&gt;"",'（別紙１）原油換算シート【計画用】'!AN335,"")</f>
        <v>A0122</v>
      </c>
      <c r="AO335" s="64" t="str">
        <f>+IF('（別紙１）原油換算シート【計画用】'!AO335&lt;&gt;"",'（別紙１）原油換算シート【計画用】'!AO335,"")</f>
        <v>アーバンエナジー(株)メニューD</v>
      </c>
      <c r="AP335" s="65">
        <f>+IF('（別紙１）原油換算シート【計画用】'!AP335&lt;&gt;"",'（別紙１）原油換算シート【計画用】'!AP335,"")</f>
        <v>2.5500000000000002E-4</v>
      </c>
      <c r="AQ335" s="1" t="str">
        <f>+IF('（別紙１）原油換算シート【計画用】'!AQ335&lt;&gt;"",'（別紙１）原油換算シート【計画用】'!AQ335,"")</f>
        <v/>
      </c>
    </row>
    <row r="336" spans="39:43">
      <c r="AM336" s="40">
        <f>+IF('（別紙１）原油換算シート【計画用】'!AM336&lt;&gt;"",'（別紙１）原油換算シート【計画用】'!AM336,"")</f>
        <v>322</v>
      </c>
      <c r="AN336" s="40" t="str">
        <f>+IF('（別紙１）原油換算シート【計画用】'!AN336&lt;&gt;"",'（別紙１）原油換算シート【計画用】'!AN336,"")</f>
        <v>A0122</v>
      </c>
      <c r="AO336" s="64" t="str">
        <f>+IF('（別紙１）原油換算シート【計画用】'!AO336&lt;&gt;"",'（別紙１）原油換算シート【計画用】'!AO336,"")</f>
        <v>アーバンエナジー(株)メニューE</v>
      </c>
      <c r="AP336" s="65">
        <f>+IF('（別紙１）原油換算シート【計画用】'!AP336&lt;&gt;"",'（別紙１）原油換算シート【計画用】'!AP336,"")</f>
        <v>3.7300000000000001E-4</v>
      </c>
      <c r="AQ336" s="1" t="str">
        <f>+IF('（別紙１）原油換算シート【計画用】'!AQ336&lt;&gt;"",'（別紙１）原油換算シート【計画用】'!AQ336,"")</f>
        <v/>
      </c>
    </row>
    <row r="337" spans="39:43">
      <c r="AM337" s="40">
        <f>+IF('（別紙１）原油換算シート【計画用】'!AM337&lt;&gt;"",'（別紙１）原油換算シート【計画用】'!AM337,"")</f>
        <v>323</v>
      </c>
      <c r="AN337" s="40" t="str">
        <f>+IF('（別紙１）原油換算シート【計画用】'!AN337&lt;&gt;"",'（別紙１）原油換算シート【計画用】'!AN337,"")</f>
        <v>A0122</v>
      </c>
      <c r="AO337" s="64" t="str">
        <f>+IF('（別紙１）原油換算シート【計画用】'!AO337&lt;&gt;"",'（別紙１）原油換算シート【計画用】'!AO337,"")</f>
        <v>アーバンエナジー(株)メニューF</v>
      </c>
      <c r="AP337" s="65">
        <f>+IF('（別紙１）原油換算シート【計画用】'!AP337&lt;&gt;"",'（別紙１）原油換算シート【計画用】'!AP337,"")</f>
        <v>3.6200000000000002E-4</v>
      </c>
      <c r="AQ337" s="1" t="str">
        <f>+IF('（別紙１）原油換算シート【計画用】'!AQ337&lt;&gt;"",'（別紙１）原油換算シート【計画用】'!AQ337,"")</f>
        <v/>
      </c>
    </row>
    <row r="338" spans="39:43">
      <c r="AM338" s="40">
        <f>+IF('（別紙１）原油換算シート【計画用】'!AM338&lt;&gt;"",'（別紙１）原油換算シート【計画用】'!AM338,"")</f>
        <v>324</v>
      </c>
      <c r="AN338" s="40" t="str">
        <f>+IF('（別紙１）原油換算シート【計画用】'!AN338&lt;&gt;"",'（別紙１）原油換算シート【計画用】'!AN338,"")</f>
        <v>A0122</v>
      </c>
      <c r="AO338" s="64" t="str">
        <f>+IF('（別紙１）原油換算シート【計画用】'!AO338&lt;&gt;"",'（別紙１）原油換算シート【計画用】'!AO338,"")</f>
        <v>アーバンエナジー(株)メニューG(残差)</v>
      </c>
      <c r="AP338" s="65">
        <f>+IF('（別紙１）原油換算シート【計画用】'!AP338&lt;&gt;"",'（別紙１）原油換算シート【計画用】'!AP338,"")</f>
        <v>3.8000000000000002E-4</v>
      </c>
      <c r="AQ338" s="1" t="str">
        <f>+IF('（別紙１）原油換算シート【計画用】'!AQ338&lt;&gt;"",'（別紙１）原油換算シート【計画用】'!AQ338,"")</f>
        <v/>
      </c>
    </row>
    <row r="339" spans="39:43">
      <c r="AM339" s="40">
        <f>+IF('（別紙１）原油換算シート【計画用】'!AM339&lt;&gt;"",'（別紙１）原油換算シート【計画用】'!AM339,"")</f>
        <v>325</v>
      </c>
      <c r="AN339" s="40" t="str">
        <f>+IF('（別紙１）原油換算シート【計画用】'!AN339&lt;&gt;"",'（別紙１）原油換算シート【計画用】'!AN339,"")</f>
        <v>A0122</v>
      </c>
      <c r="AO339" s="64" t="str">
        <f>+IF('（別紙１）原油換算シート【計画用】'!AO339&lt;&gt;"",'（別紙１）原油換算シート【計画用】'!AO339,"")</f>
        <v>アーバンエナジー(株)(参考値)事業者全体</v>
      </c>
      <c r="AP339" s="65">
        <f>+IF('（別紙１）原油換算シート【計画用】'!AP339&lt;&gt;"",'（別紙１）原油換算シート【計画用】'!AP339,"")</f>
        <v>1.65E-4</v>
      </c>
      <c r="AQ339" s="1" t="str">
        <f>+IF('（別紙１）原油換算シート【計画用】'!AQ339&lt;&gt;"",'（別紙１）原油換算シート【計画用】'!AQ339,"")</f>
        <v/>
      </c>
    </row>
    <row r="340" spans="39:43">
      <c r="AM340" s="40">
        <f>+IF('（別紙１）原油換算シート【計画用】'!AM340&lt;&gt;"",'（別紙１）原油換算シート【計画用】'!AM340,"")</f>
        <v>326</v>
      </c>
      <c r="AN340" s="40" t="str">
        <f>+IF('（別紙１）原油換算シート【計画用】'!AN340&lt;&gt;"",'（別紙１）原油換算シート【計画用】'!AN340,"")</f>
        <v>A0123</v>
      </c>
      <c r="AO340" s="64" t="str">
        <f>+IF('（別紙１）原油換算シート【計画用】'!AO340&lt;&gt;"",'（別紙１）原油換算シート【計画用】'!AO340,"")</f>
        <v>パワーネクスト(株)</v>
      </c>
      <c r="AP340" s="65">
        <f>+IF('（別紙１）原油換算シート【計画用】'!AP340&lt;&gt;"",'（別紙１）原油換算シート【計画用】'!AP340,"")</f>
        <v>1.2019999999999999E-3</v>
      </c>
      <c r="AQ340" s="1" t="str">
        <f>+IF('（別紙１）原油換算シート【計画用】'!AQ340&lt;&gt;"",'（別紙１）原油換算シート【計画用】'!AQ340,"")</f>
        <v/>
      </c>
    </row>
    <row r="341" spans="39:43">
      <c r="AM341" s="40">
        <f>+IF('（別紙１）原油換算シート【計画用】'!AM341&lt;&gt;"",'（別紙１）原油換算シート【計画用】'!AM341,"")</f>
        <v>327</v>
      </c>
      <c r="AN341" s="40" t="str">
        <f>+IF('（別紙１）原油換算シート【計画用】'!AN341&lt;&gt;"",'（別紙１）原油換算シート【計画用】'!AN341,"")</f>
        <v>A0124</v>
      </c>
      <c r="AO341" s="64" t="str">
        <f>+IF('（別紙１）原油換算シート【計画用】'!AO341&lt;&gt;"",'（別紙１）原油換算シート【計画用】'!AO341,"")</f>
        <v>合同会社北上新電力メニューA</v>
      </c>
      <c r="AP341" s="65">
        <f>+IF('（別紙１）原油換算シート【計画用】'!AP341&lt;&gt;"",'（別紙１）原油換算シート【計画用】'!AP341,"")</f>
        <v>0</v>
      </c>
      <c r="AQ341" s="1" t="str">
        <f>+IF('（別紙１）原油換算シート【計画用】'!AQ341&lt;&gt;"",'（別紙１）原油換算シート【計画用】'!AQ341,"")</f>
        <v/>
      </c>
    </row>
    <row r="342" spans="39:43">
      <c r="AM342" s="40">
        <f>+IF('（別紙１）原油換算シート【計画用】'!AM342&lt;&gt;"",'（別紙１）原油換算シート【計画用】'!AM342,"")</f>
        <v>328</v>
      </c>
      <c r="AN342" s="40" t="str">
        <f>+IF('（別紙１）原油換算シート【計画用】'!AN342&lt;&gt;"",'（別紙１）原油換算シート【計画用】'!AN342,"")</f>
        <v>A0124</v>
      </c>
      <c r="AO342" s="64" t="str">
        <f>+IF('（別紙１）原油換算シート【計画用】'!AO342&lt;&gt;"",'（別紙１）原油換算シート【計画用】'!AO342,"")</f>
        <v>合同会社北上新電力メニューB(残差)</v>
      </c>
      <c r="AP342" s="65">
        <f>+IF('（別紙１）原油換算シート【計画用】'!AP342&lt;&gt;"",'（別紙１）原油換算シート【計画用】'!AP342,"")</f>
        <v>6.1600000000000001E-4</v>
      </c>
      <c r="AQ342" s="1" t="str">
        <f>+IF('（別紙１）原油換算シート【計画用】'!AQ342&lt;&gt;"",'（別紙１）原油換算シート【計画用】'!AQ342,"")</f>
        <v/>
      </c>
    </row>
    <row r="343" spans="39:43">
      <c r="AM343" s="40">
        <f>+IF('（別紙１）原油換算シート【計画用】'!AM343&lt;&gt;"",'（別紙１）原油換算シート【計画用】'!AM343,"")</f>
        <v>329</v>
      </c>
      <c r="AN343" s="40" t="str">
        <f>+IF('（別紙１）原油換算シート【計画用】'!AN343&lt;&gt;"",'（別紙１）原油換算シート【計画用】'!AN343,"")</f>
        <v>A0124</v>
      </c>
      <c r="AO343" s="64" t="str">
        <f>+IF('（別紙１）原油換算シート【計画用】'!AO343&lt;&gt;"",'（別紙１）原油換算シート【計画用】'!AO343,"")</f>
        <v>合同会社北上新電力(参考値)事業者全体</v>
      </c>
      <c r="AP343" s="65">
        <f>+IF('（別紙１）原油換算シート【計画用】'!AP343&lt;&gt;"",'（別紙１）原油換算シート【計画用】'!AP343,"")</f>
        <v>6.1600000000000001E-4</v>
      </c>
      <c r="AQ343" s="1" t="str">
        <f>+IF('（別紙１）原油換算シート【計画用】'!AQ343&lt;&gt;"",'（別紙１）原油換算シート【計画用】'!AQ343,"")</f>
        <v/>
      </c>
    </row>
    <row r="344" spans="39:43">
      <c r="AM344" s="40">
        <f>+IF('（別紙１）原油換算シート【計画用】'!AM344&lt;&gt;"",'（別紙１）原油換算シート【計画用】'!AM344,"")</f>
        <v>330</v>
      </c>
      <c r="AN344" s="40" t="str">
        <f>+IF('（別紙１）原油換算シート【計画用】'!AN344&lt;&gt;"",'（別紙１）原油換算シート【計画用】'!AN344,"")</f>
        <v>A0126</v>
      </c>
      <c r="AO344" s="64" t="str">
        <f>+IF('（別紙１）原油換算シート【計画用】'!AO344&lt;&gt;"",'（別紙１）原油換算シート【計画用】'!AO344,"")</f>
        <v>(株)タクマエナジーメニューA</v>
      </c>
      <c r="AP344" s="65">
        <f>+IF('（別紙１）原油換算シート【計画用】'!AP344&lt;&gt;"",'（別紙１）原油換算シート【計画用】'!AP344,"")</f>
        <v>0</v>
      </c>
      <c r="AQ344" s="1" t="str">
        <f>+IF('（別紙１）原油換算シート【計画用】'!AQ344&lt;&gt;"",'（別紙１）原油換算シート【計画用】'!AQ344,"")</f>
        <v/>
      </c>
    </row>
    <row r="345" spans="39:43">
      <c r="AM345" s="40">
        <f>+IF('（別紙１）原油換算シート【計画用】'!AM345&lt;&gt;"",'（別紙１）原油換算シート【計画用】'!AM345,"")</f>
        <v>331</v>
      </c>
      <c r="AN345" s="40" t="str">
        <f>+IF('（別紙１）原油換算シート【計画用】'!AN345&lt;&gt;"",'（別紙１）原油換算シート【計画用】'!AN345,"")</f>
        <v>A0126</v>
      </c>
      <c r="AO345" s="64" t="str">
        <f>+IF('（別紙１）原油換算シート【計画用】'!AO345&lt;&gt;"",'（別紙１）原油換算シート【計画用】'!AO345,"")</f>
        <v>(株)タクマエナジーメニューB</v>
      </c>
      <c r="AP345" s="65">
        <f>+IF('（別紙１）原油換算シート【計画用】'!AP345&lt;&gt;"",'（別紙１）原油換算シート【計画用】'!AP345,"")</f>
        <v>0</v>
      </c>
      <c r="AQ345" s="1" t="str">
        <f>+IF('（別紙１）原油換算シート【計画用】'!AQ345&lt;&gt;"",'（別紙１）原油換算シート【計画用】'!AQ345,"")</f>
        <v/>
      </c>
    </row>
    <row r="346" spans="39:43">
      <c r="AM346" s="40">
        <f>+IF('（別紙１）原油換算シート【計画用】'!AM346&lt;&gt;"",'（別紙１）原油換算シート【計画用】'!AM346,"")</f>
        <v>332</v>
      </c>
      <c r="AN346" s="40" t="str">
        <f>+IF('（別紙１）原油換算シート【計画用】'!AN346&lt;&gt;"",'（別紙１）原油換算シート【計画用】'!AN346,"")</f>
        <v>A0126</v>
      </c>
      <c r="AO346" s="64" t="str">
        <f>+IF('（別紙１）原油換算シート【計画用】'!AO346&lt;&gt;"",'（別紙１）原油換算シート【計画用】'!AO346,"")</f>
        <v>(株)タクマエナジーメニューC</v>
      </c>
      <c r="AP346" s="65">
        <f>+IF('（別紙１）原油換算シート【計画用】'!AP346&lt;&gt;"",'（別紙１）原油換算シート【計画用】'!AP346,"")</f>
        <v>0</v>
      </c>
      <c r="AQ346" s="1" t="str">
        <f>+IF('（別紙１）原油換算シート【計画用】'!AQ346&lt;&gt;"",'（別紙１）原油換算シート【計画用】'!AQ346,"")</f>
        <v/>
      </c>
    </row>
    <row r="347" spans="39:43">
      <c r="AM347" s="40">
        <f>+IF('（別紙１）原油換算シート【計画用】'!AM347&lt;&gt;"",'（別紙１）原油換算シート【計画用】'!AM347,"")</f>
        <v>333</v>
      </c>
      <c r="AN347" s="40" t="str">
        <f>+IF('（別紙１）原油換算シート【計画用】'!AN347&lt;&gt;"",'（別紙１）原油換算シート【計画用】'!AN347,"")</f>
        <v>A0126</v>
      </c>
      <c r="AO347" s="64" t="str">
        <f>+IF('（別紙１）原油換算シート【計画用】'!AO347&lt;&gt;"",'（別紙１）原油換算シート【計画用】'!AO347,"")</f>
        <v>(株)タクマエナジーメニューD</v>
      </c>
      <c r="AP347" s="65">
        <f>+IF('（別紙１）原油換算シート【計画用】'!AP347&lt;&gt;"",'（別紙１）原油換算シート【計画用】'!AP347,"")</f>
        <v>0</v>
      </c>
      <c r="AQ347" s="1" t="str">
        <f>+IF('（別紙１）原油換算シート【計画用】'!AQ347&lt;&gt;"",'（別紙１）原油換算シート【計画用】'!AQ347,"")</f>
        <v/>
      </c>
    </row>
    <row r="348" spans="39:43">
      <c r="AM348" s="40">
        <f>+IF('（別紙１）原油換算シート【計画用】'!AM348&lt;&gt;"",'（別紙１）原油換算シート【計画用】'!AM348,"")</f>
        <v>334</v>
      </c>
      <c r="AN348" s="40" t="str">
        <f>+IF('（別紙１）原油換算シート【計画用】'!AN348&lt;&gt;"",'（別紙１）原油換算シート【計画用】'!AN348,"")</f>
        <v>A0126</v>
      </c>
      <c r="AO348" s="64" t="str">
        <f>+IF('（別紙１）原油換算シート【計画用】'!AO348&lt;&gt;"",'（別紙１）原油換算シート【計画用】'!AO348,"")</f>
        <v>(株)タクマエナジーメニューE</v>
      </c>
      <c r="AP348" s="65">
        <f>+IF('（別紙１）原油換算シート【計画用】'!AP348&lt;&gt;"",'（別紙１）原油換算シート【計画用】'!AP348,"")</f>
        <v>0</v>
      </c>
      <c r="AQ348" s="1" t="str">
        <f>+IF('（別紙１）原油換算シート【計画用】'!AQ348&lt;&gt;"",'（別紙１）原油換算シート【計画用】'!AQ348,"")</f>
        <v/>
      </c>
    </row>
    <row r="349" spans="39:43">
      <c r="AM349" s="40">
        <f>+IF('（別紙１）原油換算シート【計画用】'!AM349&lt;&gt;"",'（別紙１）原油換算シート【計画用】'!AM349,"")</f>
        <v>335</v>
      </c>
      <c r="AN349" s="40" t="str">
        <f>+IF('（別紙１）原油換算シート【計画用】'!AN349&lt;&gt;"",'（別紙１）原油換算シート【計画用】'!AN349,"")</f>
        <v>A0126</v>
      </c>
      <c r="AO349" s="64" t="str">
        <f>+IF('（別紙１）原油換算シート【計画用】'!AO349&lt;&gt;"",'（別紙１）原油換算シート【計画用】'!AO349,"")</f>
        <v>(株)タクマエナジーメニューF</v>
      </c>
      <c r="AP349" s="65">
        <f>+IF('（別紙１）原油換算シート【計画用】'!AP349&lt;&gt;"",'（別紙１）原油換算シート【計画用】'!AP349,"")</f>
        <v>0</v>
      </c>
      <c r="AQ349" s="1" t="str">
        <f>+IF('（別紙１）原油換算シート【計画用】'!AQ349&lt;&gt;"",'（別紙１）原油換算シート【計画用】'!AQ349,"")</f>
        <v/>
      </c>
    </row>
    <row r="350" spans="39:43">
      <c r="AM350" s="40">
        <f>+IF('（別紙１）原油換算シート【計画用】'!AM350&lt;&gt;"",'（別紙１）原油換算シート【計画用】'!AM350,"")</f>
        <v>336</v>
      </c>
      <c r="AN350" s="40" t="str">
        <f>+IF('（別紙１）原油換算シート【計画用】'!AN350&lt;&gt;"",'（別紙１）原油換算シート【計画用】'!AN350,"")</f>
        <v>A0126</v>
      </c>
      <c r="AO350" s="64" t="str">
        <f>+IF('（別紙１）原油換算シート【計画用】'!AO350&lt;&gt;"",'（別紙１）原油換算シート【計画用】'!AO350,"")</f>
        <v>(株)タクマエナジーメニューG</v>
      </c>
      <c r="AP350" s="65">
        <f>+IF('（別紙１）原油換算シート【計画用】'!AP350&lt;&gt;"",'（別紙１）原油換算シート【計画用】'!AP350,"")</f>
        <v>0</v>
      </c>
      <c r="AQ350" s="1" t="str">
        <f>+IF('（別紙１）原油換算シート【計画用】'!AQ350&lt;&gt;"",'（別紙１）原油換算シート【計画用】'!AQ350,"")</f>
        <v/>
      </c>
    </row>
    <row r="351" spans="39:43">
      <c r="AM351" s="40">
        <f>+IF('（別紙１）原油換算シート【計画用】'!AM351&lt;&gt;"",'（別紙１）原油換算シート【計画用】'!AM351,"")</f>
        <v>337</v>
      </c>
      <c r="AN351" s="40" t="str">
        <f>+IF('（別紙１）原油換算シート【計画用】'!AN351&lt;&gt;"",'（別紙１）原油換算シート【計画用】'!AN351,"")</f>
        <v>A0126</v>
      </c>
      <c r="AO351" s="64" t="str">
        <f>+IF('（別紙１）原油換算シート【計画用】'!AO351&lt;&gt;"",'（別紙１）原油換算シート【計画用】'!AO351,"")</f>
        <v>(株)タクマエナジーメニューH</v>
      </c>
      <c r="AP351" s="65">
        <f>+IF('（別紙１）原油換算シート【計画用】'!AP351&lt;&gt;"",'（別紙１）原油換算シート【計画用】'!AP351,"")</f>
        <v>0</v>
      </c>
      <c r="AQ351" s="1" t="str">
        <f>+IF('（別紙１）原油換算シート【計画用】'!AQ351&lt;&gt;"",'（別紙１）原油換算シート【計画用】'!AQ351,"")</f>
        <v/>
      </c>
    </row>
    <row r="352" spans="39:43">
      <c r="AM352" s="40">
        <f>+IF('（別紙１）原油換算シート【計画用】'!AM352&lt;&gt;"",'（別紙１）原油換算シート【計画用】'!AM352,"")</f>
        <v>338</v>
      </c>
      <c r="AN352" s="40" t="str">
        <f>+IF('（別紙１）原油換算シート【計画用】'!AN352&lt;&gt;"",'（別紙１）原油換算シート【計画用】'!AN352,"")</f>
        <v>A0126</v>
      </c>
      <c r="AO352" s="64" t="str">
        <f>+IF('（別紙１）原油換算シート【計画用】'!AO352&lt;&gt;"",'（別紙１）原油換算シート【計画用】'!AO352,"")</f>
        <v>(株)タクマエナジーメニューI</v>
      </c>
      <c r="AP352" s="65">
        <f>+IF('（別紙１）原油換算シート【計画用】'!AP352&lt;&gt;"",'（別紙１）原油換算シート【計画用】'!AP352,"")</f>
        <v>0</v>
      </c>
      <c r="AQ352" s="1" t="str">
        <f>+IF('（別紙１）原油換算シート【計画用】'!AQ352&lt;&gt;"",'（別紙１）原油換算シート【計画用】'!AQ352,"")</f>
        <v/>
      </c>
    </row>
    <row r="353" spans="39:43">
      <c r="AM353" s="40">
        <f>+IF('（別紙１）原油換算シート【計画用】'!AM353&lt;&gt;"",'（別紙１）原油換算シート【計画用】'!AM353,"")</f>
        <v>339</v>
      </c>
      <c r="AN353" s="40" t="str">
        <f>+IF('（別紙１）原油換算シート【計画用】'!AN353&lt;&gt;"",'（別紙１）原油換算シート【計画用】'!AN353,"")</f>
        <v>A0126</v>
      </c>
      <c r="AO353" s="64" t="str">
        <f>+IF('（別紙１）原油換算シート【計画用】'!AO353&lt;&gt;"",'（別紙１）原油換算シート【計画用】'!AO353,"")</f>
        <v>(株)タクマエナジーメニューJ(残差)</v>
      </c>
      <c r="AP353" s="65">
        <f>+IF('（別紙１）原油換算シート【計画用】'!AP353&lt;&gt;"",'（別紙１）原油換算シート【計画用】'!AP353,"")</f>
        <v>7.7300000000000003E-4</v>
      </c>
      <c r="AQ353" s="1" t="str">
        <f>+IF('（別紙１）原油換算シート【計画用】'!AQ353&lt;&gt;"",'（別紙１）原油換算シート【計画用】'!AQ353,"")</f>
        <v/>
      </c>
    </row>
    <row r="354" spans="39:43">
      <c r="AM354" s="40">
        <f>+IF('（別紙１）原油換算シート【計画用】'!AM354&lt;&gt;"",'（別紙１）原油換算シート【計画用】'!AM354,"")</f>
        <v>340</v>
      </c>
      <c r="AN354" s="40" t="str">
        <f>+IF('（別紙１）原油換算シート【計画用】'!AN354&lt;&gt;"",'（別紙１）原油換算シート【計画用】'!AN354,"")</f>
        <v>A0126</v>
      </c>
      <c r="AO354" s="64" t="str">
        <f>+IF('（別紙１）原油換算シート【計画用】'!AO354&lt;&gt;"",'（別紙１）原油換算シート【計画用】'!AO354,"")</f>
        <v>(株)タクマエナジー(参考値)事業者全体</v>
      </c>
      <c r="AP354" s="65">
        <f>+IF('（別紙１）原油換算シート【計画用】'!AP354&lt;&gt;"",'（別紙１）原油換算シート【計画用】'!AP354,"")</f>
        <v>3.5199999999999999E-4</v>
      </c>
      <c r="AQ354" s="1" t="str">
        <f>+IF('（別紙１）原油換算シート【計画用】'!AQ354&lt;&gt;"",'（別紙１）原油換算シート【計画用】'!AQ354,"")</f>
        <v/>
      </c>
    </row>
    <row r="355" spans="39:43">
      <c r="AM355" s="40">
        <f>+IF('（別紙１）原油換算シート【計画用】'!AM355&lt;&gt;"",'（別紙１）原油換算シート【計画用】'!AM355,"")</f>
        <v>341</v>
      </c>
      <c r="AN355" s="40" t="str">
        <f>+IF('（別紙１）原油換算シート【計画用】'!AN355&lt;&gt;"",'（別紙１）原油換算シート【計画用】'!AN355,"")</f>
        <v>A0130</v>
      </c>
      <c r="AO355" s="64" t="str">
        <f>+IF('（別紙１）原油換算シート【計画用】'!AO355&lt;&gt;"",'（別紙１）原油換算シート【計画用】'!AO355,"")</f>
        <v>丸紅新電力(株)メニューA</v>
      </c>
      <c r="AP355" s="65">
        <f>+IF('（別紙１）原油換算シート【計画用】'!AP355&lt;&gt;"",'（別紙１）原油換算シート【計画用】'!AP355,"")</f>
        <v>0</v>
      </c>
      <c r="AQ355" s="1" t="str">
        <f>+IF('（別紙１）原油換算シート【計画用】'!AQ355&lt;&gt;"",'（別紙１）原油換算シート【計画用】'!AQ355,"")</f>
        <v/>
      </c>
    </row>
    <row r="356" spans="39:43">
      <c r="AM356" s="40">
        <f>+IF('（別紙１）原油換算シート【計画用】'!AM356&lt;&gt;"",'（別紙１）原油換算シート【計画用】'!AM356,"")</f>
        <v>342</v>
      </c>
      <c r="AN356" s="40" t="str">
        <f>+IF('（別紙１）原油換算シート【計画用】'!AN356&lt;&gt;"",'（別紙１）原油換算シート【計画用】'!AN356,"")</f>
        <v>A0130</v>
      </c>
      <c r="AO356" s="64" t="str">
        <f>+IF('（別紙１）原油換算シート【計画用】'!AO356&lt;&gt;"",'（別紙１）原油換算シート【計画用】'!AO356,"")</f>
        <v>丸紅新電力(株)メニューB</v>
      </c>
      <c r="AP356" s="65">
        <f>+IF('（別紙１）原油換算シート【計画用】'!AP356&lt;&gt;"",'（別紙１）原油換算シート【計画用】'!AP356,"")</f>
        <v>1.6699999999999999E-4</v>
      </c>
      <c r="AQ356" s="1" t="str">
        <f>+IF('（別紙１）原油換算シート【計画用】'!AQ356&lt;&gt;"",'（別紙１）原油換算シート【計画用】'!AQ356,"")</f>
        <v/>
      </c>
    </row>
    <row r="357" spans="39:43">
      <c r="AM357" s="40">
        <f>+IF('（別紙１）原油換算シート【計画用】'!AM357&lt;&gt;"",'（別紙１）原油換算シート【計画用】'!AM357,"")</f>
        <v>343</v>
      </c>
      <c r="AN357" s="40" t="str">
        <f>+IF('（別紙１）原油換算シート【計画用】'!AN357&lt;&gt;"",'（別紙１）原油換算シート【計画用】'!AN357,"")</f>
        <v>A0130</v>
      </c>
      <c r="AO357" s="64" t="str">
        <f>+IF('（別紙１）原油換算シート【計画用】'!AO357&lt;&gt;"",'（別紙１）原油換算シート【計画用】'!AO357,"")</f>
        <v>丸紅新電力(株)メニューC</v>
      </c>
      <c r="AP357" s="65">
        <f>+IF('（別紙１）原油換算シート【計画用】'!AP357&lt;&gt;"",'（別紙１）原油換算シート【計画用】'!AP357,"")</f>
        <v>2.5300000000000002E-4</v>
      </c>
      <c r="AQ357" s="1" t="str">
        <f>+IF('（別紙１）原油換算シート【計画用】'!AQ357&lt;&gt;"",'（別紙１）原油換算シート【計画用】'!AQ357,"")</f>
        <v/>
      </c>
    </row>
    <row r="358" spans="39:43">
      <c r="AM358" s="40">
        <f>+IF('（別紙１）原油換算シート【計画用】'!AM358&lt;&gt;"",'（別紙１）原油換算シート【計画用】'!AM358,"")</f>
        <v>344</v>
      </c>
      <c r="AN358" s="40" t="str">
        <f>+IF('（別紙１）原油換算シート【計画用】'!AN358&lt;&gt;"",'（別紙１）原油換算シート【計画用】'!AN358,"")</f>
        <v>A0130</v>
      </c>
      <c r="AO358" s="64" t="str">
        <f>+IF('（別紙１）原油換算シート【計画用】'!AO358&lt;&gt;"",'（別紙１）原油換算シート【計画用】'!AO358,"")</f>
        <v>丸紅新電力(株)メニューD</v>
      </c>
      <c r="AP358" s="65">
        <f>+IF('（別紙１）原油換算シート【計画用】'!AP358&lt;&gt;"",'（別紙１）原油換算シート【計画用】'!AP358,"")</f>
        <v>2.7399999999999999E-4</v>
      </c>
      <c r="AQ358" s="1" t="str">
        <f>+IF('（別紙１）原油換算シート【計画用】'!AQ358&lt;&gt;"",'（別紙１）原油換算シート【計画用】'!AQ358,"")</f>
        <v/>
      </c>
    </row>
    <row r="359" spans="39:43">
      <c r="AM359" s="40">
        <f>+IF('（別紙１）原油換算シート【計画用】'!AM359&lt;&gt;"",'（別紙１）原油換算シート【計画用】'!AM359,"")</f>
        <v>345</v>
      </c>
      <c r="AN359" s="40" t="str">
        <f>+IF('（別紙１）原油換算シート【計画用】'!AN359&lt;&gt;"",'（別紙１）原油換算シート【計画用】'!AN359,"")</f>
        <v>A0130</v>
      </c>
      <c r="AO359" s="64" t="str">
        <f>+IF('（別紙１）原油換算シート【計画用】'!AO359&lt;&gt;"",'（別紙１）原油換算シート【計画用】'!AO359,"")</f>
        <v>丸紅新電力(株)メニューE</v>
      </c>
      <c r="AP359" s="65">
        <f>+IF('（別紙１）原油換算シート【計画用】'!AP359&lt;&gt;"",'（別紙１）原油換算シート【計画用】'!AP359,"")</f>
        <v>2.9500000000000001E-4</v>
      </c>
      <c r="AQ359" s="1" t="str">
        <f>+IF('（別紙１）原油換算シート【計画用】'!AQ359&lt;&gt;"",'（別紙１）原油換算シート【計画用】'!AQ359,"")</f>
        <v/>
      </c>
    </row>
    <row r="360" spans="39:43">
      <c r="AM360" s="40">
        <f>+IF('（別紙１）原油換算シート【計画用】'!AM360&lt;&gt;"",'（別紙１）原油換算シート【計画用】'!AM360,"")</f>
        <v>346</v>
      </c>
      <c r="AN360" s="40" t="str">
        <f>+IF('（別紙１）原油換算シート【計画用】'!AN360&lt;&gt;"",'（別紙１）原油換算シート【計画用】'!AN360,"")</f>
        <v>A0130</v>
      </c>
      <c r="AO360" s="64" t="str">
        <f>+IF('（別紙１）原油換算シート【計画用】'!AO360&lt;&gt;"",'（別紙１）原油換算シート【計画用】'!AO360,"")</f>
        <v>丸紅新電力(株)メニューF</v>
      </c>
      <c r="AP360" s="65">
        <f>+IF('（別紙１）原油換算シート【計画用】'!AP360&lt;&gt;"",'（別紙１）原油換算シート【計画用】'!AP360,"")</f>
        <v>3.8699999999999997E-4</v>
      </c>
      <c r="AQ360" s="1" t="str">
        <f>+IF('（別紙１）原油換算シート【計画用】'!AQ360&lt;&gt;"",'（別紙１）原油換算シート【計画用】'!AQ360,"")</f>
        <v/>
      </c>
    </row>
    <row r="361" spans="39:43">
      <c r="AM361" s="40">
        <f>+IF('（別紙１）原油換算シート【計画用】'!AM361&lt;&gt;"",'（別紙１）原油換算シート【計画用】'!AM361,"")</f>
        <v>347</v>
      </c>
      <c r="AN361" s="40" t="str">
        <f>+IF('（別紙１）原油換算シート【計画用】'!AN361&lt;&gt;"",'（別紙１）原油換算シート【計画用】'!AN361,"")</f>
        <v>A0130</v>
      </c>
      <c r="AO361" s="64" t="str">
        <f>+IF('（別紙１）原油換算シート【計画用】'!AO361&lt;&gt;"",'（別紙１）原油換算シート【計画用】'!AO361,"")</f>
        <v>丸紅新電力(株)メニューG</v>
      </c>
      <c r="AP361" s="65">
        <f>+IF('（別紙１）原油換算シート【計画用】'!AP361&lt;&gt;"",'（別紙１）原油換算シート【計画用】'!AP361,"")</f>
        <v>0</v>
      </c>
      <c r="AQ361" s="1" t="str">
        <f>+IF('（別紙１）原油換算シート【計画用】'!AQ361&lt;&gt;"",'（別紙１）原油換算シート【計画用】'!AQ361,"")</f>
        <v/>
      </c>
    </row>
    <row r="362" spans="39:43">
      <c r="AM362" s="40">
        <f>+IF('（別紙１）原油換算シート【計画用】'!AM362&lt;&gt;"",'（別紙１）原油換算シート【計画用】'!AM362,"")</f>
        <v>348</v>
      </c>
      <c r="AN362" s="40" t="str">
        <f>+IF('（別紙１）原油換算シート【計画用】'!AN362&lt;&gt;"",'（別紙１）原油換算シート【計画用】'!AN362,"")</f>
        <v>A0130</v>
      </c>
      <c r="AO362" s="64" t="str">
        <f>+IF('（別紙１）原油換算シート【計画用】'!AO362&lt;&gt;"",'（別紙１）原油換算シート【計画用】'!AO362,"")</f>
        <v>丸紅新電力(株)メニューH</v>
      </c>
      <c r="AP362" s="65">
        <f>+IF('（別紙１）原油換算シート【計画用】'!AP362&lt;&gt;"",'（別紙１）原油換算シート【計画用】'!AP362,"")</f>
        <v>0</v>
      </c>
      <c r="AQ362" s="1" t="str">
        <f>+IF('（別紙１）原油換算シート【計画用】'!AQ362&lt;&gt;"",'（別紙１）原油換算シート【計画用】'!AQ362,"")</f>
        <v/>
      </c>
    </row>
    <row r="363" spans="39:43">
      <c r="AM363" s="40">
        <f>+IF('（別紙１）原油換算シート【計画用】'!AM363&lt;&gt;"",'（別紙１）原油換算シート【計画用】'!AM363,"")</f>
        <v>349</v>
      </c>
      <c r="AN363" s="40" t="str">
        <f>+IF('（別紙１）原油換算シート【計画用】'!AN363&lt;&gt;"",'（別紙１）原油換算シート【計画用】'!AN363,"")</f>
        <v>A0130</v>
      </c>
      <c r="AO363" s="64" t="str">
        <f>+IF('（別紙１）原油換算シート【計画用】'!AO363&lt;&gt;"",'（別紙１）原油換算シート【計画用】'!AO363,"")</f>
        <v>丸紅新電力(株)メニューI</v>
      </c>
      <c r="AP363" s="65">
        <f>+IF('（別紙１）原油換算シート【計画用】'!AP363&lt;&gt;"",'（別紙１）原油換算シート【計画用】'!AP363,"")</f>
        <v>3.3E-4</v>
      </c>
      <c r="AQ363" s="1" t="str">
        <f>+IF('（別紙１）原油換算シート【計画用】'!AQ363&lt;&gt;"",'（別紙１）原油換算シート【計画用】'!AQ363,"")</f>
        <v/>
      </c>
    </row>
    <row r="364" spans="39:43">
      <c r="AM364" s="40">
        <f>+IF('（別紙１）原油換算シート【計画用】'!AM364&lt;&gt;"",'（別紙１）原油換算シート【計画用】'!AM364,"")</f>
        <v>350</v>
      </c>
      <c r="AN364" s="40" t="str">
        <f>+IF('（別紙１）原油換算シート【計画用】'!AN364&lt;&gt;"",'（別紙１）原油換算シート【計画用】'!AN364,"")</f>
        <v>A0130</v>
      </c>
      <c r="AO364" s="64" t="str">
        <f>+IF('（別紙１）原油換算シート【計画用】'!AO364&lt;&gt;"",'（別紙１）原油換算シート【計画用】'!AO364,"")</f>
        <v>丸紅新電力(株)メニューJ</v>
      </c>
      <c r="AP364" s="65">
        <f>+IF('（別紙１）原油換算シート【計画用】'!AP364&lt;&gt;"",'（別紙１）原油換算シート【計画用】'!AP364,"")</f>
        <v>0</v>
      </c>
      <c r="AQ364" s="1" t="str">
        <f>+IF('（別紙１）原油換算シート【計画用】'!AQ364&lt;&gt;"",'（別紙１）原油換算シート【計画用】'!AQ364,"")</f>
        <v/>
      </c>
    </row>
    <row r="365" spans="39:43">
      <c r="AM365" s="40">
        <f>+IF('（別紙１）原油換算シート【計画用】'!AM365&lt;&gt;"",'（別紙１）原油換算シート【計画用】'!AM365,"")</f>
        <v>351</v>
      </c>
      <c r="AN365" s="40" t="str">
        <f>+IF('（別紙１）原油換算シート【計画用】'!AN365&lt;&gt;"",'（別紙１）原油換算シート【計画用】'!AN365,"")</f>
        <v>A0130</v>
      </c>
      <c r="AO365" s="64" t="str">
        <f>+IF('（別紙１）原油換算シート【計画用】'!AO365&lt;&gt;"",'（別紙１）原油換算シート【計画用】'!AO365,"")</f>
        <v>丸紅新電力(株)メニューK(残差)</v>
      </c>
      <c r="AP365" s="65">
        <f>+IF('（別紙１）原油換算シート【計画用】'!AP365&lt;&gt;"",'（別紙１）原油換算シート【計画用】'!AP365,"")</f>
        <v>6.5700000000000003E-4</v>
      </c>
      <c r="AQ365" s="1" t="str">
        <f>+IF('（別紙１）原油換算シート【計画用】'!AQ365&lt;&gt;"",'（別紙１）原油換算シート【計画用】'!AQ365,"")</f>
        <v/>
      </c>
    </row>
    <row r="366" spans="39:43">
      <c r="AM366" s="40">
        <f>+IF('（別紙１）原油換算シート【計画用】'!AM366&lt;&gt;"",'（別紙１）原油換算シート【計画用】'!AM366,"")</f>
        <v>352</v>
      </c>
      <c r="AN366" s="40" t="str">
        <f>+IF('（別紙１）原油換算シート【計画用】'!AN366&lt;&gt;"",'（別紙１）原油換算シート【計画用】'!AN366,"")</f>
        <v>A0130</v>
      </c>
      <c r="AO366" s="64" t="str">
        <f>+IF('（別紙１）原油換算シート【計画用】'!AO366&lt;&gt;"",'（別紙１）原油換算シート【計画用】'!AO366,"")</f>
        <v>丸紅新電力(株)(参考値)事業者全体</v>
      </c>
      <c r="AP366" s="65">
        <f>+IF('（別紙１）原油換算シート【計画用】'!AP366&lt;&gt;"",'（別紙１）原油換算シート【計画用】'!AP366,"")</f>
        <v>4.5399999999999998E-4</v>
      </c>
      <c r="AQ366" s="1" t="str">
        <f>+IF('（別紙１）原油換算シート【計画用】'!AQ366&lt;&gt;"",'（別紙１）原油換算シート【計画用】'!AQ366,"")</f>
        <v/>
      </c>
    </row>
    <row r="367" spans="39:43">
      <c r="AM367" s="40">
        <f>+IF('（別紙１）原油換算シート【計画用】'!AM367&lt;&gt;"",'（別紙１）原油換算シート【計画用】'!AM367,"")</f>
        <v>353</v>
      </c>
      <c r="AN367" s="40" t="str">
        <f>+IF('（別紙１）原油換算シート【計画用】'!AN367&lt;&gt;"",'（別紙１）原油換算シート【計画用】'!AN367,"")</f>
        <v>A0133</v>
      </c>
      <c r="AO367" s="64" t="str">
        <f>+IF('（別紙１）原油換算シート【計画用】'!AO367&lt;&gt;"",'（別紙１）原油換算シート【計画用】'!AO367,"")</f>
        <v>奈良電力(株)</v>
      </c>
      <c r="AP367" s="65">
        <f>+IF('（別紙１）原油換算シート【計画用】'!AP367&lt;&gt;"",'（別紙１）原油換算シート【計画用】'!AP367,"")</f>
        <v>6.29E-4</v>
      </c>
      <c r="AQ367" s="1" t="str">
        <f>+IF('（別紙１）原油換算シート【計画用】'!AQ367&lt;&gt;"",'（別紙１）原油換算シート【計画用】'!AQ367,"")</f>
        <v/>
      </c>
    </row>
    <row r="368" spans="39:43">
      <c r="AM368" s="40">
        <f>+IF('（別紙１）原油換算シート【計画用】'!AM368&lt;&gt;"",'（別紙１）原油換算シート【計画用】'!AM368,"")</f>
        <v>354</v>
      </c>
      <c r="AN368" s="40" t="str">
        <f>+IF('（別紙１）原油換算シート【計画用】'!AN368&lt;&gt;"",'（別紙１）原油換算シート【計画用】'!AN368,"")</f>
        <v>A0134</v>
      </c>
      <c r="AO368" s="64" t="str">
        <f>+IF('（別紙１）原油換算シート【計画用】'!AO368&lt;&gt;"",'（別紙１）原油換算シート【計画用】'!AO368,"")</f>
        <v>カナデビア(株)（旧:日立造船(株)）メニューA</v>
      </c>
      <c r="AP368" s="65">
        <f>+IF('（別紙１）原油換算シート【計画用】'!AP368&lt;&gt;"",'（別紙１）原油換算シート【計画用】'!AP368,"")</f>
        <v>0</v>
      </c>
      <c r="AQ368" s="1" t="str">
        <f>+IF('（別紙１）原油換算シート【計画用】'!AQ368&lt;&gt;"",'（別紙１）原油換算シート【計画用】'!AQ368,"")</f>
        <v/>
      </c>
    </row>
    <row r="369" spans="39:43">
      <c r="AM369" s="40">
        <f>+IF('（別紙１）原油換算シート【計画用】'!AM369&lt;&gt;"",'（別紙１）原油換算シート【計画用】'!AM369,"")</f>
        <v>355</v>
      </c>
      <c r="AN369" s="40" t="str">
        <f>+IF('（別紙１）原油換算シート【計画用】'!AN369&lt;&gt;"",'（別紙１）原油換算シート【計画用】'!AN369,"")</f>
        <v>A0134</v>
      </c>
      <c r="AO369" s="64" t="str">
        <f>+IF('（別紙１）原油換算シート【計画用】'!AO369&lt;&gt;"",'（別紙１）原油換算シート【計画用】'!AO369,"")</f>
        <v>カナデビア(株)（旧:日立造船(株)）メニューB</v>
      </c>
      <c r="AP369" s="65">
        <f>+IF('（別紙１）原油換算シート【計画用】'!AP369&lt;&gt;"",'（別紙１）原油換算シート【計画用】'!AP369,"")</f>
        <v>0</v>
      </c>
      <c r="AQ369" s="1" t="str">
        <f>+IF('（別紙１）原油換算シート【計画用】'!AQ369&lt;&gt;"",'（別紙１）原油換算シート【計画用】'!AQ369,"")</f>
        <v/>
      </c>
    </row>
    <row r="370" spans="39:43">
      <c r="AM370" s="40">
        <f>+IF('（別紙１）原油換算シート【計画用】'!AM370&lt;&gt;"",'（別紙１）原油換算シート【計画用】'!AM370,"")</f>
        <v>356</v>
      </c>
      <c r="AN370" s="40" t="str">
        <f>+IF('（別紙１）原油換算シート【計画用】'!AN370&lt;&gt;"",'（別紙１）原油換算シート【計画用】'!AN370,"")</f>
        <v>A0134</v>
      </c>
      <c r="AO370" s="64" t="str">
        <f>+IF('（別紙１）原油換算シート【計画用】'!AO370&lt;&gt;"",'（別紙１）原油換算シート【計画用】'!AO370,"")</f>
        <v>カナデビア(株)（旧:日立造船(株)）メニューC(残差)</v>
      </c>
      <c r="AP370" s="65">
        <f>+IF('（別紙１）原油換算シート【計画用】'!AP370&lt;&gt;"",'（別紙１）原油換算シート【計画用】'!AP370,"")</f>
        <v>2.0000000000000001E-4</v>
      </c>
      <c r="AQ370" s="1" t="str">
        <f>+IF('（別紙１）原油換算シート【計画用】'!AQ370&lt;&gt;"",'（別紙１）原油換算シート【計画用】'!AQ370,"")</f>
        <v/>
      </c>
    </row>
    <row r="371" spans="39:43">
      <c r="AM371" s="40">
        <f>+IF('（別紙１）原油換算シート【計画用】'!AM371&lt;&gt;"",'（別紙１）原油換算シート【計画用】'!AM371,"")</f>
        <v>357</v>
      </c>
      <c r="AN371" s="40" t="str">
        <f>+IF('（別紙１）原油換算シート【計画用】'!AN371&lt;&gt;"",'（別紙１）原油換算シート【計画用】'!AN371,"")</f>
        <v>A0134</v>
      </c>
      <c r="AO371" s="64" t="str">
        <f>+IF('（別紙１）原油換算シート【計画用】'!AO371&lt;&gt;"",'（別紙１）原油換算シート【計画用】'!AO371,"")</f>
        <v>カナデビア(株)（旧:日立造船(株)）(参考値)事業者全体</v>
      </c>
      <c r="AP371" s="65">
        <f>+IF('（別紙１）原油換算シート【計画用】'!AP371&lt;&gt;"",'（別紙１）原油換算シート【計画用】'!AP371,"")</f>
        <v>1.18E-4</v>
      </c>
      <c r="AQ371" s="1" t="str">
        <f>+IF('（別紙１）原油換算シート【計画用】'!AQ371&lt;&gt;"",'（別紙１）原油換算シート【計画用】'!AQ371,"")</f>
        <v/>
      </c>
    </row>
    <row r="372" spans="39:43">
      <c r="AM372" s="40">
        <f>+IF('（別紙１）原油換算シート【計画用】'!AM372&lt;&gt;"",'（別紙１）原油換算シート【計画用】'!AM372,"")</f>
        <v>358</v>
      </c>
      <c r="AN372" s="40" t="str">
        <f>+IF('（別紙１）原油換算シート【計画用】'!AN372&lt;&gt;"",'（別紙１）原油換算シート【計画用】'!AN372,"")</f>
        <v>A0135</v>
      </c>
      <c r="AO372" s="64" t="str">
        <f>+IF('（別紙１）原油換算シート【計画用】'!AO372&lt;&gt;"",'（別紙１）原油換算シート【計画用】'!AO372,"")</f>
        <v>大東ガス(株)メニューA</v>
      </c>
      <c r="AP372" s="65">
        <f>+IF('（別紙１）原油換算シート【計画用】'!AP372&lt;&gt;"",'（別紙１）原油換算シート【計画用】'!AP372,"")</f>
        <v>0</v>
      </c>
      <c r="AQ372" s="1" t="str">
        <f>+IF('（別紙１）原油換算シート【計画用】'!AQ372&lt;&gt;"",'（別紙１）原油換算シート【計画用】'!AQ372,"")</f>
        <v/>
      </c>
    </row>
    <row r="373" spans="39:43">
      <c r="AM373" s="40">
        <f>+IF('（別紙１）原油換算シート【計画用】'!AM373&lt;&gt;"",'（別紙１）原油換算シート【計画用】'!AM373,"")</f>
        <v>359</v>
      </c>
      <c r="AN373" s="40" t="str">
        <f>+IF('（別紙１）原油換算シート【計画用】'!AN373&lt;&gt;"",'（別紙１）原油換算シート【計画用】'!AN373,"")</f>
        <v>A0135</v>
      </c>
      <c r="AO373" s="64" t="str">
        <f>+IF('（別紙１）原油換算シート【計画用】'!AO373&lt;&gt;"",'（別紙１）原油換算シート【計画用】'!AO373,"")</f>
        <v>大東ガス(株)メニューB(残差)</v>
      </c>
      <c r="AP373" s="65">
        <f>+IF('（別紙１）原油換算シート【計画用】'!AP373&lt;&gt;"",'（別紙１）原油換算シート【計画用】'!AP373,"")</f>
        <v>4.17E-4</v>
      </c>
      <c r="AQ373" s="1" t="str">
        <f>+IF('（別紙１）原油換算シート【計画用】'!AQ373&lt;&gt;"",'（別紙１）原油換算シート【計画用】'!AQ373,"")</f>
        <v/>
      </c>
    </row>
    <row r="374" spans="39:43">
      <c r="AM374" s="40">
        <f>+IF('（別紙１）原油換算シート【計画用】'!AM374&lt;&gt;"",'（別紙１）原油換算シート【計画用】'!AM374,"")</f>
        <v>360</v>
      </c>
      <c r="AN374" s="40" t="str">
        <f>+IF('（別紙１）原油換算シート【計画用】'!AN374&lt;&gt;"",'（別紙１）原油換算シート【計画用】'!AN374,"")</f>
        <v>A0135</v>
      </c>
      <c r="AO374" s="64" t="str">
        <f>+IF('（別紙１）原油換算シート【計画用】'!AO374&lt;&gt;"",'（別紙１）原油換算シート【計画用】'!AO374,"")</f>
        <v>大東ガス(株)(参考値)事業者全体</v>
      </c>
      <c r="AP374" s="65">
        <f>+IF('（別紙１）原油換算シート【計画用】'!AP374&lt;&gt;"",'（別紙１）原油換算シート【計画用】'!AP374,"")</f>
        <v>3.6900000000000002E-4</v>
      </c>
      <c r="AQ374" s="1" t="str">
        <f>+IF('（別紙１）原油換算シート【計画用】'!AQ374&lt;&gt;"",'（別紙１）原油換算シート【計画用】'!AQ374,"")</f>
        <v/>
      </c>
    </row>
    <row r="375" spans="39:43">
      <c r="AM375" s="40">
        <f>+IF('（別紙１）原油換算シート【計画用】'!AM375&lt;&gt;"",'（別紙１）原油換算シート【計画用】'!AM375,"")</f>
        <v>361</v>
      </c>
      <c r="AN375" s="40" t="str">
        <f>+IF('（別紙１）原油換算シート【計画用】'!AN375&lt;&gt;"",'（別紙１）原油換算シート【計画用】'!AN375,"")</f>
        <v>A0136</v>
      </c>
      <c r="AO375" s="64" t="str">
        <f>+IF('（別紙１）原油換算シート【計画用】'!AO375&lt;&gt;"",'（別紙１）原油換算シート【計画用】'!AO375,"")</f>
        <v>パナソニックオペレーショナルエクセレンス(株)メニューA</v>
      </c>
      <c r="AP375" s="65">
        <f>+IF('（別紙１）原油換算シート【計画用】'!AP375&lt;&gt;"",'（別紙１）原油換算シート【計画用】'!AP375,"")</f>
        <v>0</v>
      </c>
      <c r="AQ375" s="1" t="str">
        <f>+IF('（別紙１）原油換算シート【計画用】'!AQ375&lt;&gt;"",'（別紙１）原油換算シート【計画用】'!AQ375,"")</f>
        <v/>
      </c>
    </row>
    <row r="376" spans="39:43">
      <c r="AM376" s="40">
        <f>+IF('（別紙１）原油換算シート【計画用】'!AM376&lt;&gt;"",'（別紙１）原油換算シート【計画用】'!AM376,"")</f>
        <v>362</v>
      </c>
      <c r="AN376" s="40" t="str">
        <f>+IF('（別紙１）原油換算シート【計画用】'!AN376&lt;&gt;"",'（別紙１）原油換算シート【計画用】'!AN376,"")</f>
        <v>A0136</v>
      </c>
      <c r="AO376" s="64" t="str">
        <f>+IF('（別紙１）原油換算シート【計画用】'!AO376&lt;&gt;"",'（別紙１）原油換算シート【計画用】'!AO376,"")</f>
        <v>パナソニックオペレーショナルエクセレンス(株)メニューB</v>
      </c>
      <c r="AP376" s="65">
        <f>+IF('（別紙１）原油換算シート【計画用】'!AP376&lt;&gt;"",'（別紙１）原油換算シート【計画用】'!AP376,"")</f>
        <v>0</v>
      </c>
      <c r="AQ376" s="1" t="str">
        <f>+IF('（別紙１）原油換算シート【計画用】'!AQ376&lt;&gt;"",'（別紙１）原油換算シート【計画用】'!AQ376,"")</f>
        <v/>
      </c>
    </row>
    <row r="377" spans="39:43">
      <c r="AM377" s="40">
        <f>+IF('（別紙１）原油換算シート【計画用】'!AM377&lt;&gt;"",'（別紙１）原油換算シート【計画用】'!AM377,"")</f>
        <v>363</v>
      </c>
      <c r="AN377" s="40" t="str">
        <f>+IF('（別紙１）原油換算シート【計画用】'!AN377&lt;&gt;"",'（別紙１）原油換算シート【計画用】'!AN377,"")</f>
        <v>A0136</v>
      </c>
      <c r="AO377" s="64" t="str">
        <f>+IF('（別紙１）原油換算シート【計画用】'!AO377&lt;&gt;"",'（別紙１）原油換算シート【計画用】'!AO377,"")</f>
        <v>パナソニックオペレーショナルエクセレンス(株)メニューC(残差)</v>
      </c>
      <c r="AP377" s="65">
        <f>+IF('（別紙１）原油換算シート【計画用】'!AP377&lt;&gt;"",'（別紙１）原油換算シート【計画用】'!AP377,"")</f>
        <v>5.3899999999999998E-4</v>
      </c>
      <c r="AQ377" s="1" t="str">
        <f>+IF('（別紙１）原油換算シート【計画用】'!AQ377&lt;&gt;"",'（別紙１）原油換算シート【計画用】'!AQ377,"")</f>
        <v/>
      </c>
    </row>
    <row r="378" spans="39:43">
      <c r="AM378" s="40">
        <f>+IF('（別紙１）原油換算シート【計画用】'!AM378&lt;&gt;"",'（別紙１）原油換算シート【計画用】'!AM378,"")</f>
        <v>364</v>
      </c>
      <c r="AN378" s="40" t="str">
        <f>+IF('（別紙１）原油換算シート【計画用】'!AN378&lt;&gt;"",'（別紙１）原油換算シート【計画用】'!AN378,"")</f>
        <v>A0136</v>
      </c>
      <c r="AO378" s="64" t="str">
        <f>+IF('（別紙１）原油換算シート【計画用】'!AO378&lt;&gt;"",'（別紙１）原油換算シート【計画用】'!AO378,"")</f>
        <v>パナソニックオペレーショナルエクセレンス(株)(参考値)事業者全体</v>
      </c>
      <c r="AP378" s="65">
        <f>+IF('（別紙１）原油換算シート【計画用】'!AP378&lt;&gt;"",'（別紙１）原油換算シート【計画用】'!AP378,"")</f>
        <v>3.9100000000000002E-4</v>
      </c>
      <c r="AQ378" s="1" t="str">
        <f>+IF('（別紙１）原油換算シート【計画用】'!AQ378&lt;&gt;"",'（別紙１）原油換算シート【計画用】'!AQ378,"")</f>
        <v/>
      </c>
    </row>
    <row r="379" spans="39:43">
      <c r="AM379" s="40">
        <f>+IF('（別紙１）原油換算シート【計画用】'!AM379&lt;&gt;"",'（別紙１）原油換算シート【計画用】'!AM379,"")</f>
        <v>365</v>
      </c>
      <c r="AN379" s="40" t="str">
        <f>+IF('（別紙１）原油換算シート【計画用】'!AN379&lt;&gt;"",'（別紙１）原油換算シート【計画用】'!AN379,"")</f>
        <v>A0137</v>
      </c>
      <c r="AO379" s="64" t="str">
        <f>+IF('（別紙１）原油換算シート【計画用】'!AO379&lt;&gt;"",'（別紙１）原油換算シート【計画用】'!AO379,"")</f>
        <v>アストモスエネルギー(株)</v>
      </c>
      <c r="AP379" s="65">
        <f>+IF('（別紙１）原油換算シート【計画用】'!AP379&lt;&gt;"",'（別紙１）原油換算シート【計画用】'!AP379,"")</f>
        <v>3.2299999999999999E-4</v>
      </c>
      <c r="AQ379" s="1" t="str">
        <f>+IF('（別紙１）原油換算シート【計画用】'!AQ379&lt;&gt;"",'（別紙１）原油換算シート【計画用】'!AQ379,"")</f>
        <v/>
      </c>
    </row>
    <row r="380" spans="39:43">
      <c r="AM380" s="40">
        <f>+IF('（別紙１）原油換算シート【計画用】'!AM380&lt;&gt;"",'（別紙１）原油換算シート【計画用】'!AM380,"")</f>
        <v>366</v>
      </c>
      <c r="AN380" s="40" t="str">
        <f>+IF('（別紙１）原油換算シート【計画用】'!AN380&lt;&gt;"",'（別紙１）原油換算シート【計画用】'!AN380,"")</f>
        <v>A0138</v>
      </c>
      <c r="AO380" s="64" t="str">
        <f>+IF('（別紙１）原油換算シート【計画用】'!AO380&lt;&gt;"",'（別紙１）原油換算シート【計画用】'!AO380,"")</f>
        <v>(株)関電エネルギーソリューションメニューA</v>
      </c>
      <c r="AP380" s="65">
        <f>+IF('（別紙１）原油換算シート【計画用】'!AP380&lt;&gt;"",'（別紙１）原油換算シート【計画用】'!AP380,"")</f>
        <v>0</v>
      </c>
      <c r="AQ380" s="1" t="str">
        <f>+IF('（別紙１）原油換算シート【計画用】'!AQ380&lt;&gt;"",'（別紙１）原油換算シート【計画用】'!AQ380,"")</f>
        <v/>
      </c>
    </row>
    <row r="381" spans="39:43">
      <c r="AM381" s="40">
        <f>+IF('（別紙１）原油換算シート【計画用】'!AM381&lt;&gt;"",'（別紙１）原油換算シート【計画用】'!AM381,"")</f>
        <v>367</v>
      </c>
      <c r="AN381" s="40" t="str">
        <f>+IF('（別紙１）原油換算シート【計画用】'!AN381&lt;&gt;"",'（別紙１）原油換算シート【計画用】'!AN381,"")</f>
        <v>A0138</v>
      </c>
      <c r="AO381" s="64" t="str">
        <f>+IF('（別紙１）原油換算シート【計画用】'!AO381&lt;&gt;"",'（別紙１）原油換算シート【計画用】'!AO381,"")</f>
        <v>(株)関電エネルギーソリューションメニューB(残差)</v>
      </c>
      <c r="AP381" s="65">
        <f>+IF('（別紙１）原油換算シート【計画用】'!AP381&lt;&gt;"",'（別紙１）原油換算シート【計画用】'!AP381,"")</f>
        <v>6.38E-4</v>
      </c>
      <c r="AQ381" s="1" t="str">
        <f>+IF('（別紙１）原油換算シート【計画用】'!AQ381&lt;&gt;"",'（別紙１）原油換算シート【計画用】'!AQ381,"")</f>
        <v/>
      </c>
    </row>
    <row r="382" spans="39:43">
      <c r="AM382" s="40">
        <f>+IF('（別紙１）原油換算シート【計画用】'!AM382&lt;&gt;"",'（別紙１）原油換算シート【計画用】'!AM382,"")</f>
        <v>368</v>
      </c>
      <c r="AN382" s="40" t="str">
        <f>+IF('（別紙１）原油換算シート【計画用】'!AN382&lt;&gt;"",'（別紙１）原油換算シート【計画用】'!AN382,"")</f>
        <v>A0138</v>
      </c>
      <c r="AO382" s="64" t="str">
        <f>+IF('（別紙１）原油換算シート【計画用】'!AO382&lt;&gt;"",'（別紙１）原油換算シート【計画用】'!AO382,"")</f>
        <v>(株)関電エネルギーソリューション(参考値)事業者全体</v>
      </c>
      <c r="AP382" s="65">
        <f>+IF('（別紙１）原油換算シート【計画用】'!AP382&lt;&gt;"",'（別紙１）原油換算シート【計画用】'!AP382,"")</f>
        <v>5.6800000000000004E-4</v>
      </c>
      <c r="AQ382" s="1" t="str">
        <f>+IF('（別紙１）原油換算シート【計画用】'!AQ382&lt;&gt;"",'（別紙１）原油換算シート【計画用】'!AQ382,"")</f>
        <v/>
      </c>
    </row>
    <row r="383" spans="39:43">
      <c r="AM383" s="40">
        <f>+IF('（別紙１）原油換算シート【計画用】'!AM383&lt;&gt;"",'（別紙１）原油換算シート【計画用】'!AM383,"")</f>
        <v>369</v>
      </c>
      <c r="AN383" s="40" t="str">
        <f>+IF('（別紙１）原油換算シート【計画用】'!AN383&lt;&gt;"",'（別紙１）原油換算シート【計画用】'!AN383,"")</f>
        <v>A0140</v>
      </c>
      <c r="AO383" s="64" t="str">
        <f>+IF('（別紙１）原油換算シート【計画用】'!AO383&lt;&gt;"",'（別紙１）原油換算シート【計画用】'!AO383,"")</f>
        <v>MCリテールエナジー(株)メニューA</v>
      </c>
      <c r="AP383" s="65">
        <f>+IF('（別紙１）原油換算シート【計画用】'!AP383&lt;&gt;"",'（別紙１）原油換算シート【計画用】'!AP383,"")</f>
        <v>0</v>
      </c>
      <c r="AQ383" s="1" t="str">
        <f>+IF('（別紙１）原油換算シート【計画用】'!AQ383&lt;&gt;"",'（別紙１）原油換算シート【計画用】'!AQ383,"")</f>
        <v/>
      </c>
    </row>
    <row r="384" spans="39:43">
      <c r="AM384" s="40">
        <f>+IF('（別紙１）原油換算シート【計画用】'!AM384&lt;&gt;"",'（別紙１）原油換算シート【計画用】'!AM384,"")</f>
        <v>370</v>
      </c>
      <c r="AN384" s="40" t="str">
        <f>+IF('（別紙１）原油換算シート【計画用】'!AN384&lt;&gt;"",'（別紙１）原油換算シート【計画用】'!AN384,"")</f>
        <v>A0140</v>
      </c>
      <c r="AO384" s="64" t="str">
        <f>+IF('（別紙１）原油換算シート【計画用】'!AO384&lt;&gt;"",'（別紙１）原油換算シート【計画用】'!AO384,"")</f>
        <v>MCリテールエナジー(株)メニューB</v>
      </c>
      <c r="AP384" s="65">
        <f>+IF('（別紙１）原油換算シート【計画用】'!AP384&lt;&gt;"",'（別紙１）原油換算シート【計画用】'!AP384,"")</f>
        <v>0</v>
      </c>
      <c r="AQ384" s="1" t="str">
        <f>+IF('（別紙１）原油換算シート【計画用】'!AQ384&lt;&gt;"",'（別紙１）原油換算シート【計画用】'!AQ384,"")</f>
        <v/>
      </c>
    </row>
    <row r="385" spans="39:43">
      <c r="AM385" s="40">
        <f>+IF('（別紙１）原油換算シート【計画用】'!AM385&lt;&gt;"",'（別紙１）原油換算シート【計画用】'!AM385,"")</f>
        <v>371</v>
      </c>
      <c r="AN385" s="40" t="str">
        <f>+IF('（別紙１）原油換算シート【計画用】'!AN385&lt;&gt;"",'（別紙１）原油換算シート【計画用】'!AN385,"")</f>
        <v>A0140</v>
      </c>
      <c r="AO385" s="64" t="str">
        <f>+IF('（別紙１）原油換算シート【計画用】'!AO385&lt;&gt;"",'（別紙１）原油換算シート【計画用】'!AO385,"")</f>
        <v>MCリテールエナジー(株)メニューC(残差)</v>
      </c>
      <c r="AP385" s="65">
        <f>+IF('（別紙１）原油換算シート【計画用】'!AP385&lt;&gt;"",'（別紙１）原油換算シート【計画用】'!AP385,"")</f>
        <v>5.0500000000000002E-4</v>
      </c>
      <c r="AQ385" s="1" t="str">
        <f>+IF('（別紙１）原油換算シート【計画用】'!AQ385&lt;&gt;"",'（別紙１）原油換算シート【計画用】'!AQ385,"")</f>
        <v/>
      </c>
    </row>
    <row r="386" spans="39:43">
      <c r="AM386" s="40">
        <f>+IF('（別紙１）原油換算シート【計画用】'!AM386&lt;&gt;"",'（別紙１）原油換算シート【計画用】'!AM386,"")</f>
        <v>372</v>
      </c>
      <c r="AN386" s="40" t="str">
        <f>+IF('（別紙１）原油換算シート【計画用】'!AN386&lt;&gt;"",'（別紙１）原油換算シート【計画用】'!AN386,"")</f>
        <v>A0140</v>
      </c>
      <c r="AO386" s="64" t="str">
        <f>+IF('（別紙１）原油換算シート【計画用】'!AO386&lt;&gt;"",'（別紙１）原油換算シート【計画用】'!AO386,"")</f>
        <v>MCリテールエナジー(株)(参考値)事業者全体</v>
      </c>
      <c r="AP386" s="65">
        <f>+IF('（別紙１）原油換算シート【計画用】'!AP386&lt;&gt;"",'（別紙１）原油換算シート【計画用】'!AP386,"")</f>
        <v>4.8700000000000002E-4</v>
      </c>
      <c r="AQ386" s="1" t="str">
        <f>+IF('（別紙１）原油換算シート【計画用】'!AQ386&lt;&gt;"",'（別紙１）原油換算シート【計画用】'!AQ386,"")</f>
        <v/>
      </c>
    </row>
    <row r="387" spans="39:43">
      <c r="AM387" s="40">
        <f>+IF('（別紙１）原油換算シート【計画用】'!AM387&lt;&gt;"",'（別紙１）原油換算シート【計画用】'!AM387,"")</f>
        <v>373</v>
      </c>
      <c r="AN387" s="40" t="str">
        <f>+IF('（別紙１）原油換算シート【計画用】'!AN387&lt;&gt;"",'（別紙１）原油換算シート【計画用】'!AN387,"")</f>
        <v>A0141</v>
      </c>
      <c r="AO387" s="64" t="str">
        <f>+IF('（別紙１）原油換算シート【計画用】'!AO387&lt;&gt;"",'（別紙１）原油換算シート【計画用】'!AO387,"")</f>
        <v>(株)北九州パワーメニューA</v>
      </c>
      <c r="AP387" s="65">
        <f>+IF('（別紙１）原油換算シート【計画用】'!AP387&lt;&gt;"",'（別紙１）原油換算シート【計画用】'!AP387,"")</f>
        <v>0</v>
      </c>
      <c r="AQ387" s="1" t="str">
        <f>+IF('（別紙１）原油換算シート【計画用】'!AQ387&lt;&gt;"",'（別紙１）原油換算シート【計画用】'!AQ387,"")</f>
        <v/>
      </c>
    </row>
    <row r="388" spans="39:43">
      <c r="AM388" s="40">
        <f>+IF('（別紙１）原油換算シート【計画用】'!AM388&lt;&gt;"",'（別紙１）原油換算シート【計画用】'!AM388,"")</f>
        <v>374</v>
      </c>
      <c r="AN388" s="40" t="str">
        <f>+IF('（別紙１）原油換算シート【計画用】'!AN388&lt;&gt;"",'（別紙１）原油換算シート【計画用】'!AN388,"")</f>
        <v>A0141</v>
      </c>
      <c r="AO388" s="64" t="str">
        <f>+IF('（別紙１）原油換算シート【計画用】'!AO388&lt;&gt;"",'（別紙１）原油換算シート【計画用】'!AO388,"")</f>
        <v>(株)北九州パワーメニューB</v>
      </c>
      <c r="AP388" s="65">
        <f>+IF('（別紙１）原油換算シート【計画用】'!AP388&lt;&gt;"",'（別紙１）原油換算シート【計画用】'!AP388,"")</f>
        <v>0</v>
      </c>
      <c r="AQ388" s="1" t="str">
        <f>+IF('（別紙１）原油換算シート【計画用】'!AQ388&lt;&gt;"",'（別紙１）原油換算シート【計画用】'!AQ388,"")</f>
        <v/>
      </c>
    </row>
    <row r="389" spans="39:43">
      <c r="AM389" s="40">
        <f>+IF('（別紙１）原油換算シート【計画用】'!AM389&lt;&gt;"",'（別紙１）原油換算シート【計画用】'!AM389,"")</f>
        <v>375</v>
      </c>
      <c r="AN389" s="40" t="str">
        <f>+IF('（別紙１）原油換算シート【計画用】'!AN389&lt;&gt;"",'（別紙１）原油換算シート【計画用】'!AN389,"")</f>
        <v>A0141</v>
      </c>
      <c r="AO389" s="64" t="str">
        <f>+IF('（別紙１）原油換算シート【計画用】'!AO389&lt;&gt;"",'（別紙１）原油換算シート【計画用】'!AO389,"")</f>
        <v>(株)北九州パワーメニューC(残差)</v>
      </c>
      <c r="AP389" s="65">
        <f>+IF('（別紙１）原油換算シート【計画用】'!AP389&lt;&gt;"",'（別紙１）原油換算シート【計画用】'!AP389,"")</f>
        <v>2.23E-4</v>
      </c>
      <c r="AQ389" s="1" t="str">
        <f>+IF('（別紙１）原油換算シート【計画用】'!AQ389&lt;&gt;"",'（別紙１）原油換算シート【計画用】'!AQ389,"")</f>
        <v/>
      </c>
    </row>
    <row r="390" spans="39:43">
      <c r="AM390" s="40">
        <f>+IF('（別紙１）原油換算シート【計画用】'!AM390&lt;&gt;"",'（別紙１）原油換算シート【計画用】'!AM390,"")</f>
        <v>376</v>
      </c>
      <c r="AN390" s="40" t="str">
        <f>+IF('（別紙１）原油換算シート【計画用】'!AN390&lt;&gt;"",'（別紙１）原油換算シート【計画用】'!AN390,"")</f>
        <v>A0141</v>
      </c>
      <c r="AO390" s="64" t="str">
        <f>+IF('（別紙１）原油換算シート【計画用】'!AO390&lt;&gt;"",'（別紙１）原油換算シート【計画用】'!AO390,"")</f>
        <v>(株)北九州パワー(参考値)事業者全体</v>
      </c>
      <c r="AP390" s="65">
        <f>+IF('（別紙１）原油換算シート【計画用】'!AP390&lt;&gt;"",'（別紙１）原油換算シート【計画用】'!AP390,"")</f>
        <v>6.0000000000000002E-5</v>
      </c>
      <c r="AQ390" s="1" t="str">
        <f>+IF('（別紙１）原油換算シート【計画用】'!AQ390&lt;&gt;"",'（別紙１）原油換算シート【計画用】'!AQ390,"")</f>
        <v/>
      </c>
    </row>
    <row r="391" spans="39:43">
      <c r="AM391" s="40">
        <f>+IF('（別紙１）原油換算シート【計画用】'!AM391&lt;&gt;"",'（別紙１）原油換算シート【計画用】'!AM391,"")</f>
        <v>377</v>
      </c>
      <c r="AN391" s="40" t="str">
        <f>+IF('（別紙１）原油換算シート【計画用】'!AN391&lt;&gt;"",'（別紙１）原油換算シート【計画用】'!AN391,"")</f>
        <v>A0142</v>
      </c>
      <c r="AO391" s="64" t="str">
        <f>+IF('（別紙１）原油換算シート【計画用】'!AO391&lt;&gt;"",'（別紙１）原油換算シート【計画用】'!AO391,"")</f>
        <v>武州瓦斯(株)メニューA</v>
      </c>
      <c r="AP391" s="65">
        <f>+IF('（別紙１）原油換算シート【計画用】'!AP391&lt;&gt;"",'（別紙１）原油換算シート【計画用】'!AP391,"")</f>
        <v>0</v>
      </c>
      <c r="AQ391" s="1" t="str">
        <f>+IF('（別紙１）原油換算シート【計画用】'!AQ391&lt;&gt;"",'（別紙１）原油換算シート【計画用】'!AQ391,"")</f>
        <v/>
      </c>
    </row>
    <row r="392" spans="39:43">
      <c r="AM392" s="40">
        <f>+IF('（別紙１）原油換算シート【計画用】'!AM392&lt;&gt;"",'（別紙１）原油換算シート【計画用】'!AM392,"")</f>
        <v>378</v>
      </c>
      <c r="AN392" s="40" t="str">
        <f>+IF('（別紙１）原油換算シート【計画用】'!AN392&lt;&gt;"",'（別紙１）原油換算シート【計画用】'!AN392,"")</f>
        <v>A0142</v>
      </c>
      <c r="AO392" s="64" t="str">
        <f>+IF('（別紙１）原油換算シート【計画用】'!AO392&lt;&gt;"",'（別紙１）原油換算シート【計画用】'!AO392,"")</f>
        <v>武州瓦斯(株)メニューB(残差)</v>
      </c>
      <c r="AP392" s="65">
        <f>+IF('（別紙１）原油換算シート【計画用】'!AP392&lt;&gt;"",'（別紙１）原油換算シート【計画用】'!AP392,"")</f>
        <v>4.2000000000000002E-4</v>
      </c>
      <c r="AQ392" s="1" t="str">
        <f>+IF('（別紙１）原油換算シート【計画用】'!AQ392&lt;&gt;"",'（別紙１）原油換算シート【計画用】'!AQ392,"")</f>
        <v/>
      </c>
    </row>
    <row r="393" spans="39:43">
      <c r="AM393" s="40">
        <f>+IF('（別紙１）原油換算シート【計画用】'!AM393&lt;&gt;"",'（別紙１）原油換算シート【計画用】'!AM393,"")</f>
        <v>379</v>
      </c>
      <c r="AN393" s="40" t="str">
        <f>+IF('（別紙１）原油換算シート【計画用】'!AN393&lt;&gt;"",'（別紙１）原油換算シート【計画用】'!AN393,"")</f>
        <v>A0142</v>
      </c>
      <c r="AO393" s="64" t="str">
        <f>+IF('（別紙１）原油換算シート【計画用】'!AO393&lt;&gt;"",'（別紙１）原油換算シート【計画用】'!AO393,"")</f>
        <v>武州瓦斯(株)(参考値)事業者全体</v>
      </c>
      <c r="AP393" s="65">
        <f>+IF('（別紙１）原油換算シート【計画用】'!AP393&lt;&gt;"",'（別紙１）原油換算シート【計画用】'!AP393,"")</f>
        <v>4.1599999999999997E-4</v>
      </c>
      <c r="AQ393" s="1" t="str">
        <f>+IF('（別紙１）原油換算シート【計画用】'!AQ393&lt;&gt;"",'（別紙１）原油換算シート【計画用】'!AQ393,"")</f>
        <v/>
      </c>
    </row>
    <row r="394" spans="39:43">
      <c r="AM394" s="40">
        <f>+IF('（別紙１）原油換算シート【計画用】'!AM394&lt;&gt;"",'（別紙１）原油換算シート【計画用】'!AM394,"")</f>
        <v>380</v>
      </c>
      <c r="AN394" s="40" t="str">
        <f>+IF('（別紙１）原油換算シート【計画用】'!AN394&lt;&gt;"",'（別紙１）原油換算シート【計画用】'!AN394,"")</f>
        <v>A0143</v>
      </c>
      <c r="AO394" s="64" t="str">
        <f>+IF('（別紙１）原油換算シート【計画用】'!AO394&lt;&gt;"",'（別紙１）原油換算シート【計画用】'!AO394,"")</f>
        <v>リニューアブル・ジャパン(株)メニューA</v>
      </c>
      <c r="AP394" s="65">
        <f>+IF('（別紙１）原油換算シート【計画用】'!AP394&lt;&gt;"",'（別紙１）原油換算シート【計画用】'!AP394,"")</f>
        <v>0</v>
      </c>
      <c r="AQ394" s="1" t="str">
        <f>+IF('（別紙１）原油換算シート【計画用】'!AQ394&lt;&gt;"",'（別紙１）原油換算シート【計画用】'!AQ394,"")</f>
        <v/>
      </c>
    </row>
    <row r="395" spans="39:43">
      <c r="AM395" s="40">
        <f>+IF('（別紙１）原油換算シート【計画用】'!AM395&lt;&gt;"",'（別紙１）原油換算シート【計画用】'!AM395,"")</f>
        <v>381</v>
      </c>
      <c r="AN395" s="40" t="str">
        <f>+IF('（別紙１）原油換算シート【計画用】'!AN395&lt;&gt;"",'（別紙１）原油換算シート【計画用】'!AN395,"")</f>
        <v>A0143</v>
      </c>
      <c r="AO395" s="64" t="str">
        <f>+IF('（別紙１）原油換算シート【計画用】'!AO395&lt;&gt;"",'（別紙１）原油換算シート【計画用】'!AO395,"")</f>
        <v>リニューアブル・ジャパン(株)(参考値)事業者全体</v>
      </c>
      <c r="AP395" s="65">
        <f>+IF('（別紙１）原油換算シート【計画用】'!AP395&lt;&gt;"",'（別紙１）原油換算シート【計画用】'!AP395,"")</f>
        <v>0</v>
      </c>
      <c r="AQ395" s="1" t="str">
        <f>+IF('（別紙１）原油換算シート【計画用】'!AQ395&lt;&gt;"",'（別紙１）原油換算シート【計画用】'!AQ395,"")</f>
        <v/>
      </c>
    </row>
    <row r="396" spans="39:43">
      <c r="AM396" s="40">
        <f>+IF('（別紙１）原油換算シート【計画用】'!AM396&lt;&gt;"",'（別紙１）原油換算シート【計画用】'!AM396,"")</f>
        <v>382</v>
      </c>
      <c r="AN396" s="40" t="str">
        <f>+IF('（別紙１）原油換算シート【計画用】'!AN396&lt;&gt;"",'（別紙１）原油換算シート【計画用】'!AN396,"")</f>
        <v>A0144</v>
      </c>
      <c r="AO396" s="64" t="str">
        <f>+IF('（別紙１）原油換算シート【計画用】'!AO396&lt;&gt;"",'（別紙１）原油換算シート【計画用】'!AO396,"")</f>
        <v>大垣ガス(株)</v>
      </c>
      <c r="AP396" s="65">
        <f>+IF('（別紙１）原油換算シート【計画用】'!AP396&lt;&gt;"",'（別紙１）原油換算シート【計画用】'!AP396,"")</f>
        <v>4.1899999999999999E-4</v>
      </c>
      <c r="AQ396" s="1" t="str">
        <f>+IF('（別紙１）原油換算シート【計画用】'!AQ396&lt;&gt;"",'（別紙１）原油換算シート【計画用】'!AQ396,"")</f>
        <v/>
      </c>
    </row>
    <row r="397" spans="39:43">
      <c r="AM397" s="40">
        <f>+IF('（別紙１）原油換算シート【計画用】'!AM397&lt;&gt;"",'（別紙１）原油換算シート【計画用】'!AM397,"")</f>
        <v>383</v>
      </c>
      <c r="AN397" s="40" t="str">
        <f>+IF('（別紙１）原油換算シート【計画用】'!AN397&lt;&gt;"",'（別紙１）原油換算シート【計画用】'!AN397,"")</f>
        <v>A0145</v>
      </c>
      <c r="AO397" s="64" t="str">
        <f>+IF('（別紙１）原油換算シート【計画用】'!AO397&lt;&gt;"",'（別紙１）原油換算シート【計画用】'!AO397,"")</f>
        <v>(株)藤田商店メニューA</v>
      </c>
      <c r="AP397" s="65">
        <f>+IF('（別紙１）原油換算シート【計画用】'!AP397&lt;&gt;"",'（別紙１）原油換算シート【計画用】'!AP397,"")</f>
        <v>2.0599999999999999E-4</v>
      </c>
      <c r="AQ397" s="1" t="str">
        <f>+IF('（別紙１）原油換算シート【計画用】'!AQ397&lt;&gt;"",'（別紙１）原油換算シート【計画用】'!AQ397,"")</f>
        <v/>
      </c>
    </row>
    <row r="398" spans="39:43">
      <c r="AM398" s="40">
        <f>+IF('（別紙１）原油換算シート【計画用】'!AM398&lt;&gt;"",'（別紙１）原油換算シート【計画用】'!AM398,"")</f>
        <v>384</v>
      </c>
      <c r="AN398" s="40" t="str">
        <f>+IF('（別紙１）原油換算シート【計画用】'!AN398&lt;&gt;"",'（別紙１）原油換算シート【計画用】'!AN398,"")</f>
        <v>A0145</v>
      </c>
      <c r="AO398" s="64" t="str">
        <f>+IF('（別紙１）原油換算シート【計画用】'!AO398&lt;&gt;"",'（別紙１）原油換算シート【計画用】'!AO398,"")</f>
        <v>(株)藤田商店メニューB</v>
      </c>
      <c r="AP398" s="65">
        <f>+IF('（別紙１）原油換算シート【計画用】'!AP398&lt;&gt;"",'（別紙１）原油換算シート【計画用】'!AP398,"")</f>
        <v>3.2499999999999999E-4</v>
      </c>
      <c r="AQ398" s="1" t="str">
        <f>+IF('（別紙１）原油換算シート【計画用】'!AQ398&lt;&gt;"",'（別紙１）原油換算シート【計画用】'!AQ398,"")</f>
        <v/>
      </c>
    </row>
    <row r="399" spans="39:43">
      <c r="AM399" s="40">
        <f>+IF('（別紙１）原油換算シート【計画用】'!AM399&lt;&gt;"",'（別紙１）原油換算シート【計画用】'!AM399,"")</f>
        <v>385</v>
      </c>
      <c r="AN399" s="40" t="str">
        <f>+IF('（別紙１）原油換算シート【計画用】'!AN399&lt;&gt;"",'（別紙１）原油換算シート【計画用】'!AN399,"")</f>
        <v>A0145</v>
      </c>
      <c r="AO399" s="64" t="str">
        <f>+IF('（別紙１）原油換算シート【計画用】'!AO399&lt;&gt;"",'（別紙１）原油換算シート【計画用】'!AO399,"")</f>
        <v>(株)藤田商店メニューC(残差)</v>
      </c>
      <c r="AP399" s="65">
        <f>+IF('（別紙１）原油換算シート【計画用】'!AP399&lt;&gt;"",'（別紙１）原油換算シート【計画用】'!AP399,"")</f>
        <v>5.2999999999999998E-4</v>
      </c>
      <c r="AQ399" s="1" t="str">
        <f>+IF('（別紙１）原油換算シート【計画用】'!AQ399&lt;&gt;"",'（別紙１）原油換算シート【計画用】'!AQ399,"")</f>
        <v/>
      </c>
    </row>
    <row r="400" spans="39:43">
      <c r="AM400" s="40">
        <f>+IF('（別紙１）原油換算シート【計画用】'!AM400&lt;&gt;"",'（別紙１）原油換算シート【計画用】'!AM400,"")</f>
        <v>386</v>
      </c>
      <c r="AN400" s="40" t="str">
        <f>+IF('（別紙１）原油換算シート【計画用】'!AN400&lt;&gt;"",'（別紙１）原油換算シート【計画用】'!AN400,"")</f>
        <v>A0145</v>
      </c>
      <c r="AO400" s="64" t="str">
        <f>+IF('（別紙１）原油換算シート【計画用】'!AO400&lt;&gt;"",'（別紙１）原油換算シート【計画用】'!AO400,"")</f>
        <v>(株)藤田商店(参考値)事業者全体</v>
      </c>
      <c r="AP400" s="65">
        <f>+IF('（別紙１）原油換算シート【計画用】'!AP400&lt;&gt;"",'（別紙１）原油換算シート【計画用】'!AP400,"")</f>
        <v>4.8999999999999998E-4</v>
      </c>
      <c r="AQ400" s="1" t="str">
        <f>+IF('（別紙１）原油換算シート【計画用】'!AQ400&lt;&gt;"",'（別紙１）原油換算シート【計画用】'!AQ400,"")</f>
        <v/>
      </c>
    </row>
    <row r="401" spans="39:43">
      <c r="AM401" s="40">
        <f>+IF('（別紙１）原油換算シート【計画用】'!AM401&lt;&gt;"",'（別紙１）原油換算シート【計画用】'!AM401,"")</f>
        <v>387</v>
      </c>
      <c r="AN401" s="40" t="str">
        <f>+IF('（別紙１）原油換算シート【計画用】'!AN401&lt;&gt;"",'（別紙１）原油換算シート【計画用】'!AN401,"")</f>
        <v>A0149</v>
      </c>
      <c r="AO401" s="64" t="str">
        <f>+IF('（別紙１）原油換算シート【計画用】'!AO401&lt;&gt;"",'（別紙１）原油換算シート【計画用】'!AO401,"")</f>
        <v>(株)グローバルエンジニアリングメニューA</v>
      </c>
      <c r="AP401" s="65">
        <f>+IF('（別紙１）原油換算シート【計画用】'!AP401&lt;&gt;"",'（別紙１）原油換算シート【計画用】'!AP401,"")</f>
        <v>0</v>
      </c>
      <c r="AQ401" s="1" t="str">
        <f>+IF('（別紙１）原油換算シート【計画用】'!AQ401&lt;&gt;"",'（別紙１）原油換算シート【計画用】'!AQ401,"")</f>
        <v/>
      </c>
    </row>
    <row r="402" spans="39:43">
      <c r="AM402" s="40">
        <f>+IF('（別紙１）原油換算シート【計画用】'!AM402&lt;&gt;"",'（別紙１）原油換算シート【計画用】'!AM402,"")</f>
        <v>388</v>
      </c>
      <c r="AN402" s="40" t="str">
        <f>+IF('（別紙１）原油換算シート【計画用】'!AN402&lt;&gt;"",'（別紙１）原油換算シート【計画用】'!AN402,"")</f>
        <v>A0149</v>
      </c>
      <c r="AO402" s="64" t="str">
        <f>+IF('（別紙１）原油換算シート【計画用】'!AO402&lt;&gt;"",'（別紙１）原油換算シート【計画用】'!AO402,"")</f>
        <v>(株)グローバルエンジニアリングメニューB</v>
      </c>
      <c r="AP402" s="65">
        <f>+IF('（別紙１）原油換算シート【計画用】'!AP402&lt;&gt;"",'（別紙１）原油換算シート【計画用】'!AP402,"")</f>
        <v>0</v>
      </c>
      <c r="AQ402" s="1" t="str">
        <f>+IF('（別紙１）原油換算シート【計画用】'!AQ402&lt;&gt;"",'（別紙１）原油換算シート【計画用】'!AQ402,"")</f>
        <v/>
      </c>
    </row>
    <row r="403" spans="39:43">
      <c r="AM403" s="40">
        <f>+IF('（別紙１）原油換算シート【計画用】'!AM403&lt;&gt;"",'（別紙１）原油換算シート【計画用】'!AM403,"")</f>
        <v>389</v>
      </c>
      <c r="AN403" s="40" t="str">
        <f>+IF('（別紙１）原油換算シート【計画用】'!AN403&lt;&gt;"",'（別紙１）原油換算シート【計画用】'!AN403,"")</f>
        <v>A0149</v>
      </c>
      <c r="AO403" s="64" t="str">
        <f>+IF('（別紙１）原油換算シート【計画用】'!AO403&lt;&gt;"",'（別紙１）原油換算シート【計画用】'!AO403,"")</f>
        <v>(株)グローバルエンジニアリングメニューC(残差)</v>
      </c>
      <c r="AP403" s="65">
        <f>+IF('（別紙１）原油換算シート【計画用】'!AP403&lt;&gt;"",'（別紙１）原油換算シート【計画用】'!AP403,"")</f>
        <v>4.5199999999999998E-4</v>
      </c>
      <c r="AQ403" s="1" t="str">
        <f>+IF('（別紙１）原油換算シート【計画用】'!AQ403&lt;&gt;"",'（別紙１）原油換算シート【計画用】'!AQ403,"")</f>
        <v/>
      </c>
    </row>
    <row r="404" spans="39:43">
      <c r="AM404" s="40">
        <f>+IF('（別紙１）原油換算シート【計画用】'!AM404&lt;&gt;"",'（別紙１）原油換算シート【計画用】'!AM404,"")</f>
        <v>390</v>
      </c>
      <c r="AN404" s="40" t="str">
        <f>+IF('（別紙１）原油換算シート【計画用】'!AN404&lt;&gt;"",'（別紙１）原油換算シート【計画用】'!AN404,"")</f>
        <v>A0149</v>
      </c>
      <c r="AO404" s="64" t="str">
        <f>+IF('（別紙１）原油換算シート【計画用】'!AO404&lt;&gt;"",'（別紙１）原油換算シート【計画用】'!AO404,"")</f>
        <v>(株)グローバルエンジニアリング(参考値)事業者全体</v>
      </c>
      <c r="AP404" s="65">
        <f>+IF('（別紙１）原油換算シート【計画用】'!AP404&lt;&gt;"",'（別紙１）原油換算シート【計画用】'!AP404,"")</f>
        <v>4.1899999999999999E-4</v>
      </c>
      <c r="AQ404" s="1" t="str">
        <f>+IF('（別紙１）原油換算シート【計画用】'!AQ404&lt;&gt;"",'（別紙１）原油換算シート【計画用】'!AQ404,"")</f>
        <v/>
      </c>
    </row>
    <row r="405" spans="39:43">
      <c r="AM405" s="40">
        <f>+IF('（別紙１）原油換算シート【計画用】'!AM405&lt;&gt;"",'（別紙１）原油換算シート【計画用】'!AM405,"")</f>
        <v>391</v>
      </c>
      <c r="AN405" s="40" t="str">
        <f>+IF('（別紙１）原油換算シート【計画用】'!AN405&lt;&gt;"",'（別紙１）原油換算シート【計画用】'!AN405,"")</f>
        <v>A0150</v>
      </c>
      <c r="AO405" s="64" t="str">
        <f>+IF('（別紙１）原油換算シート【計画用】'!AO405&lt;&gt;"",'（別紙１）原油換算シート【計画用】'!AO405,"")</f>
        <v>九州エナジー(株)メニューA</v>
      </c>
      <c r="AP405" s="65">
        <f>+IF('（別紙１）原油換算シート【計画用】'!AP405&lt;&gt;"",'（別紙１）原油換算シート【計画用】'!AP405,"")</f>
        <v>0</v>
      </c>
      <c r="AQ405" s="1" t="str">
        <f>+IF('（別紙１）原油換算シート【計画用】'!AQ405&lt;&gt;"",'（別紙１）原油換算シート【計画用】'!AQ405,"")</f>
        <v/>
      </c>
    </row>
    <row r="406" spans="39:43">
      <c r="AM406" s="40">
        <f>+IF('（別紙１）原油換算シート【計画用】'!AM406&lt;&gt;"",'（別紙１）原油換算シート【計画用】'!AM406,"")</f>
        <v>392</v>
      </c>
      <c r="AN406" s="40" t="str">
        <f>+IF('（別紙１）原油換算シート【計画用】'!AN406&lt;&gt;"",'（別紙１）原油換算シート【計画用】'!AN406,"")</f>
        <v>A0150</v>
      </c>
      <c r="AO406" s="64" t="str">
        <f>+IF('（別紙１）原油換算シート【計画用】'!AO406&lt;&gt;"",'（別紙１）原油換算シート【計画用】'!AO406,"")</f>
        <v>九州エナジー(株)メニューB(残差)</v>
      </c>
      <c r="AP406" s="65">
        <f>+IF('（別紙１）原油換算シート【計画用】'!AP406&lt;&gt;"",'（別紙１）原油換算シート【計画用】'!AP406,"")</f>
        <v>2.1800000000000001E-4</v>
      </c>
      <c r="AQ406" s="1" t="str">
        <f>+IF('（別紙１）原油換算シート【計画用】'!AQ406&lt;&gt;"",'（別紙１）原油換算シート【計画用】'!AQ406,"")</f>
        <v/>
      </c>
    </row>
    <row r="407" spans="39:43">
      <c r="AM407" s="40">
        <f>+IF('（別紙１）原油換算シート【計画用】'!AM407&lt;&gt;"",'（別紙１）原油換算シート【計画用】'!AM407,"")</f>
        <v>393</v>
      </c>
      <c r="AN407" s="40" t="str">
        <f>+IF('（別紙１）原油換算シート【計画用】'!AN407&lt;&gt;"",'（別紙１）原油換算シート【計画用】'!AN407,"")</f>
        <v>A0150</v>
      </c>
      <c r="AO407" s="64" t="str">
        <f>+IF('（別紙１）原油換算シート【計画用】'!AO407&lt;&gt;"",'（別紙１）原油換算シート【計画用】'!AO407,"")</f>
        <v>九州エナジー(株)(参考値)事業者全体</v>
      </c>
      <c r="AP407" s="65">
        <f>+IF('（別紙１）原油換算シート【計画用】'!AP407&lt;&gt;"",'（別紙１）原油換算シート【計画用】'!AP407,"")</f>
        <v>2.13E-4</v>
      </c>
      <c r="AQ407" s="1" t="str">
        <f>+IF('（別紙１）原油換算シート【計画用】'!AQ407&lt;&gt;"",'（別紙１）原油換算シート【計画用】'!AQ407,"")</f>
        <v/>
      </c>
    </row>
    <row r="408" spans="39:43">
      <c r="AM408" s="40">
        <f>+IF('（別紙１）原油換算シート【計画用】'!AM408&lt;&gt;"",'（別紙１）原油換算シート【計画用】'!AM408,"")</f>
        <v>394</v>
      </c>
      <c r="AN408" s="40" t="str">
        <f>+IF('（別紙１）原油換算シート【計画用】'!AN408&lt;&gt;"",'（別紙１）原油換算シート【計画用】'!AN408,"")</f>
        <v>A0151</v>
      </c>
      <c r="AO408" s="64" t="str">
        <f>+IF('（別紙１）原油換算シート【計画用】'!AO408&lt;&gt;"",'（別紙１）原油換算シート【計画用】'!AO408,"")</f>
        <v>(株)トヨタエナジーソリューションズメニューA</v>
      </c>
      <c r="AP408" s="65">
        <f>+IF('（別紙１）原油換算シート【計画用】'!AP408&lt;&gt;"",'（別紙１）原油換算シート【計画用】'!AP408,"")</f>
        <v>0</v>
      </c>
      <c r="AQ408" s="1" t="str">
        <f>+IF('（別紙１）原油換算シート【計画用】'!AQ408&lt;&gt;"",'（別紙１）原油換算シート【計画用】'!AQ408,"")</f>
        <v/>
      </c>
    </row>
    <row r="409" spans="39:43">
      <c r="AM409" s="40">
        <f>+IF('（別紙１）原油換算シート【計画用】'!AM409&lt;&gt;"",'（別紙１）原油換算シート【計画用】'!AM409,"")</f>
        <v>395</v>
      </c>
      <c r="AN409" s="40" t="str">
        <f>+IF('（別紙１）原油換算シート【計画用】'!AN409&lt;&gt;"",'（別紙１）原油換算シート【計画用】'!AN409,"")</f>
        <v>A0151</v>
      </c>
      <c r="AO409" s="64" t="str">
        <f>+IF('（別紙１）原油換算シート【計画用】'!AO409&lt;&gt;"",'（別紙１）原油換算シート【計画用】'!AO409,"")</f>
        <v>(株)トヨタエナジーソリューションズメニューB(残差)</v>
      </c>
      <c r="AP409" s="65">
        <f>+IF('（別紙１）原油換算シート【計画用】'!AP409&lt;&gt;"",'（別紙１）原油換算シート【計画用】'!AP409,"")</f>
        <v>4.8999999999999998E-4</v>
      </c>
      <c r="AQ409" s="1" t="str">
        <f>+IF('（別紙１）原油換算シート【計画用】'!AQ409&lt;&gt;"",'（別紙１）原油換算シート【計画用】'!AQ409,"")</f>
        <v/>
      </c>
    </row>
    <row r="410" spans="39:43">
      <c r="AM410" s="40">
        <f>+IF('（別紙１）原油換算シート【計画用】'!AM410&lt;&gt;"",'（別紙１）原油換算シート【計画用】'!AM410,"")</f>
        <v>396</v>
      </c>
      <c r="AN410" s="40" t="str">
        <f>+IF('（別紙１）原油換算シート【計画用】'!AN410&lt;&gt;"",'（別紙１）原油換算シート【計画用】'!AN410,"")</f>
        <v>A0151</v>
      </c>
      <c r="AO410" s="64" t="str">
        <f>+IF('（別紙１）原油換算シート【計画用】'!AO410&lt;&gt;"",'（別紙１）原油換算シート【計画用】'!AO410,"")</f>
        <v>(株)トヨタエナジーソリューションズ(参考値)事業者全体</v>
      </c>
      <c r="AP410" s="65">
        <f>+IF('（別紙１）原油換算シート【計画用】'!AP410&lt;&gt;"",'（別紙１）原油換算シート【計画用】'!AP410,"")</f>
        <v>4.8299999999999998E-4</v>
      </c>
      <c r="AQ410" s="1" t="str">
        <f>+IF('（別紙１）原油換算シート【計画用】'!AQ410&lt;&gt;"",'（別紙１）原油換算シート【計画用】'!AQ410,"")</f>
        <v/>
      </c>
    </row>
    <row r="411" spans="39:43">
      <c r="AM411" s="40">
        <f>+IF('（別紙１）原油換算シート【計画用】'!AM411&lt;&gt;"",'（別紙１）原油換算シート【計画用】'!AM411,"")</f>
        <v>397</v>
      </c>
      <c r="AN411" s="40" t="str">
        <f>+IF('（別紙１）原油換算シート【計画用】'!AN411&lt;&gt;"",'（別紙１）原油換算シート【計画用】'!AN411,"")</f>
        <v>A0153</v>
      </c>
      <c r="AO411" s="64" t="str">
        <f>+IF('（別紙１）原油換算シート【計画用】'!AO411&lt;&gt;"",'（別紙１）原油換算シート【計画用】'!AO411,"")</f>
        <v>(株)エナリス・パワー・マーケティングメニューA</v>
      </c>
      <c r="AP411" s="65">
        <f>+IF('（別紙１）原油換算シート【計画用】'!AP411&lt;&gt;"",'（別紙１）原油換算シート【計画用】'!AP411,"")</f>
        <v>0</v>
      </c>
      <c r="AQ411" s="1" t="str">
        <f>+IF('（別紙１）原油換算シート【計画用】'!AQ411&lt;&gt;"",'（別紙１）原油換算シート【計画用】'!AQ411,"")</f>
        <v/>
      </c>
    </row>
    <row r="412" spans="39:43">
      <c r="AM412" s="40">
        <f>+IF('（別紙１）原油換算シート【計画用】'!AM412&lt;&gt;"",'（別紙１）原油換算シート【計画用】'!AM412,"")</f>
        <v>398</v>
      </c>
      <c r="AN412" s="40" t="str">
        <f>+IF('（別紙１）原油換算シート【計画用】'!AN412&lt;&gt;"",'（別紙１）原油換算シート【計画用】'!AN412,"")</f>
        <v>A0153</v>
      </c>
      <c r="AO412" s="64" t="str">
        <f>+IF('（別紙１）原油換算シート【計画用】'!AO412&lt;&gt;"",'（別紙１）原油換算シート【計画用】'!AO412,"")</f>
        <v>(株)エナリス・パワー・マーケティングメニューB</v>
      </c>
      <c r="AP412" s="65">
        <f>+IF('（別紙１）原油換算シート【計画用】'!AP412&lt;&gt;"",'（別紙１）原油換算シート【計画用】'!AP412,"")</f>
        <v>0</v>
      </c>
      <c r="AQ412" s="1" t="str">
        <f>+IF('（別紙１）原油換算シート【計画用】'!AQ412&lt;&gt;"",'（別紙１）原油換算シート【計画用】'!AQ412,"")</f>
        <v/>
      </c>
    </row>
    <row r="413" spans="39:43">
      <c r="AM413" s="40">
        <f>+IF('（別紙１）原油換算シート【計画用】'!AM413&lt;&gt;"",'（別紙１）原油換算シート【計画用】'!AM413,"")</f>
        <v>399</v>
      </c>
      <c r="AN413" s="40" t="str">
        <f>+IF('（別紙１）原油換算シート【計画用】'!AN413&lt;&gt;"",'（別紙１）原油換算シート【計画用】'!AN413,"")</f>
        <v>A0153</v>
      </c>
      <c r="AO413" s="64" t="str">
        <f>+IF('（別紙１）原油換算シート【計画用】'!AO413&lt;&gt;"",'（別紙１）原油換算シート【計画用】'!AO413,"")</f>
        <v>(株)エナリス・パワー・マーケティングメニューC</v>
      </c>
      <c r="AP413" s="65">
        <f>+IF('（別紙１）原油換算シート【計画用】'!AP413&lt;&gt;"",'（別紙１）原油換算シート【計画用】'!AP413,"")</f>
        <v>4.0000000000000002E-4</v>
      </c>
      <c r="AQ413" s="1" t="str">
        <f>+IF('（別紙１）原油換算シート【計画用】'!AQ413&lt;&gt;"",'（別紙１）原油換算シート【計画用】'!AQ413,"")</f>
        <v/>
      </c>
    </row>
    <row r="414" spans="39:43">
      <c r="AM414" s="40">
        <f>+IF('（別紙１）原油換算シート【計画用】'!AM414&lt;&gt;"",'（別紙１）原油換算シート【計画用】'!AM414,"")</f>
        <v>400</v>
      </c>
      <c r="AN414" s="40" t="str">
        <f>+IF('（別紙１）原油換算シート【計画用】'!AN414&lt;&gt;"",'（別紙１）原油換算シート【計画用】'!AN414,"")</f>
        <v>A0153</v>
      </c>
      <c r="AO414" s="64" t="str">
        <f>+IF('（別紙１）原油換算シート【計画用】'!AO414&lt;&gt;"",'（別紙１）原油換算シート【計画用】'!AO414,"")</f>
        <v>(株)エナリス・パワー・マーケティングメニューD</v>
      </c>
      <c r="AP414" s="65">
        <f>+IF('（別紙１）原油換算シート【計画用】'!AP414&lt;&gt;"",'（別紙１）原油換算シート【計画用】'!AP414,"")</f>
        <v>0</v>
      </c>
      <c r="AQ414" s="1" t="str">
        <f>+IF('（別紙１）原油換算シート【計画用】'!AQ414&lt;&gt;"",'（別紙１）原油換算シート【計画用】'!AQ414,"")</f>
        <v/>
      </c>
    </row>
    <row r="415" spans="39:43">
      <c r="AM415" s="40">
        <f>+IF('（別紙１）原油換算シート【計画用】'!AM415&lt;&gt;"",'（別紙１）原油換算シート【計画用】'!AM415,"")</f>
        <v>401</v>
      </c>
      <c r="AN415" s="40" t="str">
        <f>+IF('（別紙１）原油換算シート【計画用】'!AN415&lt;&gt;"",'（別紙１）原油換算シート【計画用】'!AN415,"")</f>
        <v>A0153</v>
      </c>
      <c r="AO415" s="64" t="str">
        <f>+IF('（別紙１）原油換算シート【計画用】'!AO415&lt;&gt;"",'（別紙１）原油換算シート【計画用】'!AO415,"")</f>
        <v>(株)エナリス・パワー・マーケティングメニューE(残差)</v>
      </c>
      <c r="AP415" s="65">
        <f>+IF('（別紙１）原油換算シート【計画用】'!AP415&lt;&gt;"",'（別紙１）原油換算シート【計画用】'!AP415,"")</f>
        <v>4.2200000000000001E-4</v>
      </c>
      <c r="AQ415" s="1" t="str">
        <f>+IF('（別紙１）原油換算シート【計画用】'!AQ415&lt;&gt;"",'（別紙１）原油換算シート【計画用】'!AQ415,"")</f>
        <v>※</v>
      </c>
    </row>
    <row r="416" spans="39:43">
      <c r="AM416" s="40">
        <f>+IF('（別紙１）原油換算シート【計画用】'!AM416&lt;&gt;"",'（別紙１）原油換算シート【計画用】'!AM416,"")</f>
        <v>402</v>
      </c>
      <c r="AN416" s="40" t="str">
        <f>+IF('（別紙１）原油換算シート【計画用】'!AN416&lt;&gt;"",'（別紙１）原油換算シート【計画用】'!AN416,"")</f>
        <v>A0153</v>
      </c>
      <c r="AO416" s="64" t="str">
        <f>+IF('（別紙１）原油換算シート【計画用】'!AO416&lt;&gt;"",'（別紙１）原油換算シート【計画用】'!AO416,"")</f>
        <v>(株)エナリス・パワー・マーケティング(参考値)事業者全体</v>
      </c>
      <c r="AP416" s="65">
        <f>+IF('（別紙１）原油換算シート【計画用】'!AP416&lt;&gt;"",'（別紙１）原油換算シート【計画用】'!AP416,"")</f>
        <v>4.57E-4</v>
      </c>
      <c r="AQ416" s="1" t="str">
        <f>+IF('（別紙１）原油換算シート【計画用】'!AQ416&lt;&gt;"",'（別紙１）原油換算シート【計画用】'!AQ416,"")</f>
        <v/>
      </c>
    </row>
    <row r="417" spans="39:43">
      <c r="AM417" s="40">
        <f>+IF('（別紙１）原油換算シート【計画用】'!AM417&lt;&gt;"",'（別紙１）原油換算シート【計画用】'!AM417,"")</f>
        <v>403</v>
      </c>
      <c r="AN417" s="40" t="str">
        <f>+IF('（別紙１）原油換算シート【計画用】'!AN417&lt;&gt;"",'（別紙１）原油換算シート【計画用】'!AN417,"")</f>
        <v>A0154</v>
      </c>
      <c r="AO417" s="64" t="str">
        <f>+IF('（別紙１）原油換算シート【計画用】'!AO417&lt;&gt;"",'（別紙１）原油換算シート【計画用】'!AO417,"")</f>
        <v>歌舞伎エナジー(株)</v>
      </c>
      <c r="AP417" s="65">
        <f>+IF('（別紙１）原油換算シート【計画用】'!AP417&lt;&gt;"",'（別紙１）原油換算シート【計画用】'!AP417,"")</f>
        <v>5.7700000000000004E-4</v>
      </c>
      <c r="AQ417" s="1" t="str">
        <f>+IF('（別紙１）原油換算シート【計画用】'!AQ417&lt;&gt;"",'（別紙１）原油換算シート【計画用】'!AQ417,"")</f>
        <v/>
      </c>
    </row>
    <row r="418" spans="39:43">
      <c r="AM418" s="40">
        <f>+IF('（別紙１）原油換算シート【計画用】'!AM418&lt;&gt;"",'（別紙１）原油換算シート【計画用】'!AM418,"")</f>
        <v>404</v>
      </c>
      <c r="AN418" s="40" t="str">
        <f>+IF('（別紙１）原油換算シート【計画用】'!AN418&lt;&gt;"",'（別紙１）原油換算シート【計画用】'!AN418,"")</f>
        <v>A0155</v>
      </c>
      <c r="AO418" s="64" t="str">
        <f>+IF('（別紙１）原油換算シート【計画用】'!AO418&lt;&gt;"",'（別紙１）原油換算シート【計画用】'!AO418,"")</f>
        <v>みやまスマートエネルギー(株)メニューA</v>
      </c>
      <c r="AP418" s="65">
        <f>+IF('（別紙１）原油換算シート【計画用】'!AP418&lt;&gt;"",'（別紙１）原油換算シート【計画用】'!AP418,"")</f>
        <v>0</v>
      </c>
      <c r="AQ418" s="1" t="str">
        <f>+IF('（別紙１）原油換算シート【計画用】'!AQ418&lt;&gt;"",'（別紙１）原油換算シート【計画用】'!AQ418,"")</f>
        <v/>
      </c>
    </row>
    <row r="419" spans="39:43">
      <c r="AM419" s="40">
        <f>+IF('（別紙１）原油換算シート【計画用】'!AM419&lt;&gt;"",'（別紙１）原油換算シート【計画用】'!AM419,"")</f>
        <v>405</v>
      </c>
      <c r="AN419" s="40" t="str">
        <f>+IF('（別紙１）原油換算シート【計画用】'!AN419&lt;&gt;"",'（別紙１）原油換算シート【計画用】'!AN419,"")</f>
        <v>A0155</v>
      </c>
      <c r="AO419" s="64" t="str">
        <f>+IF('（別紙１）原油換算シート【計画用】'!AO419&lt;&gt;"",'（別紙１）原油換算シート【計画用】'!AO419,"")</f>
        <v>みやまスマートエネルギー(株)メニューB(残差)</v>
      </c>
      <c r="AP419" s="65">
        <f>+IF('（別紙１）原油換算シート【計画用】'!AP419&lt;&gt;"",'（別紙１）原油換算シート【計画用】'!AP419,"")</f>
        <v>4.4499999999999997E-4</v>
      </c>
      <c r="AQ419" s="1" t="str">
        <f>+IF('（別紙１）原油換算シート【計画用】'!AQ419&lt;&gt;"",'（別紙１）原油換算シート【計画用】'!AQ419,"")</f>
        <v/>
      </c>
    </row>
    <row r="420" spans="39:43">
      <c r="AM420" s="40">
        <f>+IF('（別紙１）原油換算シート【計画用】'!AM420&lt;&gt;"",'（別紙１）原油換算シート【計画用】'!AM420,"")</f>
        <v>406</v>
      </c>
      <c r="AN420" s="40" t="str">
        <f>+IF('（別紙１）原油換算シート【計画用】'!AN420&lt;&gt;"",'（別紙１）原油換算シート【計画用】'!AN420,"")</f>
        <v>A0155</v>
      </c>
      <c r="AO420" s="64" t="str">
        <f>+IF('（別紙１）原油換算シート【計画用】'!AO420&lt;&gt;"",'（別紙１）原油換算シート【計画用】'!AO420,"")</f>
        <v>みやまスマートエネルギー(株)(参考値)事業者全体</v>
      </c>
      <c r="AP420" s="65">
        <f>+IF('（別紙１）原油換算シート【計画用】'!AP420&lt;&gt;"",'（別紙１）原油換算シート【計画用】'!AP420,"")</f>
        <v>4.37E-4</v>
      </c>
      <c r="AQ420" s="1" t="str">
        <f>+IF('（別紙１）原油換算シート【計画用】'!AQ420&lt;&gt;"",'（別紙１）原油換算シート【計画用】'!AQ420,"")</f>
        <v/>
      </c>
    </row>
    <row r="421" spans="39:43">
      <c r="AM421" s="40">
        <f>+IF('（別紙１）原油換算シート【計画用】'!AM421&lt;&gt;"",'（別紙１）原油換算シート【計画用】'!AM421,"")</f>
        <v>407</v>
      </c>
      <c r="AN421" s="40" t="str">
        <f>+IF('（別紙１）原油換算シート【計画用】'!AN421&lt;&gt;"",'（別紙１）原油換算シート【計画用】'!AN421,"")</f>
        <v>A0156</v>
      </c>
      <c r="AO421" s="64" t="str">
        <f>+IF('（別紙１）原油換算シート【計画用】'!AO421&lt;&gt;"",'（別紙１）原油換算シート【計画用】'!AO421,"")</f>
        <v>エフィシエント(株)</v>
      </c>
      <c r="AP421" s="65">
        <f>+IF('（別紙１）原油換算シート【計画用】'!AP421&lt;&gt;"",'（別紙１）原油換算シート【計画用】'!AP421,"")</f>
        <v>4.2200000000000001E-4</v>
      </c>
      <c r="AQ421" s="1" t="str">
        <f>+IF('（別紙１）原油換算シート【計画用】'!AQ421&lt;&gt;"",'（別紙１）原油換算シート【計画用】'!AQ421,"")</f>
        <v>※</v>
      </c>
    </row>
    <row r="422" spans="39:43">
      <c r="AM422" s="40">
        <f>+IF('（別紙１）原油換算シート【計画用】'!AM422&lt;&gt;"",'（別紙１）原油換算シート【計画用】'!AM422,"")</f>
        <v>408</v>
      </c>
      <c r="AN422" s="40" t="str">
        <f>+IF('（別紙１）原油換算シート【計画用】'!AN422&lt;&gt;"",'（別紙１）原油換算シート【計画用】'!AN422,"")</f>
        <v>A0157</v>
      </c>
      <c r="AO422" s="64" t="str">
        <f>+IF('（別紙１）原油換算シート【計画用】'!AO422&lt;&gt;"",'（別紙１）原油換算シート【計画用】'!AO422,"")</f>
        <v>(株)生活クラブエナジーメニューA</v>
      </c>
      <c r="AP422" s="65">
        <f>+IF('（別紙１）原油換算シート【計画用】'!AP422&lt;&gt;"",'（別紙１）原油換算シート【計画用】'!AP422,"")</f>
        <v>2.8299999999999999E-4</v>
      </c>
      <c r="AQ422" s="1" t="str">
        <f>+IF('（別紙１）原油換算シート【計画用】'!AQ422&lt;&gt;"",'（別紙１）原油換算シート【計画用】'!AQ422,"")</f>
        <v/>
      </c>
    </row>
    <row r="423" spans="39:43">
      <c r="AM423" s="40">
        <f>+IF('（別紙１）原油換算シート【計画用】'!AM423&lt;&gt;"",'（別紙１）原油換算シート【計画用】'!AM423,"")</f>
        <v>409</v>
      </c>
      <c r="AN423" s="40" t="str">
        <f>+IF('（別紙１）原油換算シート【計画用】'!AN423&lt;&gt;"",'（別紙１）原油換算シート【計画用】'!AN423,"")</f>
        <v>A0157</v>
      </c>
      <c r="AO423" s="64" t="str">
        <f>+IF('（別紙１）原油換算シート【計画用】'!AO423&lt;&gt;"",'（別紙１）原油換算シート【計画用】'!AO423,"")</f>
        <v>(株)生活クラブエナジーメニューB</v>
      </c>
      <c r="AP423" s="65">
        <f>+IF('（別紙１）原油換算シート【計画用】'!AP423&lt;&gt;"",'（別紙１）原油換算シート【計画用】'!AP423,"")</f>
        <v>0</v>
      </c>
      <c r="AQ423" s="1" t="str">
        <f>+IF('（別紙１）原油換算シート【計画用】'!AQ423&lt;&gt;"",'（別紙１）原油換算シート【計画用】'!AQ423,"")</f>
        <v/>
      </c>
    </row>
    <row r="424" spans="39:43">
      <c r="AM424" s="40">
        <f>+IF('（別紙１）原油換算シート【計画用】'!AM424&lt;&gt;"",'（別紙１）原油換算シート【計画用】'!AM424,"")</f>
        <v>410</v>
      </c>
      <c r="AN424" s="40" t="str">
        <f>+IF('（別紙１）原油換算シート【計画用】'!AN424&lt;&gt;"",'（別紙１）原油換算シート【計画用】'!AN424,"")</f>
        <v>A0157</v>
      </c>
      <c r="AO424" s="64" t="str">
        <f>+IF('（別紙１）原油換算シート【計画用】'!AO424&lt;&gt;"",'（別紙１）原油換算シート【計画用】'!AO424,"")</f>
        <v>(株)生活クラブエナジーメニューC(残差)</v>
      </c>
      <c r="AP424" s="65">
        <f>+IF('（別紙１）原油換算シート【計画用】'!AP424&lt;&gt;"",'（別紙１）原油換算シート【計画用】'!AP424,"")</f>
        <v>5.5500000000000005E-4</v>
      </c>
      <c r="AQ424" s="1" t="str">
        <f>+IF('（別紙１）原油換算シート【計画用】'!AQ424&lt;&gt;"",'（別紙１）原油換算シート【計画用】'!AQ424,"")</f>
        <v/>
      </c>
    </row>
    <row r="425" spans="39:43">
      <c r="AM425" s="40">
        <f>+IF('（別紙１）原油換算シート【計画用】'!AM425&lt;&gt;"",'（別紙１）原油換算シート【計画用】'!AM425,"")</f>
        <v>411</v>
      </c>
      <c r="AN425" s="40" t="str">
        <f>+IF('（別紙１）原油換算シート【計画用】'!AN425&lt;&gt;"",'（別紙１）原油換算シート【計画用】'!AN425,"")</f>
        <v>A0157</v>
      </c>
      <c r="AO425" s="64" t="str">
        <f>+IF('（別紙１）原油換算シート【計画用】'!AO425&lt;&gt;"",'（別紙１）原油換算シート【計画用】'!AO425,"")</f>
        <v>(株)生活クラブエナジー(参考値)事業者全体</v>
      </c>
      <c r="AP425" s="65">
        <f>+IF('（別紙１）原油換算シート【計画用】'!AP425&lt;&gt;"",'（別紙１）原油換算シート【計画用】'!AP425,"")</f>
        <v>5.2099999999999998E-4</v>
      </c>
      <c r="AQ425" s="1" t="str">
        <f>+IF('（別紙１）原油換算シート【計画用】'!AQ425&lt;&gt;"",'（別紙１）原油換算シート【計画用】'!AQ425,"")</f>
        <v/>
      </c>
    </row>
    <row r="426" spans="39:43">
      <c r="AM426" s="40">
        <f>+IF('（別紙１）原油換算シート【計画用】'!AM426&lt;&gt;"",'（別紙１）原油換算シート【計画用】'!AM426,"")</f>
        <v>412</v>
      </c>
      <c r="AN426" s="40" t="str">
        <f>+IF('（別紙１）原油換算シート【計画用】'!AN426&lt;&gt;"",'（別紙１）原油換算シート【計画用】'!AN426,"")</f>
        <v>A0158</v>
      </c>
      <c r="AO426" s="64" t="str">
        <f>+IF('（別紙１）原油換算シート【計画用】'!AO426&lt;&gt;"",'（別紙１）原油換算シート【計画用】'!AO426,"")</f>
        <v>生活協同組合コープこうべメニューA</v>
      </c>
      <c r="AP426" s="65">
        <f>+IF('（別紙１）原油換算シート【計画用】'!AP426&lt;&gt;"",'（別紙１）原油換算シート【計画用】'!AP426,"")</f>
        <v>3.8699999999999997E-4</v>
      </c>
      <c r="AQ426" s="1" t="str">
        <f>+IF('（別紙１）原油換算シート【計画用】'!AQ426&lt;&gt;"",'（別紙１）原油換算シート【計画用】'!AQ426,"")</f>
        <v/>
      </c>
    </row>
    <row r="427" spans="39:43">
      <c r="AM427" s="40">
        <f>+IF('（別紙１）原油換算シート【計画用】'!AM427&lt;&gt;"",'（別紙１）原油換算シート【計画用】'!AM427,"")</f>
        <v>413</v>
      </c>
      <c r="AN427" s="40" t="str">
        <f>+IF('（別紙１）原油換算シート【計画用】'!AN427&lt;&gt;"",'（別紙１）原油換算シート【計画用】'!AN427,"")</f>
        <v>A0158</v>
      </c>
      <c r="AO427" s="64" t="str">
        <f>+IF('（別紙１）原油換算シート【計画用】'!AO427&lt;&gt;"",'（別紙１）原油換算シート【計画用】'!AO427,"")</f>
        <v>生活協同組合コープこうべメニューB</v>
      </c>
      <c r="AP427" s="65">
        <f>+IF('（別紙１）原油換算シート【計画用】'!AP427&lt;&gt;"",'（別紙１）原油換算シート【計画用】'!AP427,"")</f>
        <v>3.6299999999999999E-4</v>
      </c>
      <c r="AQ427" s="1" t="str">
        <f>+IF('（別紙１）原油換算シート【計画用】'!AQ427&lt;&gt;"",'（別紙１）原油換算シート【計画用】'!AQ427,"")</f>
        <v/>
      </c>
    </row>
    <row r="428" spans="39:43">
      <c r="AM428" s="40">
        <f>+IF('（別紙１）原油換算シート【計画用】'!AM428&lt;&gt;"",'（別紙１）原油換算シート【計画用】'!AM428,"")</f>
        <v>414</v>
      </c>
      <c r="AN428" s="40" t="str">
        <f>+IF('（別紙１）原油換算シート【計画用】'!AN428&lt;&gt;"",'（別紙１）原油換算シート【計画用】'!AN428,"")</f>
        <v>A0158</v>
      </c>
      <c r="AO428" s="64" t="str">
        <f>+IF('（別紙１）原油換算シート【計画用】'!AO428&lt;&gt;"",'（別紙１）原油換算シート【計画用】'!AO428,"")</f>
        <v>生活協同組合コープこうべメニューC(残差)</v>
      </c>
      <c r="AP428" s="65">
        <f>+IF('（別紙１）原油換算シート【計画用】'!AP428&lt;&gt;"",'（別紙１）原油換算シート【計画用】'!AP428,"")</f>
        <v>3.9500000000000001E-4</v>
      </c>
      <c r="AQ428" s="1" t="str">
        <f>+IF('（別紙１）原油換算シート【計画用】'!AQ428&lt;&gt;"",'（別紙１）原油換算シート【計画用】'!AQ428,"")</f>
        <v/>
      </c>
    </row>
    <row r="429" spans="39:43">
      <c r="AM429" s="40">
        <f>+IF('（別紙１）原油換算シート【計画用】'!AM429&lt;&gt;"",'（別紙１）原油換算シート【計画用】'!AM429,"")</f>
        <v>415</v>
      </c>
      <c r="AN429" s="40" t="str">
        <f>+IF('（別紙１）原油換算シート【計画用】'!AN429&lt;&gt;"",'（別紙１）原油換算シート【計画用】'!AN429,"")</f>
        <v>A0158</v>
      </c>
      <c r="AO429" s="64" t="str">
        <f>+IF('（別紙１）原油換算シート【計画用】'!AO429&lt;&gt;"",'（別紙１）原油換算シート【計画用】'!AO429,"")</f>
        <v>生活協同組合コープこうべ(参考値)事業者全体</v>
      </c>
      <c r="AP429" s="65">
        <f>+IF('（別紙１）原油換算シート【計画用】'!AP429&lt;&gt;"",'（別紙１）原油換算シート【計画用】'!AP429,"")</f>
        <v>3.8699999999999997E-4</v>
      </c>
      <c r="AQ429" s="1" t="str">
        <f>+IF('（別紙１）原油換算シート【計画用】'!AQ429&lt;&gt;"",'（別紙１）原油換算シート【計画用】'!AQ429,"")</f>
        <v/>
      </c>
    </row>
    <row r="430" spans="39:43">
      <c r="AM430" s="40">
        <f>+IF('（別紙１）原油換算シート【計画用】'!AM430&lt;&gt;"",'（別紙１）原油換算シート【計画用】'!AM430,"")</f>
        <v>416</v>
      </c>
      <c r="AN430" s="40" t="str">
        <f>+IF('（別紙１）原油換算シート【計画用】'!AN430&lt;&gt;"",'（別紙１）原油換算シート【計画用】'!AN430,"")</f>
        <v>A0159</v>
      </c>
      <c r="AO430" s="64" t="str">
        <f>+IF('（別紙１）原油換算シート【計画用】'!AO430&lt;&gt;"",'（別紙１）原油換算シート【計画用】'!AO430,"")</f>
        <v>(株)シーエナジー</v>
      </c>
      <c r="AP430" s="65">
        <f>+IF('（別紙１）原油換算シート【計画用】'!AP430&lt;&gt;"",'（別紙１）原油換算シート【計画用】'!AP430,"")</f>
        <v>4.1899999999999999E-4</v>
      </c>
      <c r="AQ430" s="1" t="str">
        <f>+IF('（別紙１）原油換算シート【計画用】'!AQ430&lt;&gt;"",'（別紙１）原油換算シート【計画用】'!AQ430,"")</f>
        <v/>
      </c>
    </row>
    <row r="431" spans="39:43">
      <c r="AM431" s="40">
        <f>+IF('（別紙１）原油換算シート【計画用】'!AM431&lt;&gt;"",'（別紙１）原油換算シート【計画用】'!AM431,"")</f>
        <v>417</v>
      </c>
      <c r="AN431" s="40" t="str">
        <f>+IF('（別紙１）原油換算シート【計画用】'!AN431&lt;&gt;"",'（別紙１）原油換算シート【計画用】'!AN431,"")</f>
        <v>A0160</v>
      </c>
      <c r="AO431" s="64" t="str">
        <f>+IF('（別紙１）原油換算シート【計画用】'!AO431&lt;&gt;"",'（別紙１）原油換算シート【計画用】'!AO431,"")</f>
        <v>角栄ガス(株)</v>
      </c>
      <c r="AP431" s="65">
        <f>+IF('（別紙１）原油換算シート【計画用】'!AP431&lt;&gt;"",'（別紙１）原油換算シート【計画用】'!AP431,"")</f>
        <v>4.1899999999999999E-4</v>
      </c>
      <c r="AQ431" s="1" t="str">
        <f>+IF('（別紙１）原油換算シート【計画用】'!AQ431&lt;&gt;"",'（別紙１）原油換算シート【計画用】'!AQ431,"")</f>
        <v/>
      </c>
    </row>
    <row r="432" spans="39:43">
      <c r="AM432" s="40">
        <f>+IF('（別紙１）原油換算シート【計画用】'!AM432&lt;&gt;"",'（別紙１）原油換算シート【計画用】'!AM432,"")</f>
        <v>418</v>
      </c>
      <c r="AN432" s="40" t="str">
        <f>+IF('（別紙１）原油換算シート【計画用】'!AN432&lt;&gt;"",'（別紙１）原油換算シート【計画用】'!AN432,"")</f>
        <v>A0161</v>
      </c>
      <c r="AO432" s="64" t="str">
        <f>+IF('（別紙１）原油換算シート【計画用】'!AO432&lt;&gt;"",'（別紙１）原油換算シート【計画用】'!AO432,"")</f>
        <v>京葉瓦斯(株)メニューA</v>
      </c>
      <c r="AP432" s="65">
        <f>+IF('（別紙１）原油換算シート【計画用】'!AP432&lt;&gt;"",'（別紙１）原油換算シート【計画用】'!AP432,"")</f>
        <v>0</v>
      </c>
      <c r="AQ432" s="1" t="str">
        <f>+IF('（別紙１）原油換算シート【計画用】'!AQ432&lt;&gt;"",'（別紙１）原油換算シート【計画用】'!AQ432,"")</f>
        <v/>
      </c>
    </row>
    <row r="433" spans="39:43">
      <c r="AM433" s="40">
        <f>+IF('（別紙１）原油換算シート【計画用】'!AM433&lt;&gt;"",'（別紙１）原油換算シート【計画用】'!AM433,"")</f>
        <v>419</v>
      </c>
      <c r="AN433" s="40" t="str">
        <f>+IF('（別紙１）原油換算シート【計画用】'!AN433&lt;&gt;"",'（別紙１）原油換算シート【計画用】'!AN433,"")</f>
        <v>A0161</v>
      </c>
      <c r="AO433" s="64" t="str">
        <f>+IF('（別紙１）原油換算シート【計画用】'!AO433&lt;&gt;"",'（別紙１）原油換算シート【計画用】'!AO433,"")</f>
        <v>京葉瓦斯(株)メニューB(残差)</v>
      </c>
      <c r="AP433" s="65">
        <f>+IF('（別紙１）原油換算シート【計画用】'!AP433&lt;&gt;"",'（別紙１）原油換算シート【計画用】'!AP433,"")</f>
        <v>5.4600000000000004E-4</v>
      </c>
      <c r="AQ433" s="1" t="str">
        <f>+IF('（別紙１）原油換算シート【計画用】'!AQ433&lt;&gt;"",'（別紙１）原油換算シート【計画用】'!AQ433,"")</f>
        <v/>
      </c>
    </row>
    <row r="434" spans="39:43">
      <c r="AM434" s="40">
        <f>+IF('（別紙１）原油換算シート【計画用】'!AM434&lt;&gt;"",'（別紙１）原油換算シート【計画用】'!AM434,"")</f>
        <v>420</v>
      </c>
      <c r="AN434" s="40" t="str">
        <f>+IF('（別紙１）原油換算シート【計画用】'!AN434&lt;&gt;"",'（別紙１）原油換算シート【計画用】'!AN434,"")</f>
        <v>A0161</v>
      </c>
      <c r="AO434" s="64" t="str">
        <f>+IF('（別紙１）原油換算シート【計画用】'!AO434&lt;&gt;"",'（別紙１）原油換算シート【計画用】'!AO434,"")</f>
        <v>京葉瓦斯(株)(参考値)事業者全体</v>
      </c>
      <c r="AP434" s="65">
        <f>+IF('（別紙１）原油換算シート【計画用】'!AP434&lt;&gt;"",'（別紙１）原油換算シート【計画用】'!AP434,"")</f>
        <v>5.4100000000000003E-4</v>
      </c>
      <c r="AQ434" s="1" t="str">
        <f>+IF('（別紙１）原油換算シート【計画用】'!AQ434&lt;&gt;"",'（別紙１）原油換算シート【計画用】'!AQ434,"")</f>
        <v/>
      </c>
    </row>
    <row r="435" spans="39:43">
      <c r="AM435" s="40">
        <f>+IF('（別紙１）原油換算シート【計画用】'!AM435&lt;&gt;"",'（別紙１）原油換算シート【計画用】'!AM435,"")</f>
        <v>421</v>
      </c>
      <c r="AN435" s="40" t="str">
        <f>+IF('（別紙１）原油換算シート【計画用】'!AN435&lt;&gt;"",'（別紙１）原油換算シート【計画用】'!AN435,"")</f>
        <v>A0162</v>
      </c>
      <c r="AO435" s="64" t="str">
        <f>+IF('（別紙１）原油換算シート【計画用】'!AO435&lt;&gt;"",'（別紙１）原油換算シート【計画用】'!AO435,"")</f>
        <v>TOPPANホールディングス(株)メニューA</v>
      </c>
      <c r="AP435" s="65">
        <f>+IF('（別紙１）原油換算シート【計画用】'!AP435&lt;&gt;"",'（別紙１）原油換算シート【計画用】'!AP435,"")</f>
        <v>8.3999999999999995E-5</v>
      </c>
      <c r="AQ435" s="1" t="str">
        <f>+IF('（別紙１）原油換算シート【計画用】'!AQ435&lt;&gt;"",'（別紙１）原油換算シート【計画用】'!AQ435,"")</f>
        <v/>
      </c>
    </row>
    <row r="436" spans="39:43">
      <c r="AM436" s="40">
        <f>+IF('（別紙１）原油換算シート【計画用】'!AM436&lt;&gt;"",'（別紙１）原油換算シート【計画用】'!AM436,"")</f>
        <v>422</v>
      </c>
      <c r="AN436" s="40" t="str">
        <f>+IF('（別紙１）原油換算シート【計画用】'!AN436&lt;&gt;"",'（別紙１）原油換算シート【計画用】'!AN436,"")</f>
        <v>A0162</v>
      </c>
      <c r="AO436" s="64" t="str">
        <f>+IF('（別紙１）原油換算シート【計画用】'!AO436&lt;&gt;"",'（別紙１）原油換算シート【計画用】'!AO436,"")</f>
        <v>TOPPANホールディングス(株)メニューB</v>
      </c>
      <c r="AP436" s="65">
        <f>+IF('（別紙１）原油換算シート【計画用】'!AP436&lt;&gt;"",'（別紙１）原油換算シート【計画用】'!AP436,"")</f>
        <v>1.7200000000000001E-4</v>
      </c>
      <c r="AQ436" s="1" t="str">
        <f>+IF('（別紙１）原油換算シート【計画用】'!AQ436&lt;&gt;"",'（別紙１）原油換算シート【計画用】'!AQ436,"")</f>
        <v/>
      </c>
    </row>
    <row r="437" spans="39:43">
      <c r="AM437" s="40">
        <f>+IF('（別紙１）原油換算シート【計画用】'!AM437&lt;&gt;"",'（別紙１）原油換算シート【計画用】'!AM437,"")</f>
        <v>423</v>
      </c>
      <c r="AN437" s="40" t="str">
        <f>+IF('（別紙１）原油換算シート【計画用】'!AN437&lt;&gt;"",'（別紙１）原油換算シート【計画用】'!AN437,"")</f>
        <v>A0162</v>
      </c>
      <c r="AO437" s="64" t="str">
        <f>+IF('（別紙１）原油換算シート【計画用】'!AO437&lt;&gt;"",'（別紙１）原油換算シート【計画用】'!AO437,"")</f>
        <v>TOPPANホールディングス(株)メニューC</v>
      </c>
      <c r="AP437" s="65">
        <f>+IF('（別紙１）原油換算シート【計画用】'!AP437&lt;&gt;"",'（別紙１）原油換算シート【計画用】'!AP437,"")</f>
        <v>1.8000000000000001E-4</v>
      </c>
      <c r="AQ437" s="1" t="str">
        <f>+IF('（別紙１）原油換算シート【計画用】'!AQ437&lt;&gt;"",'（別紙１）原油換算シート【計画用】'!AQ437,"")</f>
        <v/>
      </c>
    </row>
    <row r="438" spans="39:43">
      <c r="AM438" s="40">
        <f>+IF('（別紙１）原油換算シート【計画用】'!AM438&lt;&gt;"",'（別紙１）原油換算シート【計画用】'!AM438,"")</f>
        <v>424</v>
      </c>
      <c r="AN438" s="40" t="str">
        <f>+IF('（別紙１）原油換算シート【計画用】'!AN438&lt;&gt;"",'（別紙１）原油換算シート【計画用】'!AN438,"")</f>
        <v>A0162</v>
      </c>
      <c r="AO438" s="64" t="str">
        <f>+IF('（別紙１）原油換算シート【計画用】'!AO438&lt;&gt;"",'（別紙１）原油換算シート【計画用】'!AO438,"")</f>
        <v>TOPPANホールディングス(株)メニューD(残差)</v>
      </c>
      <c r="AP438" s="65">
        <f>+IF('（別紙１）原油換算シート【計画用】'!AP438&lt;&gt;"",'（別紙１）原油換算シート【計画用】'!AP438,"")</f>
        <v>5.04E-4</v>
      </c>
      <c r="AQ438" s="1" t="str">
        <f>+IF('（別紙１）原油換算シート【計画用】'!AQ438&lt;&gt;"",'（別紙１）原油換算シート【計画用】'!AQ438,"")</f>
        <v/>
      </c>
    </row>
    <row r="439" spans="39:43">
      <c r="AM439" s="40">
        <f>+IF('（別紙１）原油換算シート【計画用】'!AM439&lt;&gt;"",'（別紙１）原油換算シート【計画用】'!AM439,"")</f>
        <v>425</v>
      </c>
      <c r="AN439" s="40" t="str">
        <f>+IF('（別紙１）原油換算シート【計画用】'!AN439&lt;&gt;"",'（別紙１）原油換算シート【計画用】'!AN439,"")</f>
        <v>A0162</v>
      </c>
      <c r="AO439" s="64" t="str">
        <f>+IF('（別紙１）原油換算シート【計画用】'!AO439&lt;&gt;"",'（別紙１）原油換算シート【計画用】'!AO439,"")</f>
        <v>TOPPANホールディングス(株)(参考値)事業者全体</v>
      </c>
      <c r="AP439" s="65">
        <f>+IF('（別紙１）原油換算シート【計画用】'!AP439&lt;&gt;"",'（別紙１）原油換算シート【計画用】'!AP439,"")</f>
        <v>4.5399999999999998E-4</v>
      </c>
      <c r="AQ439" s="1" t="str">
        <f>+IF('（別紙１）原油換算シート【計画用】'!AQ439&lt;&gt;"",'（別紙１）原油換算シート【計画用】'!AQ439,"")</f>
        <v/>
      </c>
    </row>
    <row r="440" spans="39:43">
      <c r="AM440" s="40">
        <f>+IF('（別紙１）原油換算シート【計画用】'!AM440&lt;&gt;"",'（別紙１）原油換算シート【計画用】'!AM440,"")</f>
        <v>426</v>
      </c>
      <c r="AN440" s="40" t="str">
        <f>+IF('（別紙１）原油換算シート【計画用】'!AN440&lt;&gt;"",'（別紙１）原油換算シート【計画用】'!AN440,"")</f>
        <v>A0163</v>
      </c>
      <c r="AO440" s="64" t="str">
        <f>+IF('（別紙１）原油換算シート【計画用】'!AO440&lt;&gt;"",'（別紙１）原油換算シート【計画用】'!AO440,"")</f>
        <v>伊勢崎ガス(株)メニューA</v>
      </c>
      <c r="AP440" s="65">
        <f>+IF('（別紙１）原油換算シート【計画用】'!AP440&lt;&gt;"",'（別紙１）原油換算シート【計画用】'!AP440,"")</f>
        <v>0</v>
      </c>
      <c r="AQ440" s="1" t="str">
        <f>+IF('（別紙１）原油換算シート【計画用】'!AQ440&lt;&gt;"",'（別紙１）原油換算シート【計画用】'!AQ440,"")</f>
        <v/>
      </c>
    </row>
    <row r="441" spans="39:43">
      <c r="AM441" s="40">
        <f>+IF('（別紙１）原油換算シート【計画用】'!AM441&lt;&gt;"",'（別紙１）原油換算シート【計画用】'!AM441,"")</f>
        <v>427</v>
      </c>
      <c r="AN441" s="40" t="str">
        <f>+IF('（別紙１）原油換算シート【計画用】'!AN441&lt;&gt;"",'（別紙１）原油換算シート【計画用】'!AN441,"")</f>
        <v>A0163</v>
      </c>
      <c r="AO441" s="64" t="str">
        <f>+IF('（別紙１）原油換算シート【計画用】'!AO441&lt;&gt;"",'（別紙１）原油換算シート【計画用】'!AO441,"")</f>
        <v>伊勢崎ガス(株)メニューB(残差)</v>
      </c>
      <c r="AP441" s="65">
        <f>+IF('（別紙１）原油換算シート【計画用】'!AP441&lt;&gt;"",'（別紙１）原油換算シート【計画用】'!AP441,"")</f>
        <v>4.2000000000000002E-4</v>
      </c>
      <c r="AQ441" s="1" t="str">
        <f>+IF('（別紙１）原油換算シート【計画用】'!AQ441&lt;&gt;"",'（別紙１）原油換算シート【計画用】'!AQ441,"")</f>
        <v/>
      </c>
    </row>
    <row r="442" spans="39:43">
      <c r="AM442" s="40">
        <f>+IF('（別紙１）原油換算シート【計画用】'!AM442&lt;&gt;"",'（別紙１）原油換算シート【計画用】'!AM442,"")</f>
        <v>428</v>
      </c>
      <c r="AN442" s="40" t="str">
        <f>+IF('（別紙１）原油換算シート【計画用】'!AN442&lt;&gt;"",'（別紙１）原油換算シート【計画用】'!AN442,"")</f>
        <v>A0163</v>
      </c>
      <c r="AO442" s="64" t="str">
        <f>+IF('（別紙１）原油換算シート【計画用】'!AO442&lt;&gt;"",'（別紙１）原油換算シート【計画用】'!AO442,"")</f>
        <v>伊勢崎ガス(株)(参考値)事業者全体</v>
      </c>
      <c r="AP442" s="65">
        <f>+IF('（別紙１）原油換算シート【計画用】'!AP442&lt;&gt;"",'（別紙１）原油換算シート【計画用】'!AP442,"")</f>
        <v>4.1300000000000001E-4</v>
      </c>
      <c r="AQ442" s="1" t="str">
        <f>+IF('（別紙１）原油換算シート【計画用】'!AQ442&lt;&gt;"",'（別紙１）原油換算シート【計画用】'!AQ442,"")</f>
        <v/>
      </c>
    </row>
    <row r="443" spans="39:43">
      <c r="AM443" s="40">
        <f>+IF('（別紙１）原油換算シート【計画用】'!AM443&lt;&gt;"",'（別紙１）原油換算シート【計画用】'!AM443,"")</f>
        <v>429</v>
      </c>
      <c r="AN443" s="40" t="str">
        <f>+IF('（別紙１）原油換算シート【計画用】'!AN443&lt;&gt;"",'（別紙１）原油換算シート【計画用】'!AN443,"")</f>
        <v>A0164</v>
      </c>
      <c r="AO443" s="64" t="str">
        <f>+IF('（別紙１）原油換算シート【計画用】'!AO443&lt;&gt;"",'（別紙１）原油換算シート【計画用】'!AO443,"")</f>
        <v>キヤノンマーケティングジャパン(株)</v>
      </c>
      <c r="AP443" s="65">
        <f>+IF('（別紙１）原油換算シート【計画用】'!AP443&lt;&gt;"",'（別紙１）原油換算シート【計画用】'!AP443,"")</f>
        <v>4.1899999999999999E-4</v>
      </c>
      <c r="AQ443" s="1" t="str">
        <f>+IF('（別紙１）原油換算シート【計画用】'!AQ443&lt;&gt;"",'（別紙１）原油換算シート【計画用】'!AQ443,"")</f>
        <v/>
      </c>
    </row>
    <row r="444" spans="39:43">
      <c r="AM444" s="40">
        <f>+IF('（別紙１）原油換算シート【計画用】'!AM444&lt;&gt;"",'（別紙１）原油換算シート【計画用】'!AM444,"")</f>
        <v>430</v>
      </c>
      <c r="AN444" s="40" t="str">
        <f>+IF('（別紙１）原油換算シート【計画用】'!AN444&lt;&gt;"",'（別紙１）原油換算シート【計画用】'!AN444,"")</f>
        <v>A0165</v>
      </c>
      <c r="AO444" s="64" t="str">
        <f>+IF('（別紙１）原油換算シート【計画用】'!AO444&lt;&gt;"",'（別紙１）原油換算シート【計画用】'!AO444,"")</f>
        <v>(株)とっとり市民電力メニューA</v>
      </c>
      <c r="AP444" s="65">
        <f>+IF('（別紙１）原油換算シート【計画用】'!AP444&lt;&gt;"",'（別紙１）原油換算シート【計画用】'!AP444,"")</f>
        <v>0</v>
      </c>
      <c r="AQ444" s="1" t="str">
        <f>+IF('（別紙１）原油換算シート【計画用】'!AQ444&lt;&gt;"",'（別紙１）原油換算シート【計画用】'!AQ444,"")</f>
        <v/>
      </c>
    </row>
    <row r="445" spans="39:43">
      <c r="AM445" s="40">
        <f>+IF('（別紙１）原油換算シート【計画用】'!AM445&lt;&gt;"",'（別紙１）原油換算シート【計画用】'!AM445,"")</f>
        <v>431</v>
      </c>
      <c r="AN445" s="40" t="str">
        <f>+IF('（別紙１）原油換算シート【計画用】'!AN445&lt;&gt;"",'（別紙１）原油換算シート【計画用】'!AN445,"")</f>
        <v>A0165</v>
      </c>
      <c r="AO445" s="64" t="str">
        <f>+IF('（別紙１）原油換算シート【計画用】'!AO445&lt;&gt;"",'（別紙１）原油換算シート【計画用】'!AO445,"")</f>
        <v>(株)とっとり市民電力メニューB(残差)</v>
      </c>
      <c r="AP445" s="65">
        <f>+IF('（別紙１）原油換算シート【計画用】'!AP445&lt;&gt;"",'（別紙１）原油換算シート【計画用】'!AP445,"")</f>
        <v>2.9599999999999998E-4</v>
      </c>
      <c r="AQ445" s="1" t="str">
        <f>+IF('（別紙１）原油換算シート【計画用】'!AQ445&lt;&gt;"",'（別紙１）原油換算シート【計画用】'!AQ445,"")</f>
        <v/>
      </c>
    </row>
    <row r="446" spans="39:43">
      <c r="AM446" s="40">
        <f>+IF('（別紙１）原油換算シート【計画用】'!AM446&lt;&gt;"",'（別紙１）原油換算シート【計画用】'!AM446,"")</f>
        <v>432</v>
      </c>
      <c r="AN446" s="40" t="str">
        <f>+IF('（別紙１）原油換算シート【計画用】'!AN446&lt;&gt;"",'（別紙１）原油換算シート【計画用】'!AN446,"")</f>
        <v>A0165</v>
      </c>
      <c r="AO446" s="64" t="str">
        <f>+IF('（別紙１）原油換算シート【計画用】'!AO446&lt;&gt;"",'（別紙１）原油換算シート【計画用】'!AO446,"")</f>
        <v>(株)とっとり市民電力(参考値)事業者全体</v>
      </c>
      <c r="AP446" s="65">
        <f>+IF('（別紙１）原油換算シート【計画用】'!AP446&lt;&gt;"",'（別紙１）原油換算シート【計画用】'!AP446,"")</f>
        <v>2.9100000000000003E-4</v>
      </c>
      <c r="AQ446" s="1" t="str">
        <f>+IF('（別紙１）原油換算シート【計画用】'!AQ446&lt;&gt;"",'（別紙１）原油換算シート【計画用】'!AQ446,"")</f>
        <v/>
      </c>
    </row>
    <row r="447" spans="39:43">
      <c r="AM447" s="40">
        <f>+IF('（別紙１）原油換算シート【計画用】'!AM447&lt;&gt;"",'（別紙１）原油換算シート【計画用】'!AM447,"")</f>
        <v>433</v>
      </c>
      <c r="AN447" s="40" t="str">
        <f>+IF('（別紙１）原油換算シート【計画用】'!AN447&lt;&gt;"",'（別紙１）原油換算シート【計画用】'!AN447,"")</f>
        <v>A0166</v>
      </c>
      <c r="AO447" s="64" t="str">
        <f>+IF('（別紙１）原油換算シート【計画用】'!AO447&lt;&gt;"",'（別紙１）原油換算シート【計画用】'!AO447,"")</f>
        <v>(株)エクスゲート(旧：(株)イーエムアイ)</v>
      </c>
      <c r="AP447" s="65">
        <f>+IF('（別紙１）原油換算シート【計画用】'!AP447&lt;&gt;"",'（別紙１）原油換算シート【計画用】'!AP447,"")</f>
        <v>7.1599999999999995E-4</v>
      </c>
      <c r="AQ447" s="1" t="str">
        <f>+IF('（別紙１）原油換算シート【計画用】'!AQ447&lt;&gt;"",'（別紙１）原油換算シート【計画用】'!AQ447,"")</f>
        <v/>
      </c>
    </row>
    <row r="448" spans="39:43">
      <c r="AM448" s="40">
        <f>+IF('（別紙１）原油換算シート【計画用】'!AM448&lt;&gt;"",'（別紙１）原油換算シート【計画用】'!AM448,"")</f>
        <v>434</v>
      </c>
      <c r="AN448" s="40" t="str">
        <f>+IF('（別紙１）原油換算シート【計画用】'!AN448&lt;&gt;"",'（別紙１）原油換算シート【計画用】'!AN448,"")</f>
        <v>A0167</v>
      </c>
      <c r="AO448" s="64" t="str">
        <f>+IF('（別紙１）原油換算シート【計画用】'!AO448&lt;&gt;"",'（別紙１）原油換算シート【計画用】'!AO448,"")</f>
        <v>佐野瓦斯(株)メニューA</v>
      </c>
      <c r="AP448" s="65">
        <f>+IF('（別紙１）原油換算シート【計画用】'!AP448&lt;&gt;"",'（別紙１）原油換算シート【計画用】'!AP448,"")</f>
        <v>0</v>
      </c>
      <c r="AQ448" s="1" t="str">
        <f>+IF('（別紙１）原油換算シート【計画用】'!AQ448&lt;&gt;"",'（別紙１）原油換算シート【計画用】'!AQ448,"")</f>
        <v/>
      </c>
    </row>
    <row r="449" spans="39:43">
      <c r="AM449" s="40">
        <f>+IF('（別紙１）原油換算シート【計画用】'!AM449&lt;&gt;"",'（別紙１）原油換算シート【計画用】'!AM449,"")</f>
        <v>435</v>
      </c>
      <c r="AN449" s="40" t="str">
        <f>+IF('（別紙１）原油換算シート【計画用】'!AN449&lt;&gt;"",'（別紙１）原油換算シート【計画用】'!AN449,"")</f>
        <v>A0167</v>
      </c>
      <c r="AO449" s="64" t="str">
        <f>+IF('（別紙１）原油換算シート【計画用】'!AO449&lt;&gt;"",'（別紙１）原油換算シート【計画用】'!AO449,"")</f>
        <v>佐野瓦斯(株)メニューB(残差)</v>
      </c>
      <c r="AP449" s="65">
        <f>+IF('（別紙１）原油換算シート【計画用】'!AP449&lt;&gt;"",'（別紙１）原油換算シート【計画用】'!AP449,"")</f>
        <v>4.0999999999999999E-4</v>
      </c>
      <c r="AQ449" s="1" t="str">
        <f>+IF('（別紙１）原油換算シート【計画用】'!AQ449&lt;&gt;"",'（別紙１）原油換算シート【計画用】'!AQ449,"")</f>
        <v/>
      </c>
    </row>
    <row r="450" spans="39:43">
      <c r="AM450" s="40">
        <f>+IF('（別紙１）原油換算シート【計画用】'!AM450&lt;&gt;"",'（別紙１）原油換算シート【計画用】'!AM450,"")</f>
        <v>436</v>
      </c>
      <c r="AN450" s="40" t="str">
        <f>+IF('（別紙１）原油換算シート【計画用】'!AN450&lt;&gt;"",'（別紙１）原油換算シート【計画用】'!AN450,"")</f>
        <v>A0167</v>
      </c>
      <c r="AO450" s="64" t="str">
        <f>+IF('（別紙１）原油換算シート【計画用】'!AO450&lt;&gt;"",'（別紙１）原油換算シート【計画用】'!AO450,"")</f>
        <v>佐野瓦斯(株)(参考値)事業者全体</v>
      </c>
      <c r="AP450" s="65">
        <f>+IF('（別紙１）原油換算シート【計画用】'!AP450&lt;&gt;"",'（別紙１）原油換算シート【計画用】'!AP450,"")</f>
        <v>3.8299999999999999E-4</v>
      </c>
      <c r="AQ450" s="1" t="str">
        <f>+IF('（別紙１）原油換算シート【計画用】'!AQ450&lt;&gt;"",'（別紙１）原油換算シート【計画用】'!AQ450,"")</f>
        <v/>
      </c>
    </row>
    <row r="451" spans="39:43">
      <c r="AM451" s="40">
        <f>+IF('（別紙１）原油換算シート【計画用】'!AM451&lt;&gt;"",'（別紙１）原油換算シート【計画用】'!AM451,"")</f>
        <v>437</v>
      </c>
      <c r="AN451" s="40" t="str">
        <f>+IF('（別紙１）原油換算シート【計画用】'!AN451&lt;&gt;"",'（別紙１）原油換算シート【計画用】'!AN451,"")</f>
        <v>A0168</v>
      </c>
      <c r="AO451" s="64" t="str">
        <f>+IF('（別紙１）原油換算シート【計画用】'!AO451&lt;&gt;"",'（別紙１）原油換算シート【計画用】'!AO451,"")</f>
        <v>桐生瓦斯(株)</v>
      </c>
      <c r="AP451" s="65">
        <f>+IF('（別紙１）原油換算シート【計画用】'!AP451&lt;&gt;"",'（別紙１）原油換算シート【計画用】'!AP451,"")</f>
        <v>4.1899999999999999E-4</v>
      </c>
      <c r="AQ451" s="1" t="str">
        <f>+IF('（別紙１）原油換算シート【計画用】'!AQ451&lt;&gt;"",'（別紙１）原油換算シート【計画用】'!AQ451,"")</f>
        <v/>
      </c>
    </row>
    <row r="452" spans="39:43">
      <c r="AM452" s="40">
        <f>+IF('（別紙１）原油換算シート【計画用】'!AM452&lt;&gt;"",'（別紙１）原油換算シート【計画用】'!AM452,"")</f>
        <v>438</v>
      </c>
      <c r="AN452" s="40" t="str">
        <f>+IF('（別紙１）原油換算シート【計画用】'!AN452&lt;&gt;"",'（別紙１）原油換算シート【計画用】'!AN452,"")</f>
        <v>A0169</v>
      </c>
      <c r="AO452" s="64" t="str">
        <f>+IF('（別紙１）原油換算シート【計画用】'!AO452&lt;&gt;"",'（別紙１）原油換算シート【計画用】'!AO452,"")</f>
        <v>森の電力(株)メニューA</v>
      </c>
      <c r="AP452" s="65">
        <f>+IF('（別紙１）原油換算シート【計画用】'!AP452&lt;&gt;"",'（別紙１）原油換算シート【計画用】'!AP452,"")</f>
        <v>0</v>
      </c>
      <c r="AQ452" s="1" t="str">
        <f>+IF('（別紙１）原油換算シート【計画用】'!AQ452&lt;&gt;"",'（別紙１）原油換算シート【計画用】'!AQ452,"")</f>
        <v/>
      </c>
    </row>
    <row r="453" spans="39:43">
      <c r="AM453" s="40">
        <f>+IF('（別紙１）原油換算シート【計画用】'!AM453&lt;&gt;"",'（別紙１）原油換算シート【計画用】'!AM453,"")</f>
        <v>439</v>
      </c>
      <c r="AN453" s="40" t="str">
        <f>+IF('（別紙１）原油換算シート【計画用】'!AN453&lt;&gt;"",'（別紙１）原油換算シート【計画用】'!AN453,"")</f>
        <v>A0169</v>
      </c>
      <c r="AO453" s="64" t="str">
        <f>+IF('（別紙１）原油換算シート【計画用】'!AO453&lt;&gt;"",'（別紙１）原油換算シート【計画用】'!AO453,"")</f>
        <v>森の電力(株)メニューB(残差)</v>
      </c>
      <c r="AP453" s="65">
        <f>+IF('（別紙１）原油換算シート【計画用】'!AP453&lt;&gt;"",'（別紙１）原油換算シート【計画用】'!AP453,"")</f>
        <v>5.8399999999999999E-4</v>
      </c>
      <c r="AQ453" s="1" t="str">
        <f>+IF('（別紙１）原油換算シート【計画用】'!AQ453&lt;&gt;"",'（別紙１）原油換算シート【計画用】'!AQ453,"")</f>
        <v/>
      </c>
    </row>
    <row r="454" spans="39:43">
      <c r="AM454" s="40">
        <f>+IF('（別紙１）原油換算シート【計画用】'!AM454&lt;&gt;"",'（別紙１）原油換算シート【計画用】'!AM454,"")</f>
        <v>440</v>
      </c>
      <c r="AN454" s="40" t="str">
        <f>+IF('（別紙１）原油換算シート【計画用】'!AN454&lt;&gt;"",'（別紙１）原油換算シート【計画用】'!AN454,"")</f>
        <v>A0169</v>
      </c>
      <c r="AO454" s="64" t="str">
        <f>+IF('（別紙１）原油換算シート【計画用】'!AO454&lt;&gt;"",'（別紙１）原油換算シート【計画用】'!AO454,"")</f>
        <v>森の電力(株)(参考値)事業者全体</v>
      </c>
      <c r="AP454" s="65">
        <f>+IF('（別紙１）原油換算シート【計画用】'!AP454&lt;&gt;"",'（別紙１）原油換算シート【計画用】'!AP454,"")</f>
        <v>0</v>
      </c>
      <c r="AQ454" s="1" t="str">
        <f>+IF('（別紙１）原油換算シート【計画用】'!AQ454&lt;&gt;"",'（別紙１）原油換算シート【計画用】'!AQ454,"")</f>
        <v/>
      </c>
    </row>
    <row r="455" spans="39:43">
      <c r="AM455" s="40">
        <f>+IF('（別紙１）原油換算シート【計画用】'!AM455&lt;&gt;"",'（別紙１）原油換算シート【計画用】'!AM455,"")</f>
        <v>441</v>
      </c>
      <c r="AN455" s="40" t="str">
        <f>+IF('（別紙１）原油換算シート【計画用】'!AN455&lt;&gt;"",'（別紙１）原油換算シート【計画用】'!AN455,"")</f>
        <v>A0170</v>
      </c>
      <c r="AO455" s="64" t="str">
        <f>+IF('（別紙１）原油換算シート【計画用】'!AO455&lt;&gt;"",'（別紙１）原油換算シート【計画用】'!AO455,"")</f>
        <v>大和ハウス工業(株)メニューA</v>
      </c>
      <c r="AP455" s="65">
        <f>+IF('（別紙１）原油換算シート【計画用】'!AP455&lt;&gt;"",'（別紙１）原油換算シート【計画用】'!AP455,"")</f>
        <v>0</v>
      </c>
      <c r="AQ455" s="1" t="str">
        <f>+IF('（別紙１）原油換算シート【計画用】'!AQ455&lt;&gt;"",'（別紙１）原油換算シート【計画用】'!AQ455,"")</f>
        <v/>
      </c>
    </row>
    <row r="456" spans="39:43">
      <c r="AM456" s="40">
        <f>+IF('（別紙１）原油換算シート【計画用】'!AM456&lt;&gt;"",'（別紙１）原油換算シート【計画用】'!AM456,"")</f>
        <v>442</v>
      </c>
      <c r="AN456" s="40" t="str">
        <f>+IF('（別紙１）原油換算シート【計画用】'!AN456&lt;&gt;"",'（別紙１）原油換算シート【計画用】'!AN456,"")</f>
        <v>A0170</v>
      </c>
      <c r="AO456" s="64" t="str">
        <f>+IF('（別紙１）原油換算シート【計画用】'!AO456&lt;&gt;"",'（別紙１）原油換算シート【計画用】'!AO456,"")</f>
        <v>大和ハウス工業(株)メニューB</v>
      </c>
      <c r="AP456" s="65">
        <f>+IF('（別紙１）原油換算シート【計画用】'!AP456&lt;&gt;"",'（別紙１）原油換算シート【計画用】'!AP456,"")</f>
        <v>0</v>
      </c>
      <c r="AQ456" s="1" t="str">
        <f>+IF('（別紙１）原油換算シート【計画用】'!AQ456&lt;&gt;"",'（別紙１）原油換算シート【計画用】'!AQ456,"")</f>
        <v/>
      </c>
    </row>
    <row r="457" spans="39:43">
      <c r="AM457" s="40">
        <f>+IF('（別紙１）原油換算シート【計画用】'!AM457&lt;&gt;"",'（別紙１）原油換算シート【計画用】'!AM457,"")</f>
        <v>443</v>
      </c>
      <c r="AN457" s="40" t="str">
        <f>+IF('（別紙１）原油換算シート【計画用】'!AN457&lt;&gt;"",'（別紙１）原油換算シート【計画用】'!AN457,"")</f>
        <v>A0170</v>
      </c>
      <c r="AO457" s="64" t="str">
        <f>+IF('（別紙１）原油換算シート【計画用】'!AO457&lt;&gt;"",'（別紙１）原油換算シート【計画用】'!AO457,"")</f>
        <v>大和ハウス工業(株)メニューC</v>
      </c>
      <c r="AP457" s="65">
        <f>+IF('（別紙１）原油換算シート【計画用】'!AP457&lt;&gt;"",'（別紙１）原油換算シート【計画用】'!AP457,"")</f>
        <v>7.8999999999999996E-5</v>
      </c>
      <c r="AQ457" s="1" t="str">
        <f>+IF('（別紙１）原油換算シート【計画用】'!AQ457&lt;&gt;"",'（別紙１）原油換算シート【計画用】'!AQ457,"")</f>
        <v/>
      </c>
    </row>
    <row r="458" spans="39:43">
      <c r="AM458" s="40">
        <f>+IF('（別紙１）原油換算シート【計画用】'!AM458&lt;&gt;"",'（別紙１）原油換算シート【計画用】'!AM458,"")</f>
        <v>444</v>
      </c>
      <c r="AN458" s="40" t="str">
        <f>+IF('（別紙１）原油換算シート【計画用】'!AN458&lt;&gt;"",'（別紙１）原油換算シート【計画用】'!AN458,"")</f>
        <v>A0170</v>
      </c>
      <c r="AO458" s="64" t="str">
        <f>+IF('（別紙１）原油換算シート【計画用】'!AO458&lt;&gt;"",'（別紙１）原油換算シート【計画用】'!AO458,"")</f>
        <v>大和ハウス工業(株)メニューD</v>
      </c>
      <c r="AP458" s="65">
        <f>+IF('（別紙１）原油換算シート【計画用】'!AP458&lt;&gt;"",'（別紙１）原油換算シート【計画用】'!AP458,"")</f>
        <v>2.5500000000000002E-4</v>
      </c>
      <c r="AQ458" s="1" t="str">
        <f>+IF('（別紙１）原油換算シート【計画用】'!AQ458&lt;&gt;"",'（別紙１）原油換算シート【計画用】'!AQ458,"")</f>
        <v/>
      </c>
    </row>
    <row r="459" spans="39:43">
      <c r="AM459" s="40">
        <f>+IF('（別紙１）原油換算シート【計画用】'!AM459&lt;&gt;"",'（別紙１）原油換算シート【計画用】'!AM459,"")</f>
        <v>445</v>
      </c>
      <c r="AN459" s="40" t="str">
        <f>+IF('（別紙１）原油換算シート【計画用】'!AN459&lt;&gt;"",'（別紙１）原油換算シート【計画用】'!AN459,"")</f>
        <v>A0170</v>
      </c>
      <c r="AO459" s="64" t="str">
        <f>+IF('（別紙１）原油換算シート【計画用】'!AO459&lt;&gt;"",'（別紙１）原油換算シート【計画用】'!AO459,"")</f>
        <v>大和ハウス工業(株)メニューE</v>
      </c>
      <c r="AP459" s="65">
        <f>+IF('（別紙１）原油換算シート【計画用】'!AP459&lt;&gt;"",'（別紙１）原油換算シート【計画用】'!AP459,"")</f>
        <v>2.7500000000000002E-4</v>
      </c>
      <c r="AQ459" s="1" t="str">
        <f>+IF('（別紙１）原油換算シート【計画用】'!AQ459&lt;&gt;"",'（別紙１）原油換算シート【計画用】'!AQ459,"")</f>
        <v/>
      </c>
    </row>
    <row r="460" spans="39:43">
      <c r="AM460" s="40">
        <f>+IF('（別紙１）原油換算シート【計画用】'!AM460&lt;&gt;"",'（別紙１）原油換算シート【計画用】'!AM460,"")</f>
        <v>446</v>
      </c>
      <c r="AN460" s="40" t="str">
        <f>+IF('（別紙１）原油換算シート【計画用】'!AN460&lt;&gt;"",'（別紙１）原油換算シート【計画用】'!AN460,"")</f>
        <v>A0170</v>
      </c>
      <c r="AO460" s="64" t="str">
        <f>+IF('（別紙１）原油換算シート【計画用】'!AO460&lt;&gt;"",'（別紙１）原油換算シート【計画用】'!AO460,"")</f>
        <v>大和ハウス工業(株)メニューF(残差)</v>
      </c>
      <c r="AP460" s="65">
        <f>+IF('（別紙１）原油換算シート【計画用】'!AP460&lt;&gt;"",'（別紙１）原油換算シート【計画用】'!AP460,"")</f>
        <v>3.7800000000000003E-4</v>
      </c>
      <c r="AQ460" s="1" t="str">
        <f>+IF('（別紙１）原油換算シート【計画用】'!AQ460&lt;&gt;"",'（別紙１）原油換算シート【計画用】'!AQ460,"")</f>
        <v/>
      </c>
    </row>
    <row r="461" spans="39:43">
      <c r="AM461" s="40">
        <f>+IF('（別紙１）原油換算シート【計画用】'!AM461&lt;&gt;"",'（別紙１）原油換算シート【計画用】'!AM461,"")</f>
        <v>447</v>
      </c>
      <c r="AN461" s="40" t="str">
        <f>+IF('（別紙１）原油換算シート【計画用】'!AN461&lt;&gt;"",'（別紙１）原油換算シート【計画用】'!AN461,"")</f>
        <v>A0170</v>
      </c>
      <c r="AO461" s="64" t="str">
        <f>+IF('（別紙１）原油換算シート【計画用】'!AO461&lt;&gt;"",'（別紙１）原油換算シート【計画用】'!AO461,"")</f>
        <v>大和ハウス工業(株)(参考値)事業者全体</v>
      </c>
      <c r="AP461" s="65">
        <f>+IF('（別紙１）原油換算シート【計画用】'!AP461&lt;&gt;"",'（別紙１）原油換算シート【計画用】'!AP461,"")</f>
        <v>3.2499999999999999E-4</v>
      </c>
      <c r="AQ461" s="1" t="str">
        <f>+IF('（別紙１）原油換算シート【計画用】'!AQ461&lt;&gt;"",'（別紙１）原油換算シート【計画用】'!AQ461,"")</f>
        <v/>
      </c>
    </row>
    <row r="462" spans="39:43">
      <c r="AM462" s="40">
        <f>+IF('（別紙１）原油換算シート【計画用】'!AM462&lt;&gt;"",'（別紙１）原油換算シート【計画用】'!AM462,"")</f>
        <v>448</v>
      </c>
      <c r="AN462" s="40" t="str">
        <f>+IF('（別紙１）原油換算シート【計画用】'!AN462&lt;&gt;"",'（別紙１）原油換算シート【計画用】'!AN462,"")</f>
        <v>A0172</v>
      </c>
      <c r="AO462" s="64" t="str">
        <f>+IF('（別紙１）原油換算シート【計画用】'!AO462&lt;&gt;"",'（別紙１）原油換算シート【計画用】'!AO462,"")</f>
        <v>HTBエナジー(株)メニューA</v>
      </c>
      <c r="AP462" s="65">
        <f>+IF('（別紙１）原油換算シート【計画用】'!AP462&lt;&gt;"",'（別紙１）原油換算シート【計画用】'!AP462,"")</f>
        <v>0</v>
      </c>
      <c r="AQ462" s="1" t="str">
        <f>+IF('（別紙１）原油換算シート【計画用】'!AQ462&lt;&gt;"",'（別紙１）原油換算シート【計画用】'!AQ462,"")</f>
        <v/>
      </c>
    </row>
    <row r="463" spans="39:43">
      <c r="AM463" s="40">
        <f>+IF('（別紙１）原油換算シート【計画用】'!AM463&lt;&gt;"",'（別紙１）原油換算シート【計画用】'!AM463,"")</f>
        <v>449</v>
      </c>
      <c r="AN463" s="40" t="str">
        <f>+IF('（別紙１）原油換算シート【計画用】'!AN463&lt;&gt;"",'（別紙１）原油換算シート【計画用】'!AN463,"")</f>
        <v>A0172</v>
      </c>
      <c r="AO463" s="64" t="str">
        <f>+IF('（別紙１）原油換算シート【計画用】'!AO463&lt;&gt;"",'（別紙１）原油換算シート【計画用】'!AO463,"")</f>
        <v>HTBエナジー(株)メニューB(残差)</v>
      </c>
      <c r="AP463" s="65">
        <f>+IF('（別紙１）原油換算シート【計画用】'!AP463&lt;&gt;"",'（別紙１）原油換算シート【計画用】'!AP463,"")</f>
        <v>3.9599999999999998E-4</v>
      </c>
      <c r="AQ463" s="1" t="str">
        <f>+IF('（別紙１）原油換算シート【計画用】'!AQ463&lt;&gt;"",'（別紙１）原油換算シート【計画用】'!AQ463,"")</f>
        <v/>
      </c>
    </row>
    <row r="464" spans="39:43">
      <c r="AM464" s="40">
        <f>+IF('（別紙１）原油換算シート【計画用】'!AM464&lt;&gt;"",'（別紙１）原油換算シート【計画用】'!AM464,"")</f>
        <v>450</v>
      </c>
      <c r="AN464" s="40" t="str">
        <f>+IF('（別紙１）原油換算シート【計画用】'!AN464&lt;&gt;"",'（別紙１）原油換算シート【計画用】'!AN464,"")</f>
        <v>A0172</v>
      </c>
      <c r="AO464" s="64" t="str">
        <f>+IF('（別紙１）原油換算シート【計画用】'!AO464&lt;&gt;"",'（別紙１）原油換算シート【計画用】'!AO464,"")</f>
        <v>HTBエナジー(株)(参考値)事業者全体</v>
      </c>
      <c r="AP464" s="65">
        <f>+IF('（別紙１）原油換算シート【計画用】'!AP464&lt;&gt;"",'（別紙１）原油換算シート【計画用】'!AP464,"")</f>
        <v>3.6299999999999999E-4</v>
      </c>
      <c r="AQ464" s="1" t="str">
        <f>+IF('（別紙１）原油換算シート【計画用】'!AQ464&lt;&gt;"",'（別紙１）原油換算シート【計画用】'!AQ464,"")</f>
        <v/>
      </c>
    </row>
    <row r="465" spans="39:43">
      <c r="AM465" s="40">
        <f>+IF('（別紙１）原油換算シート【計画用】'!AM465&lt;&gt;"",'（別紙１）原油換算シート【計画用】'!AM465,"")</f>
        <v>451</v>
      </c>
      <c r="AN465" s="40" t="str">
        <f>+IF('（別紙１）原油換算シート【計画用】'!AN465&lt;&gt;"",'（別紙１）原油換算シート【計画用】'!AN465,"")</f>
        <v>A0173</v>
      </c>
      <c r="AO465" s="64" t="str">
        <f>+IF('（別紙１）原油換算シート【計画用】'!AO465&lt;&gt;"",'（別紙１）原油換算シート【計画用】'!AO465,"")</f>
        <v>(株)アシストワンエナジー</v>
      </c>
      <c r="AP465" s="65">
        <f>+IF('（別紙１）原油換算シート【計画用】'!AP465&lt;&gt;"",'（別紙１）原油換算シート【計画用】'!AP465,"")</f>
        <v>6.1600000000000001E-4</v>
      </c>
      <c r="AQ465" s="1" t="str">
        <f>+IF('（別紙１）原油換算シート【計画用】'!AQ465&lt;&gt;"",'（別紙１）原油換算シート【計画用】'!AQ465,"")</f>
        <v/>
      </c>
    </row>
    <row r="466" spans="39:43">
      <c r="AM466" s="40">
        <f>+IF('（別紙１）原油換算シート【計画用】'!AM466&lt;&gt;"",'（別紙１）原油換算シート【計画用】'!AM466,"")</f>
        <v>452</v>
      </c>
      <c r="AN466" s="40" t="str">
        <f>+IF('（別紙１）原油換算シート【計画用】'!AN466&lt;&gt;"",'（別紙１）原油換算シート【計画用】'!AN466,"")</f>
        <v>A0175</v>
      </c>
      <c r="AO466" s="64" t="str">
        <f>+IF('（別紙１）原油換算シート【計画用】'!AO466&lt;&gt;"",'（別紙１）原油換算シート【計画用】'!AO466,"")</f>
        <v>(株)フソウ・エナジー</v>
      </c>
      <c r="AP466" s="65">
        <f>+IF('（別紙１）原油換算シート【計画用】'!AP466&lt;&gt;"",'（別紙１）原油換算シート【計画用】'!AP466,"")</f>
        <v>6.4800000000000003E-4</v>
      </c>
      <c r="AQ466" s="1" t="str">
        <f>+IF('（別紙１）原油換算シート【計画用】'!AQ466&lt;&gt;"",'（別紙１）原油換算シート【計画用】'!AQ466,"")</f>
        <v/>
      </c>
    </row>
    <row r="467" spans="39:43">
      <c r="AM467" s="40">
        <f>+IF('（別紙１）原油換算シート【計画用】'!AM467&lt;&gt;"",'（別紙１）原油換算シート【計画用】'!AM467,"")</f>
        <v>453</v>
      </c>
      <c r="AN467" s="40" t="str">
        <f>+IF('（別紙１）原油換算シート【計画用】'!AN467&lt;&gt;"",'（別紙１）原油換算シート【計画用】'!AN467,"")</f>
        <v>A0177</v>
      </c>
      <c r="AO467" s="64" t="str">
        <f>+IF('（別紙１）原油換算シート【計画用】'!AO467&lt;&gt;"",'（別紙１）原油換算シート【計画用】'!AO467,"")</f>
        <v>湘南電力(株)メニューA</v>
      </c>
      <c r="AP467" s="65">
        <f>+IF('（別紙１）原油換算シート【計画用】'!AP467&lt;&gt;"",'（別紙１）原油換算シート【計画用】'!AP467,"")</f>
        <v>0</v>
      </c>
      <c r="AQ467" s="1" t="str">
        <f>+IF('（別紙１）原油換算シート【計画用】'!AQ467&lt;&gt;"",'（別紙１）原油換算シート【計画用】'!AQ467,"")</f>
        <v/>
      </c>
    </row>
    <row r="468" spans="39:43">
      <c r="AM468" s="40">
        <f>+IF('（別紙１）原油換算シート【計画用】'!AM468&lt;&gt;"",'（別紙１）原油換算シート【計画用】'!AM468,"")</f>
        <v>454</v>
      </c>
      <c r="AN468" s="40" t="str">
        <f>+IF('（別紙１）原油換算シート【計画用】'!AN468&lt;&gt;"",'（別紙１）原油換算シート【計画用】'!AN468,"")</f>
        <v>A0177</v>
      </c>
      <c r="AO468" s="64" t="str">
        <f>+IF('（別紙１）原油換算シート【計画用】'!AO468&lt;&gt;"",'（別紙１）原油換算シート【計画用】'!AO468,"")</f>
        <v>湘南電力(株)メニューB(残差)</v>
      </c>
      <c r="AP468" s="65">
        <f>+IF('（別紙１）原油換算シート【計画用】'!AP468&lt;&gt;"",'（別紙１）原油換算シート【計画用】'!AP468,"")</f>
        <v>5.4699999999999996E-4</v>
      </c>
      <c r="AQ468" s="1" t="str">
        <f>+IF('（別紙１）原油換算シート【計画用】'!AQ468&lt;&gt;"",'（別紙１）原油換算シート【計画用】'!AQ468,"")</f>
        <v/>
      </c>
    </row>
    <row r="469" spans="39:43">
      <c r="AM469" s="40">
        <f>+IF('（別紙１）原油換算シート【計画用】'!AM469&lt;&gt;"",'（別紙１）原油換算シート【計画用】'!AM469,"")</f>
        <v>455</v>
      </c>
      <c r="AN469" s="40" t="str">
        <f>+IF('（別紙１）原油換算シート【計画用】'!AN469&lt;&gt;"",'（別紙１）原油換算シート【計画用】'!AN469,"")</f>
        <v>A0177</v>
      </c>
      <c r="AO469" s="64" t="str">
        <f>+IF('（別紙１）原油換算シート【計画用】'!AO469&lt;&gt;"",'（別紙１）原油換算シート【計画用】'!AO469,"")</f>
        <v>湘南電力(株)(参考値)事業者全体</v>
      </c>
      <c r="AP469" s="65">
        <f>+IF('（別紙１）原油換算シート【計画用】'!AP469&lt;&gt;"",'（別紙１）原油換算シート【計画用】'!AP469,"")</f>
        <v>5.0600000000000005E-4</v>
      </c>
      <c r="AQ469" s="1" t="str">
        <f>+IF('（別紙１）原油換算シート【計画用】'!AQ469&lt;&gt;"",'（別紙１）原油換算シート【計画用】'!AQ469,"")</f>
        <v/>
      </c>
    </row>
    <row r="470" spans="39:43">
      <c r="AM470" s="40">
        <f>+IF('（別紙１）原油換算シート【計画用】'!AM470&lt;&gt;"",'（別紙１）原油換算シート【計画用】'!AM470,"")</f>
        <v>456</v>
      </c>
      <c r="AN470" s="40" t="str">
        <f>+IF('（別紙１）原油換算シート【計画用】'!AN470&lt;&gt;"",'（別紙１）原油換算シート【計画用】'!AN470,"")</f>
        <v>A0178</v>
      </c>
      <c r="AO470" s="64" t="str">
        <f>+IF('（別紙１）原油換算シート【計画用】'!AO470&lt;&gt;"",'（別紙１）原油換算シート【計画用】'!AO470,"")</f>
        <v>大東建託パートナーズ(株)</v>
      </c>
      <c r="AP470" s="65">
        <f>+IF('（別紙１）原油換算シート【計画用】'!AP470&lt;&gt;"",'（別紙１）原油換算シート【計画用】'!AP470,"")</f>
        <v>5.7600000000000001E-4</v>
      </c>
      <c r="AQ470" s="1" t="str">
        <f>+IF('（別紙１）原油換算シート【計画用】'!AQ470&lt;&gt;"",'（別紙１）原油換算シート【計画用】'!AQ470,"")</f>
        <v/>
      </c>
    </row>
    <row r="471" spans="39:43">
      <c r="AM471" s="40">
        <f>+IF('（別紙１）原油換算シート【計画用】'!AM471&lt;&gt;"",'（別紙１）原油換算シート【計画用】'!AM471,"")</f>
        <v>457</v>
      </c>
      <c r="AN471" s="40" t="str">
        <f>+IF('（別紙１）原油換算シート【計画用】'!AN471&lt;&gt;"",'（別紙１）原油換算シート【計画用】'!AN471,"")</f>
        <v>A0179</v>
      </c>
      <c r="AO471" s="64" t="str">
        <f>+IF('（別紙１）原油換算シート【計画用】'!AO471&lt;&gt;"",'（別紙１）原油換算シート【計画用】'!AO471,"")</f>
        <v>Japan電力(株)メニューA</v>
      </c>
      <c r="AP471" s="65">
        <f>+IF('（別紙１）原油換算シート【計画用】'!AP471&lt;&gt;"",'（別紙１）原油換算シート【計画用】'!AP471,"")</f>
        <v>0</v>
      </c>
      <c r="AQ471" s="1" t="str">
        <f>+IF('（別紙１）原油換算シート【計画用】'!AQ471&lt;&gt;"",'（別紙１）原油換算シート【計画用】'!AQ471,"")</f>
        <v/>
      </c>
    </row>
    <row r="472" spans="39:43">
      <c r="AM472" s="40">
        <f>+IF('（別紙１）原油換算シート【計画用】'!AM472&lt;&gt;"",'（別紙１）原油換算シート【計画用】'!AM472,"")</f>
        <v>458</v>
      </c>
      <c r="AN472" s="40" t="str">
        <f>+IF('（別紙１）原油換算シート【計画用】'!AN472&lt;&gt;"",'（別紙１）原油換算シート【計画用】'!AN472,"")</f>
        <v>A0179</v>
      </c>
      <c r="AO472" s="64" t="str">
        <f>+IF('（別紙１）原油換算シート【計画用】'!AO472&lt;&gt;"",'（別紙１）原油換算シート【計画用】'!AO472,"")</f>
        <v>Japan電力(株)メニューB(残差)</v>
      </c>
      <c r="AP472" s="65">
        <f>+IF('（別紙１）原油換算シート【計画用】'!AP472&lt;&gt;"",'（別紙１）原油換算シート【計画用】'!AP472,"")</f>
        <v>4.2099999999999999E-4</v>
      </c>
      <c r="AQ472" s="1" t="str">
        <f>+IF('（別紙１）原油換算シート【計画用】'!AQ472&lt;&gt;"",'（別紙１）原油換算シート【計画用】'!AQ472,"")</f>
        <v/>
      </c>
    </row>
    <row r="473" spans="39:43">
      <c r="AM473" s="40">
        <f>+IF('（別紙１）原油換算シート【計画用】'!AM473&lt;&gt;"",'（別紙１）原油換算シート【計画用】'!AM473,"")</f>
        <v>459</v>
      </c>
      <c r="AN473" s="40" t="str">
        <f>+IF('（別紙１）原油換算シート【計画用】'!AN473&lt;&gt;"",'（別紙１）原油換算シート【計画用】'!AN473,"")</f>
        <v>A0179</v>
      </c>
      <c r="AO473" s="64" t="str">
        <f>+IF('（別紙１）原油換算シート【計画用】'!AO473&lt;&gt;"",'（別紙１）原油換算シート【計画用】'!AO473,"")</f>
        <v>Japan電力(株)(参考値)事業者全体</v>
      </c>
      <c r="AP473" s="65">
        <f>+IF('（別紙１）原油換算シート【計画用】'!AP473&lt;&gt;"",'（別紙１）原油換算シート【計画用】'!AP473,"")</f>
        <v>3.9199999999999999E-4</v>
      </c>
      <c r="AQ473" s="1" t="str">
        <f>+IF('（別紙１）原油換算シート【計画用】'!AQ473&lt;&gt;"",'（別紙１）原油換算シート【計画用】'!AQ473,"")</f>
        <v/>
      </c>
    </row>
    <row r="474" spans="39:43">
      <c r="AM474" s="40">
        <f>+IF('（別紙１）原油換算シート【計画用】'!AM474&lt;&gt;"",'（別紙１）原油換算シート【計画用】'!AM474,"")</f>
        <v>460</v>
      </c>
      <c r="AN474" s="40" t="str">
        <f>+IF('（別紙１）原油換算シート【計画用】'!AN474&lt;&gt;"",'（別紙１）原油換算シート【計画用】'!AN474,"")</f>
        <v>A0180</v>
      </c>
      <c r="AO474" s="64" t="str">
        <f>+IF('（別紙１）原油換算シート【計画用】'!AO474&lt;&gt;"",'（別紙１）原油換算シート【計画用】'!AO474,"")</f>
        <v>電源開発(株)メニューA</v>
      </c>
      <c r="AP474" s="65">
        <f>+IF('（別紙１）原油換算シート【計画用】'!AP474&lt;&gt;"",'（別紙１）原油換算シート【計画用】'!AP474,"")</f>
        <v>4.2499999999999998E-4</v>
      </c>
      <c r="AQ474" s="1" t="str">
        <f>+IF('（別紙１）原油換算シート【計画用】'!AQ474&lt;&gt;"",'（別紙１）原油換算シート【計画用】'!AQ474,"")</f>
        <v/>
      </c>
    </row>
    <row r="475" spans="39:43">
      <c r="AM475" s="40">
        <f>+IF('（別紙１）原油換算シート【計画用】'!AM475&lt;&gt;"",'（別紙１）原油換算シート【計画用】'!AM475,"")</f>
        <v>461</v>
      </c>
      <c r="AN475" s="40" t="str">
        <f>+IF('（別紙１）原油換算シート【計画用】'!AN475&lt;&gt;"",'（別紙１）原油換算シート【計画用】'!AN475,"")</f>
        <v>A0180</v>
      </c>
      <c r="AO475" s="64" t="str">
        <f>+IF('（別紙１）原油換算シート【計画用】'!AO475&lt;&gt;"",'（別紙１）原油換算シート【計画用】'!AO475,"")</f>
        <v>電源開発(株)メニューB(残差)</v>
      </c>
      <c r="AP475" s="65">
        <f>+IF('（別紙１）原油換算シート【計画用】'!AP475&lt;&gt;"",'（別紙１）原油換算シート【計画用】'!AP475,"")</f>
        <v>4.2200000000000001E-4</v>
      </c>
      <c r="AQ475" s="1" t="str">
        <f>+IF('（別紙１）原油換算シート【計画用】'!AQ475&lt;&gt;"",'（別紙１）原油換算シート【計画用】'!AQ475,"")</f>
        <v>※</v>
      </c>
    </row>
    <row r="476" spans="39:43">
      <c r="AM476" s="40">
        <f>+IF('（別紙１）原油換算シート【計画用】'!AM476&lt;&gt;"",'（別紙１）原油換算シート【計画用】'!AM476,"")</f>
        <v>462</v>
      </c>
      <c r="AN476" s="40" t="str">
        <f>+IF('（別紙１）原油換算シート【計画用】'!AN476&lt;&gt;"",'（別紙１）原油換算シート【計画用】'!AN476,"")</f>
        <v>A0180</v>
      </c>
      <c r="AO476" s="64" t="str">
        <f>+IF('（別紙１）原油換算シート【計画用】'!AO476&lt;&gt;"",'（別紙１）原油換算シート【計画用】'!AO476,"")</f>
        <v>電源開発(株)(参考値)事業者全体</v>
      </c>
      <c r="AP476" s="65">
        <f>+IF('（別紙１）原油換算シート【計画用】'!AP476&lt;&gt;"",'（別紙１）原油換算シート【計画用】'!AP476,"")</f>
        <v>4.2200000000000001E-4</v>
      </c>
      <c r="AQ476" s="1" t="str">
        <f>+IF('（別紙１）原油換算シート【計画用】'!AQ476&lt;&gt;"",'（別紙１）原油換算シート【計画用】'!AQ476,"")</f>
        <v>※</v>
      </c>
    </row>
    <row r="477" spans="39:43">
      <c r="AM477" s="40">
        <f>+IF('（別紙１）原油換算シート【計画用】'!AM477&lt;&gt;"",'（別紙１）原油換算シート【計画用】'!AM477,"")</f>
        <v>463</v>
      </c>
      <c r="AN477" s="40" t="str">
        <f>+IF('（別紙１）原油換算シート【計画用】'!AN477&lt;&gt;"",'（別紙１）原油換算シート【計画用】'!AN477,"")</f>
        <v>A0181</v>
      </c>
      <c r="AO477" s="64" t="str">
        <f>+IF('（別紙１）原油換算シート【計画用】'!AO477&lt;&gt;"",'（別紙１）原油換算シート【計画用】'!AO477,"")</f>
        <v>鈴与商事(株)メニューA</v>
      </c>
      <c r="AP477" s="65">
        <f>+IF('（別紙１）原油換算シート【計画用】'!AP477&lt;&gt;"",'（別紙１）原油換算シート【計画用】'!AP477,"")</f>
        <v>2.9599999999999998E-4</v>
      </c>
      <c r="AQ477" s="1" t="str">
        <f>+IF('（別紙１）原油換算シート【計画用】'!AQ477&lt;&gt;"",'（別紙１）原油換算シート【計画用】'!AQ477,"")</f>
        <v/>
      </c>
    </row>
    <row r="478" spans="39:43">
      <c r="AM478" s="40">
        <f>+IF('（別紙１）原油換算シート【計画用】'!AM478&lt;&gt;"",'（別紙１）原油換算シート【計画用】'!AM478,"")</f>
        <v>464</v>
      </c>
      <c r="AN478" s="40" t="str">
        <f>+IF('（別紙１）原油換算シート【計画用】'!AN478&lt;&gt;"",'（別紙１）原油換算シート【計画用】'!AN478,"")</f>
        <v>A0181</v>
      </c>
      <c r="AO478" s="64" t="str">
        <f>+IF('（別紙１）原油換算シート【計画用】'!AO478&lt;&gt;"",'（別紙１）原油換算シート【計画用】'!AO478,"")</f>
        <v>鈴与商事(株)メニューB</v>
      </c>
      <c r="AP478" s="65">
        <f>+IF('（別紙１）原油換算シート【計画用】'!AP478&lt;&gt;"",'（別紙１）原油換算シート【計画用】'!AP478,"")</f>
        <v>0</v>
      </c>
      <c r="AQ478" s="1" t="str">
        <f>+IF('（別紙１）原油換算シート【計画用】'!AQ478&lt;&gt;"",'（別紙１）原油換算シート【計画用】'!AQ478,"")</f>
        <v/>
      </c>
    </row>
    <row r="479" spans="39:43">
      <c r="AM479" s="40">
        <f>+IF('（別紙１）原油換算シート【計画用】'!AM479&lt;&gt;"",'（別紙１）原油換算シート【計画用】'!AM479,"")</f>
        <v>465</v>
      </c>
      <c r="AN479" s="40" t="str">
        <f>+IF('（別紙１）原油換算シート【計画用】'!AN479&lt;&gt;"",'（別紙１）原油換算シート【計画用】'!AN479,"")</f>
        <v>A0181</v>
      </c>
      <c r="AO479" s="64" t="str">
        <f>+IF('（別紙１）原油換算シート【計画用】'!AO479&lt;&gt;"",'（別紙１）原油換算シート【計画用】'!AO479,"")</f>
        <v>鈴与商事(株)メニューC</v>
      </c>
      <c r="AP479" s="65">
        <f>+IF('（別紙１）原油換算シート【計画用】'!AP479&lt;&gt;"",'（別紙１）原油換算シート【計画用】'!AP479,"")</f>
        <v>0</v>
      </c>
      <c r="AQ479" s="1" t="str">
        <f>+IF('（別紙１）原油換算シート【計画用】'!AQ479&lt;&gt;"",'（別紙１）原油換算シート【計画用】'!AQ479,"")</f>
        <v/>
      </c>
    </row>
    <row r="480" spans="39:43">
      <c r="AM480" s="40">
        <f>+IF('（別紙１）原油換算シート【計画用】'!AM480&lt;&gt;"",'（別紙１）原油換算シート【計画用】'!AM480,"")</f>
        <v>466</v>
      </c>
      <c r="AN480" s="40" t="str">
        <f>+IF('（別紙１）原油換算シート【計画用】'!AN480&lt;&gt;"",'（別紙１）原油換算シート【計画用】'!AN480,"")</f>
        <v>A0181</v>
      </c>
      <c r="AO480" s="64" t="str">
        <f>+IF('（別紙１）原油換算シート【計画用】'!AO480&lt;&gt;"",'（別紙１）原油換算シート【計画用】'!AO480,"")</f>
        <v>鈴与商事(株)メニューD</v>
      </c>
      <c r="AP480" s="65">
        <f>+IF('（別紙１）原油換算シート【計画用】'!AP480&lt;&gt;"",'（別紙１）原油換算シート【計画用】'!AP480,"")</f>
        <v>5.2999999999999998E-4</v>
      </c>
      <c r="AQ480" s="1" t="str">
        <f>+IF('（別紙１）原油換算シート【計画用】'!AQ480&lt;&gt;"",'（別紙１）原油換算シート【計画用】'!AQ480,"")</f>
        <v/>
      </c>
    </row>
    <row r="481" spans="39:43">
      <c r="AM481" s="40">
        <f>+IF('（別紙１）原油換算シート【計画用】'!AM481&lt;&gt;"",'（別紙１）原油換算シート【計画用】'!AM481,"")</f>
        <v>467</v>
      </c>
      <c r="AN481" s="40" t="str">
        <f>+IF('（別紙１）原油換算シート【計画用】'!AN481&lt;&gt;"",'（別紙１）原油換算シート【計画用】'!AN481,"")</f>
        <v>A0181</v>
      </c>
      <c r="AO481" s="64" t="str">
        <f>+IF('（別紙１）原油換算シート【計画用】'!AO481&lt;&gt;"",'（別紙１）原油換算シート【計画用】'!AO481,"")</f>
        <v>鈴与商事(株)メニューE</v>
      </c>
      <c r="AP481" s="65">
        <f>+IF('（別紙１）原油換算シート【計画用】'!AP481&lt;&gt;"",'（別紙１）原油換算シート【計画用】'!AP481,"")</f>
        <v>5.1999999999999995E-4</v>
      </c>
      <c r="AQ481" s="1" t="str">
        <f>+IF('（別紙１）原油換算シート【計画用】'!AQ481&lt;&gt;"",'（別紙１）原油換算シート【計画用】'!AQ481,"")</f>
        <v/>
      </c>
    </row>
    <row r="482" spans="39:43">
      <c r="AM482" s="40">
        <f>+IF('（別紙１）原油換算シート【計画用】'!AM482&lt;&gt;"",'（別紙１）原油換算シート【計画用】'!AM482,"")</f>
        <v>468</v>
      </c>
      <c r="AN482" s="40" t="str">
        <f>+IF('（別紙１）原油換算シート【計画用】'!AN482&lt;&gt;"",'（別紙１）原油換算シート【計画用】'!AN482,"")</f>
        <v>A0181</v>
      </c>
      <c r="AO482" s="64" t="str">
        <f>+IF('（別紙１）原油換算シート【計画用】'!AO482&lt;&gt;"",'（別紙１）原油換算シート【計画用】'!AO482,"")</f>
        <v>鈴与商事(株)メニューF</v>
      </c>
      <c r="AP482" s="65">
        <f>+IF('（別紙１）原油換算シート【計画用】'!AP482&lt;&gt;"",'（別紙１）原油換算シート【計画用】'!AP482,"")</f>
        <v>4.6999999999999999E-4</v>
      </c>
      <c r="AQ482" s="1" t="str">
        <f>+IF('（別紙１）原油換算シート【計画用】'!AQ482&lt;&gt;"",'（別紙１）原油換算シート【計画用】'!AQ482,"")</f>
        <v/>
      </c>
    </row>
    <row r="483" spans="39:43">
      <c r="AM483" s="40">
        <f>+IF('（別紙１）原油換算シート【計画用】'!AM483&lt;&gt;"",'（別紙１）原油換算シート【計画用】'!AM483,"")</f>
        <v>469</v>
      </c>
      <c r="AN483" s="40" t="str">
        <f>+IF('（別紙１）原油換算シート【計画用】'!AN483&lt;&gt;"",'（別紙１）原油換算シート【計画用】'!AN483,"")</f>
        <v>A0181</v>
      </c>
      <c r="AO483" s="64" t="str">
        <f>+IF('（別紙１）原油換算シート【計画用】'!AO483&lt;&gt;"",'（別紙１）原油換算シート【計画用】'!AO483,"")</f>
        <v>鈴与商事(株)メニューG</v>
      </c>
      <c r="AP483" s="65">
        <f>+IF('（別紙１）原油換算シート【計画用】'!AP483&lt;&gt;"",'（別紙１）原油換算シート【計画用】'!AP483,"")</f>
        <v>0</v>
      </c>
      <c r="AQ483" s="1" t="str">
        <f>+IF('（別紙１）原油換算シート【計画用】'!AQ483&lt;&gt;"",'（別紙１）原油換算シート【計画用】'!AQ483,"")</f>
        <v/>
      </c>
    </row>
    <row r="484" spans="39:43">
      <c r="AM484" s="40">
        <f>+IF('（別紙１）原油換算シート【計画用】'!AM484&lt;&gt;"",'（別紙１）原油換算シート【計画用】'!AM484,"")</f>
        <v>470</v>
      </c>
      <c r="AN484" s="40" t="str">
        <f>+IF('（別紙１）原油換算シート【計画用】'!AN484&lt;&gt;"",'（別紙１）原油換算シート【計画用】'!AN484,"")</f>
        <v>A0181</v>
      </c>
      <c r="AO484" s="64" t="str">
        <f>+IF('（別紙１）原油換算シート【計画用】'!AO484&lt;&gt;"",'（別紙１）原油換算シート【計画用】'!AO484,"")</f>
        <v>鈴与商事(株)メニューH(残差)</v>
      </c>
      <c r="AP484" s="65">
        <f>+IF('（別紙１）原油換算シート【計画用】'!AP484&lt;&gt;"",'（別紙１）原油換算シート【計画用】'!AP484,"")</f>
        <v>6.3900000000000003E-4</v>
      </c>
      <c r="AQ484" s="1" t="str">
        <f>+IF('（別紙１）原油換算シート【計画用】'!AQ484&lt;&gt;"",'（別紙１）原油換算シート【計画用】'!AQ484,"")</f>
        <v/>
      </c>
    </row>
    <row r="485" spans="39:43">
      <c r="AM485" s="40">
        <f>+IF('（別紙１）原油換算シート【計画用】'!AM485&lt;&gt;"",'（別紙１）原油換算シート【計画用】'!AM485,"")</f>
        <v>471</v>
      </c>
      <c r="AN485" s="40" t="str">
        <f>+IF('（別紙１）原油換算シート【計画用】'!AN485&lt;&gt;"",'（別紙１）原油換算シート【計画用】'!AN485,"")</f>
        <v>A0181</v>
      </c>
      <c r="AO485" s="64" t="str">
        <f>+IF('（別紙１）原油換算シート【計画用】'!AO485&lt;&gt;"",'（別紙１）原油換算シート【計画用】'!AO485,"")</f>
        <v>鈴与商事(株)(参考値)事業者全体</v>
      </c>
      <c r="AP485" s="65">
        <f>+IF('（別紙１）原油換算シート【計画用】'!AP485&lt;&gt;"",'（別紙１）原油換算シート【計画用】'!AP485,"")</f>
        <v>4.73E-4</v>
      </c>
      <c r="AQ485" s="1" t="str">
        <f>+IF('（別紙１）原油換算シート【計画用】'!AQ485&lt;&gt;"",'（別紙１）原油換算シート【計画用】'!AQ485,"")</f>
        <v/>
      </c>
    </row>
    <row r="486" spans="39:43">
      <c r="AM486" s="40">
        <f>+IF('（別紙１）原油換算シート【計画用】'!AM486&lt;&gt;"",'（別紙１）原油換算シート【計画用】'!AM486,"")</f>
        <v>472</v>
      </c>
      <c r="AN486" s="40" t="str">
        <f>+IF('（別紙１）原油換算シート【計画用】'!AN486&lt;&gt;"",'（別紙１）原油換算シート【計画用】'!AN486,"")</f>
        <v>A0184</v>
      </c>
      <c r="AO486" s="64" t="str">
        <f>+IF('（別紙１）原油換算シート【計画用】'!AO486&lt;&gt;"",'（別紙１）原油換算シート【計画用】'!AO486,"")</f>
        <v>ワタミエナジー(株)メニューA</v>
      </c>
      <c r="AP486" s="65">
        <f>+IF('（別紙１）原油換算シート【計画用】'!AP486&lt;&gt;"",'（別紙１）原油換算シート【計画用】'!AP486,"")</f>
        <v>0</v>
      </c>
      <c r="AQ486" s="1" t="str">
        <f>+IF('（別紙１）原油換算シート【計画用】'!AQ486&lt;&gt;"",'（別紙１）原油換算シート【計画用】'!AQ486,"")</f>
        <v/>
      </c>
    </row>
    <row r="487" spans="39:43">
      <c r="AM487" s="40">
        <f>+IF('（別紙１）原油換算シート【計画用】'!AM487&lt;&gt;"",'（別紙１）原油換算シート【計画用】'!AM487,"")</f>
        <v>473</v>
      </c>
      <c r="AN487" s="40" t="str">
        <f>+IF('（別紙１）原油換算シート【計画用】'!AN487&lt;&gt;"",'（別紙１）原油換算シート【計画用】'!AN487,"")</f>
        <v>A0184</v>
      </c>
      <c r="AO487" s="64" t="str">
        <f>+IF('（別紙１）原油換算シート【計画用】'!AO487&lt;&gt;"",'（別紙１）原油換算シート【計画用】'!AO487,"")</f>
        <v>ワタミエナジー(株)メニューB(残差)</v>
      </c>
      <c r="AP487" s="65">
        <f>+IF('（別紙１）原油換算シート【計画用】'!AP487&lt;&gt;"",'（別紙１）原油換算シート【計画用】'!AP487,"")</f>
        <v>6.2799999999999998E-4</v>
      </c>
      <c r="AQ487" s="1" t="str">
        <f>+IF('（別紙１）原油換算シート【計画用】'!AQ487&lt;&gt;"",'（別紙１）原油換算シート【計画用】'!AQ487,"")</f>
        <v/>
      </c>
    </row>
    <row r="488" spans="39:43">
      <c r="AM488" s="40">
        <f>+IF('（別紙１）原油換算シート【計画用】'!AM488&lt;&gt;"",'（別紙１）原油換算シート【計画用】'!AM488,"")</f>
        <v>474</v>
      </c>
      <c r="AN488" s="40" t="str">
        <f>+IF('（別紙１）原油換算シート【計画用】'!AN488&lt;&gt;"",'（別紙１）原油換算シート【計画用】'!AN488,"")</f>
        <v>A0184</v>
      </c>
      <c r="AO488" s="64" t="str">
        <f>+IF('（別紙１）原油換算シート【計画用】'!AO488&lt;&gt;"",'（別紙１）原油換算シート【計画用】'!AO488,"")</f>
        <v>ワタミエナジー(株)(参考値)事業者全体</v>
      </c>
      <c r="AP488" s="65">
        <f>+IF('（別紙１）原油換算シート【計画用】'!AP488&lt;&gt;"",'（別紙１）原油換算シート【計画用】'!AP488,"")</f>
        <v>4.95E-4</v>
      </c>
      <c r="AQ488" s="1" t="str">
        <f>+IF('（別紙１）原油換算シート【計画用】'!AQ488&lt;&gt;"",'（別紙１）原油換算シート【計画用】'!AQ488,"")</f>
        <v/>
      </c>
    </row>
    <row r="489" spans="39:43">
      <c r="AM489" s="40">
        <f>+IF('（別紙１）原油換算シート【計画用】'!AM489&lt;&gt;"",'（別紙１）原油換算シート【計画用】'!AM489,"")</f>
        <v>475</v>
      </c>
      <c r="AN489" s="40" t="str">
        <f>+IF('（別紙１）原油換算シート【計画用】'!AN489&lt;&gt;"",'（別紙１）原油換算シート【計画用】'!AN489,"")</f>
        <v>A0185</v>
      </c>
      <c r="AO489" s="64" t="str">
        <f>+IF('（別紙１）原油換算シート【計画用】'!AO489&lt;&gt;"",'（別紙１）原油換算シート【計画用】'!AO489,"")</f>
        <v>(株)パルシステム電力</v>
      </c>
      <c r="AP489" s="65">
        <f>+IF('（別紙１）原油換算シート【計画用】'!AP489&lt;&gt;"",'（別紙１）原油換算シート【計画用】'!AP489,"")</f>
        <v>3.7100000000000002E-4</v>
      </c>
      <c r="AQ489" s="1" t="str">
        <f>+IF('（別紙１）原油換算シート【計画用】'!AQ489&lt;&gt;"",'（別紙１）原油換算シート【計画用】'!AQ489,"")</f>
        <v/>
      </c>
    </row>
    <row r="490" spans="39:43">
      <c r="AM490" s="40">
        <f>+IF('（別紙１）原油換算シート【計画用】'!AM490&lt;&gt;"",'（別紙１）原油換算シート【計画用】'!AM490,"")</f>
        <v>476</v>
      </c>
      <c r="AN490" s="40" t="str">
        <f>+IF('（別紙１）原油換算シート【計画用】'!AN490&lt;&gt;"",'（別紙１）原油換算シート【計画用】'!AN490,"")</f>
        <v>A0186</v>
      </c>
      <c r="AO490" s="64" t="str">
        <f>+IF('（別紙１）原油換算シート【計画用】'!AO490&lt;&gt;"",'（別紙１）原油換算シート【計画用】'!AO490,"")</f>
        <v>SBパワー(株)メニューA</v>
      </c>
      <c r="AP490" s="65">
        <f>+IF('（別紙１）原油換算シート【計画用】'!AP490&lt;&gt;"",'（別紙１）原油換算シート【計画用】'!AP490,"")</f>
        <v>0</v>
      </c>
      <c r="AQ490" s="1" t="str">
        <f>+IF('（別紙１）原油換算シート【計画用】'!AQ490&lt;&gt;"",'（別紙１）原油換算シート【計画用】'!AQ490,"")</f>
        <v/>
      </c>
    </row>
    <row r="491" spans="39:43">
      <c r="AM491" s="40">
        <f>+IF('（別紙１）原油換算シート【計画用】'!AM491&lt;&gt;"",'（別紙１）原油換算シート【計画用】'!AM491,"")</f>
        <v>477</v>
      </c>
      <c r="AN491" s="40" t="str">
        <f>+IF('（別紙１）原油換算シート【計画用】'!AN491&lt;&gt;"",'（別紙１）原油換算シート【計画用】'!AN491,"")</f>
        <v>A0186</v>
      </c>
      <c r="AO491" s="64" t="str">
        <f>+IF('（別紙１）原油換算シート【計画用】'!AO491&lt;&gt;"",'（別紙１）原油換算シート【計画用】'!AO491,"")</f>
        <v>SBパワー(株)メニューB</v>
      </c>
      <c r="AP491" s="65">
        <f>+IF('（別紙１）原油換算シート【計画用】'!AP491&lt;&gt;"",'（別紙１）原油換算シート【計画用】'!AP491,"")</f>
        <v>0</v>
      </c>
      <c r="AQ491" s="1" t="str">
        <f>+IF('（別紙１）原油換算シート【計画用】'!AQ491&lt;&gt;"",'（別紙１）原油換算シート【計画用】'!AQ491,"")</f>
        <v/>
      </c>
    </row>
    <row r="492" spans="39:43">
      <c r="AM492" s="40">
        <f>+IF('（別紙１）原油換算シート【計画用】'!AM492&lt;&gt;"",'（別紙１）原油換算シート【計画用】'!AM492,"")</f>
        <v>478</v>
      </c>
      <c r="AN492" s="40" t="str">
        <f>+IF('（別紙１）原油換算シート【計画用】'!AN492&lt;&gt;"",'（別紙１）原油換算シート【計画用】'!AN492,"")</f>
        <v>A0186</v>
      </c>
      <c r="AO492" s="64" t="str">
        <f>+IF('（別紙１）原油換算シート【計画用】'!AO492&lt;&gt;"",'（別紙１）原油換算シート【計画用】'!AO492,"")</f>
        <v>SBパワー(株)メニューC</v>
      </c>
      <c r="AP492" s="65">
        <f>+IF('（別紙１）原油換算シート【計画用】'!AP492&lt;&gt;"",'（別紙１）原油換算シート【計画用】'!AP492,"")</f>
        <v>1.66E-4</v>
      </c>
      <c r="AQ492" s="1" t="str">
        <f>+IF('（別紙１）原油換算シート【計画用】'!AQ492&lt;&gt;"",'（別紙１）原油換算シート【計画用】'!AQ492,"")</f>
        <v/>
      </c>
    </row>
    <row r="493" spans="39:43">
      <c r="AM493" s="40">
        <f>+IF('（別紙１）原油換算シート【計画用】'!AM493&lt;&gt;"",'（別紙１）原油換算シート【計画用】'!AM493,"")</f>
        <v>479</v>
      </c>
      <c r="AN493" s="40" t="str">
        <f>+IF('（別紙１）原油換算シート【計画用】'!AN493&lt;&gt;"",'（別紙１）原油換算シート【計画用】'!AN493,"")</f>
        <v>A0186</v>
      </c>
      <c r="AO493" s="64" t="str">
        <f>+IF('（別紙１）原油換算シート【計画用】'!AO493&lt;&gt;"",'（別紙１）原油換算シート【計画用】'!AO493,"")</f>
        <v>SBパワー(株)メニューD</v>
      </c>
      <c r="AP493" s="65">
        <f>+IF('（別紙１）原油換算シート【計画用】'!AP493&lt;&gt;"",'（別紙１）原油換算シート【計画用】'!AP493,"")</f>
        <v>3.8999999999999999E-4</v>
      </c>
      <c r="AQ493" s="1" t="str">
        <f>+IF('（別紙１）原油換算シート【計画用】'!AQ493&lt;&gt;"",'（別紙１）原油換算シート【計画用】'!AQ493,"")</f>
        <v/>
      </c>
    </row>
    <row r="494" spans="39:43">
      <c r="AM494" s="40">
        <f>+IF('（別紙１）原油換算シート【計画用】'!AM494&lt;&gt;"",'（別紙１）原油換算シート【計画用】'!AM494,"")</f>
        <v>480</v>
      </c>
      <c r="AN494" s="40" t="str">
        <f>+IF('（別紙１）原油換算シート【計画用】'!AN494&lt;&gt;"",'（別紙１）原油換算シート【計画用】'!AN494,"")</f>
        <v>A0186</v>
      </c>
      <c r="AO494" s="64" t="str">
        <f>+IF('（別紙１）原油換算シート【計画用】'!AO494&lt;&gt;"",'（別紙１）原油換算シート【計画用】'!AO494,"")</f>
        <v>SBパワー(株)メニューE(残差)</v>
      </c>
      <c r="AP494" s="65">
        <f>+IF('（別紙１）原油換算シート【計画用】'!AP494&lt;&gt;"",'（別紙１）原油換算シート【計画用】'!AP494,"")</f>
        <v>6.5899999999999997E-4</v>
      </c>
      <c r="AQ494" s="1" t="str">
        <f>+IF('（別紙１）原油換算シート【計画用】'!AQ494&lt;&gt;"",'（別紙１）原油換算シート【計画用】'!AQ494,"")</f>
        <v/>
      </c>
    </row>
    <row r="495" spans="39:43">
      <c r="AM495" s="40">
        <f>+IF('（別紙１）原油換算シート【計画用】'!AM495&lt;&gt;"",'（別紙１）原油換算シート【計画用】'!AM495,"")</f>
        <v>481</v>
      </c>
      <c r="AN495" s="40" t="str">
        <f>+IF('（別紙１）原油換算シート【計画用】'!AN495&lt;&gt;"",'（別紙１）原油換算シート【計画用】'!AN495,"")</f>
        <v>A0186</v>
      </c>
      <c r="AO495" s="64" t="str">
        <f>+IF('（別紙１）原油換算シート【計画用】'!AO495&lt;&gt;"",'（別紙１）原油換算シート【計画用】'!AO495,"")</f>
        <v>SBパワー(株)(参考値)事業者全体</v>
      </c>
      <c r="AP495" s="65">
        <f>+IF('（別紙１）原油換算シート【計画用】'!AP495&lt;&gt;"",'（別紙１）原油換算シート【計画用】'!AP495,"")</f>
        <v>6.2E-4</v>
      </c>
      <c r="AQ495" s="1" t="str">
        <f>+IF('（別紙１）原油換算シート【計画用】'!AQ495&lt;&gt;"",'（別紙１）原油換算シート【計画用】'!AQ495,"")</f>
        <v/>
      </c>
    </row>
    <row r="496" spans="39:43">
      <c r="AM496" s="40">
        <f>+IF('（別紙１）原油換算シート【計画用】'!AM496&lt;&gt;"",'（別紙１）原油換算シート【計画用】'!AM496,"")</f>
        <v>482</v>
      </c>
      <c r="AN496" s="40" t="str">
        <f>+IF('（別紙１）原油換算シート【計画用】'!AN496&lt;&gt;"",'（別紙１）原油換算シート【計画用】'!AN496,"")</f>
        <v>A0187</v>
      </c>
      <c r="AO496" s="64" t="str">
        <f>+IF('（別紙１）原油換算シート【計画用】'!AO496&lt;&gt;"",'（別紙１）原油換算シート【計画用】'!AO496,"")</f>
        <v>NFパワーサービス(株)メニューA</v>
      </c>
      <c r="AP496" s="65">
        <f>+IF('（別紙１）原油換算シート【計画用】'!AP496&lt;&gt;"",'（別紙１）原油換算シート【計画用】'!AP496,"")</f>
        <v>0</v>
      </c>
      <c r="AQ496" s="1" t="str">
        <f>+IF('（別紙１）原油換算シート【計画用】'!AQ496&lt;&gt;"",'（別紙１）原油換算シート【計画用】'!AQ496,"")</f>
        <v/>
      </c>
    </row>
    <row r="497" spans="39:43">
      <c r="AM497" s="40">
        <f>+IF('（別紙１）原油換算シート【計画用】'!AM497&lt;&gt;"",'（別紙１）原油換算シート【計画用】'!AM497,"")</f>
        <v>483</v>
      </c>
      <c r="AN497" s="40" t="str">
        <f>+IF('（別紙１）原油換算シート【計画用】'!AN497&lt;&gt;"",'（別紙１）原油換算シート【計画用】'!AN497,"")</f>
        <v>A0187</v>
      </c>
      <c r="AO497" s="64" t="str">
        <f>+IF('（別紙１）原油換算シート【計画用】'!AO497&lt;&gt;"",'（別紙１）原油換算シート【計画用】'!AO497,"")</f>
        <v>NFパワーサービス(株)メニューB(残差)</v>
      </c>
      <c r="AP497" s="65">
        <f>+IF('（別紙１）原油換算シート【計画用】'!AP497&lt;&gt;"",'（別紙１）原油換算シート【計画用】'!AP497,"")</f>
        <v>3.8699999999999997E-4</v>
      </c>
      <c r="AQ497" s="1" t="str">
        <f>+IF('（別紙１）原油換算シート【計画用】'!AQ497&lt;&gt;"",'（別紙１）原油換算シート【計画用】'!AQ497,"")</f>
        <v/>
      </c>
    </row>
    <row r="498" spans="39:43">
      <c r="AM498" s="40">
        <f>+IF('（別紙１）原油換算シート【計画用】'!AM498&lt;&gt;"",'（別紙１）原油換算シート【計画用】'!AM498,"")</f>
        <v>484</v>
      </c>
      <c r="AN498" s="40" t="str">
        <f>+IF('（別紙１）原油換算シート【計画用】'!AN498&lt;&gt;"",'（別紙１）原油換算シート【計画用】'!AN498,"")</f>
        <v>A0187</v>
      </c>
      <c r="AO498" s="64" t="str">
        <f>+IF('（別紙１）原油換算シート【計画用】'!AO498&lt;&gt;"",'（別紙１）原油換算シート【計画用】'!AO498,"")</f>
        <v>NFパワーサービス(株)(参考値)事業者全体</v>
      </c>
      <c r="AP498" s="65">
        <f>+IF('（別紙１）原油換算シート【計画用】'!AP498&lt;&gt;"",'（別紙１）原油換算シート【計画用】'!AP498,"")</f>
        <v>2.9300000000000002E-4</v>
      </c>
      <c r="AQ498" s="1" t="str">
        <f>+IF('（別紙１）原油換算シート【計画用】'!AQ498&lt;&gt;"",'（別紙１）原油換算シート【計画用】'!AQ498,"")</f>
        <v/>
      </c>
    </row>
    <row r="499" spans="39:43">
      <c r="AM499" s="40">
        <f>+IF('（別紙１）原油換算シート【計画用】'!AM499&lt;&gt;"",'（別紙１）原油換算シート【計画用】'!AM499,"")</f>
        <v>485</v>
      </c>
      <c r="AN499" s="40" t="str">
        <f>+IF('（別紙１）原油換算シート【計画用】'!AN499&lt;&gt;"",'（別紙１）原油換算シート【計画用】'!AN499,"")</f>
        <v>A0188</v>
      </c>
      <c r="AO499" s="64" t="str">
        <f>+IF('（別紙１）原油換算シート【計画用】'!AO499&lt;&gt;"",'（別紙１）原油換算シート【計画用】'!AO499,"")</f>
        <v>ひおき地域エネルギー(株)メニューA</v>
      </c>
      <c r="AP499" s="65">
        <f>+IF('（別紙１）原油換算シート【計画用】'!AP499&lt;&gt;"",'（別紙１）原油換算シート【計画用】'!AP499,"")</f>
        <v>2.9300000000000002E-4</v>
      </c>
      <c r="AQ499" s="1" t="str">
        <f>+IF('（別紙１）原油換算シート【計画用】'!AQ499&lt;&gt;"",'（別紙１）原油換算シート【計画用】'!AQ499,"")</f>
        <v/>
      </c>
    </row>
    <row r="500" spans="39:43">
      <c r="AM500" s="40">
        <f>+IF('（別紙１）原油換算シート【計画用】'!AM500&lt;&gt;"",'（別紙１）原油換算シート【計画用】'!AM500,"")</f>
        <v>486</v>
      </c>
      <c r="AN500" s="40" t="str">
        <f>+IF('（別紙１）原油換算シート【計画用】'!AN500&lt;&gt;"",'（別紙１）原油換算シート【計画用】'!AN500,"")</f>
        <v>A0188</v>
      </c>
      <c r="AO500" s="64" t="str">
        <f>+IF('（別紙１）原油換算シート【計画用】'!AO500&lt;&gt;"",'（別紙１）原油換算シート【計画用】'!AO500,"")</f>
        <v>ひおき地域エネルギー(株)メニューB</v>
      </c>
      <c r="AP500" s="65">
        <f>+IF('（別紙１）原油換算シート【計画用】'!AP500&lt;&gt;"",'（別紙１）原油換算シート【計画用】'!AP500,"")</f>
        <v>3.4000000000000002E-4</v>
      </c>
      <c r="AQ500" s="1" t="str">
        <f>+IF('（別紙１）原油換算シート【計画用】'!AQ500&lt;&gt;"",'（別紙１）原油換算シート【計画用】'!AQ500,"")</f>
        <v/>
      </c>
    </row>
    <row r="501" spans="39:43">
      <c r="AM501" s="40">
        <f>+IF('（別紙１）原油換算シート【計画用】'!AM501&lt;&gt;"",'（別紙１）原油換算シート【計画用】'!AM501,"")</f>
        <v>487</v>
      </c>
      <c r="AN501" s="40" t="str">
        <f>+IF('（別紙１）原油換算シート【計画用】'!AN501&lt;&gt;"",'（別紙１）原油換算シート【計画用】'!AN501,"")</f>
        <v>A0188</v>
      </c>
      <c r="AO501" s="64" t="str">
        <f>+IF('（別紙１）原油換算シート【計画用】'!AO501&lt;&gt;"",'（別紙１）原油換算シート【計画用】'!AO501,"")</f>
        <v>ひおき地域エネルギー(株)メニューC</v>
      </c>
      <c r="AP501" s="65">
        <f>+IF('（別紙１）原油換算シート【計画用】'!AP501&lt;&gt;"",'（別紙１）原油換算シート【計画用】'!AP501,"")</f>
        <v>2.0599999999999999E-4</v>
      </c>
      <c r="AQ501" s="1" t="str">
        <f>+IF('（別紙１）原油換算シート【計画用】'!AQ501&lt;&gt;"",'（別紙１）原油換算シート【計画用】'!AQ501,"")</f>
        <v/>
      </c>
    </row>
    <row r="502" spans="39:43">
      <c r="AM502" s="40">
        <f>+IF('（別紙１）原油換算シート【計画用】'!AM502&lt;&gt;"",'（別紙１）原油換算シート【計画用】'!AM502,"")</f>
        <v>488</v>
      </c>
      <c r="AN502" s="40" t="str">
        <f>+IF('（別紙１）原油換算シート【計画用】'!AN502&lt;&gt;"",'（別紙１）原油換算シート【計画用】'!AN502,"")</f>
        <v>A0188</v>
      </c>
      <c r="AO502" s="64" t="str">
        <f>+IF('（別紙１）原油換算シート【計画用】'!AO502&lt;&gt;"",'（別紙１）原油換算シート【計画用】'!AO502,"")</f>
        <v>ひおき地域エネルギー(株)メニューD</v>
      </c>
      <c r="AP502" s="65">
        <f>+IF('（別紙１）原油換算シート【計画用】'!AP502&lt;&gt;"",'（別紙１）原油換算シート【計画用】'!AP502,"")</f>
        <v>0</v>
      </c>
      <c r="AQ502" s="1" t="str">
        <f>+IF('（別紙１）原油換算シート【計画用】'!AQ502&lt;&gt;"",'（別紙１）原油換算シート【計画用】'!AQ502,"")</f>
        <v/>
      </c>
    </row>
    <row r="503" spans="39:43">
      <c r="AM503" s="40">
        <f>+IF('（別紙１）原油換算シート【計画用】'!AM503&lt;&gt;"",'（別紙１）原油換算シート【計画用】'!AM503,"")</f>
        <v>489</v>
      </c>
      <c r="AN503" s="40" t="str">
        <f>+IF('（別紙１）原油換算シート【計画用】'!AN503&lt;&gt;"",'（別紙１）原油換算シート【計画用】'!AN503,"")</f>
        <v>A0188</v>
      </c>
      <c r="AO503" s="64" t="str">
        <f>+IF('（別紙１）原油換算シート【計画用】'!AO503&lt;&gt;"",'（別紙１）原油換算シート【計画用】'!AO503,"")</f>
        <v>ひおき地域エネルギー(株)メニューE(残差)</v>
      </c>
      <c r="AP503" s="65">
        <f>+IF('（別紙１）原油換算シート【計画用】'!AP503&lt;&gt;"",'（別紙１）原油換算シート【計画用】'!AP503,"")</f>
        <v>4.1399999999999998E-4</v>
      </c>
      <c r="AQ503" s="1" t="str">
        <f>+IF('（別紙１）原油換算シート【計画用】'!AQ503&lt;&gt;"",'（別紙１）原油換算シート【計画用】'!AQ503,"")</f>
        <v/>
      </c>
    </row>
    <row r="504" spans="39:43">
      <c r="AM504" s="40">
        <f>+IF('（別紙１）原油換算シート【計画用】'!AM504&lt;&gt;"",'（別紙１）原油換算シート【計画用】'!AM504,"")</f>
        <v>490</v>
      </c>
      <c r="AN504" s="40" t="str">
        <f>+IF('（別紙１）原油換算シート【計画用】'!AN504&lt;&gt;"",'（別紙１）原油換算シート【計画用】'!AN504,"")</f>
        <v>A0188</v>
      </c>
      <c r="AO504" s="64" t="str">
        <f>+IF('（別紙１）原油換算シート【計画用】'!AO504&lt;&gt;"",'（別紙１）原油換算シート【計画用】'!AO504,"")</f>
        <v>ひおき地域エネルギー(株)(参考値)事業者全体</v>
      </c>
      <c r="AP504" s="65">
        <f>+IF('（別紙１）原油換算シート【計画用】'!AP504&lt;&gt;"",'（別紙１）原油換算シート【計画用】'!AP504,"")</f>
        <v>3.7300000000000001E-4</v>
      </c>
      <c r="AQ504" s="1" t="str">
        <f>+IF('（別紙１）原油換算シート【計画用】'!AQ504&lt;&gt;"",'（別紙１）原油換算シート【計画用】'!AQ504,"")</f>
        <v/>
      </c>
    </row>
    <row r="505" spans="39:43">
      <c r="AM505" s="40">
        <f>+IF('（別紙１）原油換算シート【計画用】'!AM505&lt;&gt;"",'（別紙１）原油換算シート【計画用】'!AM505,"")</f>
        <v>491</v>
      </c>
      <c r="AN505" s="40" t="str">
        <f>+IF('（別紙１）原油換算シート【計画用】'!AN505&lt;&gt;"",'（別紙１）原油換算シート【計画用】'!AN505,"")</f>
        <v>A0189</v>
      </c>
      <c r="AO505" s="64" t="str">
        <f>+IF('（別紙１）原油換算シート【計画用】'!AO505&lt;&gt;"",'（別紙１）原油換算シート【計画用】'!AO505,"")</f>
        <v>和歌山電力(株)</v>
      </c>
      <c r="AP505" s="65">
        <f>+IF('（別紙１）原油換算シート【計画用】'!AP505&lt;&gt;"",'（別紙１）原油換算シート【計画用】'!AP505,"")</f>
        <v>6.2200000000000005E-4</v>
      </c>
      <c r="AQ505" s="1" t="str">
        <f>+IF('（別紙１）原油換算シート【計画用】'!AQ505&lt;&gt;"",'（別紙１）原油換算シート【計画用】'!AQ505,"")</f>
        <v/>
      </c>
    </row>
    <row r="506" spans="39:43">
      <c r="AM506" s="40">
        <f>+IF('（別紙１）原油換算シート【計画用】'!AM506&lt;&gt;"",'（別紙１）原油換算シート【計画用】'!AM506,"")</f>
        <v>492</v>
      </c>
      <c r="AN506" s="40" t="str">
        <f>+IF('（別紙１）原油換算シート【計画用】'!AN506&lt;&gt;"",'（別紙１）原油換算シート【計画用】'!AN506,"")</f>
        <v>A0190</v>
      </c>
      <c r="AO506" s="64" t="str">
        <f>+IF('（別紙１）原油換算シート【計画用】'!AO506&lt;&gt;"",'（別紙１）原油換算シート【計画用】'!AO506,"")</f>
        <v>日本瓦斯(株)(日本ガス(株))</v>
      </c>
      <c r="AP506" s="65">
        <f>+IF('（別紙１）原油換算シート【計画用】'!AP506&lt;&gt;"",'（別紙１）原油換算シート【計画用】'!AP506,"")</f>
        <v>3.7199999999999999E-4</v>
      </c>
      <c r="AQ506" s="1" t="str">
        <f>+IF('（別紙１）原油換算シート【計画用】'!AQ506&lt;&gt;"",'（別紙１）原油換算シート【計画用】'!AQ506,"")</f>
        <v/>
      </c>
    </row>
    <row r="507" spans="39:43">
      <c r="AM507" s="40">
        <f>+IF('（別紙１）原油換算シート【計画用】'!AM507&lt;&gt;"",'（別紙１）原油換算シート【計画用】'!AM507,"")</f>
        <v>493</v>
      </c>
      <c r="AN507" s="40" t="str">
        <f>+IF('（別紙１）原油換算シート【計画用】'!AN507&lt;&gt;"",'（別紙１）原油換算シート【計画用】'!AN507,"")</f>
        <v>A0193</v>
      </c>
      <c r="AO507" s="64" t="str">
        <f>+IF('（別紙１）原油換算シート【計画用】'!AO507&lt;&gt;"",'（別紙１）原油換算シート【計画用】'!AO507,"")</f>
        <v>九電みらいエナジー(株)メニューA</v>
      </c>
      <c r="AP507" s="65">
        <f>+IF('（別紙１）原油換算シート【計画用】'!AP507&lt;&gt;"",'（別紙１）原油換算シート【計画用】'!AP507,"")</f>
        <v>0</v>
      </c>
      <c r="AQ507" s="1" t="str">
        <f>+IF('（別紙１）原油換算シート【計画用】'!AQ507&lt;&gt;"",'（別紙１）原油換算シート【計画用】'!AQ507,"")</f>
        <v/>
      </c>
    </row>
    <row r="508" spans="39:43">
      <c r="AM508" s="40">
        <f>+IF('（別紙１）原油換算シート【計画用】'!AM508&lt;&gt;"",'（別紙１）原油換算シート【計画用】'!AM508,"")</f>
        <v>494</v>
      </c>
      <c r="AN508" s="40" t="str">
        <f>+IF('（別紙１）原油換算シート【計画用】'!AN508&lt;&gt;"",'（別紙１）原油換算シート【計画用】'!AN508,"")</f>
        <v>A0193</v>
      </c>
      <c r="AO508" s="64" t="str">
        <f>+IF('（別紙１）原油換算シート【計画用】'!AO508&lt;&gt;"",'（別紙１）原油換算シート【計画用】'!AO508,"")</f>
        <v>九電みらいエナジー(株)メニューB(残差)</v>
      </c>
      <c r="AP508" s="65">
        <f>+IF('（別紙１）原油換算シート【計画用】'!AP508&lt;&gt;"",'（別紙１）原油換算シート【計画用】'!AP508,"")</f>
        <v>4.5100000000000001E-4</v>
      </c>
      <c r="AQ508" s="1" t="str">
        <f>+IF('（別紙１）原油換算シート【計画用】'!AQ508&lt;&gt;"",'（別紙１）原油換算シート【計画用】'!AQ508,"")</f>
        <v/>
      </c>
    </row>
    <row r="509" spans="39:43">
      <c r="AM509" s="40">
        <f>+IF('（別紙１）原油換算シート【計画用】'!AM509&lt;&gt;"",'（別紙１）原油換算シート【計画用】'!AM509,"")</f>
        <v>495</v>
      </c>
      <c r="AN509" s="40" t="str">
        <f>+IF('（別紙１）原油換算シート【計画用】'!AN509&lt;&gt;"",'（別紙１）原油換算シート【計画用】'!AN509,"")</f>
        <v>A0193</v>
      </c>
      <c r="AO509" s="64" t="str">
        <f>+IF('（別紙１）原油換算シート【計画用】'!AO509&lt;&gt;"",'（別紙１）原油換算シート【計画用】'!AO509,"")</f>
        <v>九電みらいエナジー(株)(参考値)事業者全体</v>
      </c>
      <c r="AP509" s="65">
        <f>+IF('（別紙１）原油換算シート【計画用】'!AP509&lt;&gt;"",'（別紙１）原油換算シート【計画用】'!AP509,"")</f>
        <v>4.3600000000000003E-4</v>
      </c>
      <c r="AQ509" s="1" t="str">
        <f>+IF('（別紙１）原油換算シート【計画用】'!AQ509&lt;&gt;"",'（別紙１）原油換算シート【計画用】'!AQ509,"")</f>
        <v/>
      </c>
    </row>
    <row r="510" spans="39:43">
      <c r="AM510" s="40">
        <f>+IF('（別紙１）原油換算シート【計画用】'!AM510&lt;&gt;"",'（別紙１）原油換算シート【計画用】'!AM510,"")</f>
        <v>496</v>
      </c>
      <c r="AN510" s="40" t="str">
        <f>+IF('（別紙１）原油換算シート【計画用】'!AN510&lt;&gt;"",'（別紙１）原油換算シート【計画用】'!AN510,"")</f>
        <v>A0195</v>
      </c>
      <c r="AO510" s="64" t="str">
        <f>+IF('（別紙１）原油換算シート【計画用】'!AO510&lt;&gt;"",'（別紙１）原油換算シート【計画用】'!AO510,"")</f>
        <v>(株)フォレストパワー</v>
      </c>
      <c r="AP510" s="65">
        <f>+IF('（別紙１）原油換算シート【計画用】'!AP510&lt;&gt;"",'（別紙１）原油換算シート【計画用】'!AP510,"")</f>
        <v>4.46E-4</v>
      </c>
      <c r="AQ510" s="1" t="str">
        <f>+IF('（別紙１）原油換算シート【計画用】'!AQ510&lt;&gt;"",'（別紙１）原油換算シート【計画用】'!AQ510,"")</f>
        <v/>
      </c>
    </row>
    <row r="511" spans="39:43">
      <c r="AM511" s="40">
        <f>+IF('（別紙１）原油換算シート【計画用】'!AM511&lt;&gt;"",'（別紙１）原油換算シート【計画用】'!AM511,"")</f>
        <v>497</v>
      </c>
      <c r="AN511" s="40" t="str">
        <f>+IF('（別紙１）原油換算シート【計画用】'!AN511&lt;&gt;"",'（別紙１）原油換算シート【計画用】'!AN511,"")</f>
        <v>A0196</v>
      </c>
      <c r="AO511" s="64" t="str">
        <f>+IF('（別紙１）原油換算シート【計画用】'!AO511&lt;&gt;"",'（別紙１）原油換算シート【計画用】'!AO511,"")</f>
        <v>日高都市ガス(株)</v>
      </c>
      <c r="AP511" s="65">
        <f>+IF('（別紙１）原油換算シート【計画用】'!AP511&lt;&gt;"",'（別紙１）原油換算シート【計画用】'!AP511,"")</f>
        <v>4.1899999999999999E-4</v>
      </c>
      <c r="AQ511" s="1" t="str">
        <f>+IF('（別紙１）原油換算シート【計画用】'!AQ511&lt;&gt;"",'（別紙１）原油換算シート【計画用】'!AQ511,"")</f>
        <v/>
      </c>
    </row>
    <row r="512" spans="39:43">
      <c r="AM512" s="40">
        <f>+IF('（別紙１）原油換算シート【計画用】'!AM512&lt;&gt;"",'（別紙１）原油換算シート【計画用】'!AM512,"")</f>
        <v>498</v>
      </c>
      <c r="AN512" s="40" t="str">
        <f>+IF('（別紙１）原油換算シート【計画用】'!AN512&lt;&gt;"",'（別紙１）原油換算シート【計画用】'!AN512,"")</f>
        <v>A0197</v>
      </c>
      <c r="AO512" s="64" t="str">
        <f>+IF('（別紙１）原油換算シート【計画用】'!AO512&lt;&gt;"",'（別紙１）原油換算シート【計画用】'!AO512,"")</f>
        <v>(株)アドバンテックメニューA</v>
      </c>
      <c r="AP512" s="65">
        <f>+IF('（別紙１）原油換算シート【計画用】'!AP512&lt;&gt;"",'（別紙１）原油換算シート【計画用】'!AP512,"")</f>
        <v>0</v>
      </c>
      <c r="AQ512" s="1" t="str">
        <f>+IF('（別紙１）原油換算シート【計画用】'!AQ512&lt;&gt;"",'（別紙１）原油換算シート【計画用】'!AQ512,"")</f>
        <v/>
      </c>
    </row>
    <row r="513" spans="39:43">
      <c r="AM513" s="40">
        <f>+IF('（別紙１）原油換算シート【計画用】'!AM513&lt;&gt;"",'（別紙１）原油換算シート【計画用】'!AM513,"")</f>
        <v>499</v>
      </c>
      <c r="AN513" s="40" t="str">
        <f>+IF('（別紙１）原油換算シート【計画用】'!AN513&lt;&gt;"",'（別紙１）原油換算シート【計画用】'!AN513,"")</f>
        <v>A0197</v>
      </c>
      <c r="AO513" s="64" t="str">
        <f>+IF('（別紙１）原油換算シート【計画用】'!AO513&lt;&gt;"",'（別紙１）原油換算シート【計画用】'!AO513,"")</f>
        <v>(株)アドバンテック(参考値)事業者全体</v>
      </c>
      <c r="AP513" s="65">
        <f>+IF('（別紙１）原油換算シート【計画用】'!AP513&lt;&gt;"",'（別紙１）原油換算シート【計画用】'!AP513,"")</f>
        <v>1.07E-4</v>
      </c>
      <c r="AQ513" s="1" t="str">
        <f>+IF('（別紙１）原油換算シート【計画用】'!AQ513&lt;&gt;"",'（別紙１）原油換算シート【計画用】'!AQ513,"")</f>
        <v/>
      </c>
    </row>
    <row r="514" spans="39:43">
      <c r="AM514" s="40">
        <f>+IF('（別紙１）原油換算シート【計画用】'!AM514&lt;&gt;"",'（別紙１）原油換算シート【計画用】'!AM514,"")</f>
        <v>500</v>
      </c>
      <c r="AN514" s="40" t="str">
        <f>+IF('（別紙１）原油換算シート【計画用】'!AN514&lt;&gt;"",'（別紙１）原油換算シート【計画用】'!AN514,"")</f>
        <v>A0199</v>
      </c>
      <c r="AO514" s="64" t="str">
        <f>+IF('（別紙１）原油換算シート【計画用】'!AO514&lt;&gt;"",'（別紙１）原油換算シート【計画用】'!AO514,"")</f>
        <v>ローカルエナジー(株)メニューA</v>
      </c>
      <c r="AP514" s="65">
        <f>+IF('（別紙１）原油換算シート【計画用】'!AP514&lt;&gt;"",'（別紙１）原油換算シート【計画用】'!AP514,"")</f>
        <v>0</v>
      </c>
      <c r="AQ514" s="1" t="str">
        <f>+IF('（別紙１）原油換算シート【計画用】'!AQ514&lt;&gt;"",'（別紙１）原油換算シート【計画用】'!AQ514,"")</f>
        <v/>
      </c>
    </row>
    <row r="515" spans="39:43">
      <c r="AM515" s="40">
        <f>+IF('（別紙１）原油換算シート【計画用】'!AM515&lt;&gt;"",'（別紙１）原油換算シート【計画用】'!AM515,"")</f>
        <v>501</v>
      </c>
      <c r="AN515" s="40" t="str">
        <f>+IF('（別紙１）原油換算シート【計画用】'!AN515&lt;&gt;"",'（別紙１）原油換算シート【計画用】'!AN515,"")</f>
        <v>A0199</v>
      </c>
      <c r="AO515" s="64" t="str">
        <f>+IF('（別紙１）原油換算シート【計画用】'!AO515&lt;&gt;"",'（別紙１）原油換算シート【計画用】'!AO515,"")</f>
        <v>ローカルエナジー(株)メニューB(残差)</v>
      </c>
      <c r="AP515" s="65">
        <f>+IF('（別紙１）原油換算シート【計画用】'!AP515&lt;&gt;"",'（別紙１）原油換算シート【計画用】'!AP515,"")</f>
        <v>3.9300000000000001E-4</v>
      </c>
      <c r="AQ515" s="1" t="str">
        <f>+IF('（別紙１）原油換算シート【計画用】'!AQ515&lt;&gt;"",'（別紙１）原油換算シート【計画用】'!AQ515,"")</f>
        <v/>
      </c>
    </row>
    <row r="516" spans="39:43">
      <c r="AM516" s="40">
        <f>+IF('（別紙１）原油換算シート【計画用】'!AM516&lt;&gt;"",'（別紙１）原油換算シート【計画用】'!AM516,"")</f>
        <v>502</v>
      </c>
      <c r="AN516" s="40" t="str">
        <f>+IF('（別紙１）原油換算シート【計画用】'!AN516&lt;&gt;"",'（別紙１）原油換算シート【計画用】'!AN516,"")</f>
        <v>A0199</v>
      </c>
      <c r="AO516" s="64" t="str">
        <f>+IF('（別紙１）原油換算シート【計画用】'!AO516&lt;&gt;"",'（別紙１）原油換算シート【計画用】'!AO516,"")</f>
        <v>ローカルエナジー(株)(参考値)事業者全体</v>
      </c>
      <c r="AP516" s="65">
        <f>+IF('（別紙１）原油換算シート【計画用】'!AP516&lt;&gt;"",'（別紙１）原油換算シート【計画用】'!AP516,"")</f>
        <v>3.88E-4</v>
      </c>
      <c r="AQ516" s="1" t="str">
        <f>+IF('（別紙１）原油換算シート【計画用】'!AQ516&lt;&gt;"",'（別紙１）原油換算シート【計画用】'!AQ516,"")</f>
        <v/>
      </c>
    </row>
    <row r="517" spans="39:43">
      <c r="AM517" s="40">
        <f>+IF('（別紙１）原油換算シート【計画用】'!AM517&lt;&gt;"",'（別紙１）原油換算シート【計画用】'!AM517,"")</f>
        <v>503</v>
      </c>
      <c r="AN517" s="40" t="str">
        <f>+IF('（別紙１）原油換算シート【計画用】'!AN517&lt;&gt;"",'（別紙１）原油換算シート【計画用】'!AN517,"")</f>
        <v>A0200</v>
      </c>
      <c r="AO517" s="64" t="str">
        <f>+IF('（別紙１）原油換算シート【計画用】'!AO517&lt;&gt;"",'（別紙１）原油換算シート【計画用】'!AO517,"")</f>
        <v>エネックス(株)メニューA</v>
      </c>
      <c r="AP517" s="65">
        <f>+IF('（別紙１）原油換算シート【計画用】'!AP517&lt;&gt;"",'（別紙１）原油換算シート【計画用】'!AP517,"")</f>
        <v>0</v>
      </c>
      <c r="AQ517" s="1" t="str">
        <f>+IF('（別紙１）原油換算シート【計画用】'!AQ517&lt;&gt;"",'（別紙１）原油換算シート【計画用】'!AQ517,"")</f>
        <v/>
      </c>
    </row>
    <row r="518" spans="39:43">
      <c r="AM518" s="40">
        <f>+IF('（別紙１）原油換算シート【計画用】'!AM518&lt;&gt;"",'（別紙１）原油換算シート【計画用】'!AM518,"")</f>
        <v>504</v>
      </c>
      <c r="AN518" s="40" t="str">
        <f>+IF('（別紙１）原油換算シート【計画用】'!AN518&lt;&gt;"",'（別紙１）原油換算シート【計画用】'!AN518,"")</f>
        <v>A0200</v>
      </c>
      <c r="AO518" s="64" t="str">
        <f>+IF('（別紙１）原油換算シート【計画用】'!AO518&lt;&gt;"",'（別紙１）原油換算シート【計画用】'!AO518,"")</f>
        <v>エネックス(株)メニューB</v>
      </c>
      <c r="AP518" s="65">
        <f>+IF('（別紙１）原油換算シート【計画用】'!AP518&lt;&gt;"",'（別紙１）原油換算シート【計画用】'!AP518,"")</f>
        <v>4.3800000000000002E-4</v>
      </c>
      <c r="AQ518" s="1" t="str">
        <f>+IF('（別紙１）原油換算シート【計画用】'!AQ518&lt;&gt;"",'（別紙１）原油換算シート【計画用】'!AQ518,"")</f>
        <v/>
      </c>
    </row>
    <row r="519" spans="39:43">
      <c r="AM519" s="40">
        <f>+IF('（別紙１）原油換算シート【計画用】'!AM519&lt;&gt;"",'（別紙１）原油換算シート【計画用】'!AM519,"")</f>
        <v>505</v>
      </c>
      <c r="AN519" s="40" t="str">
        <f>+IF('（別紙１）原油換算シート【計画用】'!AN519&lt;&gt;"",'（別紙１）原油換算シート【計画用】'!AN519,"")</f>
        <v>A0200</v>
      </c>
      <c r="AO519" s="64" t="str">
        <f>+IF('（別紙１）原油換算シート【計画用】'!AO519&lt;&gt;"",'（別紙１）原油換算シート【計画用】'!AO519,"")</f>
        <v>エネックス(株)(参考値)事業者全体</v>
      </c>
      <c r="AP519" s="65">
        <f>+IF('（別紙１）原油換算シート【計画用】'!AP519&lt;&gt;"",'（別紙１）原油換算シート【計画用】'!AP519,"")</f>
        <v>3.97E-4</v>
      </c>
      <c r="AQ519" s="1" t="str">
        <f>+IF('（別紙１）原油換算シート【計画用】'!AQ519&lt;&gt;"",'（別紙１）原油換算シート【計画用】'!AQ519,"")</f>
        <v/>
      </c>
    </row>
    <row r="520" spans="39:43">
      <c r="AM520" s="40">
        <f>+IF('（別紙１）原油換算シート【計画用】'!AM520&lt;&gt;"",'（別紙１）原油換算シート【計画用】'!AM520,"")</f>
        <v>506</v>
      </c>
      <c r="AN520" s="40" t="str">
        <f>+IF('（別紙１）原油換算シート【計画用】'!AN520&lt;&gt;"",'（別紙１）原油換算シート【計画用】'!AN520,"")</f>
        <v>A0203</v>
      </c>
      <c r="AO520" s="64" t="str">
        <f>+IF('（別紙１）原油換算シート【計画用】'!AO520&lt;&gt;"",'（別紙１）原油換算シート【計画用】'!AO520,"")</f>
        <v>(株)レクスポート</v>
      </c>
      <c r="AP520" s="65">
        <f>+IF('（別紙１）原油換算シート【計画用】'!AP520&lt;&gt;"",'（別紙１）原油換算シート【計画用】'!AP520,"")</f>
        <v>4.4900000000000002E-4</v>
      </c>
      <c r="AQ520" s="1" t="str">
        <f>+IF('（別紙１）原油換算シート【計画用】'!AQ520&lt;&gt;"",'（別紙１）原油換算シート【計画用】'!AQ520,"")</f>
        <v/>
      </c>
    </row>
    <row r="521" spans="39:43">
      <c r="AM521" s="40">
        <f>+IF('（別紙１）原油換算シート【計画用】'!AM521&lt;&gt;"",'（別紙１）原油換算シート【計画用】'!AM521,"")</f>
        <v>507</v>
      </c>
      <c r="AN521" s="40" t="str">
        <f>+IF('（別紙１）原油換算シート【計画用】'!AN521&lt;&gt;"",'（別紙１）原油換算シート【計画用】'!AN521,"")</f>
        <v>A0204</v>
      </c>
      <c r="AO521" s="64" t="str">
        <f>+IF('（別紙１）原油換算シート【計画用】'!AO521&lt;&gt;"",'（別紙１）原油換算シート【計画用】'!AO521,"")</f>
        <v>なでしこ電力(株)メニューA</v>
      </c>
      <c r="AP521" s="65">
        <f>+IF('（別紙１）原油換算シート【計画用】'!AP521&lt;&gt;"",'（別紙１）原油換算シート【計画用】'!AP521,"")</f>
        <v>0</v>
      </c>
      <c r="AQ521" s="1" t="str">
        <f>+IF('（別紙１）原油換算シート【計画用】'!AQ521&lt;&gt;"",'（別紙１）原油換算シート【計画用】'!AQ521,"")</f>
        <v/>
      </c>
    </row>
    <row r="522" spans="39:43">
      <c r="AM522" s="40">
        <f>+IF('（別紙１）原油換算シート【計画用】'!AM522&lt;&gt;"",'（別紙１）原油換算シート【計画用】'!AM522,"")</f>
        <v>508</v>
      </c>
      <c r="AN522" s="40" t="str">
        <f>+IF('（別紙１）原油換算シート【計画用】'!AN522&lt;&gt;"",'（別紙１）原油換算シート【計画用】'!AN522,"")</f>
        <v>A0204</v>
      </c>
      <c r="AO522" s="64" t="str">
        <f>+IF('（別紙１）原油換算シート【計画用】'!AO522&lt;&gt;"",'（別紙１）原油換算シート【計画用】'!AO522,"")</f>
        <v>なでしこ電力(株)メニューB(残差)</v>
      </c>
      <c r="AP522" s="65">
        <f>+IF('（別紙１）原油換算シート【計画用】'!AP522&lt;&gt;"",'（別紙１）原油換算シート【計画用】'!AP522,"")</f>
        <v>5.0199999999999995E-4</v>
      </c>
      <c r="AQ522" s="1" t="str">
        <f>+IF('（別紙１）原油換算シート【計画用】'!AQ522&lt;&gt;"",'（別紙１）原油換算シート【計画用】'!AQ522,"")</f>
        <v/>
      </c>
    </row>
    <row r="523" spans="39:43">
      <c r="AM523" s="40">
        <f>+IF('（別紙１）原油換算シート【計画用】'!AM523&lt;&gt;"",'（別紙１）原油換算シート【計画用】'!AM523,"")</f>
        <v>509</v>
      </c>
      <c r="AN523" s="40" t="str">
        <f>+IF('（別紙１）原油換算シート【計画用】'!AN523&lt;&gt;"",'（別紙１）原油換算シート【計画用】'!AN523,"")</f>
        <v>A0204</v>
      </c>
      <c r="AO523" s="64" t="str">
        <f>+IF('（別紙１）原油換算シート【計画用】'!AO523&lt;&gt;"",'（別紙１）原油換算シート【計画用】'!AO523,"")</f>
        <v>なでしこ電力(株)(参考値)事業者全体</v>
      </c>
      <c r="AP523" s="65">
        <f>+IF('（別紙１）原油換算シート【計画用】'!AP523&lt;&gt;"",'（別紙１）原油換算シート【計画用】'!AP523,"")</f>
        <v>1.1E-4</v>
      </c>
      <c r="AQ523" s="1" t="str">
        <f>+IF('（別紙１）原油換算シート【計画用】'!AQ523&lt;&gt;"",'（別紙１）原油換算シート【計画用】'!AQ523,"")</f>
        <v/>
      </c>
    </row>
    <row r="524" spans="39:43">
      <c r="AM524" s="40">
        <f>+IF('（別紙１）原油換算シート【計画用】'!AM524&lt;&gt;"",'（別紙１）原油換算シート【計画用】'!AM524,"")</f>
        <v>510</v>
      </c>
      <c r="AN524" s="40" t="str">
        <f>+IF('（別紙１）原油換算シート【計画用】'!AN524&lt;&gt;"",'（別紙１）原油換算シート【計画用】'!AN524,"")</f>
        <v>A0206</v>
      </c>
      <c r="AO524" s="64" t="str">
        <f>+IF('（別紙１）原油換算シート【計画用】'!AO524&lt;&gt;"",'（別紙１）原油換算シート【計画用】'!AO524,"")</f>
        <v>日田グリーン電力(株)メニューA</v>
      </c>
      <c r="AP524" s="65">
        <f>+IF('（別紙１）原油換算シート【計画用】'!AP524&lt;&gt;"",'（別紙１）原油換算シート【計画用】'!AP524,"")</f>
        <v>0</v>
      </c>
      <c r="AQ524" s="1" t="str">
        <f>+IF('（別紙１）原油換算シート【計画用】'!AQ524&lt;&gt;"",'（別紙１）原油換算シート【計画用】'!AQ524,"")</f>
        <v/>
      </c>
    </row>
    <row r="525" spans="39:43">
      <c r="AM525" s="40">
        <f>+IF('（別紙１）原油換算シート【計画用】'!AM525&lt;&gt;"",'（別紙１）原油換算シート【計画用】'!AM525,"")</f>
        <v>511</v>
      </c>
      <c r="AN525" s="40" t="str">
        <f>+IF('（別紙１）原油換算シート【計画用】'!AN525&lt;&gt;"",'（別紙１）原油換算シート【計画用】'!AN525,"")</f>
        <v>A0206</v>
      </c>
      <c r="AO525" s="64" t="str">
        <f>+IF('（別紙１）原油換算シート【計画用】'!AO525&lt;&gt;"",'（別紙１）原油換算シート【計画用】'!AO525,"")</f>
        <v>日田グリーン電力(株)メニューB(残差)</v>
      </c>
      <c r="AP525" s="65">
        <f>+IF('（別紙１）原油換算シート【計画用】'!AP525&lt;&gt;"",'（別紙１）原油換算シート【計画用】'!AP525,"")</f>
        <v>4.2900000000000002E-4</v>
      </c>
      <c r="AQ525" s="1" t="str">
        <f>+IF('（別紙１）原油換算シート【計画用】'!AQ525&lt;&gt;"",'（別紙１）原油換算シート【計画用】'!AQ525,"")</f>
        <v/>
      </c>
    </row>
    <row r="526" spans="39:43">
      <c r="AM526" s="40">
        <f>+IF('（別紙１）原油換算シート【計画用】'!AM526&lt;&gt;"",'（別紙１）原油換算シート【計画用】'!AM526,"")</f>
        <v>512</v>
      </c>
      <c r="AN526" s="40" t="str">
        <f>+IF('（別紙１）原油換算シート【計画用】'!AN526&lt;&gt;"",'（別紙１）原油換算シート【計画用】'!AN526,"")</f>
        <v>A0206</v>
      </c>
      <c r="AO526" s="64" t="str">
        <f>+IF('（別紙１）原油換算シート【計画用】'!AO526&lt;&gt;"",'（別紙１）原油換算シート【計画用】'!AO526,"")</f>
        <v>日田グリーン電力(株)(参考値)事業者全体</v>
      </c>
      <c r="AP526" s="65">
        <f>+IF('（別紙１）原油換算シート【計画用】'!AP526&lt;&gt;"",'（別紙１）原油換算シート【計画用】'!AP526,"")</f>
        <v>4.2700000000000002E-4</v>
      </c>
      <c r="AQ526" s="1" t="str">
        <f>+IF('（別紙１）原油換算シート【計画用】'!AQ526&lt;&gt;"",'（別紙１）原油換算シート【計画用】'!AQ526,"")</f>
        <v/>
      </c>
    </row>
    <row r="527" spans="39:43">
      <c r="AM527" s="40">
        <f>+IF('（別紙１）原油換算シート【計画用】'!AM527&lt;&gt;"",'（別紙１）原油換算シート【計画用】'!AM527,"")</f>
        <v>513</v>
      </c>
      <c r="AN527" s="40" t="str">
        <f>+IF('（別紙１）原油換算シート【計画用】'!AN527&lt;&gt;"",'（別紙１）原油換算シート【計画用】'!AN527,"")</f>
        <v>A0209</v>
      </c>
      <c r="AO527" s="64" t="str">
        <f>+IF('（別紙１）原油換算シート【計画用】'!AO527&lt;&gt;"",'（別紙１）原油換算シート【計画用】'!AO527,"")</f>
        <v>埼玉ガス(株)</v>
      </c>
      <c r="AP527" s="65">
        <f>+IF('（別紙１）原油換算シート【計画用】'!AP527&lt;&gt;"",'（別紙１）原油換算シート【計画用】'!AP527,"")</f>
        <v>4.1899999999999999E-4</v>
      </c>
      <c r="AQ527" s="1" t="str">
        <f>+IF('（別紙１）原油換算シート【計画用】'!AQ527&lt;&gt;"",'（別紙１）原油換算シート【計画用】'!AQ527,"")</f>
        <v/>
      </c>
    </row>
    <row r="528" spans="39:43">
      <c r="AM528" s="40">
        <f>+IF('（別紙１）原油換算シート【計画用】'!AM528&lt;&gt;"",'（別紙１）原油換算シート【計画用】'!AM528,"")</f>
        <v>514</v>
      </c>
      <c r="AN528" s="40" t="str">
        <f>+IF('（別紙１）原油換算シート【計画用】'!AN528&lt;&gt;"",'（別紙１）原油換算シート【計画用】'!AN528,"")</f>
        <v>A0210</v>
      </c>
      <c r="AO528" s="64" t="str">
        <f>+IF('（別紙１）原油換算シート【計画用】'!AO528&lt;&gt;"",'（別紙１）原油換算シート【計画用】'!AO528,"")</f>
        <v>宮崎パワーライン(株)</v>
      </c>
      <c r="AP528" s="65">
        <f>+IF('（別紙１）原油換算シート【計画用】'!AP528&lt;&gt;"",'（別紙１）原油換算シート【計画用】'!AP528,"")</f>
        <v>4.08E-4</v>
      </c>
      <c r="AQ528" s="1" t="str">
        <f>+IF('（別紙１）原油換算シート【計画用】'!AQ528&lt;&gt;"",'（別紙１）原油換算シート【計画用】'!AQ528,"")</f>
        <v/>
      </c>
    </row>
    <row r="529" spans="39:43">
      <c r="AM529" s="40">
        <f>+IF('（別紙１）原油換算シート【計画用】'!AM529&lt;&gt;"",'（別紙１）原油換算シート【計画用】'!AM529,"")</f>
        <v>515</v>
      </c>
      <c r="AN529" s="40" t="str">
        <f>+IF('（別紙１）原油換算シート【計画用】'!AN529&lt;&gt;"",'（別紙１）原油換算シート【計画用】'!AN529,"")</f>
        <v>A0211</v>
      </c>
      <c r="AO529" s="64" t="str">
        <f>+IF('（別紙１）原油換算シート【計画用】'!AO529&lt;&gt;"",'（別紙１）原油換算シート【計画用】'!AO529,"")</f>
        <v>(株)パワー・オプティマイザー</v>
      </c>
      <c r="AP529" s="65">
        <f>+IF('（別紙１）原油換算シート【計画用】'!AP529&lt;&gt;"",'（別紙１）原油換算シート【計画用】'!AP529,"")</f>
        <v>4.7199999999999998E-4</v>
      </c>
      <c r="AQ529" s="1" t="str">
        <f>+IF('（別紙１）原油換算シート【計画用】'!AQ529&lt;&gt;"",'（別紙１）原油換算シート【計画用】'!AQ529,"")</f>
        <v/>
      </c>
    </row>
    <row r="530" spans="39:43">
      <c r="AM530" s="40">
        <f>+IF('（別紙１）原油換算シート【計画用】'!AM530&lt;&gt;"",'（別紙１）原油換算シート【計画用】'!AM530,"")</f>
        <v>516</v>
      </c>
      <c r="AN530" s="40" t="str">
        <f>+IF('（別紙１）原油換算シート【計画用】'!AN530&lt;&gt;"",'（別紙１）原油換算シート【計画用】'!AN530,"")</f>
        <v>A0213</v>
      </c>
      <c r="AO530" s="64" t="str">
        <f>+IF('（別紙１）原油換算シート【計画用】'!AO530&lt;&gt;"",'（別紙１）原油換算シート【計画用】'!AO530,"")</f>
        <v>(株)UーPOWERメニューA</v>
      </c>
      <c r="AP530" s="65">
        <f>+IF('（別紙１）原油換算シート【計画用】'!AP530&lt;&gt;"",'（別紙１）原油換算シート【計画用】'!AP530,"")</f>
        <v>0</v>
      </c>
      <c r="AQ530" s="1" t="str">
        <f>+IF('（別紙１）原油換算シート【計画用】'!AQ530&lt;&gt;"",'（別紙１）原油換算シート【計画用】'!AQ530,"")</f>
        <v/>
      </c>
    </row>
    <row r="531" spans="39:43">
      <c r="AM531" s="40">
        <f>+IF('（別紙１）原油換算シート【計画用】'!AM531&lt;&gt;"",'（別紙１）原油換算シート【計画用】'!AM531,"")</f>
        <v>517</v>
      </c>
      <c r="AN531" s="40" t="str">
        <f>+IF('（別紙１）原油換算シート【計画用】'!AN531&lt;&gt;"",'（別紙１）原油換算シート【計画用】'!AN531,"")</f>
        <v>A0213</v>
      </c>
      <c r="AO531" s="64" t="str">
        <f>+IF('（別紙１）原油換算シート【計画用】'!AO531&lt;&gt;"",'（別紙１）原油換算シート【計画用】'!AO531,"")</f>
        <v>(株)UーPOWERメニューB</v>
      </c>
      <c r="AP531" s="65">
        <f>+IF('（別紙１）原油換算シート【計画用】'!AP531&lt;&gt;"",'（別紙１）原油換算シート【計画用】'!AP531,"")</f>
        <v>4.9600000000000002E-4</v>
      </c>
      <c r="AQ531" s="1" t="str">
        <f>+IF('（別紙１）原油換算シート【計画用】'!AQ531&lt;&gt;"",'（別紙１）原油換算シート【計画用】'!AQ531,"")</f>
        <v/>
      </c>
    </row>
    <row r="532" spans="39:43">
      <c r="AM532" s="40">
        <f>+IF('（別紙１）原油換算シート【計画用】'!AM532&lt;&gt;"",'（別紙１）原油換算シート【計画用】'!AM532,"")</f>
        <v>518</v>
      </c>
      <c r="AN532" s="40" t="str">
        <f>+IF('（別紙１）原油換算シート【計画用】'!AN532&lt;&gt;"",'（別紙１）原油換算シート【計画用】'!AN532,"")</f>
        <v>A0213</v>
      </c>
      <c r="AO532" s="64" t="str">
        <f>+IF('（別紙１）原油換算シート【計画用】'!AO532&lt;&gt;"",'（別紙１）原油換算シート【計画用】'!AO532,"")</f>
        <v>(株)UーPOWERメニューC</v>
      </c>
      <c r="AP532" s="65">
        <f>+IF('（別紙１）原油換算シート【計画用】'!AP532&lt;&gt;"",'（別紙１）原油換算シート【計画用】'!AP532,"")</f>
        <v>5.4100000000000003E-4</v>
      </c>
      <c r="AQ532" s="1" t="str">
        <f>+IF('（別紙１）原油換算シート【計画用】'!AQ532&lt;&gt;"",'（別紙１）原油換算シート【計画用】'!AQ532,"")</f>
        <v/>
      </c>
    </row>
    <row r="533" spans="39:43">
      <c r="AM533" s="40">
        <f>+IF('（別紙１）原油換算シート【計画用】'!AM533&lt;&gt;"",'（別紙１）原油換算シート【計画用】'!AM533,"")</f>
        <v>519</v>
      </c>
      <c r="AN533" s="40" t="str">
        <f>+IF('（別紙１）原油換算シート【計画用】'!AN533&lt;&gt;"",'（別紙１）原油換算シート【計画用】'!AN533,"")</f>
        <v>A0213</v>
      </c>
      <c r="AO533" s="64" t="str">
        <f>+IF('（別紙１）原油換算シート【計画用】'!AO533&lt;&gt;"",'（別紙１）原油換算シート【計画用】'!AO533,"")</f>
        <v>(株)UーPOWERメニューD</v>
      </c>
      <c r="AP533" s="65">
        <f>+IF('（別紙１）原油換算シート【計画用】'!AP533&lt;&gt;"",'（別紙１）原油換算シート【計画用】'!AP533,"")</f>
        <v>0</v>
      </c>
      <c r="AQ533" s="1" t="str">
        <f>+IF('（別紙１）原油換算シート【計画用】'!AQ533&lt;&gt;"",'（別紙１）原油換算シート【計画用】'!AQ533,"")</f>
        <v/>
      </c>
    </row>
    <row r="534" spans="39:43">
      <c r="AM534" s="40">
        <f>+IF('（別紙１）原油換算シート【計画用】'!AM534&lt;&gt;"",'（別紙１）原油換算シート【計画用】'!AM534,"")</f>
        <v>520</v>
      </c>
      <c r="AN534" s="40" t="str">
        <f>+IF('（別紙１）原油換算シート【計画用】'!AN534&lt;&gt;"",'（別紙１）原油換算シート【計画用】'!AN534,"")</f>
        <v>A0213</v>
      </c>
      <c r="AO534" s="64" t="str">
        <f>+IF('（別紙１）原油換算シート【計画用】'!AO534&lt;&gt;"",'（別紙１）原油換算シート【計画用】'!AO534,"")</f>
        <v>(株)UーPOWERメニューE(残差)</v>
      </c>
      <c r="AP534" s="65">
        <f>+IF('（別紙１）原油換算シート【計画用】'!AP534&lt;&gt;"",'（別紙１）原油換算シート【計画用】'!AP534,"")</f>
        <v>4.8299999999999998E-4</v>
      </c>
      <c r="AQ534" s="1" t="str">
        <f>+IF('（別紙１）原油換算シート【計画用】'!AQ534&lt;&gt;"",'（別紙１）原油換算シート【計画用】'!AQ534,"")</f>
        <v/>
      </c>
    </row>
    <row r="535" spans="39:43">
      <c r="AM535" s="40">
        <f>+IF('（別紙１）原油換算シート【計画用】'!AM535&lt;&gt;"",'（別紙１）原油換算シート【計画用】'!AM535,"")</f>
        <v>521</v>
      </c>
      <c r="AN535" s="40" t="str">
        <f>+IF('（別紙１）原油換算シート【計画用】'!AN535&lt;&gt;"",'（別紙１）原油換算シート【計画用】'!AN535,"")</f>
        <v>A0213</v>
      </c>
      <c r="AO535" s="64" t="str">
        <f>+IF('（別紙１）原油換算シート【計画用】'!AO535&lt;&gt;"",'（別紙１）原油換算シート【計画用】'!AO535,"")</f>
        <v>(株)UーPOWER(参考値)事業者全体</v>
      </c>
      <c r="AP535" s="65">
        <f>+IF('（別紙１）原油換算シート【計画用】'!AP535&lt;&gt;"",'（別紙１）原油換算シート【計画用】'!AP535,"")</f>
        <v>4.6799999999999999E-4</v>
      </c>
      <c r="AQ535" s="1" t="str">
        <f>+IF('（別紙１）原油換算シート【計画用】'!AQ535&lt;&gt;"",'（別紙１）原油換算シート【計画用】'!AQ535,"")</f>
        <v/>
      </c>
    </row>
    <row r="536" spans="39:43">
      <c r="AM536" s="40">
        <f>+IF('（別紙１）原油換算シート【計画用】'!AM536&lt;&gt;"",'（別紙１）原油換算シート【計画用】'!AM536,"")</f>
        <v>522</v>
      </c>
      <c r="AN536" s="40" t="str">
        <f>+IF('（別紙１）原油換算シート【計画用】'!AN536&lt;&gt;"",'（別紙１）原油換算シート【計画用】'!AN536,"")</f>
        <v>A0214</v>
      </c>
      <c r="AO536" s="64" t="str">
        <f>+IF('（別紙１）原油換算シート【計画用】'!AO536&lt;&gt;"",'（別紙１）原油換算シート【計画用】'!AO536,"")</f>
        <v>(株)TTSパワー</v>
      </c>
      <c r="AP536" s="65">
        <f>+IF('（別紙１）原油換算シート【計画用】'!AP536&lt;&gt;"",'（別紙１）原油換算シート【計画用】'!AP536,"")</f>
        <v>4.5100000000000001E-4</v>
      </c>
      <c r="AQ536" s="1" t="str">
        <f>+IF('（別紙１）原油換算シート【計画用】'!AQ536&lt;&gt;"",'（別紙１）原油換算シート【計画用】'!AQ536,"")</f>
        <v/>
      </c>
    </row>
    <row r="537" spans="39:43">
      <c r="AM537" s="40">
        <f>+IF('（別紙１）原油換算シート【計画用】'!AM537&lt;&gt;"",'（別紙１）原油換算シート【計画用】'!AM537,"")</f>
        <v>523</v>
      </c>
      <c r="AN537" s="40" t="str">
        <f>+IF('（別紙１）原油換算シート【計画用】'!AN537&lt;&gt;"",'（別紙１）原油換算シート【計画用】'!AN537,"")</f>
        <v>A0216</v>
      </c>
      <c r="AO537" s="64" t="str">
        <f>+IF('（別紙１）原油換算シート【計画用】'!AO537&lt;&gt;"",'（別紙１）原油換算シート【計画用】'!AO537,"")</f>
        <v>(株)岩手ウッドパワーメニューA</v>
      </c>
      <c r="AP537" s="65">
        <f>+IF('（別紙１）原油換算シート【計画用】'!AP537&lt;&gt;"",'（別紙１）原油換算シート【計画用】'!AP537,"")</f>
        <v>0</v>
      </c>
      <c r="AQ537" s="1" t="str">
        <f>+IF('（別紙１）原油換算シート【計画用】'!AQ537&lt;&gt;"",'（別紙１）原油換算シート【計画用】'!AQ537,"")</f>
        <v/>
      </c>
    </row>
    <row r="538" spans="39:43">
      <c r="AM538" s="40">
        <f>+IF('（別紙１）原油換算シート【計画用】'!AM538&lt;&gt;"",'（別紙１）原油換算シート【計画用】'!AM538,"")</f>
        <v>524</v>
      </c>
      <c r="AN538" s="40" t="str">
        <f>+IF('（別紙１）原油換算シート【計画用】'!AN538&lt;&gt;"",'（別紙１）原油換算シート【計画用】'!AN538,"")</f>
        <v>A0216</v>
      </c>
      <c r="AO538" s="64" t="str">
        <f>+IF('（別紙１）原油換算シート【計画用】'!AO538&lt;&gt;"",'（別紙１）原油換算シート【計画用】'!AO538,"")</f>
        <v>(株)岩手ウッドパワーメニューB(残差)</v>
      </c>
      <c r="AP538" s="65">
        <f>+IF('（別紙１）原油換算シート【計画用】'!AP538&lt;&gt;"",'（別紙１）原油換算シート【計画用】'!AP538,"")</f>
        <v>5.6999999999999998E-4</v>
      </c>
      <c r="AQ538" s="1" t="str">
        <f>+IF('（別紙１）原油換算シート【計画用】'!AQ538&lt;&gt;"",'（別紙１）原油換算シート【計画用】'!AQ538,"")</f>
        <v/>
      </c>
    </row>
    <row r="539" spans="39:43">
      <c r="AM539" s="40">
        <f>+IF('（別紙１）原油換算シート【計画用】'!AM539&lt;&gt;"",'（別紙１）原油換算シート【計画用】'!AM539,"")</f>
        <v>525</v>
      </c>
      <c r="AN539" s="40" t="str">
        <f>+IF('（別紙１）原油換算シート【計画用】'!AN539&lt;&gt;"",'（別紙１）原油換算シート【計画用】'!AN539,"")</f>
        <v>A0216</v>
      </c>
      <c r="AO539" s="64" t="str">
        <f>+IF('（別紙１）原油換算シート【計画用】'!AO539&lt;&gt;"",'（別紙１）原油換算シート【計画用】'!AO539,"")</f>
        <v>(株)岩手ウッドパワー(参考値)事業者全体</v>
      </c>
      <c r="AP539" s="65">
        <f>+IF('（別紙１）原油換算シート【計画用】'!AP539&lt;&gt;"",'（別紙１）原油換算シート【計画用】'!AP539,"")</f>
        <v>2.43E-4</v>
      </c>
      <c r="AQ539" s="1" t="str">
        <f>+IF('（別紙１）原油換算シート【計画用】'!AQ539&lt;&gt;"",'（別紙１）原油換算シート【計画用】'!AQ539,"")</f>
        <v/>
      </c>
    </row>
    <row r="540" spans="39:43">
      <c r="AM540" s="40">
        <f>+IF('（別紙１）原油換算シート【計画用】'!AM540&lt;&gt;"",'（別紙１）原油換算シート【計画用】'!AM540,"")</f>
        <v>526</v>
      </c>
      <c r="AN540" s="40" t="str">
        <f>+IF('（別紙１）原油換算シート【計画用】'!AN540&lt;&gt;"",'（別紙１）原油換算シート【計画用】'!AN540,"")</f>
        <v>A0217</v>
      </c>
      <c r="AO540" s="64" t="str">
        <f>+IF('（別紙１）原油換算シート【計画用】'!AO540&lt;&gt;"",'（別紙１）原油換算シート【計画用】'!AO540,"")</f>
        <v>里山パワーワークス(株)メニューA</v>
      </c>
      <c r="AP540" s="65">
        <f>+IF('（別紙１）原油換算シート【計画用】'!AP540&lt;&gt;"",'（別紙１）原油換算シート【計画用】'!AP540,"")</f>
        <v>0</v>
      </c>
      <c r="AQ540" s="1" t="str">
        <f>+IF('（別紙１）原油換算シート【計画用】'!AQ540&lt;&gt;"",'（別紙１）原油換算シート【計画用】'!AQ540,"")</f>
        <v/>
      </c>
    </row>
    <row r="541" spans="39:43">
      <c r="AM541" s="40">
        <f>+IF('（別紙１）原油換算シート【計画用】'!AM541&lt;&gt;"",'（別紙１）原油換算シート【計画用】'!AM541,"")</f>
        <v>527</v>
      </c>
      <c r="AN541" s="40" t="str">
        <f>+IF('（別紙１）原油換算シート【計画用】'!AN541&lt;&gt;"",'（別紙１）原油換算シート【計画用】'!AN541,"")</f>
        <v>A0217</v>
      </c>
      <c r="AO541" s="64" t="str">
        <f>+IF('（別紙１）原油換算シート【計画用】'!AO541&lt;&gt;"",'（別紙１）原油換算シート【計画用】'!AO541,"")</f>
        <v>里山パワーワークス(株)メニューB(残差)</v>
      </c>
      <c r="AP541" s="65">
        <f>+IF('（別紙１）原油換算シート【計画用】'!AP541&lt;&gt;"",'（別紙１）原油換算シート【計画用】'!AP541,"")</f>
        <v>5.3700000000000004E-4</v>
      </c>
      <c r="AQ541" s="1" t="str">
        <f>+IF('（別紙１）原油換算シート【計画用】'!AQ541&lt;&gt;"",'（別紙１）原油換算シート【計画用】'!AQ541,"")</f>
        <v/>
      </c>
    </row>
    <row r="542" spans="39:43">
      <c r="AM542" s="40">
        <f>+IF('（別紙１）原油換算シート【計画用】'!AM542&lt;&gt;"",'（別紙１）原油換算シート【計画用】'!AM542,"")</f>
        <v>528</v>
      </c>
      <c r="AN542" s="40" t="str">
        <f>+IF('（別紙１）原油換算シート【計画用】'!AN542&lt;&gt;"",'（別紙１）原油換算シート【計画用】'!AN542,"")</f>
        <v>A0217</v>
      </c>
      <c r="AO542" s="64" t="str">
        <f>+IF('（別紙１）原油換算シート【計画用】'!AO542&lt;&gt;"",'（別紙１）原油換算シート【計画用】'!AO542,"")</f>
        <v>里山パワーワークス(株)(参考値)事業者全体</v>
      </c>
      <c r="AP542" s="65">
        <f>+IF('（別紙１）原油換算シート【計画用】'!AP542&lt;&gt;"",'（別紙１）原油換算シート【計画用】'!AP542,"")</f>
        <v>4.0400000000000001E-4</v>
      </c>
      <c r="AQ542" s="1" t="str">
        <f>+IF('（別紙１）原油換算シート【計画用】'!AQ542&lt;&gt;"",'（別紙１）原油換算シート【計画用】'!AQ542,"")</f>
        <v/>
      </c>
    </row>
    <row r="543" spans="39:43">
      <c r="AM543" s="40">
        <f>+IF('（別紙１）原油換算シート【計画用】'!AM543&lt;&gt;"",'（別紙１）原油換算シート【計画用】'!AM543,"")</f>
        <v>529</v>
      </c>
      <c r="AN543" s="40" t="str">
        <f>+IF('（別紙１）原油換算シート【計画用】'!AN543&lt;&gt;"",'（別紙１）原油換算シート【計画用】'!AN543,"")</f>
        <v>A0218</v>
      </c>
      <c r="AO543" s="64" t="str">
        <f>+IF('（別紙１）原油換算シート【計画用】'!AO543&lt;&gt;"",'（別紙１）原油換算シート【計画用】'!AO543,"")</f>
        <v>(株)中之条パワーメニューA</v>
      </c>
      <c r="AP543" s="65">
        <f>+IF('（別紙１）原油換算シート【計画用】'!AP543&lt;&gt;"",'（別紙１）原油換算シート【計画用】'!AP543,"")</f>
        <v>0</v>
      </c>
      <c r="AQ543" s="1" t="str">
        <f>+IF('（別紙１）原油換算シート【計画用】'!AQ543&lt;&gt;"",'（別紙１）原油換算シート【計画用】'!AQ543,"")</f>
        <v/>
      </c>
    </row>
    <row r="544" spans="39:43">
      <c r="AM544" s="40">
        <f>+IF('（別紙１）原油換算シート【計画用】'!AM544&lt;&gt;"",'（別紙１）原油換算シート【計画用】'!AM544,"")</f>
        <v>530</v>
      </c>
      <c r="AN544" s="40" t="str">
        <f>+IF('（別紙１）原油換算シート【計画用】'!AN544&lt;&gt;"",'（別紙１）原油換算シート【計画用】'!AN544,"")</f>
        <v>A0218</v>
      </c>
      <c r="AO544" s="64" t="str">
        <f>+IF('（別紙１）原油換算シート【計画用】'!AO544&lt;&gt;"",'（別紙１）原油換算シート【計画用】'!AO544,"")</f>
        <v>(株)中之条パワーメニューB(残差)</v>
      </c>
      <c r="AP544" s="65">
        <f>+IF('（別紙１）原油換算シート【計画用】'!AP544&lt;&gt;"",'（別紙１）原油換算シート【計画用】'!AP544,"")</f>
        <v>1.6200000000000001E-4</v>
      </c>
      <c r="AQ544" s="1" t="str">
        <f>+IF('（別紙１）原油換算シート【計画用】'!AQ544&lt;&gt;"",'（別紙１）原油換算シート【計画用】'!AQ544,"")</f>
        <v/>
      </c>
    </row>
    <row r="545" spans="39:43">
      <c r="AM545" s="40">
        <f>+IF('（別紙１）原油換算シート【計画用】'!AM545&lt;&gt;"",'（別紙１）原油換算シート【計画用】'!AM545,"")</f>
        <v>531</v>
      </c>
      <c r="AN545" s="40" t="str">
        <f>+IF('（別紙１）原油換算シート【計画用】'!AN545&lt;&gt;"",'（別紙１）原油換算シート【計画用】'!AN545,"")</f>
        <v>A0218</v>
      </c>
      <c r="AO545" s="64" t="str">
        <f>+IF('（別紙１）原油換算シート【計画用】'!AO545&lt;&gt;"",'（別紙１）原油換算シート【計画用】'!AO545,"")</f>
        <v>(株)中之条パワー(参考値)事業者全体</v>
      </c>
      <c r="AP545" s="65">
        <f>+IF('（別紙１）原油換算シート【計画用】'!AP545&lt;&gt;"",'（別紙１）原油換算シート【計画用】'!AP545,"")</f>
        <v>1.4899999999999999E-4</v>
      </c>
      <c r="AQ545" s="1" t="str">
        <f>+IF('（別紙１）原油換算シート【計画用】'!AQ545&lt;&gt;"",'（別紙１）原油換算シート【計画用】'!AQ545,"")</f>
        <v/>
      </c>
    </row>
    <row r="546" spans="39:43">
      <c r="AM546" s="40">
        <f>+IF('（別紙１）原油換算シート【計画用】'!AM546&lt;&gt;"",'（別紙１）原油換算シート【計画用】'!AM546,"")</f>
        <v>532</v>
      </c>
      <c r="AN546" s="40" t="str">
        <f>+IF('（別紙１）原油換算シート【計画用】'!AN546&lt;&gt;"",'（別紙１）原油換算シート【計画用】'!AN546,"")</f>
        <v>A0220</v>
      </c>
      <c r="AO546" s="64" t="str">
        <f>+IF('（別紙１）原油換算シート【計画用】'!AO546&lt;&gt;"",'（別紙１）原油換算シート【計画用】'!AO546,"")</f>
        <v>日産トレーデイング(株)メニューA</v>
      </c>
      <c r="AP546" s="65">
        <f>+IF('（別紙１）原油換算シート【計画用】'!AP546&lt;&gt;"",'（別紙１）原油換算シート【計画用】'!AP546,"")</f>
        <v>0</v>
      </c>
      <c r="AQ546" s="1" t="str">
        <f>+IF('（別紙１）原油換算シート【計画用】'!AQ546&lt;&gt;"",'（別紙１）原油換算シート【計画用】'!AQ546,"")</f>
        <v/>
      </c>
    </row>
    <row r="547" spans="39:43">
      <c r="AM547" s="40">
        <f>+IF('（別紙１）原油換算シート【計画用】'!AM547&lt;&gt;"",'（別紙１）原油換算シート【計画用】'!AM547,"")</f>
        <v>533</v>
      </c>
      <c r="AN547" s="40" t="str">
        <f>+IF('（別紙１）原油換算シート【計画用】'!AN547&lt;&gt;"",'（別紙１）原油換算シート【計画用】'!AN547,"")</f>
        <v>A0220</v>
      </c>
      <c r="AO547" s="64" t="str">
        <f>+IF('（別紙１）原油換算シート【計画用】'!AO547&lt;&gt;"",'（別紙１）原油換算シート【計画用】'!AO547,"")</f>
        <v>日産トレーデイング(株)メニューB(残差)</v>
      </c>
      <c r="AP547" s="65">
        <f>+IF('（別紙１）原油換算シート【計画用】'!AP547&lt;&gt;"",'（別紙１）原油換算シート【計画用】'!AP547,"")</f>
        <v>0</v>
      </c>
      <c r="AQ547" s="1" t="str">
        <f>+IF('（別紙１）原油換算シート【計画用】'!AQ547&lt;&gt;"",'（別紙１）原油換算シート【計画用】'!AQ547,"")</f>
        <v/>
      </c>
    </row>
    <row r="548" spans="39:43">
      <c r="AM548" s="40">
        <f>+IF('（別紙１）原油換算シート【計画用】'!AM548&lt;&gt;"",'（別紙１）原油換算シート【計画用】'!AM548,"")</f>
        <v>534</v>
      </c>
      <c r="AN548" s="40" t="str">
        <f>+IF('（別紙１）原油換算シート【計画用】'!AN548&lt;&gt;"",'（別紙１）原油換算シート【計画用】'!AN548,"")</f>
        <v>A0220</v>
      </c>
      <c r="AO548" s="64" t="str">
        <f>+IF('（別紙１）原油換算シート【計画用】'!AO548&lt;&gt;"",'（別紙１）原油換算シート【計画用】'!AO548,"")</f>
        <v>日産トレーデイング(株)(参考値)事業者全体</v>
      </c>
      <c r="AP548" s="65">
        <f>+IF('（別紙１）原油換算シート【計画用】'!AP548&lt;&gt;"",'（別紙１）原油換算シート【計画用】'!AP548,"")</f>
        <v>0</v>
      </c>
      <c r="AQ548" s="1" t="str">
        <f>+IF('（別紙１）原油換算シート【計画用】'!AQ548&lt;&gt;"",'（別紙１）原油換算シート【計画用】'!AQ548,"")</f>
        <v/>
      </c>
    </row>
    <row r="549" spans="39:43">
      <c r="AM549" s="40">
        <f>+IF('（別紙１）原油換算シート【計画用】'!AM549&lt;&gt;"",'（別紙１）原油換算シート【計画用】'!AM549,"")</f>
        <v>535</v>
      </c>
      <c r="AN549" s="40" t="str">
        <f>+IF('（別紙１）原油換算シート【計画用】'!AN549&lt;&gt;"",'（別紙１）原油換算シート【計画用】'!AN549,"")</f>
        <v>A0221</v>
      </c>
      <c r="AO549" s="64" t="str">
        <f>+IF('（別紙１）原油換算シート【計画用】'!AO549&lt;&gt;"",'（別紙１）原油換算シート【計画用】'!AO549,"")</f>
        <v>(株)エネウィルメニューA</v>
      </c>
      <c r="AP549" s="65">
        <f>+IF('（別紙１）原油換算シート【計画用】'!AP549&lt;&gt;"",'（別紙１）原油換算シート【計画用】'!AP549,"")</f>
        <v>0</v>
      </c>
      <c r="AQ549" s="1" t="str">
        <f>+IF('（別紙１）原油換算シート【計画用】'!AQ549&lt;&gt;"",'（別紙１）原油換算シート【計画用】'!AQ549,"")</f>
        <v/>
      </c>
    </row>
    <row r="550" spans="39:43">
      <c r="AM550" s="40">
        <f>+IF('（別紙１）原油換算シート【計画用】'!AM550&lt;&gt;"",'（別紙１）原油換算シート【計画用】'!AM550,"")</f>
        <v>536</v>
      </c>
      <c r="AN550" s="40" t="str">
        <f>+IF('（別紙１）原油換算シート【計画用】'!AN550&lt;&gt;"",'（別紙１）原油換算シート【計画用】'!AN550,"")</f>
        <v>A0221</v>
      </c>
      <c r="AO550" s="64" t="str">
        <f>+IF('（別紙１）原油換算シート【計画用】'!AO550&lt;&gt;"",'（別紙１）原油換算シート【計画用】'!AO550,"")</f>
        <v>(株)エネウィルメニューB(残差)</v>
      </c>
      <c r="AP550" s="65">
        <f>+IF('（別紙１）原油換算シート【計画用】'!AP550&lt;&gt;"",'（別紙１）原油換算シート【計画用】'!AP550,"")</f>
        <v>4.2200000000000001E-4</v>
      </c>
      <c r="AQ550" s="1" t="str">
        <f>+IF('（別紙１）原油換算シート【計画用】'!AQ550&lt;&gt;"",'（別紙１）原油換算シート【計画用】'!AQ550,"")</f>
        <v>※</v>
      </c>
    </row>
    <row r="551" spans="39:43">
      <c r="AM551" s="40">
        <f>+IF('（別紙１）原油換算シート【計画用】'!AM551&lt;&gt;"",'（別紙１）原油換算シート【計画用】'!AM551,"")</f>
        <v>537</v>
      </c>
      <c r="AN551" s="40" t="str">
        <f>+IF('（別紙１）原油換算シート【計画用】'!AN551&lt;&gt;"",'（別紙１）原油換算シート【計画用】'!AN551,"")</f>
        <v>A0221</v>
      </c>
      <c r="AO551" s="64" t="str">
        <f>+IF('（別紙１）原油換算シート【計画用】'!AO551&lt;&gt;"",'（別紙１）原油換算シート【計画用】'!AO551,"")</f>
        <v>(株)エネウィル(参考値)事業者全体</v>
      </c>
      <c r="AP551" s="65">
        <f>+IF('（別紙１）原油換算シート【計画用】'!AP551&lt;&gt;"",'（別紙１）原油換算シート【計画用】'!AP551,"")</f>
        <v>1.3749999999999999E-3</v>
      </c>
      <c r="AQ551" s="1" t="str">
        <f>+IF('（別紙１）原油換算シート【計画用】'!AQ551&lt;&gt;"",'（別紙１）原油換算シート【計画用】'!AQ551,"")</f>
        <v/>
      </c>
    </row>
    <row r="552" spans="39:43">
      <c r="AM552" s="40">
        <f>+IF('（別紙１）原油換算シート【計画用】'!AM552&lt;&gt;"",'（別紙１）原油換算シート【計画用】'!AM552,"")</f>
        <v>538</v>
      </c>
      <c r="AN552" s="40" t="str">
        <f>+IF('（別紙１）原油換算シート【計画用】'!AN552&lt;&gt;"",'（別紙１）原油換算シート【計画用】'!AN552,"")</f>
        <v>A0222</v>
      </c>
      <c r="AO552" s="64" t="str">
        <f>+IF('（別紙１）原油換算シート【計画用】'!AO552&lt;&gt;"",'（別紙１）原油換算シート【計画用】'!AO552,"")</f>
        <v>Next Power(株)</v>
      </c>
      <c r="AP552" s="65">
        <f>+IF('（別紙１）原油換算シート【計画用】'!AP552&lt;&gt;"",'（別紙１）原油換算シート【計画用】'!AP552,"")</f>
        <v>6.0499999999999996E-4</v>
      </c>
      <c r="AQ552" s="1" t="str">
        <f>+IF('（別紙１）原油換算シート【計画用】'!AQ552&lt;&gt;"",'（別紙１）原油換算シート【計画用】'!AQ552,"")</f>
        <v/>
      </c>
    </row>
    <row r="553" spans="39:43">
      <c r="AM553" s="40">
        <f>+IF('（別紙１）原油換算シート【計画用】'!AM553&lt;&gt;"",'（別紙１）原油換算シート【計画用】'!AM553,"")</f>
        <v>539</v>
      </c>
      <c r="AN553" s="40" t="str">
        <f>+IF('（別紙１）原油換算シート【計画用】'!AN553&lt;&gt;"",'（別紙１）原油換算シート【計画用】'!AN553,"")</f>
        <v>A0227</v>
      </c>
      <c r="AO553" s="64" t="str">
        <f>+IF('（別紙１）原油換算シート【計画用】'!AO553&lt;&gt;"",'（別紙１）原油換算シート【計画用】'!AO553,"")</f>
        <v>はりま電力(株)メニューA</v>
      </c>
      <c r="AP553" s="65">
        <f>+IF('（別紙１）原油換算シート【計画用】'!AP553&lt;&gt;"",'（別紙１）原油換算シート【計画用】'!AP553,"")</f>
        <v>0</v>
      </c>
      <c r="AQ553" s="1" t="str">
        <f>+IF('（別紙１）原油換算シート【計画用】'!AQ553&lt;&gt;"",'（別紙１）原油換算シート【計画用】'!AQ553,"")</f>
        <v/>
      </c>
    </row>
    <row r="554" spans="39:43">
      <c r="AM554" s="40">
        <f>+IF('（別紙１）原油換算シート【計画用】'!AM554&lt;&gt;"",'（別紙１）原油換算シート【計画用】'!AM554,"")</f>
        <v>540</v>
      </c>
      <c r="AN554" s="40" t="str">
        <f>+IF('（別紙１）原油換算シート【計画用】'!AN554&lt;&gt;"",'（別紙１）原油換算シート【計画用】'!AN554,"")</f>
        <v>A0227</v>
      </c>
      <c r="AO554" s="64" t="str">
        <f>+IF('（別紙１）原油換算シート【計画用】'!AO554&lt;&gt;"",'（別紙１）原油換算シート【計画用】'!AO554,"")</f>
        <v>はりま電力(株)メニューB(残差)</v>
      </c>
      <c r="AP554" s="65">
        <f>+IF('（別紙１）原油換算シート【計画用】'!AP554&lt;&gt;"",'（別紙１）原油換算シート【計画用】'!AP554,"")</f>
        <v>5.9400000000000002E-4</v>
      </c>
      <c r="AQ554" s="1" t="str">
        <f>+IF('（別紙１）原油換算シート【計画用】'!AQ554&lt;&gt;"",'（別紙１）原油換算シート【計画用】'!AQ554,"")</f>
        <v/>
      </c>
    </row>
    <row r="555" spans="39:43">
      <c r="AM555" s="40">
        <f>+IF('（別紙１）原油換算シート【計画用】'!AM555&lt;&gt;"",'（別紙１）原油換算シート【計画用】'!AM555,"")</f>
        <v>541</v>
      </c>
      <c r="AN555" s="40" t="str">
        <f>+IF('（別紙１）原油換算シート【計画用】'!AN555&lt;&gt;"",'（別紙１）原油換算シート【計画用】'!AN555,"")</f>
        <v>A0227</v>
      </c>
      <c r="AO555" s="64" t="str">
        <f>+IF('（別紙１）原油換算シート【計画用】'!AO555&lt;&gt;"",'（別紙１）原油換算シート【計画用】'!AO555,"")</f>
        <v>はりま電力(株)(参考値)事業者全体</v>
      </c>
      <c r="AP555" s="65">
        <f>+IF('（別紙１）原油換算シート【計画用】'!AP555&lt;&gt;"",'（別紙１）原油換算シート【計画用】'!AP555,"")</f>
        <v>5.7899999999999998E-4</v>
      </c>
      <c r="AQ555" s="1" t="str">
        <f>+IF('（別紙１）原油換算シート【計画用】'!AQ555&lt;&gt;"",'（別紙１）原油換算シート【計画用】'!AQ555,"")</f>
        <v/>
      </c>
    </row>
    <row r="556" spans="39:43">
      <c r="AM556" s="40">
        <f>+IF('（別紙１）原油換算シート【計画用】'!AM556&lt;&gt;"",'（別紙１）原油換算シート【計画用】'!AM556,"")</f>
        <v>542</v>
      </c>
      <c r="AN556" s="40" t="str">
        <f>+IF('（別紙１）原油換算シート【計画用】'!AN556&lt;&gt;"",'（別紙１）原油換算シート【計画用】'!AN556,"")</f>
        <v>A0228</v>
      </c>
      <c r="AO556" s="64" t="str">
        <f>+IF('（別紙１）原油換算シート【計画用】'!AO556&lt;&gt;"",'（別紙１）原油換算シート【計画用】'!AO556,"")</f>
        <v>(株)浜松新電力メニューA</v>
      </c>
      <c r="AP556" s="65">
        <f>+IF('（別紙１）原油換算シート【計画用】'!AP556&lt;&gt;"",'（別紙１）原油換算シート【計画用】'!AP556,"")</f>
        <v>0</v>
      </c>
      <c r="AQ556" s="1" t="str">
        <f>+IF('（別紙１）原油換算シート【計画用】'!AQ556&lt;&gt;"",'（別紙１）原油換算シート【計画用】'!AQ556,"")</f>
        <v/>
      </c>
    </row>
    <row r="557" spans="39:43">
      <c r="AM557" s="40">
        <f>+IF('（別紙１）原油換算シート【計画用】'!AM557&lt;&gt;"",'（別紙１）原油換算シート【計画用】'!AM557,"")</f>
        <v>543</v>
      </c>
      <c r="AN557" s="40" t="str">
        <f>+IF('（別紙１）原油換算シート【計画用】'!AN557&lt;&gt;"",'（別紙１）原油換算シート【計画用】'!AN557,"")</f>
        <v>A0228</v>
      </c>
      <c r="AO557" s="64" t="str">
        <f>+IF('（別紙１）原油換算シート【計画用】'!AO557&lt;&gt;"",'（別紙１）原油換算シート【計画用】'!AO557,"")</f>
        <v>(株)浜松新電力(参考値)事業者全体</v>
      </c>
      <c r="AP557" s="65">
        <f>+IF('（別紙１）原油換算シート【計画用】'!AP557&lt;&gt;"",'（別紙１）原油換算シート【計画用】'!AP557,"")</f>
        <v>1.2400000000000001E-4</v>
      </c>
      <c r="AQ557" s="1" t="str">
        <f>+IF('（別紙１）原油換算シート【計画用】'!AQ557&lt;&gt;"",'（別紙１）原油換算シート【計画用】'!AQ557,"")</f>
        <v/>
      </c>
    </row>
    <row r="558" spans="39:43">
      <c r="AM558" s="40">
        <f>+IF('（別紙１）原油換算シート【計画用】'!AM558&lt;&gt;"",'（別紙１）原油換算シート【計画用】'!AM558,"")</f>
        <v>544</v>
      </c>
      <c r="AN558" s="40" t="str">
        <f>+IF('（別紙１）原油換算シート【計画用】'!AN558&lt;&gt;"",'（別紙１）原油換算シート【計画用】'!AN558,"")</f>
        <v>A0229</v>
      </c>
      <c r="AO558" s="64" t="str">
        <f>+IF('（別紙１）原油換算シート【計画用】'!AO558&lt;&gt;"",'（別紙１）原油換算シート【計画用】'!AO558,"")</f>
        <v>ゼロワットパワー(株)メニューA</v>
      </c>
      <c r="AP558" s="65">
        <f>+IF('（別紙１）原油換算シート【計画用】'!AP558&lt;&gt;"",'（別紙１）原油換算シート【計画用】'!AP558,"")</f>
        <v>0</v>
      </c>
      <c r="AQ558" s="1" t="str">
        <f>+IF('（別紙１）原油換算シート【計画用】'!AQ558&lt;&gt;"",'（別紙１）原油換算シート【計画用】'!AQ558,"")</f>
        <v/>
      </c>
    </row>
    <row r="559" spans="39:43">
      <c r="AM559" s="40">
        <f>+IF('（別紙１）原油換算シート【計画用】'!AM559&lt;&gt;"",'（別紙１）原油換算シート【計画用】'!AM559,"")</f>
        <v>545</v>
      </c>
      <c r="AN559" s="40" t="str">
        <f>+IF('（別紙１）原油換算シート【計画用】'!AN559&lt;&gt;"",'（別紙１）原油換算シート【計画用】'!AN559,"")</f>
        <v>A0229</v>
      </c>
      <c r="AO559" s="64" t="str">
        <f>+IF('（別紙１）原油換算シート【計画用】'!AO559&lt;&gt;"",'（別紙１）原油換算シート【計画用】'!AO559,"")</f>
        <v>ゼロワットパワー(株)メニューB</v>
      </c>
      <c r="AP559" s="65">
        <f>+IF('（別紙１）原油換算シート【計画用】'!AP559&lt;&gt;"",'（別紙１）原油換算シート【計画用】'!AP559,"")</f>
        <v>0</v>
      </c>
      <c r="AQ559" s="1" t="str">
        <f>+IF('（別紙１）原油換算シート【計画用】'!AQ559&lt;&gt;"",'（別紙１）原油換算シート【計画用】'!AQ559,"")</f>
        <v/>
      </c>
    </row>
    <row r="560" spans="39:43">
      <c r="AM560" s="40">
        <f>+IF('（別紙１）原油換算シート【計画用】'!AM560&lt;&gt;"",'（別紙１）原油換算シート【計画用】'!AM560,"")</f>
        <v>546</v>
      </c>
      <c r="AN560" s="40" t="str">
        <f>+IF('（別紙１）原油換算シート【計画用】'!AN560&lt;&gt;"",'（別紙１）原油換算シート【計画用】'!AN560,"")</f>
        <v>A0229</v>
      </c>
      <c r="AO560" s="64" t="str">
        <f>+IF('（別紙１）原油換算シート【計画用】'!AO560&lt;&gt;"",'（別紙１）原油換算シート【計画用】'!AO560,"")</f>
        <v>ゼロワットパワー(株)メニューC</v>
      </c>
      <c r="AP560" s="65">
        <f>+IF('（別紙１）原油換算シート【計画用】'!AP560&lt;&gt;"",'（別紙１）原油換算シート【計画用】'!AP560,"")</f>
        <v>0</v>
      </c>
      <c r="AQ560" s="1" t="str">
        <f>+IF('（別紙１）原油換算シート【計画用】'!AQ560&lt;&gt;"",'（別紙１）原油換算シート【計画用】'!AQ560,"")</f>
        <v/>
      </c>
    </row>
    <row r="561" spans="39:43">
      <c r="AM561" s="40">
        <f>+IF('（別紙１）原油換算シート【計画用】'!AM561&lt;&gt;"",'（別紙１）原油換算シート【計画用】'!AM561,"")</f>
        <v>547</v>
      </c>
      <c r="AN561" s="40" t="str">
        <f>+IF('（別紙１）原油換算シート【計画用】'!AN561&lt;&gt;"",'（別紙１）原油換算シート【計画用】'!AN561,"")</f>
        <v>A0229</v>
      </c>
      <c r="AO561" s="64" t="str">
        <f>+IF('（別紙１）原油換算シート【計画用】'!AO561&lt;&gt;"",'（別紙１）原油換算シート【計画用】'!AO561,"")</f>
        <v>ゼロワットパワー(株)メニューD</v>
      </c>
      <c r="AP561" s="65">
        <f>+IF('（別紙１）原油換算シート【計画用】'!AP561&lt;&gt;"",'（別紙１）原油換算シート【計画用】'!AP561,"")</f>
        <v>0</v>
      </c>
      <c r="AQ561" s="1" t="str">
        <f>+IF('（別紙１）原油換算シート【計画用】'!AQ561&lt;&gt;"",'（別紙１）原油換算シート【計画用】'!AQ561,"")</f>
        <v/>
      </c>
    </row>
    <row r="562" spans="39:43">
      <c r="AM562" s="40">
        <f>+IF('（別紙１）原油換算シート【計画用】'!AM562&lt;&gt;"",'（別紙１）原油換算シート【計画用】'!AM562,"")</f>
        <v>548</v>
      </c>
      <c r="AN562" s="40" t="str">
        <f>+IF('（別紙１）原油換算シート【計画用】'!AN562&lt;&gt;"",'（別紙１）原油換算シート【計画用】'!AN562,"")</f>
        <v>A0229</v>
      </c>
      <c r="AO562" s="64" t="str">
        <f>+IF('（別紙１）原油換算シート【計画用】'!AO562&lt;&gt;"",'（別紙１）原油換算シート【計画用】'!AO562,"")</f>
        <v>ゼロワットパワー(株)メニューE</v>
      </c>
      <c r="AP562" s="65">
        <f>+IF('（別紙１）原油換算シート【計画用】'!AP562&lt;&gt;"",'（別紙１）原油換算シート【計画用】'!AP562,"")</f>
        <v>0</v>
      </c>
      <c r="AQ562" s="1" t="str">
        <f>+IF('（別紙１）原油換算シート【計画用】'!AQ562&lt;&gt;"",'（別紙１）原油換算シート【計画用】'!AQ562,"")</f>
        <v/>
      </c>
    </row>
    <row r="563" spans="39:43">
      <c r="AM563" s="40">
        <f>+IF('（別紙１）原油換算シート【計画用】'!AM563&lt;&gt;"",'（別紙１）原油換算シート【計画用】'!AM563,"")</f>
        <v>549</v>
      </c>
      <c r="AN563" s="40" t="str">
        <f>+IF('（別紙１）原油換算シート【計画用】'!AN563&lt;&gt;"",'（別紙１）原油換算シート【計画用】'!AN563,"")</f>
        <v>A0229</v>
      </c>
      <c r="AO563" s="64" t="str">
        <f>+IF('（別紙１）原油換算シート【計画用】'!AO563&lt;&gt;"",'（別紙１）原油換算シート【計画用】'!AO563,"")</f>
        <v>ゼロワットパワー(株)メニューF</v>
      </c>
      <c r="AP563" s="65">
        <f>+IF('（別紙１）原油換算シート【計画用】'!AP563&lt;&gt;"",'（別紙１）原油換算シート【計画用】'!AP563,"")</f>
        <v>0</v>
      </c>
      <c r="AQ563" s="1" t="str">
        <f>+IF('（別紙１）原油換算シート【計画用】'!AQ563&lt;&gt;"",'（別紙１）原油換算シート【計画用】'!AQ563,"")</f>
        <v/>
      </c>
    </row>
    <row r="564" spans="39:43">
      <c r="AM564" s="40">
        <f>+IF('（別紙１）原油換算シート【計画用】'!AM564&lt;&gt;"",'（別紙１）原油換算シート【計画用】'!AM564,"")</f>
        <v>550</v>
      </c>
      <c r="AN564" s="40" t="str">
        <f>+IF('（別紙１）原油換算シート【計画用】'!AN564&lt;&gt;"",'（別紙１）原油換算シート【計画用】'!AN564,"")</f>
        <v>A0229</v>
      </c>
      <c r="AO564" s="64" t="str">
        <f>+IF('（別紙１）原油換算シート【計画用】'!AO564&lt;&gt;"",'（別紙１）原油換算シート【計画用】'!AO564,"")</f>
        <v>ゼロワットパワー(株)メニューG</v>
      </c>
      <c r="AP564" s="65">
        <f>+IF('（別紙１）原油換算シート【計画用】'!AP564&lt;&gt;"",'（別紙１）原油換算シート【計画用】'!AP564,"")</f>
        <v>0</v>
      </c>
      <c r="AQ564" s="1" t="str">
        <f>+IF('（別紙１）原油換算シート【計画用】'!AQ564&lt;&gt;"",'（別紙１）原油換算シート【計画用】'!AQ564,"")</f>
        <v/>
      </c>
    </row>
    <row r="565" spans="39:43">
      <c r="AM565" s="40">
        <f>+IF('（別紙１）原油換算シート【計画用】'!AM565&lt;&gt;"",'（別紙１）原油換算シート【計画用】'!AM565,"")</f>
        <v>551</v>
      </c>
      <c r="AN565" s="40" t="str">
        <f>+IF('（別紙１）原油換算シート【計画用】'!AN565&lt;&gt;"",'（別紙１）原油換算シート【計画用】'!AN565,"")</f>
        <v>A0229</v>
      </c>
      <c r="AO565" s="64" t="str">
        <f>+IF('（別紙１）原油換算シート【計画用】'!AO565&lt;&gt;"",'（別紙１）原油換算シート【計画用】'!AO565,"")</f>
        <v>ゼロワットパワー(株)メニューH</v>
      </c>
      <c r="AP565" s="65">
        <f>+IF('（別紙１）原油換算シート【計画用】'!AP565&lt;&gt;"",'（別紙１）原油換算シート【計画用】'!AP565,"")</f>
        <v>0</v>
      </c>
      <c r="AQ565" s="1" t="str">
        <f>+IF('（別紙１）原油換算シート【計画用】'!AQ565&lt;&gt;"",'（別紙１）原油換算シート【計画用】'!AQ565,"")</f>
        <v/>
      </c>
    </row>
    <row r="566" spans="39:43">
      <c r="AM566" s="40">
        <f>+IF('（別紙１）原油換算シート【計画用】'!AM566&lt;&gt;"",'（別紙１）原油換算シート【計画用】'!AM566,"")</f>
        <v>552</v>
      </c>
      <c r="AN566" s="40" t="str">
        <f>+IF('（別紙１）原油換算シート【計画用】'!AN566&lt;&gt;"",'（別紙１）原油換算シート【計画用】'!AN566,"")</f>
        <v>A0229</v>
      </c>
      <c r="AO566" s="64" t="str">
        <f>+IF('（別紙１）原油換算シート【計画用】'!AO566&lt;&gt;"",'（別紙１）原油換算シート【計画用】'!AO566,"")</f>
        <v>ゼロワットパワー(株)メニューI(残差)</v>
      </c>
      <c r="AP566" s="65">
        <f>+IF('（別紙１）原油換算シート【計画用】'!AP566&lt;&gt;"",'（別紙１）原油換算シート【計画用】'!AP566,"")</f>
        <v>6.3E-5</v>
      </c>
      <c r="AQ566" s="1" t="str">
        <f>+IF('（別紙１）原油換算シート【計画用】'!AQ566&lt;&gt;"",'（別紙１）原油換算シート【計画用】'!AQ566,"")</f>
        <v/>
      </c>
    </row>
    <row r="567" spans="39:43">
      <c r="AM567" s="40">
        <f>+IF('（別紙１）原油換算シート【計画用】'!AM567&lt;&gt;"",'（別紙１）原油換算シート【計画用】'!AM567,"")</f>
        <v>553</v>
      </c>
      <c r="AN567" s="40" t="str">
        <f>+IF('（別紙１）原油換算シート【計画用】'!AN567&lt;&gt;"",'（別紙１）原油換算シート【計画用】'!AN567,"")</f>
        <v>A0229</v>
      </c>
      <c r="AO567" s="64" t="str">
        <f>+IF('（別紙１）原油換算シート【計画用】'!AO567&lt;&gt;"",'（別紙１）原油換算シート【計画用】'!AO567,"")</f>
        <v>ゼロワットパワー(株)(参考値)事業者全体</v>
      </c>
      <c r="AP567" s="65">
        <f>+IF('（別紙１）原油換算シート【計画用】'!AP567&lt;&gt;"",'（別紙１）原油換算シート【計画用】'!AP567,"")</f>
        <v>7.9999999999999996E-6</v>
      </c>
      <c r="AQ567" s="1" t="str">
        <f>+IF('（別紙１）原油換算シート【計画用】'!AQ567&lt;&gt;"",'（別紙１）原油換算シート【計画用】'!AQ567,"")</f>
        <v/>
      </c>
    </row>
    <row r="568" spans="39:43">
      <c r="AM568" s="40">
        <f>+IF('（別紙１）原油換算シート【計画用】'!AM568&lt;&gt;"",'（別紙１）原油換算シート【計画用】'!AM568,"")</f>
        <v>554</v>
      </c>
      <c r="AN568" s="40" t="str">
        <f>+IF('（別紙１）原油換算シート【計画用】'!AN568&lt;&gt;"",'（別紙１）原油換算シート【計画用】'!AN568,"")</f>
        <v>A0230</v>
      </c>
      <c r="AO568" s="64" t="str">
        <f>+IF('（別紙１）原油換算シート【計画用】'!AO568&lt;&gt;"",'（別紙１）原油換算シート【計画用】'!AO568,"")</f>
        <v>アストマックス(株)メニューA</v>
      </c>
      <c r="AP568" s="65">
        <f>+IF('（別紙１）原油換算シート【計画用】'!AP568&lt;&gt;"",'（別紙１）原油換算シート【計画用】'!AP568,"")</f>
        <v>0</v>
      </c>
      <c r="AQ568" s="1" t="str">
        <f>+IF('（別紙１）原油換算シート【計画用】'!AQ568&lt;&gt;"",'（別紙１）原油換算シート【計画用】'!AQ568,"")</f>
        <v/>
      </c>
    </row>
    <row r="569" spans="39:43">
      <c r="AM569" s="40">
        <f>+IF('（別紙１）原油換算シート【計画用】'!AM569&lt;&gt;"",'（別紙１）原油換算シート【計画用】'!AM569,"")</f>
        <v>555</v>
      </c>
      <c r="AN569" s="40" t="str">
        <f>+IF('（別紙１）原油換算シート【計画用】'!AN569&lt;&gt;"",'（別紙１）原油換算シート【計画用】'!AN569,"")</f>
        <v>A0230</v>
      </c>
      <c r="AO569" s="64" t="str">
        <f>+IF('（別紙１）原油換算シート【計画用】'!AO569&lt;&gt;"",'（別紙１）原油換算シート【計画用】'!AO569,"")</f>
        <v>アストマックス(株)メニューB</v>
      </c>
      <c r="AP569" s="65">
        <f>+IF('（別紙１）原油換算シート【計画用】'!AP569&lt;&gt;"",'（別紙１）原油換算シート【計画用】'!AP569,"")</f>
        <v>0</v>
      </c>
      <c r="AQ569" s="1" t="str">
        <f>+IF('（別紙１）原油換算シート【計画用】'!AQ569&lt;&gt;"",'（別紙１）原油換算シート【計画用】'!AQ569,"")</f>
        <v/>
      </c>
    </row>
    <row r="570" spans="39:43">
      <c r="AM570" s="40">
        <f>+IF('（別紙１）原油換算シート【計画用】'!AM570&lt;&gt;"",'（別紙１）原油換算シート【計画用】'!AM570,"")</f>
        <v>556</v>
      </c>
      <c r="AN570" s="40" t="str">
        <f>+IF('（別紙１）原油換算シート【計画用】'!AN570&lt;&gt;"",'（別紙１）原油換算シート【計画用】'!AN570,"")</f>
        <v>A0230</v>
      </c>
      <c r="AO570" s="64" t="str">
        <f>+IF('（別紙１）原油換算シート【計画用】'!AO570&lt;&gt;"",'（別紙１）原油換算シート【計画用】'!AO570,"")</f>
        <v>アストマックス(株)メニューC</v>
      </c>
      <c r="AP570" s="65">
        <f>+IF('（別紙１）原油換算シート【計画用】'!AP570&lt;&gt;"",'（別紙１）原油換算シート【計画用】'!AP570,"")</f>
        <v>4.1399999999999998E-4</v>
      </c>
      <c r="AQ570" s="1" t="str">
        <f>+IF('（別紙１）原油換算シート【計画用】'!AQ570&lt;&gt;"",'（別紙１）原油換算シート【計画用】'!AQ570,"")</f>
        <v/>
      </c>
    </row>
    <row r="571" spans="39:43">
      <c r="AM571" s="40">
        <f>+IF('（別紙１）原油換算シート【計画用】'!AM571&lt;&gt;"",'（別紙１）原油換算シート【計画用】'!AM571,"")</f>
        <v>557</v>
      </c>
      <c r="AN571" s="40" t="str">
        <f>+IF('（別紙１）原油換算シート【計画用】'!AN571&lt;&gt;"",'（別紙１）原油換算シート【計画用】'!AN571,"")</f>
        <v>A0230</v>
      </c>
      <c r="AO571" s="64" t="str">
        <f>+IF('（別紙１）原油換算シート【計画用】'!AO571&lt;&gt;"",'（別紙１）原油換算シート【計画用】'!AO571,"")</f>
        <v>アストマックス(株)メニューD(残差)</v>
      </c>
      <c r="AP571" s="65">
        <f>+IF('（別紙１）原油換算シート【計画用】'!AP571&lt;&gt;"",'（別紙１）原油換算シート【計画用】'!AP571,"")</f>
        <v>7.7700000000000002E-4</v>
      </c>
      <c r="AQ571" s="1" t="str">
        <f>+IF('（別紙１）原油換算シート【計画用】'!AQ571&lt;&gt;"",'（別紙１）原油換算シート【計画用】'!AQ571,"")</f>
        <v/>
      </c>
    </row>
    <row r="572" spans="39:43">
      <c r="AM572" s="40">
        <f>+IF('（別紙１）原油換算シート【計画用】'!AM572&lt;&gt;"",'（別紙１）原油換算シート【計画用】'!AM572,"")</f>
        <v>558</v>
      </c>
      <c r="AN572" s="40" t="str">
        <f>+IF('（別紙１）原油換算シート【計画用】'!AN572&lt;&gt;"",'（別紙１）原油換算シート【計画用】'!AN572,"")</f>
        <v>A0230</v>
      </c>
      <c r="AO572" s="64" t="str">
        <f>+IF('（別紙１）原油換算シート【計画用】'!AO572&lt;&gt;"",'（別紙１）原油換算シート【計画用】'!AO572,"")</f>
        <v>アストマックス(株)(参考値)事業者全体</v>
      </c>
      <c r="AP572" s="65">
        <f>+IF('（別紙１）原油換算シート【計画用】'!AP572&lt;&gt;"",'（別紙１）原油換算シート【計画用】'!AP572,"")</f>
        <v>7.5299999999999998E-4</v>
      </c>
      <c r="AQ572" s="1" t="str">
        <f>+IF('（別紙１）原油換算シート【計画用】'!AQ572&lt;&gt;"",'（別紙１）原油換算シート【計画用】'!AQ572,"")</f>
        <v/>
      </c>
    </row>
    <row r="573" spans="39:43">
      <c r="AM573" s="40">
        <f>+IF('（別紙１）原油換算シート【計画用】'!AM573&lt;&gt;"",'（別紙１）原油換算シート【計画用】'!AM573,"")</f>
        <v>559</v>
      </c>
      <c r="AN573" s="40" t="str">
        <f>+IF('（別紙１）原油換算シート【計画用】'!AN573&lt;&gt;"",'（別紙１）原油換算シート【計画用】'!AN573,"")</f>
        <v>A0231</v>
      </c>
      <c r="AO573" s="64" t="str">
        <f>+IF('（別紙１）原油換算シート【計画用】'!AO573&lt;&gt;"",'（別紙１）原油換算シート【計画用】'!AO573,"")</f>
        <v>(株)やまがた新電力メニューA</v>
      </c>
      <c r="AP573" s="65">
        <f>+IF('（別紙１）原油換算シート【計画用】'!AP573&lt;&gt;"",'（別紙１）原油換算シート【計画用】'!AP573,"")</f>
        <v>0</v>
      </c>
      <c r="AQ573" s="1" t="str">
        <f>+IF('（別紙１）原油換算シート【計画用】'!AQ573&lt;&gt;"",'（別紙１）原油換算シート【計画用】'!AQ573,"")</f>
        <v/>
      </c>
    </row>
    <row r="574" spans="39:43">
      <c r="AM574" s="40">
        <f>+IF('（別紙１）原油換算シート【計画用】'!AM574&lt;&gt;"",'（別紙１）原油換算シート【計画用】'!AM574,"")</f>
        <v>560</v>
      </c>
      <c r="AN574" s="40" t="str">
        <f>+IF('（別紙１）原油換算シート【計画用】'!AN574&lt;&gt;"",'（別紙１）原油換算シート【計画用】'!AN574,"")</f>
        <v>A0231</v>
      </c>
      <c r="AO574" s="64" t="str">
        <f>+IF('（別紙１）原油換算シート【計画用】'!AO574&lt;&gt;"",'（別紙１）原油換算シート【計画用】'!AO574,"")</f>
        <v>(株)やまがた新電力メニューB</v>
      </c>
      <c r="AP574" s="65">
        <f>+IF('（別紙１）原油換算シート【計画用】'!AP574&lt;&gt;"",'（別紙１）原油換算シート【計画用】'!AP574,"")</f>
        <v>5.0000000000000004E-6</v>
      </c>
      <c r="AQ574" s="1" t="str">
        <f>+IF('（別紙１）原油換算シート【計画用】'!AQ574&lt;&gt;"",'（別紙１）原油換算シート【計画用】'!AQ574,"")</f>
        <v/>
      </c>
    </row>
    <row r="575" spans="39:43">
      <c r="AM575" s="40">
        <f>+IF('（別紙１）原油換算シート【計画用】'!AM575&lt;&gt;"",'（別紙１）原油換算シート【計画用】'!AM575,"")</f>
        <v>561</v>
      </c>
      <c r="AN575" s="40" t="str">
        <f>+IF('（別紙１）原油換算シート【計画用】'!AN575&lt;&gt;"",'（別紙１）原油換算シート【計画用】'!AN575,"")</f>
        <v>A0231</v>
      </c>
      <c r="AO575" s="64" t="str">
        <f>+IF('（別紙１）原油換算シート【計画用】'!AO575&lt;&gt;"",'（別紙１）原油換算シート【計画用】'!AO575,"")</f>
        <v>(株)やまがた新電力メニューC</v>
      </c>
      <c r="AP575" s="65">
        <f>+IF('（別紙１）原油換算シート【計画用】'!AP575&lt;&gt;"",'（別紙１）原油換算シート【計画用】'!AP575,"")</f>
        <v>1.17E-4</v>
      </c>
      <c r="AQ575" s="1" t="str">
        <f>+IF('（別紙１）原油換算シート【計画用】'!AQ575&lt;&gt;"",'（別紙１）原油換算シート【計画用】'!AQ575,"")</f>
        <v/>
      </c>
    </row>
    <row r="576" spans="39:43">
      <c r="AM576" s="40">
        <f>+IF('（別紙１）原油換算シート【計画用】'!AM576&lt;&gt;"",'（別紙１）原油換算シート【計画用】'!AM576,"")</f>
        <v>562</v>
      </c>
      <c r="AN576" s="40" t="str">
        <f>+IF('（別紙１）原油換算シート【計画用】'!AN576&lt;&gt;"",'（別紙１）原油換算シート【計画用】'!AN576,"")</f>
        <v>A0231</v>
      </c>
      <c r="AO576" s="64" t="str">
        <f>+IF('（別紙１）原油換算シート【計画用】'!AO576&lt;&gt;"",'（別紙１）原油換算シート【計画用】'!AO576,"")</f>
        <v>(株)やまがた新電力メニューD(残差)</v>
      </c>
      <c r="AP576" s="65">
        <f>+IF('（別紙１）原油換算シート【計画用】'!AP576&lt;&gt;"",'（別紙１）原油換算シート【計画用】'!AP576,"")</f>
        <v>4.2200000000000001E-4</v>
      </c>
      <c r="AQ576" s="1" t="str">
        <f>+IF('（別紙１）原油換算シート【計画用】'!AQ576&lt;&gt;"",'（別紙１）原油換算シート【計画用】'!AQ576,"")</f>
        <v>※</v>
      </c>
    </row>
    <row r="577" spans="39:43">
      <c r="AM577" s="40">
        <f>+IF('（別紙１）原油換算シート【計画用】'!AM577&lt;&gt;"",'（別紙１）原油換算シート【計画用】'!AM577,"")</f>
        <v>563</v>
      </c>
      <c r="AN577" s="40" t="str">
        <f>+IF('（別紙１）原油換算シート【計画用】'!AN577&lt;&gt;"",'（別紙１）原油換算シート【計画用】'!AN577,"")</f>
        <v>A0231</v>
      </c>
      <c r="AO577" s="64" t="str">
        <f>+IF('（別紙１）原油換算シート【計画用】'!AO577&lt;&gt;"",'（別紙１）原油換算シート【計画用】'!AO577,"")</f>
        <v>(株)やまがた新電力(参考値)事業者全体</v>
      </c>
      <c r="AP577" s="65">
        <f>+IF('（別紙１）原油換算シート【計画用】'!AP577&lt;&gt;"",'（別紙１）原油換算シート【計画用】'!AP577,"")</f>
        <v>1.2999999999999999E-4</v>
      </c>
      <c r="AQ577" s="1" t="str">
        <f>+IF('（別紙１）原油換算シート【計画用】'!AQ577&lt;&gt;"",'（別紙１）原油換算シート【計画用】'!AQ577,"")</f>
        <v/>
      </c>
    </row>
    <row r="578" spans="39:43">
      <c r="AM578" s="40">
        <f>+IF('（別紙１）原油換算シート【計画用】'!AM578&lt;&gt;"",'（別紙１）原油換算シート【計画用】'!AM578,"")</f>
        <v>564</v>
      </c>
      <c r="AN578" s="40" t="str">
        <f>+IF('（別紙１）原油換算シート【計画用】'!AN578&lt;&gt;"",'（別紙１）原油換算シート【計画用】'!AN578,"")</f>
        <v>A0232</v>
      </c>
      <c r="AO578" s="64" t="str">
        <f>+IF('（別紙１）原油換算シート【計画用】'!AO578&lt;&gt;"",'（別紙１）原油換算シート【計画用】'!AO578,"")</f>
        <v>一般社団法人東松島みらいとし機構メニューA</v>
      </c>
      <c r="AP578" s="65">
        <f>+IF('（別紙１）原油換算シート【計画用】'!AP578&lt;&gt;"",'（別紙１）原油換算シート【計画用】'!AP578,"")</f>
        <v>9.0000000000000002E-6</v>
      </c>
      <c r="AQ578" s="1" t="str">
        <f>+IF('（別紙１）原油換算シート【計画用】'!AQ578&lt;&gt;"",'（別紙１）原油換算シート【計画用】'!AQ578,"")</f>
        <v/>
      </c>
    </row>
    <row r="579" spans="39:43">
      <c r="AM579" s="40">
        <f>+IF('（別紙１）原油換算シート【計画用】'!AM579&lt;&gt;"",'（別紙１）原油換算シート【計画用】'!AM579,"")</f>
        <v>565</v>
      </c>
      <c r="AN579" s="40" t="str">
        <f>+IF('（別紙１）原油換算シート【計画用】'!AN579&lt;&gt;"",'（別紙１）原油換算シート【計画用】'!AN579,"")</f>
        <v>A0232</v>
      </c>
      <c r="AO579" s="64" t="str">
        <f>+IF('（別紙１）原油換算シート【計画用】'!AO579&lt;&gt;"",'（別紙１）原油換算シート【計画用】'!AO579,"")</f>
        <v>一般社団法人東松島みらいとし機構メニューB(残差)</v>
      </c>
      <c r="AP579" s="65">
        <f>+IF('（別紙１）原油換算シート【計画用】'!AP579&lt;&gt;"",'（別紙１）原油換算シート【計画用】'!AP579,"")</f>
        <v>4.75E-4</v>
      </c>
      <c r="AQ579" s="1" t="str">
        <f>+IF('（別紙１）原油換算シート【計画用】'!AQ579&lt;&gt;"",'（別紙１）原油換算シート【計画用】'!AQ579,"")</f>
        <v/>
      </c>
    </row>
    <row r="580" spans="39:43">
      <c r="AM580" s="40">
        <f>+IF('（別紙１）原油換算シート【計画用】'!AM580&lt;&gt;"",'（別紙１）原油換算シート【計画用】'!AM580,"")</f>
        <v>566</v>
      </c>
      <c r="AN580" s="40" t="str">
        <f>+IF('（別紙１）原油換算シート【計画用】'!AN580&lt;&gt;"",'（別紙１）原油換算シート【計画用】'!AN580,"")</f>
        <v>A0232</v>
      </c>
      <c r="AO580" s="64" t="str">
        <f>+IF('（別紙１）原油換算シート【計画用】'!AO580&lt;&gt;"",'（別紙１）原油換算シート【計画用】'!AO580,"")</f>
        <v>一般社団法人東松島みらいとし機構(参考値)事業者全体</v>
      </c>
      <c r="AP580" s="65">
        <f>+IF('（別紙１）原油換算シート【計画用】'!AP580&lt;&gt;"",'（別紙１）原油換算シート【計画用】'!AP580,"")</f>
        <v>4.6500000000000003E-4</v>
      </c>
      <c r="AQ580" s="1" t="str">
        <f>+IF('（別紙１）原油換算シート【計画用】'!AQ580&lt;&gt;"",'（別紙１）原油換算シート【計画用】'!AQ580,"")</f>
        <v/>
      </c>
    </row>
    <row r="581" spans="39:43">
      <c r="AM581" s="40">
        <f>+IF('（別紙１）原油換算シート【計画用】'!AM581&lt;&gt;"",'（別紙１）原油換算シート【計画用】'!AM581,"")</f>
        <v>567</v>
      </c>
      <c r="AN581" s="40" t="str">
        <f>+IF('（別紙１）原油換算シート【計画用】'!AN581&lt;&gt;"",'（別紙１）原油換算シート【計画用】'!AN581,"")</f>
        <v>A0234</v>
      </c>
      <c r="AO581" s="64" t="str">
        <f>+IF('（別紙１）原油換算シート【計画用】'!AO581&lt;&gt;"",'（別紙１）原油換算シート【計画用】'!AO581,"")</f>
        <v>(株)グリーンパワー大東メニューA</v>
      </c>
      <c r="AP581" s="65">
        <f>+IF('（別紙１）原油換算シート【計画用】'!AP581&lt;&gt;"",'（別紙１）原油換算シート【計画用】'!AP581,"")</f>
        <v>0</v>
      </c>
      <c r="AQ581" s="1" t="str">
        <f>+IF('（別紙１）原油換算シート【計画用】'!AQ581&lt;&gt;"",'（別紙１）原油換算シート【計画用】'!AQ581,"")</f>
        <v/>
      </c>
    </row>
    <row r="582" spans="39:43">
      <c r="AM582" s="40">
        <f>+IF('（別紙１）原油換算シート【計画用】'!AM582&lt;&gt;"",'（別紙１）原油換算シート【計画用】'!AM582,"")</f>
        <v>568</v>
      </c>
      <c r="AN582" s="40" t="str">
        <f>+IF('（別紙１）原油換算シート【計画用】'!AN582&lt;&gt;"",'（別紙１）原油換算シート【計画用】'!AN582,"")</f>
        <v>A0234</v>
      </c>
      <c r="AO582" s="64" t="str">
        <f>+IF('（別紙１）原油換算シート【計画用】'!AO582&lt;&gt;"",'（別紙１）原油換算シート【計画用】'!AO582,"")</f>
        <v>(株)グリーンパワー大東メニューB</v>
      </c>
      <c r="AP582" s="65">
        <f>+IF('（別紙１）原油換算シート【計画用】'!AP582&lt;&gt;"",'（別紙１）原油換算シート【計画用】'!AP582,"")</f>
        <v>1.2E-4</v>
      </c>
      <c r="AQ582" s="1" t="str">
        <f>+IF('（別紙１）原油換算シート【計画用】'!AQ582&lt;&gt;"",'（別紙１）原油換算シート【計画用】'!AQ582,"")</f>
        <v/>
      </c>
    </row>
    <row r="583" spans="39:43">
      <c r="AM583" s="40">
        <f>+IF('（別紙１）原油換算シート【計画用】'!AM583&lt;&gt;"",'（別紙１）原油換算シート【計画用】'!AM583,"")</f>
        <v>569</v>
      </c>
      <c r="AN583" s="40" t="str">
        <f>+IF('（別紙１）原油換算シート【計画用】'!AN583&lt;&gt;"",'（別紙１）原油換算シート【計画用】'!AN583,"")</f>
        <v>A0234</v>
      </c>
      <c r="AO583" s="64" t="str">
        <f>+IF('（別紙１）原油換算シート【計画用】'!AO583&lt;&gt;"",'（別紙１）原油換算シート【計画用】'!AO583,"")</f>
        <v>(株)グリーンパワー大東メニューC(残差)</v>
      </c>
      <c r="AP583" s="65">
        <f>+IF('（別紙１）原油換算シート【計画用】'!AP583&lt;&gt;"",'（別紙１）原油換算シート【計画用】'!AP583,"")</f>
        <v>2.1800000000000001E-4</v>
      </c>
      <c r="AQ583" s="1" t="str">
        <f>+IF('（別紙１）原油換算シート【計画用】'!AQ583&lt;&gt;"",'（別紙１）原油換算シート【計画用】'!AQ583,"")</f>
        <v/>
      </c>
    </row>
    <row r="584" spans="39:43">
      <c r="AM584" s="40">
        <f>+IF('（別紙１）原油換算シート【計画用】'!AM584&lt;&gt;"",'（別紙１）原油換算シート【計画用】'!AM584,"")</f>
        <v>570</v>
      </c>
      <c r="AN584" s="40" t="str">
        <f>+IF('（別紙１）原油換算シート【計画用】'!AN584&lt;&gt;"",'（別紙１）原油換算シート【計画用】'!AN584,"")</f>
        <v>A0234</v>
      </c>
      <c r="AO584" s="64" t="str">
        <f>+IF('（別紙１）原油換算シート【計画用】'!AO584&lt;&gt;"",'（別紙１）原油換算シート【計画用】'!AO584,"")</f>
        <v>(株)グリーンパワー大東(参考値)事業者全体</v>
      </c>
      <c r="AP584" s="65">
        <f>+IF('（別紙１）原油換算シート【計画用】'!AP584&lt;&gt;"",'（別紙１）原油換算シート【計画用】'!AP584,"")</f>
        <v>1.17E-4</v>
      </c>
      <c r="AQ584" s="1" t="str">
        <f>+IF('（別紙１）原油換算シート【計画用】'!AQ584&lt;&gt;"",'（別紙１）原油換算シート【計画用】'!AQ584,"")</f>
        <v/>
      </c>
    </row>
    <row r="585" spans="39:43">
      <c r="AM585" s="40">
        <f>+IF('（別紙１）原油換算シート【計画用】'!AM585&lt;&gt;"",'（別紙１）原油換算シート【計画用】'!AM585,"")</f>
        <v>571</v>
      </c>
      <c r="AN585" s="40" t="str">
        <f>+IF('（別紙１）原油換算シート【計画用】'!AN585&lt;&gt;"",'（別紙１）原油換算シート【計画用】'!AN585,"")</f>
        <v>A0236</v>
      </c>
      <c r="AO585" s="64" t="str">
        <f>+IF('（別紙１）原油換算シート【計画用】'!AO585&lt;&gt;"",'（別紙１）原油換算シート【計画用】'!AO585,"")</f>
        <v>(株)シーラソーラー</v>
      </c>
      <c r="AP585" s="65">
        <f>+IF('（別紙１）原油換算シート【計画用】'!AP585&lt;&gt;"",'（別紙１）原油換算シート【計画用】'!AP585,"")</f>
        <v>5.6800000000000004E-4</v>
      </c>
      <c r="AQ585" s="1" t="str">
        <f>+IF('（別紙１）原油換算シート【計画用】'!AQ585&lt;&gt;"",'（別紙１）原油換算シート【計画用】'!AQ585,"")</f>
        <v/>
      </c>
    </row>
    <row r="586" spans="39:43">
      <c r="AM586" s="40">
        <f>+IF('（別紙１）原油換算シート【計画用】'!AM586&lt;&gt;"",'（別紙１）原油換算シート【計画用】'!AM586,"")</f>
        <v>572</v>
      </c>
      <c r="AN586" s="40" t="str">
        <f>+IF('（別紙１）原油換算シート【計画用】'!AN586&lt;&gt;"",'（別紙１）原油換算シート【計画用】'!AN586,"")</f>
        <v>A0237</v>
      </c>
      <c r="AO586" s="64" t="str">
        <f>+IF('（別紙１）原油換算シート【計画用】'!AO586&lt;&gt;"",'（別紙１）原油換算シート【計画用】'!AO586,"")</f>
        <v>御所野縄文電力(株)</v>
      </c>
      <c r="AP586" s="65">
        <f>+IF('（別紙１）原油換算シート【計画用】'!AP586&lt;&gt;"",'（別紙１）原油換算シート【計画用】'!AP586,"")</f>
        <v>4.8000000000000001E-4</v>
      </c>
      <c r="AQ586" s="1" t="str">
        <f>+IF('（別紙１）原油換算シート【計画用】'!AQ586&lt;&gt;"",'（別紙１）原油換算シート【計画用】'!AQ586,"")</f>
        <v/>
      </c>
    </row>
    <row r="587" spans="39:43">
      <c r="AM587" s="40">
        <f>+IF('（別紙１）原油換算シート【計画用】'!AM587&lt;&gt;"",'（別紙１）原油換算シート【計画用】'!AM587,"")</f>
        <v>573</v>
      </c>
      <c r="AN587" s="40" t="str">
        <f>+IF('（別紙１）原油換算シート【計画用】'!AN587&lt;&gt;"",'（別紙１）原油換算シート【計画用】'!AN587,"")</f>
        <v>A0238</v>
      </c>
      <c r="AO587" s="64" t="str">
        <f>+IF('（別紙１）原油換算シート【計画用】'!AO587&lt;&gt;"",'（別紙１）原油換算シート【計画用】'!AO587,"")</f>
        <v>(株)カーボンニュートラルメニューA</v>
      </c>
      <c r="AP587" s="65">
        <f>+IF('（別紙１）原油換算シート【計画用】'!AP587&lt;&gt;"",'（別紙１）原油換算シート【計画用】'!AP587,"")</f>
        <v>0</v>
      </c>
      <c r="AQ587" s="1" t="str">
        <f>+IF('（別紙１）原油換算シート【計画用】'!AQ587&lt;&gt;"",'（別紙１）原油換算シート【計画用】'!AQ587,"")</f>
        <v/>
      </c>
    </row>
    <row r="588" spans="39:43">
      <c r="AM588" s="40">
        <f>+IF('（別紙１）原油換算シート【計画用】'!AM588&lt;&gt;"",'（別紙１）原油換算シート【計画用】'!AM588,"")</f>
        <v>574</v>
      </c>
      <c r="AN588" s="40" t="str">
        <f>+IF('（別紙１）原油換算シート【計画用】'!AN588&lt;&gt;"",'（別紙１）原油換算シート【計画用】'!AN588,"")</f>
        <v>A0238</v>
      </c>
      <c r="AO588" s="64" t="str">
        <f>+IF('（別紙１）原油換算シート【計画用】'!AO588&lt;&gt;"",'（別紙１）原油換算シート【計画用】'!AO588,"")</f>
        <v>(株)カーボンニュートラルメニューB(残差)</v>
      </c>
      <c r="AP588" s="65">
        <f>+IF('（別紙１）原油換算シート【計画用】'!AP588&lt;&gt;"",'（別紙１）原油換算シート【計画用】'!AP588,"")</f>
        <v>3.8299999999999999E-4</v>
      </c>
      <c r="AQ588" s="1" t="str">
        <f>+IF('（別紙１）原油換算シート【計画用】'!AQ588&lt;&gt;"",'（別紙１）原油換算シート【計画用】'!AQ588,"")</f>
        <v/>
      </c>
    </row>
    <row r="589" spans="39:43">
      <c r="AM589" s="40">
        <f>+IF('（別紙１）原油換算シート【計画用】'!AM589&lt;&gt;"",'（別紙１）原油換算シート【計画用】'!AM589,"")</f>
        <v>575</v>
      </c>
      <c r="AN589" s="40" t="str">
        <f>+IF('（別紙１）原油換算シート【計画用】'!AN589&lt;&gt;"",'（別紙１）原油換算シート【計画用】'!AN589,"")</f>
        <v>A0238</v>
      </c>
      <c r="AO589" s="64" t="str">
        <f>+IF('（別紙１）原油換算シート【計画用】'!AO589&lt;&gt;"",'（別紙１）原油換算シート【計画用】'!AO589,"")</f>
        <v>(株)カーボンニュートラル(参考値)事業者全体</v>
      </c>
      <c r="AP589" s="65">
        <f>+IF('（別紙１）原油換算シート【計画用】'!AP589&lt;&gt;"",'（別紙１）原油換算シート【計画用】'!AP589,"")</f>
        <v>2.5799999999999998E-4</v>
      </c>
      <c r="AQ589" s="1" t="str">
        <f>+IF('（別紙１）原油換算シート【計画用】'!AQ589&lt;&gt;"",'（別紙１）原油換算シート【計画用】'!AQ589,"")</f>
        <v/>
      </c>
    </row>
    <row r="590" spans="39:43">
      <c r="AM590" s="40">
        <f>+IF('（別紙１）原油換算シート【計画用】'!AM590&lt;&gt;"",'（別紙１）原油換算シート【計画用】'!AM590,"")</f>
        <v>576</v>
      </c>
      <c r="AN590" s="40" t="str">
        <f>+IF('（別紙１）原油換算シート【計画用】'!AN590&lt;&gt;"",'（別紙１）原油換算シート【計画用】'!AN590,"")</f>
        <v>A0239</v>
      </c>
      <c r="AO590" s="64" t="str">
        <f>+IF('（別紙１）原油換算シート【計画用】'!AO590&lt;&gt;"",'（別紙１）原油換算シート【計画用】'!AO590,"")</f>
        <v>宮古新電力(株)メニューA</v>
      </c>
      <c r="AP590" s="65">
        <f>+IF('（別紙１）原油換算シート【計画用】'!AP590&lt;&gt;"",'（別紙１）原油換算シート【計画用】'!AP590,"")</f>
        <v>0</v>
      </c>
      <c r="AQ590" s="1" t="str">
        <f>+IF('（別紙１）原油換算シート【計画用】'!AQ590&lt;&gt;"",'（別紙１）原油換算シート【計画用】'!AQ590,"")</f>
        <v/>
      </c>
    </row>
    <row r="591" spans="39:43">
      <c r="AM591" s="40">
        <f>+IF('（別紙１）原油換算シート【計画用】'!AM591&lt;&gt;"",'（別紙１）原油換算シート【計画用】'!AM591,"")</f>
        <v>577</v>
      </c>
      <c r="AN591" s="40" t="str">
        <f>+IF('（別紙１）原油換算シート【計画用】'!AN591&lt;&gt;"",'（別紙１）原油換算シート【計画用】'!AN591,"")</f>
        <v>A0239</v>
      </c>
      <c r="AO591" s="64" t="str">
        <f>+IF('（別紙１）原油換算シート【計画用】'!AO591&lt;&gt;"",'（別紙１）原油換算シート【計画用】'!AO591,"")</f>
        <v>宮古新電力(株)メニューB(残差)</v>
      </c>
      <c r="AP591" s="65">
        <f>+IF('（別紙１）原油換算シート【計画用】'!AP591&lt;&gt;"",'（別紙１）原油換算シート【計画用】'!AP591,"")</f>
        <v>4.5899999999999999E-4</v>
      </c>
      <c r="AQ591" s="1" t="str">
        <f>+IF('（別紙１）原油換算シート【計画用】'!AQ591&lt;&gt;"",'（別紙１）原油換算シート【計画用】'!AQ591,"")</f>
        <v/>
      </c>
    </row>
    <row r="592" spans="39:43">
      <c r="AM592" s="40">
        <f>+IF('（別紙１）原油換算シート【計画用】'!AM592&lt;&gt;"",'（別紙１）原油換算シート【計画用】'!AM592,"")</f>
        <v>578</v>
      </c>
      <c r="AN592" s="40" t="str">
        <f>+IF('（別紙１）原油換算シート【計画用】'!AN592&lt;&gt;"",'（別紙１）原油換算シート【計画用】'!AN592,"")</f>
        <v>A0239</v>
      </c>
      <c r="AO592" s="64" t="str">
        <f>+IF('（別紙１）原油換算シート【計画用】'!AO592&lt;&gt;"",'（別紙１）原油換算シート【計画用】'!AO592,"")</f>
        <v>宮古新電力(株)(参考値)事業者全体</v>
      </c>
      <c r="AP592" s="65">
        <f>+IF('（別紙１）原油換算シート【計画用】'!AP592&lt;&gt;"",'（別紙１）原油換算シート【計画用】'!AP592,"")</f>
        <v>4.5899999999999999E-4</v>
      </c>
      <c r="AQ592" s="1" t="str">
        <f>+IF('（別紙１）原油換算シート【計画用】'!AQ592&lt;&gt;"",'（別紙１）原油換算シート【計画用】'!AQ592,"")</f>
        <v/>
      </c>
    </row>
    <row r="593" spans="39:43">
      <c r="AM593" s="40">
        <f>+IF('（別紙１）原油換算シート【計画用】'!AM593&lt;&gt;"",'（別紙１）原油換算シート【計画用】'!AM593,"")</f>
        <v>579</v>
      </c>
      <c r="AN593" s="40" t="str">
        <f>+IF('（別紙１）原油換算シート【計画用】'!AN593&lt;&gt;"",'（別紙１）原油換算シート【計画用】'!AN593,"")</f>
        <v>A0240</v>
      </c>
      <c r="AO593" s="64" t="str">
        <f>+IF('（別紙１）原油換算シート【計画用】'!AO593&lt;&gt;"",'（別紙１）原油換算シート【計画用】'!AO593,"")</f>
        <v>長崎地域電力(株)</v>
      </c>
      <c r="AP593" s="65">
        <f>+IF('（別紙１）原油換算シート【計画用】'!AP593&lt;&gt;"",'（別紙１）原油換算シート【計画用】'!AP593,"")</f>
        <v>5.8699999999999996E-4</v>
      </c>
      <c r="AQ593" s="1" t="str">
        <f>+IF('（別紙１）原油換算シート【計画用】'!AQ593&lt;&gt;"",'（別紙１）原油換算シート【計画用】'!AQ593,"")</f>
        <v/>
      </c>
    </row>
    <row r="594" spans="39:43">
      <c r="AM594" s="40">
        <f>+IF('（別紙１）原油換算シート【計画用】'!AM594&lt;&gt;"",'（別紙１）原油換算シート【計画用】'!AM594,"")</f>
        <v>580</v>
      </c>
      <c r="AN594" s="40" t="str">
        <f>+IF('（別紙１）原油換算シート【計画用】'!AN594&lt;&gt;"",'（別紙１）原油換算シート【計画用】'!AN594,"")</f>
        <v>A0241</v>
      </c>
      <c r="AO594" s="64" t="str">
        <f>+IF('（別紙１）原油換算シート【計画用】'!AO594&lt;&gt;"",'（別紙１）原油換算シート【計画用】'!AO594,"")</f>
        <v>(株)エネアーク関西</v>
      </c>
      <c r="AP594" s="65">
        <f>+IF('（別紙１）原油換算シート【計画用】'!AP594&lt;&gt;"",'（別紙１）原油換算シート【計画用】'!AP594,"")</f>
        <v>3.7800000000000003E-4</v>
      </c>
      <c r="AQ594" s="1" t="str">
        <f>+IF('（別紙１）原油換算シート【計画用】'!AQ594&lt;&gt;"",'（別紙１）原油換算シート【計画用】'!AQ594,"")</f>
        <v/>
      </c>
    </row>
    <row r="595" spans="39:43">
      <c r="AM595" s="40">
        <f>+IF('（別紙１）原油換算シート【計画用】'!AM595&lt;&gt;"",'（別紙１）原油換算シート【計画用】'!AM595,"")</f>
        <v>581</v>
      </c>
      <c r="AN595" s="40" t="str">
        <f>+IF('（別紙１）原油換算シート【計画用】'!AN595&lt;&gt;"",'（別紙１）原油換算シート【計画用】'!AN595,"")</f>
        <v>A0243</v>
      </c>
      <c r="AO595" s="64" t="str">
        <f>+IF('（別紙１）原油換算シート【計画用】'!AO595&lt;&gt;"",'（別紙１）原油換算シート【計画用】'!AO595,"")</f>
        <v>近畿電力(株)</v>
      </c>
      <c r="AP595" s="65">
        <f>+IF('（別紙１）原油換算シート【計画用】'!AP595&lt;&gt;"",'（別紙１）原油換算シート【計画用】'!AP595,"")</f>
        <v>3.8299999999999999E-4</v>
      </c>
      <c r="AQ595" s="1" t="str">
        <f>+IF('（別紙１）原油換算シート【計画用】'!AQ595&lt;&gt;"",'（別紙１）原油換算シート【計画用】'!AQ595,"")</f>
        <v/>
      </c>
    </row>
    <row r="596" spans="39:43">
      <c r="AM596" s="40">
        <f>+IF('（別紙１）原油換算シート【計画用】'!AM596&lt;&gt;"",'（別紙１）原油換算シート【計画用】'!AM596,"")</f>
        <v>582</v>
      </c>
      <c r="AN596" s="40" t="str">
        <f>+IF('（別紙１）原油換算シート【計画用】'!AN596&lt;&gt;"",'（別紙１）原油換算シート【計画用】'!AN596,"")</f>
        <v>A0245</v>
      </c>
      <c r="AO596" s="64" t="str">
        <f>+IF('（別紙１）原油換算シート【計画用】'!AO596&lt;&gt;"",'（別紙１）原油換算シート【計画用】'!AO596,"")</f>
        <v>新電力おおいた(株)メニューA</v>
      </c>
      <c r="AP596" s="65">
        <f>+IF('（別紙１）原油換算シート【計画用】'!AP596&lt;&gt;"",'（別紙１）原油換算シート【計画用】'!AP596,"")</f>
        <v>0</v>
      </c>
      <c r="AQ596" s="1" t="str">
        <f>+IF('（別紙１）原油換算シート【計画用】'!AQ596&lt;&gt;"",'（別紙１）原油換算シート【計画用】'!AQ596,"")</f>
        <v/>
      </c>
    </row>
    <row r="597" spans="39:43">
      <c r="AM597" s="40">
        <f>+IF('（別紙１）原油換算シート【計画用】'!AM597&lt;&gt;"",'（別紙１）原油換算シート【計画用】'!AM597,"")</f>
        <v>583</v>
      </c>
      <c r="AN597" s="40" t="str">
        <f>+IF('（別紙１）原油換算シート【計画用】'!AN597&lt;&gt;"",'（別紙１）原油換算シート【計画用】'!AN597,"")</f>
        <v>A0245</v>
      </c>
      <c r="AO597" s="64" t="str">
        <f>+IF('（別紙１）原油換算シート【計画用】'!AO597&lt;&gt;"",'（別紙１）原油換算シート【計画用】'!AO597,"")</f>
        <v>新電力おおいた(株)メニューB(残差)</v>
      </c>
      <c r="AP597" s="65">
        <f>+IF('（別紙１）原油換算シート【計画用】'!AP597&lt;&gt;"",'（別紙１）原油換算シート【計画用】'!AP597,"")</f>
        <v>3.7500000000000001E-4</v>
      </c>
      <c r="AQ597" s="1" t="str">
        <f>+IF('（別紙１）原油換算シート【計画用】'!AQ597&lt;&gt;"",'（別紙１）原油換算シート【計画用】'!AQ597,"")</f>
        <v/>
      </c>
    </row>
    <row r="598" spans="39:43">
      <c r="AM598" s="40">
        <f>+IF('（別紙１）原油換算シート【計画用】'!AM598&lt;&gt;"",'（別紙１）原油換算シート【計画用】'!AM598,"")</f>
        <v>584</v>
      </c>
      <c r="AN598" s="40" t="str">
        <f>+IF('（別紙１）原油換算シート【計画用】'!AN598&lt;&gt;"",'（別紙１）原油換算シート【計画用】'!AN598,"")</f>
        <v>A0245</v>
      </c>
      <c r="AO598" s="64" t="str">
        <f>+IF('（別紙１）原油換算シート【計画用】'!AO598&lt;&gt;"",'（別紙１）原油換算シート【計画用】'!AO598,"")</f>
        <v>新電力おおいた(株)(参考値)事業者全体</v>
      </c>
      <c r="AP598" s="65">
        <f>+IF('（別紙１）原油換算シート【計画用】'!AP598&lt;&gt;"",'（別紙１）原油換算シート【計画用】'!AP598,"")</f>
        <v>3.5100000000000002E-4</v>
      </c>
      <c r="AQ598" s="1" t="str">
        <f>+IF('（別紙１）原油換算シート【計画用】'!AQ598&lt;&gt;"",'（別紙１）原油換算シート【計画用】'!AQ598,"")</f>
        <v/>
      </c>
    </row>
    <row r="599" spans="39:43">
      <c r="AM599" s="40">
        <f>+IF('（別紙１）原油換算シート【計画用】'!AM599&lt;&gt;"",'（別紙１）原油換算シート【計画用】'!AM599,"")</f>
        <v>585</v>
      </c>
      <c r="AN599" s="40" t="str">
        <f>+IF('（別紙１）原油換算シート【計画用】'!AN599&lt;&gt;"",'（別紙１）原油換算シート【計画用】'!AN599,"")</f>
        <v>A0246</v>
      </c>
      <c r="AO599" s="64" t="str">
        <f>+IF('（別紙１）原油換算シート【計画用】'!AO599&lt;&gt;"",'（別紙１）原油換算シート【計画用】'!AO599,"")</f>
        <v>(株)日本セレモニー</v>
      </c>
      <c r="AP599" s="65">
        <f>+IF('（別紙１）原油換算シート【計画用】'!AP599&lt;&gt;"",'（別紙１）原油換算シート【計画用】'!AP599,"")</f>
        <v>5.6700000000000001E-4</v>
      </c>
      <c r="AQ599" s="1" t="str">
        <f>+IF('（別紙１）原油換算シート【計画用】'!AQ599&lt;&gt;"",'（別紙１）原油換算シート【計画用】'!AQ599,"")</f>
        <v/>
      </c>
    </row>
    <row r="600" spans="39:43">
      <c r="AM600" s="40">
        <f>+IF('（別紙１）原油換算シート【計画用】'!AM600&lt;&gt;"",'（別紙１）原油換算シート【計画用】'!AM600,"")</f>
        <v>586</v>
      </c>
      <c r="AN600" s="40" t="str">
        <f>+IF('（別紙１）原油換算シート【計画用】'!AN600&lt;&gt;"",'（別紙１）原油換算シート【計画用】'!AN600,"")</f>
        <v>A0248</v>
      </c>
      <c r="AO600" s="64" t="str">
        <f>+IF('（別紙１）原油換算シート【計画用】'!AO600&lt;&gt;"",'（別紙１）原油換算シート【計画用】'!AO600,"")</f>
        <v>(株)池見石油店</v>
      </c>
      <c r="AP600" s="65">
        <f>+IF('（別紙１）原油換算シート【計画用】'!AP600&lt;&gt;"",'（別紙１）原油換算シート【計画用】'!AP600,"")</f>
        <v>6.4700000000000001E-4</v>
      </c>
      <c r="AQ600" s="1" t="str">
        <f>+IF('（別紙１）原油換算シート【計画用】'!AQ600&lt;&gt;"",'（別紙１）原油換算シート【計画用】'!AQ600,"")</f>
        <v/>
      </c>
    </row>
    <row r="601" spans="39:43">
      <c r="AM601" s="40">
        <f>+IF('（別紙１）原油換算シート【計画用】'!AM601&lt;&gt;"",'（別紙１）原油換算シート【計画用】'!AM601,"")</f>
        <v>587</v>
      </c>
      <c r="AN601" s="40" t="str">
        <f>+IF('（別紙１）原油換算シート【計画用】'!AN601&lt;&gt;"",'（別紙１）原油換算シート【計画用】'!AN601,"")</f>
        <v>A0250</v>
      </c>
      <c r="AO601" s="64" t="str">
        <f>+IF('（別紙１）原油換算シート【計画用】'!AO601&lt;&gt;"",'（別紙１）原油換算シート【計画用】'!AO601,"")</f>
        <v>芝浦電力(株)メニューA</v>
      </c>
      <c r="AP601" s="65">
        <f>+IF('（別紙１）原油換算シート【計画用】'!AP601&lt;&gt;"",'（別紙１）原油換算シート【計画用】'!AP601,"")</f>
        <v>0</v>
      </c>
      <c r="AQ601" s="1" t="str">
        <f>+IF('（別紙１）原油換算シート【計画用】'!AQ601&lt;&gt;"",'（別紙１）原油換算シート【計画用】'!AQ601,"")</f>
        <v/>
      </c>
    </row>
    <row r="602" spans="39:43">
      <c r="AM602" s="40">
        <f>+IF('（別紙１）原油換算シート【計画用】'!AM602&lt;&gt;"",'（別紙１）原油換算シート【計画用】'!AM602,"")</f>
        <v>588</v>
      </c>
      <c r="AN602" s="40" t="str">
        <f>+IF('（別紙１）原油換算シート【計画用】'!AN602&lt;&gt;"",'（別紙１）原油換算シート【計画用】'!AN602,"")</f>
        <v>A0250</v>
      </c>
      <c r="AO602" s="64" t="str">
        <f>+IF('（別紙１）原油換算シート【計画用】'!AO602&lt;&gt;"",'（別紙１）原油換算シート【計画用】'!AO602,"")</f>
        <v>芝浦電力(株)メニューB(残差)</v>
      </c>
      <c r="AP602" s="65">
        <f>+IF('（別紙１）原油換算シート【計画用】'!AP602&lt;&gt;"",'（別紙１）原油換算シート【計画用】'!AP602,"")</f>
        <v>5.4299999999999997E-4</v>
      </c>
      <c r="AQ602" s="1" t="str">
        <f>+IF('（別紙１）原油換算シート【計画用】'!AQ602&lt;&gt;"",'（別紙１）原油換算シート【計画用】'!AQ602,"")</f>
        <v/>
      </c>
    </row>
    <row r="603" spans="39:43">
      <c r="AM603" s="40">
        <f>+IF('（別紙１）原油換算シート【計画用】'!AM603&lt;&gt;"",'（別紙１）原油換算シート【計画用】'!AM603,"")</f>
        <v>589</v>
      </c>
      <c r="AN603" s="40" t="str">
        <f>+IF('（別紙１）原油換算シート【計画用】'!AN603&lt;&gt;"",'（別紙１）原油換算シート【計画用】'!AN603,"")</f>
        <v>A0250</v>
      </c>
      <c r="AO603" s="64" t="str">
        <f>+IF('（別紙１）原油換算シート【計画用】'!AO603&lt;&gt;"",'（別紙１）原油換算シート【計画用】'!AO603,"")</f>
        <v>芝浦電力(株)(参考値)事業者全体</v>
      </c>
      <c r="AP603" s="65">
        <f>+IF('（別紙１）原油換算シート【計画用】'!AP603&lt;&gt;"",'（別紙１）原油換算シート【計画用】'!AP603,"")</f>
        <v>4.9399999999999997E-4</v>
      </c>
      <c r="AQ603" s="1" t="str">
        <f>+IF('（別紙１）原油換算シート【計画用】'!AQ603&lt;&gt;"",'（別紙１）原油換算シート【計画用】'!AQ603,"")</f>
        <v/>
      </c>
    </row>
    <row r="604" spans="39:43">
      <c r="AM604" s="40">
        <f>+IF('（別紙１）原油換算シート【計画用】'!AM604&lt;&gt;"",'（別紙１）原油換算シート【計画用】'!AM604,"")</f>
        <v>590</v>
      </c>
      <c r="AN604" s="40" t="str">
        <f>+IF('（別紙１）原油換算シート【計画用】'!AN604&lt;&gt;"",'（別紙１）原油換算シート【計画用】'!AN604,"")</f>
        <v>A0253</v>
      </c>
      <c r="AO604" s="64" t="str">
        <f>+IF('（別紙１）原油換算シート【計画用】'!AO604&lt;&gt;"",'（別紙１）原油換算シート【計画用】'!AO604,"")</f>
        <v>(株)地域創生ホールディングス</v>
      </c>
      <c r="AP604" s="65">
        <f>+IF('（別紙１）原油換算シート【計画用】'!AP604&lt;&gt;"",'（別紙１）原油換算シート【計画用】'!AP604,"")</f>
        <v>4.2299999999999998E-4</v>
      </c>
      <c r="AQ604" s="1" t="str">
        <f>+IF('（別紙１）原油換算シート【計画用】'!AQ604&lt;&gt;"",'（別紙１）原油換算シート【計画用】'!AQ604,"")</f>
        <v/>
      </c>
    </row>
    <row r="605" spans="39:43">
      <c r="AM605" s="40">
        <f>+IF('（別紙１）原油換算シート【計画用】'!AM605&lt;&gt;"",'（別紙１）原油換算シート【計画用】'!AM605,"")</f>
        <v>591</v>
      </c>
      <c r="AN605" s="40" t="str">
        <f>+IF('（別紙１）原油換算シート【計画用】'!AN605&lt;&gt;"",'（別紙１）原油換算シート【計画用】'!AN605,"")</f>
        <v>A0256</v>
      </c>
      <c r="AO605" s="64" t="str">
        <f>+IF('（別紙１）原油換算シート【計画用】'!AO605&lt;&gt;"",'（別紙１）原油換算シート【計画用】'!AO605,"")</f>
        <v>(株)エーコープサービス</v>
      </c>
      <c r="AP605" s="65">
        <f>+IF('（別紙１）原油換算シート【計画用】'!AP605&lt;&gt;"",'（別紙１）原油換算シート【計画用】'!AP605,"")</f>
        <v>4.06E-4</v>
      </c>
      <c r="AQ605" s="1" t="str">
        <f>+IF('（別紙１）原油換算シート【計画用】'!AQ605&lt;&gt;"",'（別紙１）原油換算シート【計画用】'!AQ605,"")</f>
        <v/>
      </c>
    </row>
    <row r="606" spans="39:43">
      <c r="AM606" s="40">
        <f>+IF('（別紙１）原油換算シート【計画用】'!AM606&lt;&gt;"",'（別紙１）原油換算シート【計画用】'!AM606,"")</f>
        <v>592</v>
      </c>
      <c r="AN606" s="40" t="str">
        <f>+IF('（別紙１）原油換算シート【計画用】'!AN606&lt;&gt;"",'（別紙１）原油換算シート【計画用】'!AN606,"")</f>
        <v>A0258</v>
      </c>
      <c r="AO606" s="64" t="str">
        <f>+IF('（別紙１）原油換算シート【計画用】'!AO606&lt;&gt;"",'（別紙１）原油換算シート【計画用】'!AO606,"")</f>
        <v>宮崎瓦斯(株)(旧：(株)宮崎ガスリビング)</v>
      </c>
      <c r="AP606" s="65">
        <f>+IF('（別紙１）原油換算シート【計画用】'!AP606&lt;&gt;"",'（別紙１）原油換算シート【計画用】'!AP606,"")</f>
        <v>4.5600000000000003E-4</v>
      </c>
      <c r="AQ606" s="1" t="str">
        <f>+IF('（別紙１）原油換算シート【計画用】'!AQ606&lt;&gt;"",'（別紙１）原油換算シート【計画用】'!AQ606,"")</f>
        <v/>
      </c>
    </row>
    <row r="607" spans="39:43">
      <c r="AM607" s="40">
        <f>+IF('（別紙１）原油換算シート【計画用】'!AM607&lt;&gt;"",'（別紙１）原油換算シート【計画用】'!AM607,"")</f>
        <v>593</v>
      </c>
      <c r="AN607" s="40" t="str">
        <f>+IF('（別紙１）原油換算シート【計画用】'!AN607&lt;&gt;"",'（別紙１）原油換算シート【計画用】'!AN607,"")</f>
        <v>A0259</v>
      </c>
      <c r="AO607" s="64" t="str">
        <f>+IF('（別紙１）原油換算シート【計画用】'!AO607&lt;&gt;"",'（別紙１）原油換算シート【計画用】'!AO607,"")</f>
        <v>山陰エレキ・アライアンス(株)</v>
      </c>
      <c r="AP607" s="65">
        <f>+IF('（別紙１）原油換算シート【計画用】'!AP607&lt;&gt;"",'（別紙１）原油換算シート【計画用】'!AP607,"")</f>
        <v>4.3800000000000002E-4</v>
      </c>
      <c r="AQ607" s="1" t="str">
        <f>+IF('（別紙１）原油換算シート【計画用】'!AQ607&lt;&gt;"",'（別紙１）原油換算シート【計画用】'!AQ607,"")</f>
        <v/>
      </c>
    </row>
    <row r="608" spans="39:43">
      <c r="AM608" s="40">
        <f>+IF('（別紙１）原油換算シート【計画用】'!AM608&lt;&gt;"",'（別紙１）原油換算シート【計画用】'!AM608,"")</f>
        <v>594</v>
      </c>
      <c r="AN608" s="40" t="str">
        <f>+IF('（別紙１）原油換算シート【計画用】'!AN608&lt;&gt;"",'（別紙１）原油換算シート【計画用】'!AN608,"")</f>
        <v>A0260</v>
      </c>
      <c r="AO608" s="64" t="str">
        <f>+IF('（別紙１）原油換算シート【計画用】'!AO608&lt;&gt;"",'（別紙１）原油換算シート【計画用】'!AO608,"")</f>
        <v>(株)ジョヴィ</v>
      </c>
      <c r="AP608" s="65">
        <f>+IF('（別紙１）原油換算シート【計画用】'!AP608&lt;&gt;"",'（別紙１）原油換算シート【計画用】'!AP608,"")</f>
        <v>4.5399999999999998E-4</v>
      </c>
      <c r="AQ608" s="1" t="str">
        <f>+IF('（別紙１）原油換算シート【計画用】'!AQ608&lt;&gt;"",'（別紙１）原油換算シート【計画用】'!AQ608,"")</f>
        <v/>
      </c>
    </row>
    <row r="609" spans="39:43">
      <c r="AM609" s="40">
        <f>+IF('（別紙１）原油換算シート【計画用】'!AM609&lt;&gt;"",'（別紙１）原油換算シート【計画用】'!AM609,"")</f>
        <v>595</v>
      </c>
      <c r="AN609" s="40" t="str">
        <f>+IF('（別紙１）原油換算シート【計画用】'!AN609&lt;&gt;"",'（別紙１）原油換算シート【計画用】'!AN609,"")</f>
        <v>A0261</v>
      </c>
      <c r="AO609" s="64" t="str">
        <f>+IF('（別紙１）原油換算シート【計画用】'!AO609&lt;&gt;"",'（別紙１）原油換算シート【計画用】'!AO609,"")</f>
        <v>ミライフ東日本(株) メニューA</v>
      </c>
      <c r="AP609" s="65">
        <f>+IF('（別紙１）原油換算シート【計画用】'!AP609&lt;&gt;"",'（別紙１）原油換算シート【計画用】'!AP609,"")</f>
        <v>0</v>
      </c>
      <c r="AQ609" s="1" t="str">
        <f>+IF('（別紙１）原油換算シート【計画用】'!AQ609&lt;&gt;"",'（別紙１）原油換算シート【計画用】'!AQ609,"")</f>
        <v/>
      </c>
    </row>
    <row r="610" spans="39:43">
      <c r="AM610" s="40">
        <f>+IF('（別紙１）原油換算シート【計画用】'!AM610&lt;&gt;"",'（別紙１）原油換算シート【計画用】'!AM610,"")</f>
        <v>596</v>
      </c>
      <c r="AN610" s="40" t="str">
        <f>+IF('（別紙１）原油換算シート【計画用】'!AN610&lt;&gt;"",'（別紙１）原油換算シート【計画用】'!AN610,"")</f>
        <v>A0261</v>
      </c>
      <c r="AO610" s="64" t="str">
        <f>+IF('（別紙１）原油換算シート【計画用】'!AO610&lt;&gt;"",'（別紙１）原油換算シート【計画用】'!AO610,"")</f>
        <v>ミライフ東日本(株) メニューB(残差)</v>
      </c>
      <c r="AP610" s="65">
        <f>+IF('（別紙１）原油換算シート【計画用】'!AP610&lt;&gt;"",'（別紙１）原油換算シート【計画用】'!AP610,"")</f>
        <v>4.1899999999999999E-4</v>
      </c>
      <c r="AQ610" s="1" t="str">
        <f>+IF('（別紙１）原油換算シート【計画用】'!AQ610&lt;&gt;"",'（別紙１）原油換算シート【計画用】'!AQ610,"")</f>
        <v/>
      </c>
    </row>
    <row r="611" spans="39:43">
      <c r="AM611" s="40">
        <f>+IF('（別紙１）原油換算シート【計画用】'!AM611&lt;&gt;"",'（別紙１）原油換算シート【計画用】'!AM611,"")</f>
        <v>597</v>
      </c>
      <c r="AN611" s="40" t="str">
        <f>+IF('（別紙１）原油換算シート【計画用】'!AN611&lt;&gt;"",'（別紙１）原油換算シート【計画用】'!AN611,"")</f>
        <v>A0261</v>
      </c>
      <c r="AO611" s="64" t="str">
        <f>+IF('（別紙１）原油換算シート【計画用】'!AO611&lt;&gt;"",'（別紙１）原油換算シート【計画用】'!AO611,"")</f>
        <v>ミライフ東日本(株) (参考値)事業者全体</v>
      </c>
      <c r="AP611" s="65">
        <f>+IF('（別紙１）原油換算シート【計画用】'!AP611&lt;&gt;"",'（別紙１）原油換算シート【計画用】'!AP611,"")</f>
        <v>4.1899999999999999E-4</v>
      </c>
      <c r="AQ611" s="1" t="str">
        <f>+IF('（別紙１）原油換算シート【計画用】'!AQ611&lt;&gt;"",'（別紙１）原油換算シート【計画用】'!AQ611,"")</f>
        <v/>
      </c>
    </row>
    <row r="612" spans="39:43">
      <c r="AM612" s="40">
        <f>+IF('（別紙１）原油換算シート【計画用】'!AM612&lt;&gt;"",'（別紙１）原油換算シート【計画用】'!AM612,"")</f>
        <v>598</v>
      </c>
      <c r="AN612" s="40" t="str">
        <f>+IF('（別紙１）原油換算シート【計画用】'!AN612&lt;&gt;"",'（別紙１）原油換算シート【計画用】'!AN612,"")</f>
        <v>A0264</v>
      </c>
      <c r="AO612" s="64" t="str">
        <f>+IF('（別紙１）原油換算シート【計画用】'!AO612&lt;&gt;"",'（別紙１）原油換算シート【計画用】'!AO612,"")</f>
        <v>山陰酸素工業(株)</v>
      </c>
      <c r="AP612" s="65">
        <f>+IF('（別紙１）原油換算シート【計画用】'!AP612&lt;&gt;"",'（別紙１）原油換算シート【計画用】'!AP612,"")</f>
        <v>4.3800000000000002E-4</v>
      </c>
      <c r="AQ612" s="1" t="str">
        <f>+IF('（別紙１）原油換算シート【計画用】'!AQ612&lt;&gt;"",'（別紙１）原油換算シート【計画用】'!AQ612,"")</f>
        <v/>
      </c>
    </row>
    <row r="613" spans="39:43">
      <c r="AM613" s="40">
        <f>+IF('（別紙１）原油換算シート【計画用】'!AM613&lt;&gt;"",'（別紙１）原油換算シート【計画用】'!AM613,"")</f>
        <v>599</v>
      </c>
      <c r="AN613" s="40" t="str">
        <f>+IF('（別紙１）原油換算シート【計画用】'!AN613&lt;&gt;"",'（別紙１）原油換算シート【計画用】'!AN613,"")</f>
        <v>A0265</v>
      </c>
      <c r="AO613" s="64" t="str">
        <f>+IF('（別紙１）原油換算シート【計画用】'!AO613&lt;&gt;"",'（別紙１）原油換算シート【計画用】'!AO613,"")</f>
        <v>武陽ガス(株)メニューA</v>
      </c>
      <c r="AP613" s="65">
        <f>+IF('（別紙１）原油換算シート【計画用】'!AP613&lt;&gt;"",'（別紙１）原油換算シート【計画用】'!AP613,"")</f>
        <v>0</v>
      </c>
      <c r="AQ613" s="1" t="str">
        <f>+IF('（別紙１）原油換算シート【計画用】'!AQ613&lt;&gt;"",'（別紙１）原油換算シート【計画用】'!AQ613,"")</f>
        <v/>
      </c>
    </row>
    <row r="614" spans="39:43">
      <c r="AM614" s="40">
        <f>+IF('（別紙１）原油換算シート【計画用】'!AM614&lt;&gt;"",'（別紙１）原油換算シート【計画用】'!AM614,"")</f>
        <v>600</v>
      </c>
      <c r="AN614" s="40" t="str">
        <f>+IF('（別紙１）原油換算シート【計画用】'!AN614&lt;&gt;"",'（別紙１）原油換算シート【計画用】'!AN614,"")</f>
        <v>A0265</v>
      </c>
      <c r="AO614" s="64" t="str">
        <f>+IF('（別紙１）原油換算シート【計画用】'!AO614&lt;&gt;"",'（別紙１）原油換算シート【計画用】'!AO614,"")</f>
        <v>武陽ガス(株)メニューB</v>
      </c>
      <c r="AP614" s="65">
        <f>+IF('（別紙１）原油換算シート【計画用】'!AP614&lt;&gt;"",'（別紙１）原油換算シート【計画用】'!AP614,"")</f>
        <v>2.05E-4</v>
      </c>
      <c r="AQ614" s="1" t="str">
        <f>+IF('（別紙１）原油換算シート【計画用】'!AQ614&lt;&gt;"",'（別紙１）原油換算シート【計画用】'!AQ614,"")</f>
        <v/>
      </c>
    </row>
    <row r="615" spans="39:43">
      <c r="AM615" s="40">
        <f>+IF('（別紙１）原油換算シート【計画用】'!AM615&lt;&gt;"",'（別紙１）原油換算シート【計画用】'!AM615,"")</f>
        <v>601</v>
      </c>
      <c r="AN615" s="40" t="str">
        <f>+IF('（別紙１）原油換算シート【計画用】'!AN615&lt;&gt;"",'（別紙１）原油換算シート【計画用】'!AN615,"")</f>
        <v>A0265</v>
      </c>
      <c r="AO615" s="64" t="str">
        <f>+IF('（別紙１）原油換算シート【計画用】'!AO615&lt;&gt;"",'（別紙１）原油換算シート【計画用】'!AO615,"")</f>
        <v>武陽ガス(株)メニューC(残差)</v>
      </c>
      <c r="AP615" s="65">
        <f>+IF('（別紙１）原油換算シート【計画用】'!AP615&lt;&gt;"",'（別紙１）原油換算シート【計画用】'!AP615,"")</f>
        <v>4.2099999999999999E-4</v>
      </c>
      <c r="AQ615" s="1" t="str">
        <f>+IF('（別紙１）原油換算シート【計画用】'!AQ615&lt;&gt;"",'（別紙１）原油換算シート【計画用】'!AQ615,"")</f>
        <v/>
      </c>
    </row>
    <row r="616" spans="39:43">
      <c r="AM616" s="40">
        <f>+IF('（別紙１）原油換算シート【計画用】'!AM616&lt;&gt;"",'（別紙１）原油換算シート【計画用】'!AM616,"")</f>
        <v>602</v>
      </c>
      <c r="AN616" s="40" t="str">
        <f>+IF('（別紙１）原油換算シート【計画用】'!AN616&lt;&gt;"",'（別紙１）原油換算シート【計画用】'!AN616,"")</f>
        <v>A0265</v>
      </c>
      <c r="AO616" s="64" t="str">
        <f>+IF('（別紙１）原油換算シート【計画用】'!AO616&lt;&gt;"",'（別紙１）原油換算シート【計画用】'!AO616,"")</f>
        <v>武陽ガス(株)(参考値)事業者全体</v>
      </c>
      <c r="AP616" s="65">
        <f>+IF('（別紙１）原油換算シート【計画用】'!AP616&lt;&gt;"",'（別紙１）原油換算シート【計画用】'!AP616,"")</f>
        <v>4.1199999999999999E-4</v>
      </c>
      <c r="AQ616" s="1" t="str">
        <f>+IF('（別紙１）原油換算シート【計画用】'!AQ616&lt;&gt;"",'（別紙１）原油換算シート【計画用】'!AQ616,"")</f>
        <v/>
      </c>
    </row>
    <row r="617" spans="39:43">
      <c r="AM617" s="40">
        <f>+IF('（別紙１）原油換算シート【計画用】'!AM617&lt;&gt;"",'（別紙１）原油換算シート【計画用】'!AM617,"")</f>
        <v>603</v>
      </c>
      <c r="AN617" s="40" t="str">
        <f>+IF('（別紙１）原油換算シート【計画用】'!AN617&lt;&gt;"",'（別紙１）原油換算シート【計画用】'!AN617,"")</f>
        <v>A0266</v>
      </c>
      <c r="AO617" s="64" t="str">
        <f>+IF('（別紙１）原油換算シート【計画用】'!AO617&lt;&gt;"",'（別紙１）原油換算シート【計画用】'!AO617,"")</f>
        <v>常石商事(株)</v>
      </c>
      <c r="AP617" s="65">
        <f>+IF('（別紙１）原油換算シート【計画用】'!AP617&lt;&gt;"",'（別紙１）原油換算シート【計画用】'!AP617,"")</f>
        <v>5.5800000000000001E-4</v>
      </c>
      <c r="AQ617" s="1" t="str">
        <f>+IF('（別紙１）原油換算シート【計画用】'!AQ617&lt;&gt;"",'（別紙１）原油換算シート【計画用】'!AQ617,"")</f>
        <v/>
      </c>
    </row>
    <row r="618" spans="39:43">
      <c r="AM618" s="40">
        <f>+IF('（別紙１）原油換算シート【計画用】'!AM618&lt;&gt;"",'（別紙１）原油換算シート【計画用】'!AM618,"")</f>
        <v>604</v>
      </c>
      <c r="AN618" s="40" t="str">
        <f>+IF('（別紙１）原油換算シート【計画用】'!AN618&lt;&gt;"",'（別紙１）原油換算シート【計画用】'!AN618,"")</f>
        <v>A0267</v>
      </c>
      <c r="AO618" s="64" t="str">
        <f>+IF('（別紙１）原油換算シート【計画用】'!AO618&lt;&gt;"",'（別紙１）原油換算シート【計画用】'!AO618,"")</f>
        <v>北海道電力(株)メニューA</v>
      </c>
      <c r="AP618" s="65">
        <f>+IF('（別紙１）原油換算シート【計画用】'!AP618&lt;&gt;"",'（別紙１）原油換算シート【計画用】'!AP618,"")</f>
        <v>0</v>
      </c>
      <c r="AQ618" s="1" t="str">
        <f>+IF('（別紙１）原油換算シート【計画用】'!AQ618&lt;&gt;"",'（別紙１）原油換算シート【計画用】'!AQ618,"")</f>
        <v/>
      </c>
    </row>
    <row r="619" spans="39:43">
      <c r="AM619" s="40">
        <f>+IF('（別紙１）原油換算シート【計画用】'!AM619&lt;&gt;"",'（別紙１）原油換算シート【計画用】'!AM619,"")</f>
        <v>605</v>
      </c>
      <c r="AN619" s="40" t="str">
        <f>+IF('（別紙１）原油換算シート【計画用】'!AN619&lt;&gt;"",'（別紙１）原油換算シート【計画用】'!AN619,"")</f>
        <v>A0267</v>
      </c>
      <c r="AO619" s="64" t="str">
        <f>+IF('（別紙１）原油換算シート【計画用】'!AO619&lt;&gt;"",'（別紙１）原油換算シート【計画用】'!AO619,"")</f>
        <v>北海道電力(株)メニューB</v>
      </c>
      <c r="AP619" s="65">
        <f>+IF('（別紙１）原油換算シート【計画用】'!AP619&lt;&gt;"",'（別紙１）原油換算シート【計画用】'!AP619,"")</f>
        <v>0</v>
      </c>
      <c r="AQ619" s="1" t="str">
        <f>+IF('（別紙１）原油換算シート【計画用】'!AQ619&lt;&gt;"",'（別紙１）原油換算シート【計画用】'!AQ619,"")</f>
        <v/>
      </c>
    </row>
    <row r="620" spans="39:43">
      <c r="AM620" s="40">
        <f>+IF('（別紙１）原油換算シート【計画用】'!AM620&lt;&gt;"",'（別紙１）原油換算シート【計画用】'!AM620,"")</f>
        <v>606</v>
      </c>
      <c r="AN620" s="40" t="str">
        <f>+IF('（別紙１）原油換算シート【計画用】'!AN620&lt;&gt;"",'（別紙１）原油換算シート【計画用】'!AN620,"")</f>
        <v>A0267</v>
      </c>
      <c r="AO620" s="64" t="str">
        <f>+IF('（別紙１）原油換算シート【計画用】'!AO620&lt;&gt;"",'（別紙１）原油換算シート【計画用】'!AO620,"")</f>
        <v>北海道電力(株)メニューC</v>
      </c>
      <c r="AP620" s="65">
        <f>+IF('（別紙１）原油換算シート【計画用】'!AP620&lt;&gt;"",'（別紙１）原油換算シート【計画用】'!AP620,"")</f>
        <v>0</v>
      </c>
      <c r="AQ620" s="1" t="str">
        <f>+IF('（別紙１）原油換算シート【計画用】'!AQ620&lt;&gt;"",'（別紙１）原油換算シート【計画用】'!AQ620,"")</f>
        <v/>
      </c>
    </row>
    <row r="621" spans="39:43">
      <c r="AM621" s="40">
        <f>+IF('（別紙１）原油換算シート【計画用】'!AM621&lt;&gt;"",'（別紙１）原油換算シート【計画用】'!AM621,"")</f>
        <v>607</v>
      </c>
      <c r="AN621" s="40" t="str">
        <f>+IF('（別紙１）原油換算シート【計画用】'!AN621&lt;&gt;"",'（別紙１）原油換算シート【計画用】'!AN621,"")</f>
        <v>A0267</v>
      </c>
      <c r="AO621" s="64" t="str">
        <f>+IF('（別紙１）原油換算シート【計画用】'!AO621&lt;&gt;"",'（別紙１）原油換算シート【計画用】'!AO621,"")</f>
        <v>北海道電力(株)メニューD</v>
      </c>
      <c r="AP621" s="65">
        <f>+IF('（別紙１）原油換算シート【計画用】'!AP621&lt;&gt;"",'（別紙１）原油換算シート【計画用】'!AP621,"")</f>
        <v>0</v>
      </c>
      <c r="AQ621" s="1" t="str">
        <f>+IF('（別紙１）原油換算シート【計画用】'!AQ621&lt;&gt;"",'（別紙１）原油換算シート【計画用】'!AQ621,"")</f>
        <v/>
      </c>
    </row>
    <row r="622" spans="39:43">
      <c r="AM622" s="40">
        <f>+IF('（別紙１）原油換算シート【計画用】'!AM622&lt;&gt;"",'（別紙１）原油換算シート【計画用】'!AM622,"")</f>
        <v>608</v>
      </c>
      <c r="AN622" s="40" t="str">
        <f>+IF('（別紙１）原油換算シート【計画用】'!AN622&lt;&gt;"",'（別紙１）原油換算シート【計画用】'!AN622,"")</f>
        <v>A0267</v>
      </c>
      <c r="AO622" s="64" t="str">
        <f>+IF('（別紙１）原油換算シート【計画用】'!AO622&lt;&gt;"",'（別紙１）原油換算シート【計画用】'!AO622,"")</f>
        <v>北海道電力(株)メニューE</v>
      </c>
      <c r="AP622" s="65">
        <f>+IF('（別紙１）原油換算シート【計画用】'!AP622&lt;&gt;"",'（別紙１）原油換算シート【計画用】'!AP622,"")</f>
        <v>0</v>
      </c>
      <c r="AQ622" s="1" t="str">
        <f>+IF('（別紙１）原油換算シート【計画用】'!AQ622&lt;&gt;"",'（別紙１）原油換算シート【計画用】'!AQ622,"")</f>
        <v/>
      </c>
    </row>
    <row r="623" spans="39:43">
      <c r="AM623" s="40">
        <f>+IF('（別紙１）原油換算シート【計画用】'!AM623&lt;&gt;"",'（別紙１）原油換算シート【計画用】'!AM623,"")</f>
        <v>609</v>
      </c>
      <c r="AN623" s="40" t="str">
        <f>+IF('（別紙１）原油換算シート【計画用】'!AN623&lt;&gt;"",'（別紙１）原油換算シート【計画用】'!AN623,"")</f>
        <v>A0267</v>
      </c>
      <c r="AO623" s="64" t="str">
        <f>+IF('（別紙１）原油換算シート【計画用】'!AO623&lt;&gt;"",'（別紙１）原油換算シート【計画用】'!AO623,"")</f>
        <v>北海道電力(株)メニューF(残差)</v>
      </c>
      <c r="AP623" s="65">
        <f>+IF('（別紙１）原油換算シート【計画用】'!AP623&lt;&gt;"",'（別紙１）原油換算シート【計画用】'!AP623,"")</f>
        <v>5.2599999999999999E-4</v>
      </c>
      <c r="AQ623" s="1" t="str">
        <f>+IF('（別紙１）原油換算シート【計画用】'!AQ623&lt;&gt;"",'（別紙１）原油換算シート【計画用】'!AQ623,"")</f>
        <v/>
      </c>
    </row>
    <row r="624" spans="39:43">
      <c r="AM624" s="40">
        <f>+IF('（別紙１）原油換算シート【計画用】'!AM624&lt;&gt;"",'（別紙１）原油換算シート【計画用】'!AM624,"")</f>
        <v>610</v>
      </c>
      <c r="AN624" s="40" t="str">
        <f>+IF('（別紙１）原油換算シート【計画用】'!AN624&lt;&gt;"",'（別紙１）原油換算シート【計画用】'!AN624,"")</f>
        <v>A0267</v>
      </c>
      <c r="AO624" s="64" t="str">
        <f>+IF('（別紙１）原油換算シート【計画用】'!AO624&lt;&gt;"",'（別紙１）原油換算シート【計画用】'!AO624,"")</f>
        <v>北海道電力(株)(参考値)事業者全体</v>
      </c>
      <c r="AP624" s="65">
        <f>+IF('（別紙１）原油換算シート【計画用】'!AP624&lt;&gt;"",'（別紙１）原油換算シート【計画用】'!AP624,"")</f>
        <v>5.1800000000000001E-4</v>
      </c>
      <c r="AQ624" s="1" t="str">
        <f>+IF('（別紙１）原油換算シート【計画用】'!AQ624&lt;&gt;"",'（別紙１）原油換算シート【計画用】'!AQ624,"")</f>
        <v/>
      </c>
    </row>
    <row r="625" spans="39:43">
      <c r="AM625" s="40">
        <f>+IF('（別紙１）原油換算シート【計画用】'!AM625&lt;&gt;"",'（別紙１）原油換算シート【計画用】'!AM625,"")</f>
        <v>611</v>
      </c>
      <c r="AN625" s="40" t="str">
        <f>+IF('（別紙１）原油換算シート【計画用】'!AN625&lt;&gt;"",'（別紙１）原油換算シート【計画用】'!AN625,"")</f>
        <v>A0268</v>
      </c>
      <c r="AO625" s="64" t="str">
        <f>+IF('（別紙１）原油換算シート【計画用】'!AO625&lt;&gt;"",'（別紙１）原油換算シート【計画用】'!AO625,"")</f>
        <v>東北電力(株)メニューA</v>
      </c>
      <c r="AP625" s="65">
        <f>+IF('（別紙１）原油換算シート【計画用】'!AP625&lt;&gt;"",'（別紙１）原油換算シート【計画用】'!AP625,"")</f>
        <v>0</v>
      </c>
      <c r="AQ625" s="1" t="str">
        <f>+IF('（別紙１）原油換算シート【計画用】'!AQ625&lt;&gt;"",'（別紙１）原油換算シート【計画用】'!AQ625,"")</f>
        <v/>
      </c>
    </row>
    <row r="626" spans="39:43">
      <c r="AM626" s="40">
        <f>+IF('（別紙１）原油換算シート【計画用】'!AM626&lt;&gt;"",'（別紙１）原油換算シート【計画用】'!AM626,"")</f>
        <v>612</v>
      </c>
      <c r="AN626" s="40" t="str">
        <f>+IF('（別紙１）原油換算シート【計画用】'!AN626&lt;&gt;"",'（別紙１）原油換算シート【計画用】'!AN626,"")</f>
        <v>A0268</v>
      </c>
      <c r="AO626" s="64" t="str">
        <f>+IF('（別紙１）原油換算シート【計画用】'!AO626&lt;&gt;"",'（別紙１）原油換算シート【計画用】'!AO626,"")</f>
        <v>東北電力(株)メニューB</v>
      </c>
      <c r="AP626" s="65">
        <f>+IF('（別紙１）原油換算シート【計画用】'!AP626&lt;&gt;"",'（別紙１）原油換算シート【計画用】'!AP626,"")</f>
        <v>0</v>
      </c>
      <c r="AQ626" s="1" t="str">
        <f>+IF('（別紙１）原油換算シート【計画用】'!AQ626&lt;&gt;"",'（別紙１）原油換算シート【計画用】'!AQ626,"")</f>
        <v/>
      </c>
    </row>
    <row r="627" spans="39:43">
      <c r="AM627" s="40">
        <f>+IF('（別紙１）原油換算シート【計画用】'!AM627&lt;&gt;"",'（別紙１）原油換算シート【計画用】'!AM627,"")</f>
        <v>613</v>
      </c>
      <c r="AN627" s="40" t="str">
        <f>+IF('（別紙１）原油換算シート【計画用】'!AN627&lt;&gt;"",'（別紙１）原油換算シート【計画用】'!AN627,"")</f>
        <v>A0268</v>
      </c>
      <c r="AO627" s="64" t="str">
        <f>+IF('（別紙１）原油換算シート【計画用】'!AO627&lt;&gt;"",'（別紙１）原油換算シート【計画用】'!AO627,"")</f>
        <v>東北電力(株)メニューC</v>
      </c>
      <c r="AP627" s="65">
        <f>+IF('（別紙１）原油換算シート【計画用】'!AP627&lt;&gt;"",'（別紙１）原油換算シート【計画用】'!AP627,"")</f>
        <v>0</v>
      </c>
      <c r="AQ627" s="1" t="str">
        <f>+IF('（別紙１）原油換算シート【計画用】'!AQ627&lt;&gt;"",'（別紙１）原油換算シート【計画用】'!AQ627,"")</f>
        <v/>
      </c>
    </row>
    <row r="628" spans="39:43">
      <c r="AM628" s="40">
        <f>+IF('（別紙１）原油換算シート【計画用】'!AM628&lt;&gt;"",'（別紙１）原油換算シート【計画用】'!AM628,"")</f>
        <v>614</v>
      </c>
      <c r="AN628" s="40" t="str">
        <f>+IF('（別紙１）原油換算シート【計画用】'!AN628&lt;&gt;"",'（別紙１）原油換算シート【計画用】'!AN628,"")</f>
        <v>A0268</v>
      </c>
      <c r="AO628" s="64" t="str">
        <f>+IF('（別紙１）原油換算シート【計画用】'!AO628&lt;&gt;"",'（別紙１）原油換算シート【計画用】'!AO628,"")</f>
        <v>東北電力(株)メニューD(残差)</v>
      </c>
      <c r="AP628" s="65">
        <f>+IF('（別紙１）原油換算シート【計画用】'!AP628&lt;&gt;"",'（別紙１）原油換算シート【計画用】'!AP628,"")</f>
        <v>4.2099999999999999E-4</v>
      </c>
      <c r="AQ628" s="1" t="str">
        <f>+IF('（別紙１）原油換算シート【計画用】'!AQ628&lt;&gt;"",'（別紙１）原油換算シート【計画用】'!AQ628,"")</f>
        <v/>
      </c>
    </row>
    <row r="629" spans="39:43">
      <c r="AM629" s="40">
        <f>+IF('（別紙１）原油換算シート【計画用】'!AM629&lt;&gt;"",'（別紙１）原油換算シート【計画用】'!AM629,"")</f>
        <v>615</v>
      </c>
      <c r="AN629" s="40" t="str">
        <f>+IF('（別紙１）原油換算シート【計画用】'!AN629&lt;&gt;"",'（別紙１）原油換算シート【計画用】'!AN629,"")</f>
        <v>A0268</v>
      </c>
      <c r="AO629" s="64" t="str">
        <f>+IF('（別紙１）原油換算シート【計画用】'!AO629&lt;&gt;"",'（別紙１）原油換算シート【計画用】'!AO629,"")</f>
        <v>東北電力(株)(参考値)事業者全体</v>
      </c>
      <c r="AP629" s="65">
        <f>+IF('（別紙１）原油換算シート【計画用】'!AP629&lt;&gt;"",'（別紙１）原油換算シート【計画用】'!AP629,"")</f>
        <v>4.0000000000000002E-4</v>
      </c>
      <c r="AQ629" s="1" t="str">
        <f>+IF('（別紙１）原油換算シート【計画用】'!AQ629&lt;&gt;"",'（別紙１）原油換算シート【計画用】'!AQ629,"")</f>
        <v/>
      </c>
    </row>
    <row r="630" spans="39:43">
      <c r="AM630" s="40">
        <f>+IF('（別紙１）原油換算シート【計画用】'!AM630&lt;&gt;"",'（別紙１）原油換算シート【計画用】'!AM630,"")</f>
        <v>616</v>
      </c>
      <c r="AN630" s="40" t="str">
        <f>+IF('（別紙１）原油換算シート【計画用】'!AN630&lt;&gt;"",'（別紙１）原油換算シート【計画用】'!AN630,"")</f>
        <v>A0269</v>
      </c>
      <c r="AO630" s="64" t="str">
        <f>+IF('（別紙１）原油換算シート【計画用】'!AO630&lt;&gt;"",'（別紙１）原油換算シート【計画用】'!AO630,"")</f>
        <v>東京電力エナジーパートナー(株)メニューA</v>
      </c>
      <c r="AP630" s="65">
        <f>+IF('（別紙１）原油換算シート【計画用】'!AP630&lt;&gt;"",'（別紙１）原油換算シート【計画用】'!AP630,"")</f>
        <v>0</v>
      </c>
      <c r="AQ630" s="1" t="str">
        <f>+IF('（別紙１）原油換算シート【計画用】'!AQ630&lt;&gt;"",'（別紙１）原油換算シート【計画用】'!AQ630,"")</f>
        <v/>
      </c>
    </row>
    <row r="631" spans="39:43">
      <c r="AM631" s="40">
        <f>+IF('（別紙１）原油換算シート【計画用】'!AM631&lt;&gt;"",'（別紙１）原油換算シート【計画用】'!AM631,"")</f>
        <v>617</v>
      </c>
      <c r="AN631" s="40" t="str">
        <f>+IF('（別紙１）原油換算シート【計画用】'!AN631&lt;&gt;"",'（別紙１）原油換算シート【計画用】'!AN631,"")</f>
        <v>A0269</v>
      </c>
      <c r="AO631" s="64" t="str">
        <f>+IF('（別紙１）原油換算シート【計画用】'!AO631&lt;&gt;"",'（別紙１）原油換算シート【計画用】'!AO631,"")</f>
        <v>東京電力エナジーパートナー(株)メニューB</v>
      </c>
      <c r="AP631" s="65">
        <f>+IF('（別紙１）原油換算シート【計画用】'!AP631&lt;&gt;"",'（別紙１）原油換算シート【計画用】'!AP631,"")</f>
        <v>0</v>
      </c>
      <c r="AQ631" s="1" t="str">
        <f>+IF('（別紙１）原油換算シート【計画用】'!AQ631&lt;&gt;"",'（別紙１）原油換算シート【計画用】'!AQ631,"")</f>
        <v/>
      </c>
    </row>
    <row r="632" spans="39:43">
      <c r="AM632" s="40">
        <f>+IF('（別紙１）原油換算シート【計画用】'!AM632&lt;&gt;"",'（別紙１）原油換算シート【計画用】'!AM632,"")</f>
        <v>618</v>
      </c>
      <c r="AN632" s="40" t="str">
        <f>+IF('（別紙１）原油換算シート【計画用】'!AN632&lt;&gt;"",'（別紙１）原油換算シート【計画用】'!AN632,"")</f>
        <v>A0269</v>
      </c>
      <c r="AO632" s="64" t="str">
        <f>+IF('（別紙１）原油換算シート【計画用】'!AO632&lt;&gt;"",'（別紙１）原油換算シート【計画用】'!AO632,"")</f>
        <v>東京電力エナジーパートナー(株)メニューC</v>
      </c>
      <c r="AP632" s="65">
        <f>+IF('（別紙１）原油換算シート【計画用】'!AP632&lt;&gt;"",'（別紙１）原油換算シート【計画用】'!AP632,"")</f>
        <v>0</v>
      </c>
      <c r="AQ632" s="1" t="str">
        <f>+IF('（別紙１）原油換算シート【計画用】'!AQ632&lt;&gt;"",'（別紙１）原油換算シート【計画用】'!AQ632,"")</f>
        <v/>
      </c>
    </row>
    <row r="633" spans="39:43">
      <c r="AM633" s="40">
        <f>+IF('（別紙１）原油換算シート【計画用】'!AM633&lt;&gt;"",'（別紙１）原油換算シート【計画用】'!AM633,"")</f>
        <v>619</v>
      </c>
      <c r="AN633" s="40" t="str">
        <f>+IF('（別紙１）原油換算シート【計画用】'!AN633&lt;&gt;"",'（別紙１）原油換算シート【計画用】'!AN633,"")</f>
        <v>A0269</v>
      </c>
      <c r="AO633" s="64" t="str">
        <f>+IF('（別紙１）原油換算シート【計画用】'!AO633&lt;&gt;"",'（別紙１）原油換算シート【計画用】'!AO633,"")</f>
        <v>東京電力エナジーパートナー(株)メニューD</v>
      </c>
      <c r="AP633" s="65">
        <f>+IF('（別紙１）原油換算シート【計画用】'!AP633&lt;&gt;"",'（別紙１）原油換算シート【計画用】'!AP633,"")</f>
        <v>0</v>
      </c>
      <c r="AQ633" s="1" t="str">
        <f>+IF('（別紙１）原油換算シート【計画用】'!AQ633&lt;&gt;"",'（別紙１）原油換算シート【計画用】'!AQ633,"")</f>
        <v/>
      </c>
    </row>
    <row r="634" spans="39:43">
      <c r="AM634" s="40">
        <f>+IF('（別紙１）原油換算シート【計画用】'!AM634&lt;&gt;"",'（別紙１）原油換算シート【計画用】'!AM634,"")</f>
        <v>620</v>
      </c>
      <c r="AN634" s="40" t="str">
        <f>+IF('（別紙１）原油換算シート【計画用】'!AN634&lt;&gt;"",'（別紙１）原油換算シート【計画用】'!AN634,"")</f>
        <v>A0269</v>
      </c>
      <c r="AO634" s="64" t="str">
        <f>+IF('（別紙１）原油換算シート【計画用】'!AO634&lt;&gt;"",'（別紙１）原油換算シート【計画用】'!AO634,"")</f>
        <v>東京電力エナジーパートナー(株)メニューE</v>
      </c>
      <c r="AP634" s="65">
        <f>+IF('（別紙１）原油換算シート【計画用】'!AP634&lt;&gt;"",'（別紙１）原油換算シート【計画用】'!AP634,"")</f>
        <v>0</v>
      </c>
      <c r="AQ634" s="1" t="str">
        <f>+IF('（別紙１）原油換算シート【計画用】'!AQ634&lt;&gt;"",'（別紙１）原油換算シート【計画用】'!AQ634,"")</f>
        <v/>
      </c>
    </row>
    <row r="635" spans="39:43">
      <c r="AM635" s="40">
        <f>+IF('（別紙１）原油換算シート【計画用】'!AM635&lt;&gt;"",'（別紙１）原油換算シート【計画用】'!AM635,"")</f>
        <v>621</v>
      </c>
      <c r="AN635" s="40" t="str">
        <f>+IF('（別紙１）原油換算シート【計画用】'!AN635&lt;&gt;"",'（別紙１）原油換算シート【計画用】'!AN635,"")</f>
        <v>A0269</v>
      </c>
      <c r="AO635" s="64" t="str">
        <f>+IF('（別紙１）原油換算シート【計画用】'!AO635&lt;&gt;"",'（別紙１）原油換算シート【計画用】'!AO635,"")</f>
        <v>東京電力エナジーパートナー(株)メニューF</v>
      </c>
      <c r="AP635" s="65">
        <f>+IF('（別紙１）原油換算シート【計画用】'!AP635&lt;&gt;"",'（別紙１）原油換算シート【計画用】'!AP635,"")</f>
        <v>0</v>
      </c>
      <c r="AQ635" s="1" t="str">
        <f>+IF('（別紙１）原油換算シート【計画用】'!AQ635&lt;&gt;"",'（別紙１）原油換算シート【計画用】'!AQ635,"")</f>
        <v/>
      </c>
    </row>
    <row r="636" spans="39:43">
      <c r="AM636" s="40">
        <f>+IF('（別紙１）原油換算シート【計画用】'!AM636&lt;&gt;"",'（別紙１）原油換算シート【計画用】'!AM636,"")</f>
        <v>622</v>
      </c>
      <c r="AN636" s="40" t="str">
        <f>+IF('（別紙１）原油換算シート【計画用】'!AN636&lt;&gt;"",'（別紙１）原油換算シート【計画用】'!AN636,"")</f>
        <v>A0269</v>
      </c>
      <c r="AO636" s="64" t="str">
        <f>+IF('（別紙１）原油換算シート【計画用】'!AO636&lt;&gt;"",'（別紙１）原油換算シート【計画用】'!AO636,"")</f>
        <v>東京電力エナジーパートナー(株)メニューG</v>
      </c>
      <c r="AP636" s="65">
        <f>+IF('（別紙１）原油換算シート【計画用】'!AP636&lt;&gt;"",'（別紙１）原油換算シート【計画用】'!AP636,"")</f>
        <v>0</v>
      </c>
      <c r="AQ636" s="1" t="str">
        <f>+IF('（別紙１）原油換算シート【計画用】'!AQ636&lt;&gt;"",'（別紙１）原油換算シート【計画用】'!AQ636,"")</f>
        <v/>
      </c>
    </row>
    <row r="637" spans="39:43">
      <c r="AM637" s="40">
        <f>+IF('（別紙１）原油換算シート【計画用】'!AM637&lt;&gt;"",'（別紙１）原油換算シート【計画用】'!AM637,"")</f>
        <v>623</v>
      </c>
      <c r="AN637" s="40" t="str">
        <f>+IF('（別紙１）原油換算シート【計画用】'!AN637&lt;&gt;"",'（別紙１）原油換算シート【計画用】'!AN637,"")</f>
        <v>A0269</v>
      </c>
      <c r="AO637" s="64" t="str">
        <f>+IF('（別紙１）原油換算シート【計画用】'!AO637&lt;&gt;"",'（別紙１）原油換算シート【計画用】'!AO637,"")</f>
        <v>東京電力エナジーパートナー(株)メニューH</v>
      </c>
      <c r="AP637" s="65">
        <f>+IF('（別紙１）原油換算シート【計画用】'!AP637&lt;&gt;"",'（別紙１）原油換算シート【計画用】'!AP637,"")</f>
        <v>0</v>
      </c>
      <c r="AQ637" s="1" t="str">
        <f>+IF('（別紙１）原油換算シート【計画用】'!AQ637&lt;&gt;"",'（別紙１）原油換算シート【計画用】'!AQ637,"")</f>
        <v/>
      </c>
    </row>
    <row r="638" spans="39:43">
      <c r="AM638" s="40">
        <f>+IF('（別紙１）原油換算シート【計画用】'!AM638&lt;&gt;"",'（別紙１）原油換算シート【計画用】'!AM638,"")</f>
        <v>624</v>
      </c>
      <c r="AN638" s="40" t="str">
        <f>+IF('（別紙１）原油換算シート【計画用】'!AN638&lt;&gt;"",'（別紙１）原油換算シート【計画用】'!AN638,"")</f>
        <v>A0269</v>
      </c>
      <c r="AO638" s="64" t="str">
        <f>+IF('（別紙１）原油換算シート【計画用】'!AO638&lt;&gt;"",'（別紙１）原油換算シート【計画用】'!AO638,"")</f>
        <v>東京電力エナジーパートナー(株)メニューI</v>
      </c>
      <c r="AP638" s="65">
        <f>+IF('（別紙１）原油換算シート【計画用】'!AP638&lt;&gt;"",'（別紙１）原油換算シート【計画用】'!AP638,"")</f>
        <v>0</v>
      </c>
      <c r="AQ638" s="1" t="str">
        <f>+IF('（別紙１）原油換算シート【計画用】'!AQ638&lt;&gt;"",'（別紙１）原油換算シート【計画用】'!AQ638,"")</f>
        <v/>
      </c>
    </row>
    <row r="639" spans="39:43">
      <c r="AM639" s="40">
        <f>+IF('（別紙１）原油換算シート【計画用】'!AM639&lt;&gt;"",'（別紙１）原油換算シート【計画用】'!AM639,"")</f>
        <v>625</v>
      </c>
      <c r="AN639" s="40" t="str">
        <f>+IF('（別紙１）原油換算シート【計画用】'!AN639&lt;&gt;"",'（別紙１）原油換算シート【計画用】'!AN639,"")</f>
        <v>A0269</v>
      </c>
      <c r="AO639" s="64" t="str">
        <f>+IF('（別紙１）原油換算シート【計画用】'!AO639&lt;&gt;"",'（別紙１）原油換算シート【計画用】'!AO639,"")</f>
        <v>東京電力エナジーパートナー(株)メニューJ</v>
      </c>
      <c r="AP639" s="65">
        <f>+IF('（別紙１）原油換算シート【計画用】'!AP639&lt;&gt;"",'（別紙１）原油換算シート【計画用】'!AP639,"")</f>
        <v>0</v>
      </c>
      <c r="AQ639" s="1" t="str">
        <f>+IF('（別紙１）原油換算シート【計画用】'!AQ639&lt;&gt;"",'（別紙１）原油換算シート【計画用】'!AQ639,"")</f>
        <v/>
      </c>
    </row>
    <row r="640" spans="39:43">
      <c r="AM640" s="40">
        <f>+IF('（別紙１）原油換算シート【計画用】'!AM640&lt;&gt;"",'（別紙１）原油換算シート【計画用】'!AM640,"")</f>
        <v>626</v>
      </c>
      <c r="AN640" s="40" t="str">
        <f>+IF('（別紙１）原油換算シート【計画用】'!AN640&lt;&gt;"",'（別紙１）原油換算シート【計画用】'!AN640,"")</f>
        <v>A0269</v>
      </c>
      <c r="AO640" s="64" t="str">
        <f>+IF('（別紙１）原油換算シート【計画用】'!AO640&lt;&gt;"",'（別紙１）原油換算シート【計画用】'!AO640,"")</f>
        <v>東京電力エナジーパートナー(株)メニューK</v>
      </c>
      <c r="AP640" s="65">
        <f>+IF('（別紙１）原油換算シート【計画用】'!AP640&lt;&gt;"",'（別紙１）原油換算シート【計画用】'!AP640,"")</f>
        <v>0</v>
      </c>
      <c r="AQ640" s="1" t="str">
        <f>+IF('（別紙１）原油換算シート【計画用】'!AQ640&lt;&gt;"",'（別紙１）原油換算シート【計画用】'!AQ640,"")</f>
        <v/>
      </c>
    </row>
    <row r="641" spans="39:43">
      <c r="AM641" s="40">
        <f>+IF('（別紙１）原油換算シート【計画用】'!AM641&lt;&gt;"",'（別紙１）原油換算シート【計画用】'!AM641,"")</f>
        <v>627</v>
      </c>
      <c r="AN641" s="40" t="str">
        <f>+IF('（別紙１）原油換算シート【計画用】'!AN641&lt;&gt;"",'（別紙１）原油換算シート【計画用】'!AN641,"")</f>
        <v>A0269</v>
      </c>
      <c r="AO641" s="64" t="str">
        <f>+IF('（別紙１）原油換算シート【計画用】'!AO641&lt;&gt;"",'（別紙１）原油換算シート【計画用】'!AO641,"")</f>
        <v>東京電力エナジーパートナー(株)メニューL</v>
      </c>
      <c r="AP641" s="65">
        <f>+IF('（別紙１）原油換算シート【計画用】'!AP641&lt;&gt;"",'（別紙１）原油換算シート【計画用】'!AP641,"")</f>
        <v>0</v>
      </c>
      <c r="AQ641" s="1" t="str">
        <f>+IF('（別紙１）原油換算シート【計画用】'!AQ641&lt;&gt;"",'（別紙１）原油換算シート【計画用】'!AQ641,"")</f>
        <v/>
      </c>
    </row>
    <row r="642" spans="39:43">
      <c r="AM642" s="40">
        <f>+IF('（別紙１）原油換算シート【計画用】'!AM642&lt;&gt;"",'（別紙１）原油換算シート【計画用】'!AM642,"")</f>
        <v>628</v>
      </c>
      <c r="AN642" s="40" t="str">
        <f>+IF('（別紙１）原油換算シート【計画用】'!AN642&lt;&gt;"",'（別紙１）原油換算シート【計画用】'!AN642,"")</f>
        <v>A0269</v>
      </c>
      <c r="AO642" s="64" t="str">
        <f>+IF('（別紙１）原油換算シート【計画用】'!AO642&lt;&gt;"",'（別紙１）原油換算シート【計画用】'!AO642,"")</f>
        <v>東京電力エナジーパートナー(株)メニューM(残差)</v>
      </c>
      <c r="AP642" s="65">
        <f>+IF('（別紙１）原油換算シート【計画用】'!AP642&lt;&gt;"",'（別紙１）原油換算シート【計画用】'!AP642,"")</f>
        <v>4.5199999999999998E-4</v>
      </c>
      <c r="AQ642" s="1" t="str">
        <f>+IF('（別紙１）原油換算シート【計画用】'!AQ642&lt;&gt;"",'（別紙１）原油換算シート【計画用】'!AQ642,"")</f>
        <v/>
      </c>
    </row>
    <row r="643" spans="39:43">
      <c r="AM643" s="40">
        <f>+IF('（別紙１）原油換算シート【計画用】'!AM643&lt;&gt;"",'（別紙１）原油換算シート【計画用】'!AM643,"")</f>
        <v>629</v>
      </c>
      <c r="AN643" s="40" t="str">
        <f>+IF('（別紙１）原油換算シート【計画用】'!AN643&lt;&gt;"",'（別紙１）原油換算シート【計画用】'!AN643,"")</f>
        <v>A0269</v>
      </c>
      <c r="AO643" s="64" t="str">
        <f>+IF('（別紙１）原油換算シート【計画用】'!AO643&lt;&gt;"",'（別紙１）原油換算シート【計画用】'!AO643,"")</f>
        <v>東京電力エナジーパートナー(株)(参考値)事業者全体</v>
      </c>
      <c r="AP643" s="65">
        <f>+IF('（別紙１）原油換算シート【計画用】'!AP643&lt;&gt;"",'（別紙１）原油換算シート【計画用】'!AP643,"")</f>
        <v>4.2099999999999999E-4</v>
      </c>
      <c r="AQ643" s="1" t="str">
        <f>+IF('（別紙１）原油換算シート【計画用】'!AQ643&lt;&gt;"",'（別紙１）原油換算シート【計画用】'!AQ643,"")</f>
        <v/>
      </c>
    </row>
    <row r="644" spans="39:43">
      <c r="AM644" s="40">
        <f>+IF('（別紙１）原油換算シート【計画用】'!AM644&lt;&gt;"",'（別紙１）原油換算シート【計画用】'!AM644,"")</f>
        <v>630</v>
      </c>
      <c r="AN644" s="40" t="str">
        <f>+IF('（別紙１）原油換算シート【計画用】'!AN644&lt;&gt;"",'（別紙１）原油換算シート【計画用】'!AN644,"")</f>
        <v>A0270</v>
      </c>
      <c r="AO644" s="64" t="str">
        <f>+IF('（別紙１）原油換算シート【計画用】'!AO644&lt;&gt;"",'（別紙１）原油換算シート【計画用】'!AO644,"")</f>
        <v>中部電力ミライズ(株)メニューA</v>
      </c>
      <c r="AP644" s="65">
        <f>+IF('（別紙１）原油換算シート【計画用】'!AP644&lt;&gt;"",'（別紙１）原油換算シート【計画用】'!AP644,"")</f>
        <v>0</v>
      </c>
      <c r="AQ644" s="1" t="str">
        <f>+IF('（別紙１）原油換算シート【計画用】'!AQ644&lt;&gt;"",'（別紙１）原油換算シート【計画用】'!AQ644,"")</f>
        <v/>
      </c>
    </row>
    <row r="645" spans="39:43">
      <c r="AM645" s="40">
        <f>+IF('（別紙１）原油換算シート【計画用】'!AM645&lt;&gt;"",'（別紙１）原油換算シート【計画用】'!AM645,"")</f>
        <v>631</v>
      </c>
      <c r="AN645" s="40" t="str">
        <f>+IF('（別紙１）原油換算シート【計画用】'!AN645&lt;&gt;"",'（別紙１）原油換算シート【計画用】'!AN645,"")</f>
        <v>A0270</v>
      </c>
      <c r="AO645" s="64" t="str">
        <f>+IF('（別紙１）原油換算シート【計画用】'!AO645&lt;&gt;"",'（別紙１）原油換算シート【計画用】'!AO645,"")</f>
        <v>中部電力ミライズ(株)メニューB(残差)</v>
      </c>
      <c r="AP645" s="65">
        <f>+IF('（別紙１）原油換算シート【計画用】'!AP645&lt;&gt;"",'（別紙１）原油換算シート【計画用】'!AP645,"")</f>
        <v>4.1100000000000002E-4</v>
      </c>
      <c r="AQ645" s="1" t="str">
        <f>+IF('（別紙１）原油換算シート【計画用】'!AQ645&lt;&gt;"",'（別紙１）原油換算シート【計画用】'!AQ645,"")</f>
        <v/>
      </c>
    </row>
    <row r="646" spans="39:43">
      <c r="AM646" s="40">
        <f>+IF('（別紙１）原油換算シート【計画用】'!AM646&lt;&gt;"",'（別紙１）原油換算シート【計画用】'!AM646,"")</f>
        <v>632</v>
      </c>
      <c r="AN646" s="40" t="str">
        <f>+IF('（別紙１）原油換算シート【計画用】'!AN646&lt;&gt;"",'（別紙１）原油換算シート【計画用】'!AN646,"")</f>
        <v>A0270</v>
      </c>
      <c r="AO646" s="64" t="str">
        <f>+IF('（別紙１）原油換算シート【計画用】'!AO646&lt;&gt;"",'（別紙１）原油換算シート【計画用】'!AO646,"")</f>
        <v>中部電力ミライズ(株)(参考値)事業者全体</v>
      </c>
      <c r="AP646" s="65">
        <f>+IF('（別紙１）原油換算シート【計画用】'!AP646&lt;&gt;"",'（別紙１）原油換算シート【計画用】'!AP646,"")</f>
        <v>3.7599999999999998E-4</v>
      </c>
      <c r="AQ646" s="1" t="str">
        <f>+IF('（別紙１）原油換算シート【計画用】'!AQ646&lt;&gt;"",'（別紙１）原油換算シート【計画用】'!AQ646,"")</f>
        <v/>
      </c>
    </row>
    <row r="647" spans="39:43">
      <c r="AM647" s="40">
        <f>+IF('（別紙１）原油換算シート【計画用】'!AM647&lt;&gt;"",'（別紙１）原油換算シート【計画用】'!AM647,"")</f>
        <v>633</v>
      </c>
      <c r="AN647" s="40" t="str">
        <f>+IF('（別紙１）原油換算シート【計画用】'!AN647&lt;&gt;"",'（別紙１）原油換算シート【計画用】'!AN647,"")</f>
        <v>A0271</v>
      </c>
      <c r="AO647" s="64" t="str">
        <f>+IF('（別紙１）原油換算シート【計画用】'!AO647&lt;&gt;"",'（別紙１）原油換算シート【計画用】'!AO647,"")</f>
        <v>北陸電力(株)メニューA</v>
      </c>
      <c r="AP647" s="65">
        <f>+IF('（別紙１）原油換算シート【計画用】'!AP647&lt;&gt;"",'（別紙１）原油換算シート【計画用】'!AP647,"")</f>
        <v>0</v>
      </c>
      <c r="AQ647" s="1" t="str">
        <f>+IF('（別紙１）原油換算シート【計画用】'!AQ647&lt;&gt;"",'（別紙１）原油換算シート【計画用】'!AQ647,"")</f>
        <v/>
      </c>
    </row>
    <row r="648" spans="39:43">
      <c r="AM648" s="40">
        <f>+IF('（別紙１）原油換算シート【計画用】'!AM648&lt;&gt;"",'（別紙１）原油換算シート【計画用】'!AM648,"")</f>
        <v>634</v>
      </c>
      <c r="AN648" s="40" t="str">
        <f>+IF('（別紙１）原油換算シート【計画用】'!AN648&lt;&gt;"",'（別紙１）原油換算シート【計画用】'!AN648,"")</f>
        <v>A0271</v>
      </c>
      <c r="AO648" s="64" t="str">
        <f>+IF('（別紙１）原油換算シート【計画用】'!AO648&lt;&gt;"",'（別紙１）原油換算シート【計画用】'!AO648,"")</f>
        <v>北陸電力(株)メニューB(残差)</v>
      </c>
      <c r="AP648" s="65">
        <f>+IF('（別紙１）原油換算シート【計画用】'!AP648&lt;&gt;"",'（別紙１）原油換算シート【計画用】'!AP648,"")</f>
        <v>4.55E-4</v>
      </c>
      <c r="AQ648" s="1" t="str">
        <f>+IF('（別紙１）原油換算シート【計画用】'!AQ648&lt;&gt;"",'（別紙１）原油換算シート【計画用】'!AQ648,"")</f>
        <v/>
      </c>
    </row>
    <row r="649" spans="39:43">
      <c r="AM649" s="40">
        <f>+IF('（別紙１）原油換算シート【計画用】'!AM649&lt;&gt;"",'（別紙１）原油換算シート【計画用】'!AM649,"")</f>
        <v>635</v>
      </c>
      <c r="AN649" s="40" t="str">
        <f>+IF('（別紙１）原油換算シート【計画用】'!AN649&lt;&gt;"",'（別紙１）原油換算シート【計画用】'!AN649,"")</f>
        <v>A0271</v>
      </c>
      <c r="AO649" s="64" t="str">
        <f>+IF('（別紙１）原油換算シート【計画用】'!AO649&lt;&gt;"",'（別紙１）原油換算シート【計画用】'!AO649,"")</f>
        <v>北陸電力(株)(参考値)事業者全体</v>
      </c>
      <c r="AP649" s="65">
        <f>+IF('（別紙１）原油換算シート【計画用】'!AP649&lt;&gt;"",'（別紙１）原油換算シート【計画用】'!AP649,"")</f>
        <v>4.3100000000000001E-4</v>
      </c>
      <c r="AQ649" s="1" t="str">
        <f>+IF('（別紙１）原油換算シート【計画用】'!AQ649&lt;&gt;"",'（別紙１）原油換算シート【計画用】'!AQ649,"")</f>
        <v/>
      </c>
    </row>
    <row r="650" spans="39:43">
      <c r="AM650" s="40">
        <f>+IF('（別紙１）原油換算シート【計画用】'!AM650&lt;&gt;"",'（別紙１）原油換算シート【計画用】'!AM650,"")</f>
        <v>636</v>
      </c>
      <c r="AN650" s="40" t="str">
        <f>+IF('（別紙１）原油換算シート【計画用】'!AN650&lt;&gt;"",'（別紙１）原油換算シート【計画用】'!AN650,"")</f>
        <v>A0272</v>
      </c>
      <c r="AO650" s="64" t="str">
        <f>+IF('（別紙１）原油換算シート【計画用】'!AO650&lt;&gt;"",'（別紙１）原油換算シート【計画用】'!AO650,"")</f>
        <v>関西電力(株)メニューA</v>
      </c>
      <c r="AP650" s="65">
        <f>+IF('（別紙１）原油換算シート【計画用】'!AP650&lt;&gt;"",'（別紙１）原油換算シート【計画用】'!AP650,"")</f>
        <v>0</v>
      </c>
      <c r="AQ650" s="1" t="str">
        <f>+IF('（別紙１）原油換算シート【計画用】'!AQ650&lt;&gt;"",'（別紙１）原油換算シート【計画用】'!AQ650,"")</f>
        <v/>
      </c>
    </row>
    <row r="651" spans="39:43">
      <c r="AM651" s="40">
        <f>+IF('（別紙１）原油換算シート【計画用】'!AM651&lt;&gt;"",'（別紙１）原油換算シート【計画用】'!AM651,"")</f>
        <v>637</v>
      </c>
      <c r="AN651" s="40" t="str">
        <f>+IF('（別紙１）原油換算シート【計画用】'!AN651&lt;&gt;"",'（別紙１）原油換算シート【計画用】'!AN651,"")</f>
        <v>A0272</v>
      </c>
      <c r="AO651" s="64" t="str">
        <f>+IF('（別紙１）原油換算シート【計画用】'!AO651&lt;&gt;"",'（別紙１）原油換算シート【計画用】'!AO651,"")</f>
        <v>関西電力(株)メニューB</v>
      </c>
      <c r="AP651" s="65">
        <f>+IF('（別紙１）原油換算シート【計画用】'!AP651&lt;&gt;"",'（別紙１）原油換算シート【計画用】'!AP651,"")</f>
        <v>0</v>
      </c>
      <c r="AQ651" s="1" t="str">
        <f>+IF('（別紙１）原油換算シート【計画用】'!AQ651&lt;&gt;"",'（別紙１）原油換算シート【計画用】'!AQ651,"")</f>
        <v/>
      </c>
    </row>
    <row r="652" spans="39:43">
      <c r="AM652" s="40">
        <f>+IF('（別紙１）原油換算シート【計画用】'!AM652&lt;&gt;"",'（別紙１）原油換算シート【計画用】'!AM652,"")</f>
        <v>638</v>
      </c>
      <c r="AN652" s="40" t="str">
        <f>+IF('（別紙１）原油換算シート【計画用】'!AN652&lt;&gt;"",'（別紙１）原油換算シート【計画用】'!AN652,"")</f>
        <v>A0272</v>
      </c>
      <c r="AO652" s="64" t="str">
        <f>+IF('（別紙１）原油換算シート【計画用】'!AO652&lt;&gt;"",'（別紙１）原油換算シート【計画用】'!AO652,"")</f>
        <v>関西電力(株)メニューC</v>
      </c>
      <c r="AP652" s="65">
        <f>+IF('（別紙１）原油換算シート【計画用】'!AP652&lt;&gt;"",'（別紙１）原油換算シート【計画用】'!AP652,"")</f>
        <v>0</v>
      </c>
      <c r="AQ652" s="1" t="str">
        <f>+IF('（別紙１）原油換算シート【計画用】'!AQ652&lt;&gt;"",'（別紙１）原油換算シート【計画用】'!AQ652,"")</f>
        <v/>
      </c>
    </row>
    <row r="653" spans="39:43">
      <c r="AM653" s="40">
        <f>+IF('（別紙１）原油換算シート【計画用】'!AM653&lt;&gt;"",'（別紙１）原油換算シート【計画用】'!AM653,"")</f>
        <v>639</v>
      </c>
      <c r="AN653" s="40" t="str">
        <f>+IF('（別紙１）原油換算シート【計画用】'!AN653&lt;&gt;"",'（別紙１）原油換算シート【計画用】'!AN653,"")</f>
        <v>A0272</v>
      </c>
      <c r="AO653" s="64" t="str">
        <f>+IF('（別紙１）原油換算シート【計画用】'!AO653&lt;&gt;"",'（別紙１）原油換算シート【計画用】'!AO653,"")</f>
        <v>関西電力(株)メニューD</v>
      </c>
      <c r="AP653" s="65">
        <f>+IF('（別紙１）原油換算シート【計画用】'!AP653&lt;&gt;"",'（別紙１）原油換算シート【計画用】'!AP653,"")</f>
        <v>0</v>
      </c>
      <c r="AQ653" s="1" t="str">
        <f>+IF('（別紙１）原油換算シート【計画用】'!AQ653&lt;&gt;"",'（別紙１）原油換算シート【計画用】'!AQ653,"")</f>
        <v/>
      </c>
    </row>
    <row r="654" spans="39:43">
      <c r="AM654" s="40">
        <f>+IF('（別紙１）原油換算シート【計画用】'!AM654&lt;&gt;"",'（別紙１）原油換算シート【計画用】'!AM654,"")</f>
        <v>640</v>
      </c>
      <c r="AN654" s="40" t="str">
        <f>+IF('（別紙１）原油換算シート【計画用】'!AN654&lt;&gt;"",'（別紙１）原油換算シート【計画用】'!AN654,"")</f>
        <v>A0272</v>
      </c>
      <c r="AO654" s="64" t="str">
        <f>+IF('（別紙１）原油換算シート【計画用】'!AO654&lt;&gt;"",'（別紙１）原油換算シート【計画用】'!AO654,"")</f>
        <v>関西電力(株)メニューE</v>
      </c>
      <c r="AP654" s="65">
        <f>+IF('（別紙１）原油換算シート【計画用】'!AP654&lt;&gt;"",'（別紙１）原油換算シート【計画用】'!AP654,"")</f>
        <v>0</v>
      </c>
      <c r="AQ654" s="1" t="str">
        <f>+IF('（別紙１）原油換算シート【計画用】'!AQ654&lt;&gt;"",'（別紙１）原油換算シート【計画用】'!AQ654,"")</f>
        <v/>
      </c>
    </row>
    <row r="655" spans="39:43">
      <c r="AM655" s="40">
        <f>+IF('（別紙１）原油換算シート【計画用】'!AM655&lt;&gt;"",'（別紙１）原油換算シート【計画用】'!AM655,"")</f>
        <v>641</v>
      </c>
      <c r="AN655" s="40" t="str">
        <f>+IF('（別紙１）原油換算シート【計画用】'!AN655&lt;&gt;"",'（別紙１）原油換算シート【計画用】'!AN655,"")</f>
        <v>A0272</v>
      </c>
      <c r="AO655" s="64" t="str">
        <f>+IF('（別紙１）原油換算シート【計画用】'!AO655&lt;&gt;"",'（別紙１）原油換算シート【計画用】'!AO655,"")</f>
        <v>関西電力(株)メニューF</v>
      </c>
      <c r="AP655" s="65">
        <f>+IF('（別紙１）原油換算シート【計画用】'!AP655&lt;&gt;"",'（別紙１）原油換算シート【計画用】'!AP655,"")</f>
        <v>0</v>
      </c>
      <c r="AQ655" s="1" t="str">
        <f>+IF('（別紙１）原油換算シート【計画用】'!AQ655&lt;&gt;"",'（別紙１）原油換算シート【計画用】'!AQ655,"")</f>
        <v/>
      </c>
    </row>
    <row r="656" spans="39:43">
      <c r="AM656" s="40">
        <f>+IF('（別紙１）原油換算シート【計画用】'!AM656&lt;&gt;"",'（別紙１）原油換算シート【計画用】'!AM656,"")</f>
        <v>642</v>
      </c>
      <c r="AN656" s="40" t="str">
        <f>+IF('（別紙１）原油換算シート【計画用】'!AN656&lt;&gt;"",'（別紙１）原油換算シート【計画用】'!AN656,"")</f>
        <v>A0272</v>
      </c>
      <c r="AO656" s="64" t="str">
        <f>+IF('（別紙１）原油換算シート【計画用】'!AO656&lt;&gt;"",'（別紙１）原油換算シート【計画用】'!AO656,"")</f>
        <v>関西電力(株)メニューG</v>
      </c>
      <c r="AP656" s="65">
        <f>+IF('（別紙１）原油換算シート【計画用】'!AP656&lt;&gt;"",'（別紙１）原油換算シート【計画用】'!AP656,"")</f>
        <v>0</v>
      </c>
      <c r="AQ656" s="1" t="str">
        <f>+IF('（別紙１）原油換算シート【計画用】'!AQ656&lt;&gt;"",'（別紙１）原油換算シート【計画用】'!AQ656,"")</f>
        <v/>
      </c>
    </row>
    <row r="657" spans="39:43">
      <c r="AM657" s="40">
        <f>+IF('（別紙１）原油換算シート【計画用】'!AM657&lt;&gt;"",'（別紙１）原油換算シート【計画用】'!AM657,"")</f>
        <v>643</v>
      </c>
      <c r="AN657" s="40" t="str">
        <f>+IF('（別紙１）原油換算シート【計画用】'!AN657&lt;&gt;"",'（別紙１）原油換算シート【計画用】'!AN657,"")</f>
        <v>A0272</v>
      </c>
      <c r="AO657" s="64" t="str">
        <f>+IF('（別紙１）原油換算シート【計画用】'!AO657&lt;&gt;"",'（別紙１）原油換算シート【計画用】'!AO657,"")</f>
        <v>関西電力(株)メニューH</v>
      </c>
      <c r="AP657" s="65">
        <f>+IF('（別紙１）原油換算シート【計画用】'!AP657&lt;&gt;"",'（別紙１）原油換算シート【計画用】'!AP657,"")</f>
        <v>0</v>
      </c>
      <c r="AQ657" s="1" t="str">
        <f>+IF('（別紙１）原油換算シート【計画用】'!AQ657&lt;&gt;"",'（別紙１）原油換算シート【計画用】'!AQ657,"")</f>
        <v/>
      </c>
    </row>
    <row r="658" spans="39:43">
      <c r="AM658" s="40">
        <f>+IF('（別紙１）原油換算シート【計画用】'!AM658&lt;&gt;"",'（別紙１）原油換算シート【計画用】'!AM658,"")</f>
        <v>644</v>
      </c>
      <c r="AN658" s="40" t="str">
        <f>+IF('（別紙１）原油換算シート【計画用】'!AN658&lt;&gt;"",'（別紙１）原油換算シート【計画用】'!AN658,"")</f>
        <v>A0272</v>
      </c>
      <c r="AO658" s="64" t="str">
        <f>+IF('（別紙１）原油換算シート【計画用】'!AO658&lt;&gt;"",'（別紙１）原油換算シート【計画用】'!AO658,"")</f>
        <v>関西電力(株)メニューI</v>
      </c>
      <c r="AP658" s="65">
        <f>+IF('（別紙１）原油換算シート【計画用】'!AP658&lt;&gt;"",'（別紙１）原油換算シート【計画用】'!AP658,"")</f>
        <v>0</v>
      </c>
      <c r="AQ658" s="1" t="str">
        <f>+IF('（別紙１）原油換算シート【計画用】'!AQ658&lt;&gt;"",'（別紙１）原油換算シート【計画用】'!AQ658,"")</f>
        <v/>
      </c>
    </row>
    <row r="659" spans="39:43">
      <c r="AM659" s="40">
        <f>+IF('（別紙１）原油換算シート【計画用】'!AM659&lt;&gt;"",'（別紙１）原油換算シート【計画用】'!AM659,"")</f>
        <v>645</v>
      </c>
      <c r="AN659" s="40" t="str">
        <f>+IF('（別紙１）原油換算シート【計画用】'!AN659&lt;&gt;"",'（別紙１）原油換算シート【計画用】'!AN659,"")</f>
        <v>A0272</v>
      </c>
      <c r="AO659" s="64" t="str">
        <f>+IF('（別紙１）原油換算シート【計画用】'!AO659&lt;&gt;"",'（別紙１）原油換算シート【計画用】'!AO659,"")</f>
        <v>関西電力(株)メニューJ(残差)</v>
      </c>
      <c r="AP659" s="65">
        <f>+IF('（別紙１）原油換算シート【計画用】'!AP659&lt;&gt;"",'（別紙１）原油換算シート【計画用】'!AP659,"")</f>
        <v>4.15E-4</v>
      </c>
      <c r="AQ659" s="1" t="str">
        <f>+IF('（別紙１）原油換算シート【計画用】'!AQ659&lt;&gt;"",'（別紙１）原油換算シート【計画用】'!AQ659,"")</f>
        <v/>
      </c>
    </row>
    <row r="660" spans="39:43">
      <c r="AM660" s="40">
        <f>+IF('（別紙１）原油換算シート【計画用】'!AM660&lt;&gt;"",'（別紙１）原油換算シート【計画用】'!AM660,"")</f>
        <v>646</v>
      </c>
      <c r="AN660" s="40" t="str">
        <f>+IF('（別紙１）原油換算シート【計画用】'!AN660&lt;&gt;"",'（別紙１）原油換算シート【計画用】'!AN660,"")</f>
        <v>A0272</v>
      </c>
      <c r="AO660" s="64" t="str">
        <f>+IF('（別紙１）原油換算シート【計画用】'!AO660&lt;&gt;"",'（別紙１）原油換算シート【計画用】'!AO660,"")</f>
        <v>関西電力(株)(参考値)事業者全体</v>
      </c>
      <c r="AP660" s="65">
        <f>+IF('（別紙１）原油換算シート【計画用】'!AP660&lt;&gt;"",'（別紙１）原油換算シート【計画用】'!AP660,"")</f>
        <v>3.9599999999999998E-4</v>
      </c>
      <c r="AQ660" s="1" t="str">
        <f>+IF('（別紙１）原油換算シート【計画用】'!AQ660&lt;&gt;"",'（別紙１）原油換算シート【計画用】'!AQ660,"")</f>
        <v/>
      </c>
    </row>
    <row r="661" spans="39:43">
      <c r="AM661" s="40">
        <f>+IF('（別紙１）原油換算シート【計画用】'!AM661&lt;&gt;"",'（別紙１）原油換算シート【計画用】'!AM661,"")</f>
        <v>647</v>
      </c>
      <c r="AN661" s="40" t="str">
        <f>+IF('（別紙１）原油換算シート【計画用】'!AN661&lt;&gt;"",'（別紙１）原油換算シート【計画用】'!AN661,"")</f>
        <v>A0273</v>
      </c>
      <c r="AO661" s="64" t="str">
        <f>+IF('（別紙１）原油換算シート【計画用】'!AO661&lt;&gt;"",'（別紙１）原油換算シート【計画用】'!AO661,"")</f>
        <v>中国電力(株)メニューA</v>
      </c>
      <c r="AP661" s="65">
        <f>+IF('（別紙１）原油換算シート【計画用】'!AP661&lt;&gt;"",'（別紙１）原油換算シート【計画用】'!AP661,"")</f>
        <v>0</v>
      </c>
      <c r="AQ661" s="1" t="str">
        <f>+IF('（別紙１）原油換算シート【計画用】'!AQ661&lt;&gt;"",'（別紙１）原油換算シート【計画用】'!AQ661,"")</f>
        <v/>
      </c>
    </row>
    <row r="662" spans="39:43">
      <c r="AM662" s="40">
        <f>+IF('（別紙１）原油換算シート【計画用】'!AM662&lt;&gt;"",'（別紙１）原油換算シート【計画用】'!AM662,"")</f>
        <v>648</v>
      </c>
      <c r="AN662" s="40" t="str">
        <f>+IF('（別紙１）原油換算シート【計画用】'!AN662&lt;&gt;"",'（別紙１）原油換算シート【計画用】'!AN662,"")</f>
        <v>A0273</v>
      </c>
      <c r="AO662" s="64" t="str">
        <f>+IF('（別紙１）原油換算シート【計画用】'!AO662&lt;&gt;"",'（別紙１）原油換算シート【計画用】'!AO662,"")</f>
        <v>中国電力(株)メニューB</v>
      </c>
      <c r="AP662" s="65">
        <f>+IF('（別紙１）原油換算シート【計画用】'!AP662&lt;&gt;"",'（別紙１）原油換算シート【計画用】'!AP662,"")</f>
        <v>0</v>
      </c>
      <c r="AQ662" s="1" t="str">
        <f>+IF('（別紙１）原油換算シート【計画用】'!AQ662&lt;&gt;"",'（別紙１）原油換算シート【計画用】'!AQ662,"")</f>
        <v/>
      </c>
    </row>
    <row r="663" spans="39:43">
      <c r="AM663" s="40">
        <f>+IF('（別紙１）原油換算シート【計画用】'!AM663&lt;&gt;"",'（別紙１）原油換算シート【計画用】'!AM663,"")</f>
        <v>649</v>
      </c>
      <c r="AN663" s="40" t="str">
        <f>+IF('（別紙１）原油換算シート【計画用】'!AN663&lt;&gt;"",'（別紙１）原油換算シート【計画用】'!AN663,"")</f>
        <v>A0273</v>
      </c>
      <c r="AO663" s="64" t="str">
        <f>+IF('（別紙１）原油換算シート【計画用】'!AO663&lt;&gt;"",'（別紙１）原油換算シート【計画用】'!AO663,"")</f>
        <v>中国電力(株)メニューC</v>
      </c>
      <c r="AP663" s="65">
        <f>+IF('（別紙１）原油換算シート【計画用】'!AP663&lt;&gt;"",'（別紙１）原油換算シート【計画用】'!AP663,"")</f>
        <v>0</v>
      </c>
      <c r="AQ663" s="1" t="str">
        <f>+IF('（別紙１）原油換算シート【計画用】'!AQ663&lt;&gt;"",'（別紙１）原油換算シート【計画用】'!AQ663,"")</f>
        <v/>
      </c>
    </row>
    <row r="664" spans="39:43">
      <c r="AM664" s="40">
        <f>+IF('（別紙１）原油換算シート【計画用】'!AM664&lt;&gt;"",'（別紙１）原油換算シート【計画用】'!AM664,"")</f>
        <v>650</v>
      </c>
      <c r="AN664" s="40" t="str">
        <f>+IF('（別紙１）原油換算シート【計画用】'!AN664&lt;&gt;"",'（別紙１）原油換算シート【計画用】'!AN664,"")</f>
        <v>A0273</v>
      </c>
      <c r="AO664" s="64" t="str">
        <f>+IF('（別紙１）原油換算シート【計画用】'!AO664&lt;&gt;"",'（別紙１）原油換算シート【計画用】'!AO664,"")</f>
        <v>中国電力(株)メニューD</v>
      </c>
      <c r="AP664" s="65">
        <f>+IF('（別紙１）原油換算シート【計画用】'!AP664&lt;&gt;"",'（別紙１）原油換算シート【計画用】'!AP664,"")</f>
        <v>0</v>
      </c>
      <c r="AQ664" s="1" t="str">
        <f>+IF('（別紙１）原油換算シート【計画用】'!AQ664&lt;&gt;"",'（別紙１）原油換算シート【計画用】'!AQ664,"")</f>
        <v/>
      </c>
    </row>
    <row r="665" spans="39:43">
      <c r="AM665" s="40">
        <f>+IF('（別紙１）原油換算シート【計画用】'!AM665&lt;&gt;"",'（別紙１）原油換算シート【計画用】'!AM665,"")</f>
        <v>651</v>
      </c>
      <c r="AN665" s="40" t="str">
        <f>+IF('（別紙１）原油換算シート【計画用】'!AN665&lt;&gt;"",'（別紙１）原油換算シート【計画用】'!AN665,"")</f>
        <v>A0273</v>
      </c>
      <c r="AO665" s="64" t="str">
        <f>+IF('（別紙１）原油換算シート【計画用】'!AO665&lt;&gt;"",'（別紙１）原油換算シート【計画用】'!AO665,"")</f>
        <v>中国電力(株)メニューE</v>
      </c>
      <c r="AP665" s="65">
        <f>+IF('（別紙１）原油換算シート【計画用】'!AP665&lt;&gt;"",'（別紙１）原油換算シート【計画用】'!AP665,"")</f>
        <v>0</v>
      </c>
      <c r="AQ665" s="1" t="str">
        <f>+IF('（別紙１）原油換算シート【計画用】'!AQ665&lt;&gt;"",'（別紙１）原油換算シート【計画用】'!AQ665,"")</f>
        <v/>
      </c>
    </row>
    <row r="666" spans="39:43">
      <c r="AM666" s="40">
        <f>+IF('（別紙１）原油換算シート【計画用】'!AM666&lt;&gt;"",'（別紙１）原油換算シート【計画用】'!AM666,"")</f>
        <v>652</v>
      </c>
      <c r="AN666" s="40" t="str">
        <f>+IF('（別紙１）原油換算シート【計画用】'!AN666&lt;&gt;"",'（別紙１）原油換算シート【計画用】'!AN666,"")</f>
        <v>A0273</v>
      </c>
      <c r="AO666" s="64" t="str">
        <f>+IF('（別紙１）原油換算シート【計画用】'!AO666&lt;&gt;"",'（別紙１）原油換算シート【計画用】'!AO666,"")</f>
        <v>中国電力(株)メニューF</v>
      </c>
      <c r="AP666" s="65">
        <f>+IF('（別紙１）原油換算シート【計画用】'!AP666&lt;&gt;"",'（別紙１）原油換算シート【計画用】'!AP666,"")</f>
        <v>0</v>
      </c>
      <c r="AQ666" s="1" t="str">
        <f>+IF('（別紙１）原油換算シート【計画用】'!AQ666&lt;&gt;"",'（別紙１）原油換算シート【計画用】'!AQ666,"")</f>
        <v/>
      </c>
    </row>
    <row r="667" spans="39:43">
      <c r="AM667" s="40">
        <f>+IF('（別紙１）原油換算シート【計画用】'!AM667&lt;&gt;"",'（別紙１）原油換算シート【計画用】'!AM667,"")</f>
        <v>653</v>
      </c>
      <c r="AN667" s="40" t="str">
        <f>+IF('（別紙１）原油換算シート【計画用】'!AN667&lt;&gt;"",'（別紙１）原油換算シート【計画用】'!AN667,"")</f>
        <v>A0273</v>
      </c>
      <c r="AO667" s="64" t="str">
        <f>+IF('（別紙１）原油換算シート【計画用】'!AO667&lt;&gt;"",'（別紙１）原油換算シート【計画用】'!AO667,"")</f>
        <v>中国電力(株)メニューG</v>
      </c>
      <c r="AP667" s="65">
        <f>+IF('（別紙１）原油換算シート【計画用】'!AP667&lt;&gt;"",'（別紙１）原油換算シート【計画用】'!AP667,"")</f>
        <v>3.8699999999999997E-4</v>
      </c>
      <c r="AQ667" s="1" t="str">
        <f>+IF('（別紙１）原油換算シート【計画用】'!AQ667&lt;&gt;"",'（別紙１）原油換算シート【計画用】'!AQ667,"")</f>
        <v/>
      </c>
    </row>
    <row r="668" spans="39:43">
      <c r="AM668" s="40">
        <f>+IF('（別紙１）原油換算シート【計画用】'!AM668&lt;&gt;"",'（別紙１）原油換算シート【計画用】'!AM668,"")</f>
        <v>654</v>
      </c>
      <c r="AN668" s="40" t="str">
        <f>+IF('（別紙１）原油換算シート【計画用】'!AN668&lt;&gt;"",'（別紙１）原油換算シート【計画用】'!AN668,"")</f>
        <v>A0273</v>
      </c>
      <c r="AO668" s="64" t="str">
        <f>+IF('（別紙１）原油換算シート【計画用】'!AO668&lt;&gt;"",'（別紙１）原油換算シート【計画用】'!AO668,"")</f>
        <v>中国電力(株)メニューH(残差)</v>
      </c>
      <c r="AP668" s="65">
        <f>+IF('（別紙１）原油換算シート【計画用】'!AP668&lt;&gt;"",'（別紙１）原油換算シート【計画用】'!AP668,"")</f>
        <v>4.84E-4</v>
      </c>
      <c r="AQ668" s="1" t="str">
        <f>+IF('（別紙１）原油換算シート【計画用】'!AQ668&lt;&gt;"",'（別紙１）原油換算シート【計画用】'!AQ668,"")</f>
        <v/>
      </c>
    </row>
    <row r="669" spans="39:43">
      <c r="AM669" s="40">
        <f>+IF('（別紙１）原油換算シート【計画用】'!AM669&lt;&gt;"",'（別紙１）原油換算シート【計画用】'!AM669,"")</f>
        <v>655</v>
      </c>
      <c r="AN669" s="40" t="str">
        <f>+IF('（別紙１）原油換算シート【計画用】'!AN669&lt;&gt;"",'（別紙１）原油換算シート【計画用】'!AN669,"")</f>
        <v>A0273</v>
      </c>
      <c r="AO669" s="64" t="str">
        <f>+IF('（別紙１）原油換算シート【計画用】'!AO669&lt;&gt;"",'（別紙１）原油換算シート【計画用】'!AO669,"")</f>
        <v>中国電力(株)(参考値)事業者全体</v>
      </c>
      <c r="AP669" s="65">
        <f>+IF('（別紙１）原油換算シート【計画用】'!AP669&lt;&gt;"",'（別紙１）原油換算シート【計画用】'!AP669,"")</f>
        <v>4.7199999999999998E-4</v>
      </c>
      <c r="AQ669" s="1" t="str">
        <f>+IF('（別紙１）原油換算シート【計画用】'!AQ669&lt;&gt;"",'（別紙１）原油換算シート【計画用】'!AQ669,"")</f>
        <v/>
      </c>
    </row>
    <row r="670" spans="39:43">
      <c r="AM670" s="40">
        <f>+IF('（別紙１）原油換算シート【計画用】'!AM670&lt;&gt;"",'（別紙１）原油換算シート【計画用】'!AM670,"")</f>
        <v>656</v>
      </c>
      <c r="AN670" s="40" t="str">
        <f>+IF('（別紙１）原油換算シート【計画用】'!AN670&lt;&gt;"",'（別紙１）原油換算シート【計画用】'!AN670,"")</f>
        <v>A0274</v>
      </c>
      <c r="AO670" s="64" t="str">
        <f>+IF('（別紙１）原油換算シート【計画用】'!AO670&lt;&gt;"",'（別紙１）原油換算シート【計画用】'!AO670,"")</f>
        <v>四国電力(株)メニューA</v>
      </c>
      <c r="AP670" s="65">
        <f>+IF('（別紙１）原油換算シート【計画用】'!AP670&lt;&gt;"",'（別紙１）原油換算シート【計画用】'!AP670,"")</f>
        <v>0</v>
      </c>
      <c r="AQ670" s="1" t="str">
        <f>+IF('（別紙１）原油換算シート【計画用】'!AQ670&lt;&gt;"",'（別紙１）原油換算シート【計画用】'!AQ670,"")</f>
        <v/>
      </c>
    </row>
    <row r="671" spans="39:43">
      <c r="AM671" s="40">
        <f>+IF('（別紙１）原油換算シート【計画用】'!AM671&lt;&gt;"",'（別紙１）原油換算シート【計画用】'!AM671,"")</f>
        <v>657</v>
      </c>
      <c r="AN671" s="40" t="str">
        <f>+IF('（別紙１）原油換算シート【計画用】'!AN671&lt;&gt;"",'（別紙１）原油換算シート【計画用】'!AN671,"")</f>
        <v>A0274</v>
      </c>
      <c r="AO671" s="64" t="str">
        <f>+IF('（別紙１）原油換算シート【計画用】'!AO671&lt;&gt;"",'（別紙１）原油換算シート【計画用】'!AO671,"")</f>
        <v>四国電力(株)メニューB</v>
      </c>
      <c r="AP671" s="65">
        <f>+IF('（別紙１）原油換算シート【計画用】'!AP671&lt;&gt;"",'（別紙１）原油換算シート【計画用】'!AP671,"")</f>
        <v>0</v>
      </c>
      <c r="AQ671" s="1" t="str">
        <f>+IF('（別紙１）原油換算シート【計画用】'!AQ671&lt;&gt;"",'（別紙１）原油換算シート【計画用】'!AQ671,"")</f>
        <v/>
      </c>
    </row>
    <row r="672" spans="39:43">
      <c r="AM672" s="40">
        <f>+IF('（別紙１）原油換算シート【計画用】'!AM672&lt;&gt;"",'（別紙１）原油換算シート【計画用】'!AM672,"")</f>
        <v>658</v>
      </c>
      <c r="AN672" s="40" t="str">
        <f>+IF('（別紙１）原油換算シート【計画用】'!AN672&lt;&gt;"",'（別紙１）原油換算シート【計画用】'!AN672,"")</f>
        <v>A0274</v>
      </c>
      <c r="AO672" s="64" t="str">
        <f>+IF('（別紙１）原油換算シート【計画用】'!AO672&lt;&gt;"",'（別紙１）原油換算シート【計画用】'!AO672,"")</f>
        <v>四国電力(株)メニューC(残差)</v>
      </c>
      <c r="AP672" s="65">
        <f>+IF('（別紙１）原油換算シート【計画用】'!AP672&lt;&gt;"",'（別紙１）原油換算シート【計画用】'!AP672,"")</f>
        <v>4.57E-4</v>
      </c>
      <c r="AQ672" s="1" t="str">
        <f>+IF('（別紙１）原油換算シート【計画用】'!AQ672&lt;&gt;"",'（別紙１）原油換算シート【計画用】'!AQ672,"")</f>
        <v/>
      </c>
    </row>
    <row r="673" spans="39:43">
      <c r="AM673" s="40">
        <f>+IF('（別紙１）原油換算シート【計画用】'!AM673&lt;&gt;"",'（別紙１）原油換算シート【計画用】'!AM673,"")</f>
        <v>659</v>
      </c>
      <c r="AN673" s="40" t="str">
        <f>+IF('（別紙１）原油換算シート【計画用】'!AN673&lt;&gt;"",'（別紙１）原油換算シート【計画用】'!AN673,"")</f>
        <v>A0274</v>
      </c>
      <c r="AO673" s="64" t="str">
        <f>+IF('（別紙１）原油換算シート【計画用】'!AO673&lt;&gt;"",'（別紙１）原油換算シート【計画用】'!AO673,"")</f>
        <v>四国電力(株)(参考値)事業者全体</v>
      </c>
      <c r="AP673" s="65">
        <f>+IF('（別紙１）原油換算シート【計画用】'!AP673&lt;&gt;"",'（別紙１）原油換算シート【計画用】'!AP673,"")</f>
        <v>4.4799999999999999E-4</v>
      </c>
      <c r="AQ673" s="1" t="str">
        <f>+IF('（別紙１）原油換算シート【計画用】'!AQ673&lt;&gt;"",'（別紙１）原油換算シート【計画用】'!AQ673,"")</f>
        <v/>
      </c>
    </row>
    <row r="674" spans="39:43">
      <c r="AM674" s="40">
        <f>+IF('（別紙１）原油換算シート【計画用】'!AM674&lt;&gt;"",'（別紙１）原油換算シート【計画用】'!AM674,"")</f>
        <v>660</v>
      </c>
      <c r="AN674" s="40" t="str">
        <f>+IF('（別紙１）原油換算シート【計画用】'!AN674&lt;&gt;"",'（別紙１）原油換算シート【計画用】'!AN674,"")</f>
        <v>A0275</v>
      </c>
      <c r="AO674" s="64" t="str">
        <f>+IF('（別紙１）原油換算シート【計画用】'!AO674&lt;&gt;"",'（別紙１）原油換算シート【計画用】'!AO674,"")</f>
        <v>九州電力(株)メニューA</v>
      </c>
      <c r="AP674" s="65">
        <f>+IF('（別紙１）原油換算シート【計画用】'!AP674&lt;&gt;"",'（別紙１）原油換算シート【計画用】'!AP674,"")</f>
        <v>0</v>
      </c>
      <c r="AQ674" s="1" t="str">
        <f>+IF('（別紙１）原油換算シート【計画用】'!AQ674&lt;&gt;"",'（別紙１）原油換算シート【計画用】'!AQ674,"")</f>
        <v/>
      </c>
    </row>
    <row r="675" spans="39:43">
      <c r="AM675" s="40">
        <f>+IF('（別紙１）原油換算シート【計画用】'!AM675&lt;&gt;"",'（別紙１）原油換算シート【計画用】'!AM675,"")</f>
        <v>661</v>
      </c>
      <c r="AN675" s="40" t="str">
        <f>+IF('（別紙１）原油換算シート【計画用】'!AN675&lt;&gt;"",'（別紙１）原油換算シート【計画用】'!AN675,"")</f>
        <v>A0275</v>
      </c>
      <c r="AO675" s="64" t="str">
        <f>+IF('（別紙１）原油換算シート【計画用】'!AO675&lt;&gt;"",'（別紙１）原油換算シート【計画用】'!AO675,"")</f>
        <v>九州電力(株)メニューB(残差)</v>
      </c>
      <c r="AP675" s="65">
        <f>+IF('（別紙１）原油換算シート【計画用】'!AP675&lt;&gt;"",'（別紙１）原油換算シート【計画用】'!AP675,"")</f>
        <v>4.7199999999999998E-4</v>
      </c>
      <c r="AQ675" s="1" t="str">
        <f>+IF('（別紙１）原油換算シート【計画用】'!AQ675&lt;&gt;"",'（別紙１）原油換算シート【計画用】'!AQ675,"")</f>
        <v/>
      </c>
    </row>
    <row r="676" spans="39:43">
      <c r="AM676" s="40">
        <f>+IF('（別紙１）原油換算シート【計画用】'!AM676&lt;&gt;"",'（別紙１）原油換算シート【計画用】'!AM676,"")</f>
        <v>662</v>
      </c>
      <c r="AN676" s="40" t="str">
        <f>+IF('（別紙１）原油換算シート【計画用】'!AN676&lt;&gt;"",'（別紙１）原油換算シート【計画用】'!AN676,"")</f>
        <v>A0275</v>
      </c>
      <c r="AO676" s="64" t="str">
        <f>+IF('（別紙１）原油換算シート【計画用】'!AO676&lt;&gt;"",'（別紙１）原油換算シート【計画用】'!AO676,"")</f>
        <v>九州電力(株)(参考値)事業者全体</v>
      </c>
      <c r="AP676" s="65">
        <f>+IF('（別紙１）原油換算シート【計画用】'!AP676&lt;&gt;"",'（別紙１）原油換算シート【計画用】'!AP676,"")</f>
        <v>4.4900000000000002E-4</v>
      </c>
      <c r="AQ676" s="1" t="str">
        <f>+IF('（別紙１）原油換算シート【計画用】'!AQ676&lt;&gt;"",'（別紙１）原油換算シート【計画用】'!AQ676,"")</f>
        <v/>
      </c>
    </row>
    <row r="677" spans="39:43">
      <c r="AM677" s="40">
        <f>+IF('（別紙１）原油換算シート【計画用】'!AM677&lt;&gt;"",'（別紙１）原油換算シート【計画用】'!AM677,"")</f>
        <v>663</v>
      </c>
      <c r="AN677" s="40" t="str">
        <f>+IF('（別紙１）原油換算シート【計画用】'!AN677&lt;&gt;"",'（別紙１）原油換算シート【計画用】'!AN677,"")</f>
        <v>A0276</v>
      </c>
      <c r="AO677" s="64" t="str">
        <f>+IF('（別紙１）原油換算シート【計画用】'!AO677&lt;&gt;"",'（別紙１）原油換算シート【計画用】'!AO677,"")</f>
        <v>沖縄電力(株)メニューA</v>
      </c>
      <c r="AP677" s="65">
        <f>+IF('（別紙１）原油換算シート【計画用】'!AP677&lt;&gt;"",'（別紙１）原油換算シート【計画用】'!AP677,"")</f>
        <v>0</v>
      </c>
      <c r="AQ677" s="1" t="str">
        <f>+IF('（別紙１）原油換算シート【計画用】'!AQ677&lt;&gt;"",'（別紙１）原油換算シート【計画用】'!AQ677,"")</f>
        <v/>
      </c>
    </row>
    <row r="678" spans="39:43">
      <c r="AM678" s="40">
        <f>+IF('（別紙１）原油換算シート【計画用】'!AM678&lt;&gt;"",'（別紙１）原油換算シート【計画用】'!AM678,"")</f>
        <v>664</v>
      </c>
      <c r="AN678" s="40" t="str">
        <f>+IF('（別紙１）原油換算シート【計画用】'!AN678&lt;&gt;"",'（別紙１）原油換算シート【計画用】'!AN678,"")</f>
        <v>A0276</v>
      </c>
      <c r="AO678" s="64" t="str">
        <f>+IF('（別紙１）原油換算シート【計画用】'!AO678&lt;&gt;"",'（別紙１）原油換算シート【計画用】'!AO678,"")</f>
        <v>沖縄電力(株)メニューB(残差)</v>
      </c>
      <c r="AP678" s="65">
        <f>+IF('（別紙１）原油換算シート【計画用】'!AP678&lt;&gt;"",'（別紙１）原油換算シート【計画用】'!AP678,"")</f>
        <v>6.8499999999999995E-4</v>
      </c>
      <c r="AQ678" s="1" t="str">
        <f>+IF('（別紙１）原油換算シート【計画用】'!AQ678&lt;&gt;"",'（別紙１）原油換算シート【計画用】'!AQ678,"")</f>
        <v/>
      </c>
    </row>
    <row r="679" spans="39:43">
      <c r="AM679" s="40">
        <f>+IF('（別紙１）原油換算シート【計画用】'!AM679&lt;&gt;"",'（別紙１）原油換算シート【計画用】'!AM679,"")</f>
        <v>665</v>
      </c>
      <c r="AN679" s="40" t="str">
        <f>+IF('（別紙１）原油換算シート【計画用】'!AN679&lt;&gt;"",'（別紙１）原油換算シート【計画用】'!AN679,"")</f>
        <v>A0276</v>
      </c>
      <c r="AO679" s="64" t="str">
        <f>+IF('（別紙１）原油換算シート【計画用】'!AO679&lt;&gt;"",'（別紙１）原油換算シート【計画用】'!AO679,"")</f>
        <v>沖縄電力(株)(参考値)事業者全体</v>
      </c>
      <c r="AP679" s="65">
        <f>+IF('（別紙１）原油換算シート【計画用】'!AP679&lt;&gt;"",'（別紙１）原油換算シート【計画用】'!AP679,"")</f>
        <v>6.7699999999999998E-4</v>
      </c>
      <c r="AQ679" s="1" t="str">
        <f>+IF('（別紙１）原油換算シート【計画用】'!AQ679&lt;&gt;"",'（別紙１）原油換算シート【計画用】'!AQ679,"")</f>
        <v/>
      </c>
    </row>
    <row r="680" spans="39:43">
      <c r="AM680" s="40">
        <f>+IF('（別紙１）原油換算シート【計画用】'!AM680&lt;&gt;"",'（別紙１）原油換算シート【計画用】'!AM680,"")</f>
        <v>666</v>
      </c>
      <c r="AN680" s="40" t="str">
        <f>+IF('（別紙１）原油換算シート【計画用】'!AN680&lt;&gt;"",'（別紙１）原油換算シート【計画用】'!AN680,"")</f>
        <v>A0277</v>
      </c>
      <c r="AO680" s="64" t="str">
        <f>+IF('（別紙１）原油換算シート【計画用】'!AO680&lt;&gt;"",'（別紙１）原油換算シート【計画用】'!AO680,"")</f>
        <v>北日本石油(株)</v>
      </c>
      <c r="AP680" s="65">
        <f>+IF('（別紙１）原油換算シート【計画用】'!AP680&lt;&gt;"",'（別紙１）原油換算シート【計画用】'!AP680,"")</f>
        <v>4.8999999999999998E-4</v>
      </c>
      <c r="AQ680" s="1" t="str">
        <f>+IF('（別紙１）原油換算シート【計画用】'!AQ680&lt;&gt;"",'（別紙１）原油換算シート【計画用】'!AQ680,"")</f>
        <v/>
      </c>
    </row>
    <row r="681" spans="39:43">
      <c r="AM681" s="40">
        <f>+IF('（別紙１）原油換算シート【計画用】'!AM681&lt;&gt;"",'（別紙１）原油換算シート【計画用】'!AM681,"")</f>
        <v>667</v>
      </c>
      <c r="AN681" s="40" t="str">
        <f>+IF('（別紙１）原油換算シート【計画用】'!AN681&lt;&gt;"",'（別紙１）原油換算シート【計画用】'!AN681,"")</f>
        <v>A0278</v>
      </c>
      <c r="AO681" s="64" t="str">
        <f>+IF('（別紙１）原油換算シート【計画用】'!AO681&lt;&gt;"",'（別紙１）原油換算シート【計画用】'!AO681,"")</f>
        <v>千葉電力(株)</v>
      </c>
      <c r="AP681" s="65">
        <f>+IF('（別紙１）原油換算シート【計画用】'!AP681&lt;&gt;"",'（別紙１）原油換算シート【計画用】'!AP681,"")</f>
        <v>4.64E-4</v>
      </c>
      <c r="AQ681" s="1" t="str">
        <f>+IF('（別紙１）原油換算シート【計画用】'!AQ681&lt;&gt;"",'（別紙１）原油換算シート【計画用】'!AQ681,"")</f>
        <v/>
      </c>
    </row>
    <row r="682" spans="39:43">
      <c r="AM682" s="40">
        <f>+IF('（別紙１）原油換算シート【計画用】'!AM682&lt;&gt;"",'（別紙１）原油換算シート【計画用】'!AM682,"")</f>
        <v>668</v>
      </c>
      <c r="AN682" s="40" t="str">
        <f>+IF('（別紙１）原油換算シート【計画用】'!AN682&lt;&gt;"",'（別紙１）原油換算シート【計画用】'!AN682,"")</f>
        <v>A0280</v>
      </c>
      <c r="AO682" s="64" t="str">
        <f>+IF('（別紙１）原油換算シート【計画用】'!AO682&lt;&gt;"",'（別紙１）原油換算シート【計画用】'!AO682,"")</f>
        <v>やめエネルギー(株)</v>
      </c>
      <c r="AP682" s="65">
        <f>+IF('（別紙１）原油換算シート【計画用】'!AP682&lt;&gt;"",'（別紙１）原油換算シート【計画用】'!AP682,"")</f>
        <v>4.26E-4</v>
      </c>
      <c r="AQ682" s="1" t="str">
        <f>+IF('（別紙１）原油換算シート【計画用】'!AQ682&lt;&gt;"",'（別紙１）原油換算シート【計画用】'!AQ682,"")</f>
        <v/>
      </c>
    </row>
    <row r="683" spans="39:43">
      <c r="AM683" s="40">
        <f>+IF('（別紙１）原油換算シート【計画用】'!AM683&lt;&gt;"",'（別紙１）原油換算シート【計画用】'!AM683,"")</f>
        <v>669</v>
      </c>
      <c r="AN683" s="40" t="str">
        <f>+IF('（別紙１）原油換算シート【計画用】'!AN683&lt;&gt;"",'（別紙１）原油換算シート【計画用】'!AN683,"")</f>
        <v>A0281</v>
      </c>
      <c r="AO683" s="64" t="str">
        <f>+IF('（別紙１）原油換算シート【計画用】'!AO683&lt;&gt;"",'（別紙１）原油換算シート【計画用】'!AO683,"")</f>
        <v>(株)アースインフィニティ</v>
      </c>
      <c r="AP683" s="65">
        <f>+IF('（別紙１）原油換算シート【計画用】'!AP683&lt;&gt;"",'（別紙１）原油換算シート【計画用】'!AP683,"")</f>
        <v>6.78E-4</v>
      </c>
      <c r="AQ683" s="1" t="str">
        <f>+IF('（別紙１）原油換算シート【計画用】'!AQ683&lt;&gt;"",'（別紙１）原油換算シート【計画用】'!AQ683,"")</f>
        <v/>
      </c>
    </row>
    <row r="684" spans="39:43">
      <c r="AM684" s="40">
        <f>+IF('（別紙１）原油換算シート【計画用】'!AM684&lt;&gt;"",'（別紙１）原油換算シート【計画用】'!AM684,"")</f>
        <v>670</v>
      </c>
      <c r="AN684" s="40" t="str">
        <f>+IF('（別紙１）原油換算シート【計画用】'!AN684&lt;&gt;"",'（別紙１）原油換算シート【計画用】'!AN684,"")</f>
        <v>A0283</v>
      </c>
      <c r="AO684" s="64" t="str">
        <f>+IF('（別紙１）原油換算シート【計画用】'!AO684&lt;&gt;"",'（別紙１）原油換算シート【計画用】'!AO684,"")</f>
        <v>足利ガス(株)</v>
      </c>
      <c r="AP684" s="65">
        <f>+IF('（別紙１）原油換算シート【計画用】'!AP684&lt;&gt;"",'（別紙１）原油換算シート【計画用】'!AP684,"")</f>
        <v>4.1899999999999999E-4</v>
      </c>
      <c r="AQ684" s="1" t="str">
        <f>+IF('（別紙１）原油換算シート【計画用】'!AQ684&lt;&gt;"",'（別紙１）原油換算シート【計画用】'!AQ684,"")</f>
        <v/>
      </c>
    </row>
    <row r="685" spans="39:43">
      <c r="AM685" s="40">
        <f>+IF('（別紙１）原油換算シート【計画用】'!AM685&lt;&gt;"",'（別紙１）原油換算シート【計画用】'!AM685,"")</f>
        <v>671</v>
      </c>
      <c r="AN685" s="40" t="str">
        <f>+IF('（別紙１）原油換算シート【計画用】'!AN685&lt;&gt;"",'（別紙１）原油換算シート【計画用】'!AN685,"")</f>
        <v>A0284</v>
      </c>
      <c r="AO685" s="64" t="str">
        <f>+IF('（別紙１）原油換算シート【計画用】'!AO685&lt;&gt;"",'（別紙１）原油換算シート【計画用】'!AO685,"")</f>
        <v>(株)Misumi</v>
      </c>
      <c r="AP685" s="65">
        <f>+IF('（別紙１）原油換算シート【計画用】'!AP685&lt;&gt;"",'（別紙１）原油換算シート【計画用】'!AP685,"")</f>
        <v>3.2400000000000001E-4</v>
      </c>
      <c r="AQ685" s="1" t="str">
        <f>+IF('（別紙１）原油換算シート【計画用】'!AQ685&lt;&gt;"",'（別紙１）原油換算シート【計画用】'!AQ685,"")</f>
        <v/>
      </c>
    </row>
    <row r="686" spans="39:43">
      <c r="AM686" s="40">
        <f>+IF('（別紙１）原油換算シート【計画用】'!AM686&lt;&gt;"",'（別紙１）原油換算シート【計画用】'!AM686,"")</f>
        <v>672</v>
      </c>
      <c r="AN686" s="40" t="str">
        <f>+IF('（別紙１）原油換算シート【計画用】'!AN686&lt;&gt;"",'（別紙１）原油換算シート【計画用】'!AN686,"")</f>
        <v>A0285</v>
      </c>
      <c r="AO686" s="64" t="str">
        <f>+IF('（別紙１）原油換算シート【計画用】'!AO686&lt;&gt;"",'（別紙１）原油換算シート【計画用】'!AO686,"")</f>
        <v>米子瓦斯(株)</v>
      </c>
      <c r="AP686" s="65">
        <f>+IF('（別紙１）原油換算シート【計画用】'!AP686&lt;&gt;"",'（別紙１）原油換算シート【計画用】'!AP686,"")</f>
        <v>4.3899999999999999E-4</v>
      </c>
      <c r="AQ686" s="1" t="str">
        <f>+IF('（別紙１）原油換算シート【計画用】'!AQ686&lt;&gt;"",'（別紙１）原油換算シート【計画用】'!AQ686,"")</f>
        <v/>
      </c>
    </row>
    <row r="687" spans="39:43">
      <c r="AM687" s="40">
        <f>+IF('（別紙１）原油換算シート【計画用】'!AM687&lt;&gt;"",'（別紙１）原油換算シート【計画用】'!AM687,"")</f>
        <v>673</v>
      </c>
      <c r="AN687" s="40" t="str">
        <f>+IF('（別紙１）原油換算シート【計画用】'!AN687&lt;&gt;"",'（別紙１）原油換算シート【計画用】'!AN687,"")</f>
        <v>A0286</v>
      </c>
      <c r="AO687" s="64" t="str">
        <f>+IF('（別紙１）原油換算シート【計画用】'!AO687&lt;&gt;"",'（別紙１）原油換算シート【計画用】'!AO687,"")</f>
        <v>(株)エルピオメニューA</v>
      </c>
      <c r="AP687" s="65">
        <f>+IF('（別紙１）原油換算シート【計画用】'!AP687&lt;&gt;"",'（別紙１）原油換算シート【計画用】'!AP687,"")</f>
        <v>0</v>
      </c>
      <c r="AQ687" s="1" t="str">
        <f>+IF('（別紙１）原油換算シート【計画用】'!AQ687&lt;&gt;"",'（別紙１）原油換算シート【計画用】'!AQ687,"")</f>
        <v/>
      </c>
    </row>
    <row r="688" spans="39:43">
      <c r="AM688" s="40">
        <f>+IF('（別紙１）原油換算シート【計画用】'!AM688&lt;&gt;"",'（別紙１）原油換算シート【計画用】'!AM688,"")</f>
        <v>674</v>
      </c>
      <c r="AN688" s="40" t="str">
        <f>+IF('（別紙１）原油換算シート【計画用】'!AN688&lt;&gt;"",'（別紙１）原油換算シート【計画用】'!AN688,"")</f>
        <v>A0286</v>
      </c>
      <c r="AO688" s="64" t="str">
        <f>+IF('（別紙１）原油換算シート【計画用】'!AO688&lt;&gt;"",'（別紙１）原油換算シート【計画用】'!AO688,"")</f>
        <v>(株)エルピオメニューB(残差)</v>
      </c>
      <c r="AP688" s="65">
        <f>+IF('（別紙１）原油換算シート【計画用】'!AP688&lt;&gt;"",'（別紙１）原油換算シート【計画用】'!AP688,"")</f>
        <v>0</v>
      </c>
      <c r="AQ688" s="1" t="str">
        <f>+IF('（別紙１）原油換算シート【計画用】'!AQ688&lt;&gt;"",'（別紙１）原油換算シート【計画用】'!AQ688,"")</f>
        <v/>
      </c>
    </row>
    <row r="689" spans="39:43">
      <c r="AM689" s="40">
        <f>+IF('（別紙１）原油換算シート【計画用】'!AM689&lt;&gt;"",'（別紙１）原油換算シート【計画用】'!AM689,"")</f>
        <v>675</v>
      </c>
      <c r="AN689" s="40" t="str">
        <f>+IF('（別紙１）原油換算シート【計画用】'!AN689&lt;&gt;"",'（別紙１）原油換算シート【計画用】'!AN689,"")</f>
        <v>A0286</v>
      </c>
      <c r="AO689" s="64" t="str">
        <f>+IF('（別紙１）原油換算シート【計画用】'!AO689&lt;&gt;"",'（別紙１）原油換算シート【計画用】'!AO689,"")</f>
        <v>(株)エルピオ(参考値)事業者全体</v>
      </c>
      <c r="AP689" s="65">
        <f>+IF('（別紙１）原油換算シート【計画用】'!AP689&lt;&gt;"",'（別紙１）原油換算シート【計画用】'!AP689,"")</f>
        <v>0</v>
      </c>
      <c r="AQ689" s="1" t="str">
        <f>+IF('（別紙１）原油換算シート【計画用】'!AQ689&lt;&gt;"",'（別紙１）原油換算シート【計画用】'!AQ689,"")</f>
        <v/>
      </c>
    </row>
    <row r="690" spans="39:43">
      <c r="AM690" s="40">
        <f>+IF('（別紙１）原油換算シート【計画用】'!AM690&lt;&gt;"",'（別紙１）原油換算シート【計画用】'!AM690,"")</f>
        <v>676</v>
      </c>
      <c r="AN690" s="40" t="str">
        <f>+IF('（別紙１）原油換算シート【計画用】'!AN690&lt;&gt;"",'（別紙１）原油換算シート【計画用】'!AN690,"")</f>
        <v>A0287</v>
      </c>
      <c r="AO690" s="64" t="str">
        <f>+IF('（別紙１）原油換算シート【計画用】'!AO690&lt;&gt;"",'（別紙１）原油換算シート【計画用】'!AO690,"")</f>
        <v>浜田ガス(株)</v>
      </c>
      <c r="AP690" s="65">
        <f>+IF('（別紙１）原油換算シート【計画用】'!AP690&lt;&gt;"",'（別紙１）原油換算シート【計画用】'!AP690,"")</f>
        <v>4.3800000000000002E-4</v>
      </c>
      <c r="AQ690" s="1" t="str">
        <f>+IF('（別紙１）原油換算シート【計画用】'!AQ690&lt;&gt;"",'（別紙１）原油換算シート【計画用】'!AQ690,"")</f>
        <v/>
      </c>
    </row>
    <row r="691" spans="39:43">
      <c r="AM691" s="40">
        <f>+IF('（別紙１）原油換算シート【計画用】'!AM691&lt;&gt;"",'（別紙１）原油換算シート【計画用】'!AM691,"")</f>
        <v>677</v>
      </c>
      <c r="AN691" s="40" t="str">
        <f>+IF('（別紙１）原油換算シート【計画用】'!AN691&lt;&gt;"",'（別紙１）原油換算シート【計画用】'!AN691,"")</f>
        <v>A0288</v>
      </c>
      <c r="AO691" s="64" t="str">
        <f>+IF('（別紙１）原油換算シート【計画用】'!AO691&lt;&gt;"",'（別紙１）原油換算シート【計画用】'!AO691,"")</f>
        <v>(株)アメニティ電力</v>
      </c>
      <c r="AP691" s="65">
        <f>+IF('（別紙１）原油換算シート【計画用】'!AP691&lt;&gt;"",'（別紙１）原油換算シート【計画用】'!AP691,"")</f>
        <v>6.1300000000000005E-4</v>
      </c>
      <c r="AQ691" s="1" t="str">
        <f>+IF('（別紙１）原油換算シート【計画用】'!AQ691&lt;&gt;"",'（別紙１）原油換算シート【計画用】'!AQ691,"")</f>
        <v/>
      </c>
    </row>
    <row r="692" spans="39:43">
      <c r="AM692" s="40">
        <f>+IF('（別紙１）原油換算シート【計画用】'!AM692&lt;&gt;"",'（別紙１）原油換算シート【計画用】'!AM692,"")</f>
        <v>678</v>
      </c>
      <c r="AN692" s="40" t="str">
        <f>+IF('（別紙１）原油換算シート【計画用】'!AN692&lt;&gt;"",'（別紙１）原油換算シート【計画用】'!AN692,"")</f>
        <v>A0292</v>
      </c>
      <c r="AO692" s="64" t="str">
        <f>+IF('（別紙１）原油換算シート【計画用】'!AO692&lt;&gt;"",'（別紙１）原油換算シート【計画用】'!AO692,"")</f>
        <v>岡田建設(株)</v>
      </c>
      <c r="AP692" s="65">
        <f>+IF('（別紙１）原油換算シート【計画用】'!AP692&lt;&gt;"",'（別紙１）原油換算シート【計画用】'!AP692,"")</f>
        <v>6.1200000000000002E-4</v>
      </c>
      <c r="AQ692" s="1" t="str">
        <f>+IF('（別紙１）原油換算シート【計画用】'!AQ692&lt;&gt;"",'（別紙１）原油換算シート【計画用】'!AQ692,"")</f>
        <v/>
      </c>
    </row>
    <row r="693" spans="39:43">
      <c r="AM693" s="40">
        <f>+IF('（別紙１）原油換算シート【計画用】'!AM693&lt;&gt;"",'（別紙１）原油換算シート【計画用】'!AM693,"")</f>
        <v>679</v>
      </c>
      <c r="AN693" s="40" t="str">
        <f>+IF('（別紙１）原油換算シート【計画用】'!AN693&lt;&gt;"",'（別紙１）原油換算シート【計画用】'!AN693,"")</f>
        <v>A0293</v>
      </c>
      <c r="AO693" s="64" t="str">
        <f>+IF('（別紙１）原油換算シート【計画用】'!AO693&lt;&gt;"",'（別紙１）原油換算シート【計画用】'!AO693,"")</f>
        <v>出雲ガス(株)</v>
      </c>
      <c r="AP693" s="65">
        <f>+IF('（別紙１）原油換算シート【計画用】'!AP693&lt;&gt;"",'（別紙１）原油換算シート【計画用】'!AP693,"")</f>
        <v>4.08E-4</v>
      </c>
      <c r="AQ693" s="1" t="str">
        <f>+IF('（別紙１）原油換算シート【計画用】'!AQ693&lt;&gt;"",'（別紙１）原油換算シート【計画用】'!AQ693,"")</f>
        <v/>
      </c>
    </row>
    <row r="694" spans="39:43">
      <c r="AM694" s="40">
        <f>+IF('（別紙１）原油換算シート【計画用】'!AM694&lt;&gt;"",'（別紙１）原油換算シート【計画用】'!AM694,"")</f>
        <v>680</v>
      </c>
      <c r="AN694" s="40" t="str">
        <f>+IF('（別紙１）原油換算シート【計画用】'!AN694&lt;&gt;"",'（別紙１）原油換算シート【計画用】'!AN694,"")</f>
        <v>A0295</v>
      </c>
      <c r="AO694" s="64" t="str">
        <f>+IF('（別紙１）原油換算シート【計画用】'!AO694&lt;&gt;"",'（別紙１）原油換算シート【計画用】'!AO694,"")</f>
        <v>一般社団法人グリーンコープでんきメニューA</v>
      </c>
      <c r="AP694" s="65">
        <f>+IF('（別紙１）原油換算シート【計画用】'!AP694&lt;&gt;"",'（別紙１）原油換算シート【計画用】'!AP694,"")</f>
        <v>0</v>
      </c>
      <c r="AQ694" s="1" t="str">
        <f>+IF('（別紙１）原油換算シート【計画用】'!AQ694&lt;&gt;"",'（別紙１）原油換算シート【計画用】'!AQ694,"")</f>
        <v/>
      </c>
    </row>
    <row r="695" spans="39:43">
      <c r="AM695" s="40">
        <f>+IF('（別紙１）原油換算シート【計画用】'!AM695&lt;&gt;"",'（別紙１）原油換算シート【計画用】'!AM695,"")</f>
        <v>681</v>
      </c>
      <c r="AN695" s="40" t="str">
        <f>+IF('（別紙１）原油換算シート【計画用】'!AN695&lt;&gt;"",'（別紙１）原油換算シート【計画用】'!AN695,"")</f>
        <v>A0295</v>
      </c>
      <c r="AO695" s="64" t="str">
        <f>+IF('（別紙１）原油換算シート【計画用】'!AO695&lt;&gt;"",'（別紙１）原油換算シート【計画用】'!AO695,"")</f>
        <v>一般社団法人グリーンコープでんきメニューB</v>
      </c>
      <c r="AP695" s="65">
        <f>+IF('（別紙１）原油換算シート【計画用】'!AP695&lt;&gt;"",'（別紙１）原油換算シート【計画用】'!AP695,"")</f>
        <v>0</v>
      </c>
      <c r="AQ695" s="1" t="str">
        <f>+IF('（別紙１）原油換算シート【計画用】'!AQ695&lt;&gt;"",'（別紙１）原油換算シート【計画用】'!AQ695,"")</f>
        <v/>
      </c>
    </row>
    <row r="696" spans="39:43">
      <c r="AM696" s="40">
        <f>+IF('（別紙１）原油換算シート【計画用】'!AM696&lt;&gt;"",'（別紙１）原油換算シート【計画用】'!AM696,"")</f>
        <v>682</v>
      </c>
      <c r="AN696" s="40" t="str">
        <f>+IF('（別紙１）原油換算シート【計画用】'!AN696&lt;&gt;"",'（別紙１）原油換算シート【計画用】'!AN696,"")</f>
        <v>A0295</v>
      </c>
      <c r="AO696" s="64" t="str">
        <f>+IF('（別紙１）原油換算シート【計画用】'!AO696&lt;&gt;"",'（別紙１）原油換算シート【計画用】'!AO696,"")</f>
        <v>一般社団法人グリーンコープでんきメニューC(残差)</v>
      </c>
      <c r="AP696" s="65">
        <f>+IF('（別紙１）原油換算シート【計画用】'!AP696&lt;&gt;"",'（別紙１）原油換算シート【計画用】'!AP696,"")</f>
        <v>5.9400000000000002E-4</v>
      </c>
      <c r="AQ696" s="1" t="str">
        <f>+IF('（別紙１）原油換算シート【計画用】'!AQ696&lt;&gt;"",'（別紙１）原油換算シート【計画用】'!AQ696,"")</f>
        <v/>
      </c>
    </row>
    <row r="697" spans="39:43">
      <c r="AM697" s="40">
        <f>+IF('（別紙１）原油換算シート【計画用】'!AM697&lt;&gt;"",'（別紙１）原油換算シート【計画用】'!AM697,"")</f>
        <v>683</v>
      </c>
      <c r="AN697" s="40" t="str">
        <f>+IF('（別紙１）原油換算シート【計画用】'!AN697&lt;&gt;"",'（別紙１）原油換算シート【計画用】'!AN697,"")</f>
        <v>A0295</v>
      </c>
      <c r="AO697" s="64" t="str">
        <f>+IF('（別紙１）原油換算シート【計画用】'!AO697&lt;&gt;"",'（別紙１）原油換算シート【計画用】'!AO697,"")</f>
        <v>一般社団法人グリーンコープでんき(参考値)事業者全体</v>
      </c>
      <c r="AP697" s="65">
        <f>+IF('（別紙１）原油換算シート【計画用】'!AP697&lt;&gt;"",'（別紙１）原油換算シート【計画用】'!AP697,"")</f>
        <v>2.02E-4</v>
      </c>
      <c r="AQ697" s="1" t="str">
        <f>+IF('（別紙１）原油換算シート【計画用】'!AQ697&lt;&gt;"",'（別紙１）原油換算シート【計画用】'!AQ697,"")</f>
        <v/>
      </c>
    </row>
    <row r="698" spans="39:43">
      <c r="AM698" s="40">
        <f>+IF('（別紙１）原油換算シート【計画用】'!AM698&lt;&gt;"",'（別紙１）原油換算シート【計画用】'!AM698,"")</f>
        <v>684</v>
      </c>
      <c r="AN698" s="40" t="str">
        <f>+IF('（別紙１）原油換算シート【計画用】'!AN698&lt;&gt;"",'（別紙１）原油換算シート【計画用】'!AN698,"")</f>
        <v>A0296</v>
      </c>
      <c r="AO698" s="64" t="str">
        <f>+IF('（別紙１）原油換算シート【計画用】'!AO698&lt;&gt;"",'（別紙１）原油換算シート【計画用】'!AO698,"")</f>
        <v>公益財団法人東京都環境公社メニューA</v>
      </c>
      <c r="AP698" s="65">
        <f>+IF('（別紙１）原油換算シート【計画用】'!AP698&lt;&gt;"",'（別紙１）原油換算シート【計画用】'!AP698,"")</f>
        <v>4.4799999999999999E-4</v>
      </c>
      <c r="AQ698" s="1" t="str">
        <f>+IF('（別紙１）原油換算シート【計画用】'!AQ698&lt;&gt;"",'（別紙１）原油換算シート【計画用】'!AQ698,"")</f>
        <v/>
      </c>
    </row>
    <row r="699" spans="39:43">
      <c r="AM699" s="40">
        <f>+IF('（別紙１）原油換算シート【計画用】'!AM699&lt;&gt;"",'（別紙１）原油換算シート【計画用】'!AM699,"")</f>
        <v>685</v>
      </c>
      <c r="AN699" s="40" t="str">
        <f>+IF('（別紙１）原油換算シート【計画用】'!AN699&lt;&gt;"",'（別紙１）原油換算シート【計画用】'!AN699,"")</f>
        <v>A0296</v>
      </c>
      <c r="AO699" s="64" t="str">
        <f>+IF('（別紙１）原油換算シート【計画用】'!AO699&lt;&gt;"",'（別紙１）原油換算シート【計画用】'!AO699,"")</f>
        <v>公益財団法人東京都環境公社メニューB</v>
      </c>
      <c r="AP699" s="65">
        <f>+IF('（別紙１）原油換算シート【計画用】'!AP699&lt;&gt;"",'（別紙１）原油換算シート【計画用】'!AP699,"")</f>
        <v>4.4799999999999999E-4</v>
      </c>
      <c r="AQ699" s="1" t="str">
        <f>+IF('（別紙１）原油換算シート【計画用】'!AQ699&lt;&gt;"",'（別紙１）原油換算シート【計画用】'!AQ699,"")</f>
        <v/>
      </c>
    </row>
    <row r="700" spans="39:43">
      <c r="AM700" s="40">
        <f>+IF('（別紙１）原油換算シート【計画用】'!AM700&lt;&gt;"",'（別紙１）原油換算シート【計画用】'!AM700,"")</f>
        <v>686</v>
      </c>
      <c r="AN700" s="40" t="str">
        <f>+IF('（別紙１）原油換算シート【計画用】'!AN700&lt;&gt;"",'（別紙１）原油換算シート【計画用】'!AN700,"")</f>
        <v>A0296</v>
      </c>
      <c r="AO700" s="64" t="str">
        <f>+IF('（別紙１）原油換算シート【計画用】'!AO700&lt;&gt;"",'（別紙１）原油換算シート【計画用】'!AO700,"")</f>
        <v>公益財団法人東京都環境公社メニューC</v>
      </c>
      <c r="AP700" s="65">
        <f>+IF('（別紙１）原油換算シート【計画用】'!AP700&lt;&gt;"",'（別紙１）原油換算シート【計画用】'!AP700,"")</f>
        <v>4.0700000000000003E-4</v>
      </c>
      <c r="AQ700" s="1" t="str">
        <f>+IF('（別紙１）原油換算シート【計画用】'!AQ700&lt;&gt;"",'（別紙１）原油換算シート【計画用】'!AQ700,"")</f>
        <v/>
      </c>
    </row>
    <row r="701" spans="39:43">
      <c r="AM701" s="40">
        <f>+IF('（別紙１）原油換算シート【計画用】'!AM701&lt;&gt;"",'（別紙１）原油換算シート【計画用】'!AM701,"")</f>
        <v>687</v>
      </c>
      <c r="AN701" s="40" t="str">
        <f>+IF('（別紙１）原油換算シート【計画用】'!AN701&lt;&gt;"",'（別紙１）原油換算シート【計画用】'!AN701,"")</f>
        <v>A0296</v>
      </c>
      <c r="AO701" s="64" t="str">
        <f>+IF('（別紙１）原油換算シート【計画用】'!AO701&lt;&gt;"",'（別紙１）原油換算シート【計画用】'!AO701,"")</f>
        <v>公益財団法人東京都環境公社(参考値)事業者全体</v>
      </c>
      <c r="AP701" s="65">
        <f>+IF('（別紙１）原油換算シート【計画用】'!AP701&lt;&gt;"",'（別紙１）原油換算シート【計画用】'!AP701,"")</f>
        <v>4.2400000000000001E-4</v>
      </c>
      <c r="AQ701" s="1" t="str">
        <f>+IF('（別紙１）原油換算シート【計画用】'!AQ701&lt;&gt;"",'（別紙１）原油換算シート【計画用】'!AQ701,"")</f>
        <v/>
      </c>
    </row>
    <row r="702" spans="39:43">
      <c r="AM702" s="40">
        <f>+IF('（別紙１）原油換算シート【計画用】'!AM702&lt;&gt;"",'（別紙１）原油換算シート【計画用】'!AM702,"")</f>
        <v>688</v>
      </c>
      <c r="AN702" s="40" t="str">
        <f>+IF('（別紙１）原油換算シート【計画用】'!AN702&lt;&gt;"",'（別紙１）原油換算シート【計画用】'!AN702,"")</f>
        <v>A0300</v>
      </c>
      <c r="AO702" s="64" t="str">
        <f>+IF('（別紙１）原油換算シート【計画用】'!AO702&lt;&gt;"",'（別紙１）原油換算シート【計画用】'!AO702,"")</f>
        <v>(株)ファミリーネット・ジャパンメニューA</v>
      </c>
      <c r="AP702" s="65">
        <f>+IF('（別紙１）原油換算シート【計画用】'!AP702&lt;&gt;"",'（別紙１）原油換算シート【計画用】'!AP702,"")</f>
        <v>0</v>
      </c>
      <c r="AQ702" s="1" t="str">
        <f>+IF('（別紙１）原油換算シート【計画用】'!AQ702&lt;&gt;"",'（別紙１）原油換算シート【計画用】'!AQ702,"")</f>
        <v/>
      </c>
    </row>
    <row r="703" spans="39:43">
      <c r="AM703" s="40">
        <f>+IF('（別紙１）原油換算シート【計画用】'!AM703&lt;&gt;"",'（別紙１）原油換算シート【計画用】'!AM703,"")</f>
        <v>689</v>
      </c>
      <c r="AN703" s="40" t="str">
        <f>+IF('（別紙１）原油換算シート【計画用】'!AN703&lt;&gt;"",'（別紙１）原油換算シート【計画用】'!AN703,"")</f>
        <v>A0300</v>
      </c>
      <c r="AO703" s="64" t="str">
        <f>+IF('（別紙１）原油換算シート【計画用】'!AO703&lt;&gt;"",'（別紙１）原油換算シート【計画用】'!AO703,"")</f>
        <v>(株)ファミリーネット・ジャパンメニューB</v>
      </c>
      <c r="AP703" s="65">
        <f>+IF('（別紙１）原油換算シート【計画用】'!AP703&lt;&gt;"",'（別紙１）原油換算シート【計画用】'!AP703,"")</f>
        <v>0</v>
      </c>
      <c r="AQ703" s="1" t="str">
        <f>+IF('（別紙１）原油換算シート【計画用】'!AQ703&lt;&gt;"",'（別紙１）原油換算シート【計画用】'!AQ703,"")</f>
        <v/>
      </c>
    </row>
    <row r="704" spans="39:43">
      <c r="AM704" s="40">
        <f>+IF('（別紙１）原油換算シート【計画用】'!AM704&lt;&gt;"",'（別紙１）原油換算シート【計画用】'!AM704,"")</f>
        <v>690</v>
      </c>
      <c r="AN704" s="40" t="str">
        <f>+IF('（別紙１）原油換算シート【計画用】'!AN704&lt;&gt;"",'（別紙１）原油換算シート【計画用】'!AN704,"")</f>
        <v>A0300</v>
      </c>
      <c r="AO704" s="64" t="str">
        <f>+IF('（別紙１）原油換算シート【計画用】'!AO704&lt;&gt;"",'（別紙１）原油換算シート【計画用】'!AO704,"")</f>
        <v>(株)ファミリーネット・ジャパンメニューC</v>
      </c>
      <c r="AP704" s="65">
        <f>+IF('（別紙１）原油換算シート【計画用】'!AP704&lt;&gt;"",'（別紙１）原油換算シート【計画用】'!AP704,"")</f>
        <v>0</v>
      </c>
      <c r="AQ704" s="1" t="str">
        <f>+IF('（別紙１）原油換算シート【計画用】'!AQ704&lt;&gt;"",'（別紙１）原油換算シート【計画用】'!AQ704,"")</f>
        <v/>
      </c>
    </row>
    <row r="705" spans="39:43">
      <c r="AM705" s="40">
        <f>+IF('（別紙１）原油換算シート【計画用】'!AM705&lt;&gt;"",'（別紙１）原油換算シート【計画用】'!AM705,"")</f>
        <v>691</v>
      </c>
      <c r="AN705" s="40" t="str">
        <f>+IF('（別紙１）原油換算シート【計画用】'!AN705&lt;&gt;"",'（別紙１）原油換算シート【計画用】'!AN705,"")</f>
        <v>A0300</v>
      </c>
      <c r="AO705" s="64" t="str">
        <f>+IF('（別紙１）原油換算シート【計画用】'!AO705&lt;&gt;"",'（別紙１）原油換算シート【計画用】'!AO705,"")</f>
        <v>(株)ファミリーネット・ジャパンメニューD</v>
      </c>
      <c r="AP705" s="65">
        <f>+IF('（別紙１）原油換算シート【計画用】'!AP705&lt;&gt;"",'（別紙１）原油換算シート【計画用】'!AP705,"")</f>
        <v>0</v>
      </c>
      <c r="AQ705" s="1" t="str">
        <f>+IF('（別紙１）原油換算シート【計画用】'!AQ705&lt;&gt;"",'（別紙１）原油換算シート【計画用】'!AQ705,"")</f>
        <v/>
      </c>
    </row>
    <row r="706" spans="39:43">
      <c r="AM706" s="40">
        <f>+IF('（別紙１）原油換算シート【計画用】'!AM706&lt;&gt;"",'（別紙１）原油換算シート【計画用】'!AM706,"")</f>
        <v>692</v>
      </c>
      <c r="AN706" s="40" t="str">
        <f>+IF('（別紙１）原油換算シート【計画用】'!AN706&lt;&gt;"",'（別紙１）原油換算シート【計画用】'!AN706,"")</f>
        <v>A0300</v>
      </c>
      <c r="AO706" s="64" t="str">
        <f>+IF('（別紙１）原油換算シート【計画用】'!AO706&lt;&gt;"",'（別紙１）原油換算シート【計画用】'!AO706,"")</f>
        <v>(株)ファミリーネット・ジャパンメニューE(残差)</v>
      </c>
      <c r="AP706" s="65">
        <f>+IF('（別紙１）原油換算シート【計画用】'!AP706&lt;&gt;"",'（別紙１）原油換算シート【計画用】'!AP706,"")</f>
        <v>3.3799999999999998E-4</v>
      </c>
      <c r="AQ706" s="1" t="str">
        <f>+IF('（別紙１）原油換算シート【計画用】'!AQ706&lt;&gt;"",'（別紙１）原油換算シート【計画用】'!AQ706,"")</f>
        <v/>
      </c>
    </row>
    <row r="707" spans="39:43">
      <c r="AM707" s="40">
        <f>+IF('（別紙１）原油換算シート【計画用】'!AM707&lt;&gt;"",'（別紙１）原油換算シート【計画用】'!AM707,"")</f>
        <v>693</v>
      </c>
      <c r="AN707" s="40" t="str">
        <f>+IF('（別紙１）原油換算シート【計画用】'!AN707&lt;&gt;"",'（別紙１）原油換算シート【計画用】'!AN707,"")</f>
        <v>A0300</v>
      </c>
      <c r="AO707" s="64" t="str">
        <f>+IF('（別紙１）原油換算シート【計画用】'!AO707&lt;&gt;"",'（別紙１）原油換算シート【計画用】'!AO707,"")</f>
        <v>(株)ファミリーネット・ジャパン(参考値)事業者全体</v>
      </c>
      <c r="AP707" s="65">
        <f>+IF('（別紙１）原油換算シート【計画用】'!AP707&lt;&gt;"",'（別紙１）原油換算シート【計画用】'!AP707,"")</f>
        <v>2.9999999999999997E-4</v>
      </c>
      <c r="AQ707" s="1" t="str">
        <f>+IF('（別紙１）原油換算シート【計画用】'!AQ707&lt;&gt;"",'（別紙１）原油換算シート【計画用】'!AQ707,"")</f>
        <v/>
      </c>
    </row>
    <row r="708" spans="39:43">
      <c r="AM708" s="40">
        <f>+IF('（別紙１）原油換算シート【計画用】'!AM708&lt;&gt;"",'（別紙１）原油換算シート【計画用】'!AM708,"")</f>
        <v>694</v>
      </c>
      <c r="AN708" s="40" t="str">
        <f>+IF('（別紙１）原油換算シート【計画用】'!AN708&lt;&gt;"",'（別紙１）原油換算シート【計画用】'!AN708,"")</f>
        <v>A0303</v>
      </c>
      <c r="AO708" s="64" t="str">
        <f>+IF('（別紙１）原油換算シート【計画用】'!AO708&lt;&gt;"",'（別紙１）原油換算シート【計画用】'!AO708,"")</f>
        <v>MKステーションズ(株)</v>
      </c>
      <c r="AP708" s="65">
        <f>+IF('（別紙１）原油換算シート【計画用】'!AP708&lt;&gt;"",'（別紙１）原油換算シート【計画用】'!AP708,"")</f>
        <v>6.1799999999999995E-4</v>
      </c>
      <c r="AQ708" s="1" t="str">
        <f>+IF('（別紙１）原油換算シート【計画用】'!AQ708&lt;&gt;"",'（別紙１）原油換算シート【計画用】'!AQ708,"")</f>
        <v/>
      </c>
    </row>
    <row r="709" spans="39:43">
      <c r="AM709" s="40">
        <f>+IF('（別紙１）原油換算シート【計画用】'!AM709&lt;&gt;"",'（別紙１）原油換算シート【計画用】'!AM709,"")</f>
        <v>695</v>
      </c>
      <c r="AN709" s="40" t="str">
        <f>+IF('（別紙１）原油換算シート【計画用】'!AN709&lt;&gt;"",'（別紙１）原油換算シート【計画用】'!AN709,"")</f>
        <v>A0305</v>
      </c>
      <c r="AO709" s="64" t="str">
        <f>+IF('（別紙１）原油換算シート【計画用】'!AO709&lt;&gt;"",'（別紙１）原油換算シート【計画用】'!AO709,"")</f>
        <v>フラワーペイメント(株)</v>
      </c>
      <c r="AP709" s="65">
        <f>+IF('（別紙１）原油換算シート【計画用】'!AP709&lt;&gt;"",'（別紙１）原油換算シート【計画用】'!AP709,"")</f>
        <v>6.5099999999999999E-4</v>
      </c>
      <c r="AQ709" s="1" t="str">
        <f>+IF('（別紙１）原油換算シート【計画用】'!AQ709&lt;&gt;"",'（別紙１）原油換算シート【計画用】'!AQ709,"")</f>
        <v/>
      </c>
    </row>
    <row r="710" spans="39:43">
      <c r="AM710" s="40">
        <f>+IF('（別紙１）原油換算シート【計画用】'!AM710&lt;&gt;"",'（別紙１）原油換算シート【計画用】'!AM710,"")</f>
        <v>696</v>
      </c>
      <c r="AN710" s="40" t="str">
        <f>+IF('（別紙１）原油換算シート【計画用】'!AN710&lt;&gt;"",'（別紙１）原油換算シート【計画用】'!AN710,"")</f>
        <v>A0306</v>
      </c>
      <c r="AO710" s="64" t="str">
        <f>+IF('（別紙１）原油換算シート【計画用】'!AO710&lt;&gt;"",'（別紙１）原油換算シート【計画用】'!AO710,"")</f>
        <v>(株)JTBコミュニケーションデザイン</v>
      </c>
      <c r="AP710" s="65">
        <f>+IF('（別紙１）原油換算シート【計画用】'!AP710&lt;&gt;"",'（別紙１）原油換算シート【計画用】'!AP710,"")</f>
        <v>4.9799999999999996E-4</v>
      </c>
      <c r="AQ710" s="1" t="str">
        <f>+IF('（別紙１）原油換算シート【計画用】'!AQ710&lt;&gt;"",'（別紙１）原油換算シート【計画用】'!AQ710,"")</f>
        <v/>
      </c>
    </row>
    <row r="711" spans="39:43">
      <c r="AM711" s="40">
        <f>+IF('（別紙１）原油換算シート【計画用】'!AM711&lt;&gt;"",'（別紙１）原油換算シート【計画用】'!AM711,"")</f>
        <v>697</v>
      </c>
      <c r="AN711" s="40" t="str">
        <f>+IF('（別紙１）原油換算シート【計画用】'!AN711&lt;&gt;"",'（別紙１）原油換算シート【計画用】'!AN711,"")</f>
        <v>A0310</v>
      </c>
      <c r="AO711" s="64" t="str">
        <f>+IF('（別紙１）原油換算シート【計画用】'!AO711&lt;&gt;"",'（別紙１）原油換算シート【計画用】'!AO711,"")</f>
        <v>全農エネルギー(株)メニューA</v>
      </c>
      <c r="AP711" s="65">
        <f>+IF('（別紙１）原油換算シート【計画用】'!AP711&lt;&gt;"",'（別紙１）原油換算シート【計画用】'!AP711,"")</f>
        <v>0</v>
      </c>
      <c r="AQ711" s="1" t="str">
        <f>+IF('（別紙１）原油換算シート【計画用】'!AQ711&lt;&gt;"",'（別紙１）原油換算シート【計画用】'!AQ711,"")</f>
        <v/>
      </c>
    </row>
    <row r="712" spans="39:43">
      <c r="AM712" s="40">
        <f>+IF('（別紙１）原油換算シート【計画用】'!AM712&lt;&gt;"",'（別紙１）原油換算シート【計画用】'!AM712,"")</f>
        <v>698</v>
      </c>
      <c r="AN712" s="40" t="str">
        <f>+IF('（別紙１）原油換算シート【計画用】'!AN712&lt;&gt;"",'（別紙１）原油換算シート【計画用】'!AN712,"")</f>
        <v>A0310</v>
      </c>
      <c r="AO712" s="64" t="str">
        <f>+IF('（別紙１）原油換算シート【計画用】'!AO712&lt;&gt;"",'（別紙１）原油換算シート【計画用】'!AO712,"")</f>
        <v>全農エネルギー(株)メニューB(残差)</v>
      </c>
      <c r="AP712" s="65">
        <f>+IF('（別紙１）原油換算シート【計画用】'!AP712&lt;&gt;"",'（別紙１）原油換算シート【計画用】'!AP712,"")</f>
        <v>6.0300000000000002E-4</v>
      </c>
      <c r="AQ712" s="1" t="str">
        <f>+IF('（別紙１）原油換算シート【計画用】'!AQ712&lt;&gt;"",'（別紙１）原油換算シート【計画用】'!AQ712,"")</f>
        <v/>
      </c>
    </row>
    <row r="713" spans="39:43">
      <c r="AM713" s="40">
        <f>+IF('（別紙１）原油換算シート【計画用】'!AM713&lt;&gt;"",'（別紙１）原油換算シート【計画用】'!AM713,"")</f>
        <v>699</v>
      </c>
      <c r="AN713" s="40" t="str">
        <f>+IF('（別紙１）原油換算シート【計画用】'!AN713&lt;&gt;"",'（別紙１）原油換算シート【計画用】'!AN713,"")</f>
        <v>A0310</v>
      </c>
      <c r="AO713" s="64" t="str">
        <f>+IF('（別紙１）原油換算シート【計画用】'!AO713&lt;&gt;"",'（別紙１）原油換算シート【計画用】'!AO713,"")</f>
        <v>全農エネルギー(株)(参考値)事業者全体</v>
      </c>
      <c r="AP713" s="65">
        <f>+IF('（別紙１）原油換算シート【計画用】'!AP713&lt;&gt;"",'（別紙１）原油換算シート【計画用】'!AP713,"")</f>
        <v>5.9999999999999995E-4</v>
      </c>
      <c r="AQ713" s="1" t="str">
        <f>+IF('（別紙１）原油換算シート【計画用】'!AQ713&lt;&gt;"",'（別紙１）原油換算シート【計画用】'!AQ713,"")</f>
        <v/>
      </c>
    </row>
    <row r="714" spans="39:43">
      <c r="AM714" s="40">
        <f>+IF('（別紙１）原油換算シート【計画用】'!AM714&lt;&gt;"",'（別紙１）原油換算シート【計画用】'!AM714,"")</f>
        <v>700</v>
      </c>
      <c r="AN714" s="40" t="str">
        <f>+IF('（別紙１）原油換算シート【計画用】'!AN714&lt;&gt;"",'（別紙１）原油換算シート【計画用】'!AN714,"")</f>
        <v>A0311</v>
      </c>
      <c r="AO714" s="64" t="str">
        <f>+IF('（別紙１）原油換算シート【計画用】'!AO714&lt;&gt;"",'（別紙１）原油換算シート【計画用】'!AO714,"")</f>
        <v>(株)ハルエネメニューA</v>
      </c>
      <c r="AP714" s="65">
        <f>+IF('（別紙１）原油換算シート【計画用】'!AP714&lt;&gt;"",'（別紙１）原油換算シート【計画用】'!AP714,"")</f>
        <v>0</v>
      </c>
      <c r="AQ714" s="1" t="str">
        <f>+IF('（別紙１）原油換算シート【計画用】'!AQ714&lt;&gt;"",'（別紙１）原油換算シート【計画用】'!AQ714,"")</f>
        <v/>
      </c>
    </row>
    <row r="715" spans="39:43">
      <c r="AM715" s="40">
        <f>+IF('（別紙１）原油換算シート【計画用】'!AM715&lt;&gt;"",'（別紙１）原油換算シート【計画用】'!AM715,"")</f>
        <v>701</v>
      </c>
      <c r="AN715" s="40" t="str">
        <f>+IF('（別紙１）原油換算シート【計画用】'!AN715&lt;&gt;"",'（別紙１）原油換算シート【計画用】'!AN715,"")</f>
        <v>A0311</v>
      </c>
      <c r="AO715" s="64" t="str">
        <f>+IF('（別紙１）原油換算シート【計画用】'!AO715&lt;&gt;"",'（別紙１）原油換算シート【計画用】'!AO715,"")</f>
        <v>(株)ハルエネメニューB</v>
      </c>
      <c r="AP715" s="65">
        <f>+IF('（別紙１）原油換算シート【計画用】'!AP715&lt;&gt;"",'（別紙１）原油換算シート【計画用】'!AP715,"")</f>
        <v>0</v>
      </c>
      <c r="AQ715" s="1" t="str">
        <f>+IF('（別紙１）原油換算シート【計画用】'!AQ715&lt;&gt;"",'（別紙１）原油換算シート【計画用】'!AQ715,"")</f>
        <v>※</v>
      </c>
    </row>
    <row r="716" spans="39:43">
      <c r="AM716" s="40">
        <f>+IF('（別紙１）原油換算シート【計画用】'!AM716&lt;&gt;"",'（別紙１）原油換算シート【計画用】'!AM716,"")</f>
        <v>702</v>
      </c>
      <c r="AN716" s="40" t="str">
        <f>+IF('（別紙１）原油換算シート【計画用】'!AN716&lt;&gt;"",'（別紙１）原油換算シート【計画用】'!AN716,"")</f>
        <v>A0311</v>
      </c>
      <c r="AO716" s="64" t="str">
        <f>+IF('（別紙１）原油換算シート【計画用】'!AO716&lt;&gt;"",'（別紙１）原油換算シート【計画用】'!AO716,"")</f>
        <v>(株)ハルエネメニューC(残差)</v>
      </c>
      <c r="AP716" s="65">
        <f>+IF('（別紙１）原油換算シート【計画用】'!AP716&lt;&gt;"",'（別紙１）原油換算シート【計画用】'!AP716,"")</f>
        <v>3.5300000000000002E-4</v>
      </c>
      <c r="AQ716" s="1" t="str">
        <f>+IF('（別紙１）原油換算シート【計画用】'!AQ716&lt;&gt;"",'（別紙１）原油換算シート【計画用】'!AQ716,"")</f>
        <v/>
      </c>
    </row>
    <row r="717" spans="39:43">
      <c r="AM717" s="40">
        <f>+IF('（別紙１）原油換算シート【計画用】'!AM717&lt;&gt;"",'（別紙１）原油換算シート【計画用】'!AM717,"")</f>
        <v>703</v>
      </c>
      <c r="AN717" s="40" t="str">
        <f>+IF('（別紙１）原油換算シート【計画用】'!AN717&lt;&gt;"",'（別紙１）原油換算シート【計画用】'!AN717,"")</f>
        <v>A0311</v>
      </c>
      <c r="AO717" s="64" t="str">
        <f>+IF('（別紙１）原油換算シート【計画用】'!AO717&lt;&gt;"",'（別紙１）原油換算シート【計画用】'!AO717,"")</f>
        <v>(株)ハルエネ(参考値)事業者全体</v>
      </c>
      <c r="AP717" s="65">
        <f>+IF('（別紙１）原油換算シート【計画用】'!AP717&lt;&gt;"",'（別紙１）原油換算シート【計画用】'!AP717,"")</f>
        <v>3.5300000000000002E-4</v>
      </c>
      <c r="AQ717" s="1" t="str">
        <f>+IF('（別紙１）原油換算シート【計画用】'!AQ717&lt;&gt;"",'（別紙１）原油換算シート【計画用】'!AQ717,"")</f>
        <v/>
      </c>
    </row>
    <row r="718" spans="39:43">
      <c r="AM718" s="40">
        <f>+IF('（別紙１）原油換算シート【計画用】'!AM718&lt;&gt;"",'（別紙１）原油換算シート【計画用】'!AM718,"")</f>
        <v>704</v>
      </c>
      <c r="AN718" s="40" t="str">
        <f>+IF('（別紙１）原油換算シート【計画用】'!AN718&lt;&gt;"",'（別紙１）原油換算シート【計画用】'!AN718,"")</f>
        <v>A0314</v>
      </c>
      <c r="AO718" s="64" t="str">
        <f>+IF('（別紙１）原油換算シート【計画用】'!AO718&lt;&gt;"",'（別紙１）原油換算シート【計画用】'!AO718,"")</f>
        <v>(株)ビビット</v>
      </c>
      <c r="AP718" s="65">
        <f>+IF('（別紙１）原油換算シート【計画用】'!AP718&lt;&gt;"",'（別紙１）原油換算シート【計画用】'!AP718,"")</f>
        <v>4.3300000000000001E-4</v>
      </c>
      <c r="AQ718" s="1" t="str">
        <f>+IF('（別紙１）原油換算シート【計画用】'!AQ718&lt;&gt;"",'（別紙１）原油換算シート【計画用】'!AQ718,"")</f>
        <v/>
      </c>
    </row>
    <row r="719" spans="39:43">
      <c r="AM719" s="40">
        <f>+IF('（別紙１）原油換算シート【計画用】'!AM719&lt;&gt;"",'（別紙１）原油換算シート【計画用】'!AM719,"")</f>
        <v>705</v>
      </c>
      <c r="AN719" s="40" t="str">
        <f>+IF('（別紙１）原油換算シート【計画用】'!AN719&lt;&gt;"",'（別紙１）原油換算シート【計画用】'!AN719,"")</f>
        <v>A0315</v>
      </c>
      <c r="AO719" s="64" t="str">
        <f>+IF('（別紙１）原油換算シート【計画用】'!AO719&lt;&gt;"",'（別紙１）原油換算シート【計画用】'!AO719,"")</f>
        <v>(株)おおた電力</v>
      </c>
      <c r="AP719" s="65">
        <f>+IF('（別紙１）原油換算シート【計画用】'!AP719&lt;&gt;"",'（別紙１）原油換算シート【計画用】'!AP719,"")</f>
        <v>4.1899999999999999E-4</v>
      </c>
      <c r="AQ719" s="1" t="str">
        <f>+IF('（別紙１）原油換算シート【計画用】'!AQ719&lt;&gt;"",'（別紙１）原油換算シート【計画用】'!AQ719,"")</f>
        <v/>
      </c>
    </row>
    <row r="720" spans="39:43">
      <c r="AM720" s="40">
        <f>+IF('（別紙１）原油換算シート【計画用】'!AM720&lt;&gt;"",'（別紙１）原油換算シート【計画用】'!AM720,"")</f>
        <v>706</v>
      </c>
      <c r="AN720" s="40" t="str">
        <f>+IF('（別紙１）原油換算シート【計画用】'!AN720&lt;&gt;"",'（別紙１）原油換算シート【計画用】'!AN720,"")</f>
        <v>A0317</v>
      </c>
      <c r="AO720" s="64" t="str">
        <f>+IF('（別紙１）原油換算シート【計画用】'!AO720&lt;&gt;"",'（別紙１）原油換算シート【計画用】'!AO720,"")</f>
        <v>伊藤忠プランテック(株)</v>
      </c>
      <c r="AP720" s="65">
        <f>+IF('（別紙１）原油換算シート【計画用】'!AP720&lt;&gt;"",'（別紙１）原油換算シート【計画用】'!AP720,"")</f>
        <v>6.2299999999999996E-4</v>
      </c>
      <c r="AQ720" s="1" t="str">
        <f>+IF('（別紙１）原油換算シート【計画用】'!AQ720&lt;&gt;"",'（別紙１）原油換算シート【計画用】'!AQ720,"")</f>
        <v/>
      </c>
    </row>
    <row r="721" spans="39:43">
      <c r="AM721" s="40">
        <f>+IF('（別紙１）原油換算シート【計画用】'!AM721&lt;&gt;"",'（別紙１）原油換算シート【計画用】'!AM721,"")</f>
        <v>707</v>
      </c>
      <c r="AN721" s="40" t="str">
        <f>+IF('（別紙１）原油換算シート【計画用】'!AN721&lt;&gt;"",'（別紙１）原油換算シート【計画用】'!AN721,"")</f>
        <v>A0318</v>
      </c>
      <c r="AO721" s="64" t="str">
        <f>+IF('（別紙１）原油換算シート【計画用】'!AO721&lt;&gt;"",'（別紙１）原油換算シート【計画用】'!AO721,"")</f>
        <v>(株)オカモト</v>
      </c>
      <c r="AP721" s="65">
        <f>+IF('（別紙１）原油換算シート【計画用】'!AP721&lt;&gt;"",'（別紙１）原油換算シート【計画用】'!AP721,"")</f>
        <v>6.4599999999999998E-4</v>
      </c>
      <c r="AQ721" s="1" t="str">
        <f>+IF('（別紙１）原油換算シート【計画用】'!AQ721&lt;&gt;"",'（別紙１）原油換算シート【計画用】'!AQ721,"")</f>
        <v/>
      </c>
    </row>
    <row r="722" spans="39:43">
      <c r="AM722" s="40">
        <f>+IF('（別紙１）原油換算シート【計画用】'!AM722&lt;&gt;"",'（別紙１）原油換算シート【計画用】'!AM722,"")</f>
        <v>708</v>
      </c>
      <c r="AN722" s="40" t="str">
        <f>+IF('（別紙１）原油換算シート【計画用】'!AN722&lt;&gt;"",'（別紙１）原油換算シート【計画用】'!AN722,"")</f>
        <v>A0323</v>
      </c>
      <c r="AO722" s="64" t="str">
        <f>+IF('（別紙１）原油換算シート【計画用】'!AO722&lt;&gt;"",'（別紙１）原油換算シート【計画用】'!AO722,"")</f>
        <v>キタコー(株)</v>
      </c>
      <c r="AP722" s="65">
        <f>+IF('（別紙１）原油換算シート【計画用】'!AP722&lt;&gt;"",'（別紙１）原油換算シート【計画用】'!AP722,"")</f>
        <v>4.0200000000000001E-4</v>
      </c>
      <c r="AQ722" s="1" t="str">
        <f>+IF('（別紙１）原油換算シート【計画用】'!AQ722&lt;&gt;"",'（別紙１）原油換算シート【計画用】'!AQ722,"")</f>
        <v/>
      </c>
    </row>
    <row r="723" spans="39:43">
      <c r="AM723" s="40">
        <f>+IF('（別紙１）原油換算シート【計画用】'!AM723&lt;&gt;"",'（別紙１）原油換算シート【計画用】'!AM723,"")</f>
        <v>709</v>
      </c>
      <c r="AN723" s="40" t="str">
        <f>+IF('（別紙１）原油換算シート【計画用】'!AN723&lt;&gt;"",'（別紙１）原油換算シート【計画用】'!AN723,"")</f>
        <v>A0330</v>
      </c>
      <c r="AO723" s="64" t="str">
        <f>+IF('（別紙１）原油換算シート【計画用】'!AO723&lt;&gt;"",'（別紙１）原油換算シート【計画用】'!AO723,"")</f>
        <v>香川電力(株)　メニューA</v>
      </c>
      <c r="AP723" s="65">
        <f>+IF('（別紙１）原油換算シート【計画用】'!AP723&lt;&gt;"",'（別紙１）原油換算シート【計画用】'!AP723,"")</f>
        <v>0</v>
      </c>
      <c r="AQ723" s="1" t="str">
        <f>+IF('（別紙１）原油換算シート【計画用】'!AQ723&lt;&gt;"",'（別紙１）原油換算シート【計画用】'!AQ723,"")</f>
        <v/>
      </c>
    </row>
    <row r="724" spans="39:43">
      <c r="AM724" s="40">
        <f>+IF('（別紙１）原油換算シート【計画用】'!AM724&lt;&gt;"",'（別紙１）原油換算シート【計画用】'!AM724,"")</f>
        <v>710</v>
      </c>
      <c r="AN724" s="40" t="str">
        <f>+IF('（別紙１）原油換算シート【計画用】'!AN724&lt;&gt;"",'（別紙１）原油換算シート【計画用】'!AN724,"")</f>
        <v>A0330</v>
      </c>
      <c r="AO724" s="64" t="str">
        <f>+IF('（別紙１）原油換算シート【計画用】'!AO724&lt;&gt;"",'（別紙１）原油換算シート【計画用】'!AO724,"")</f>
        <v>香川電力(株)　メニューB</v>
      </c>
      <c r="AP724" s="65">
        <f>+IF('（別紙１）原油換算シート【計画用】'!AP724&lt;&gt;"",'（別紙１）原油換算シート【計画用】'!AP724,"")</f>
        <v>1.84E-4</v>
      </c>
      <c r="AQ724" s="1" t="str">
        <f>+IF('（別紙１）原油換算シート【計画用】'!AQ724&lt;&gt;"",'（別紙１）原油換算シート【計画用】'!AQ724,"")</f>
        <v/>
      </c>
    </row>
    <row r="725" spans="39:43">
      <c r="AM725" s="40">
        <f>+IF('（別紙１）原油換算シート【計画用】'!AM725&lt;&gt;"",'（別紙１）原油換算シート【計画用】'!AM725,"")</f>
        <v>711</v>
      </c>
      <c r="AN725" s="40" t="str">
        <f>+IF('（別紙１）原油換算シート【計画用】'!AN725&lt;&gt;"",'（別紙１）原油換算シート【計画用】'!AN725,"")</f>
        <v>A0330</v>
      </c>
      <c r="AO725" s="64" t="str">
        <f>+IF('（別紙１）原油換算シート【計画用】'!AO725&lt;&gt;"",'（別紙１）原油換算シート【計画用】'!AO725,"")</f>
        <v>香川電力(株)　メニューC</v>
      </c>
      <c r="AP725" s="65">
        <f>+IF('（別紙１）原油換算シート【計画用】'!AP725&lt;&gt;"",'（別紙１）原油換算シート【計画用】'!AP725,"")</f>
        <v>3.1199999999999999E-4</v>
      </c>
      <c r="AQ725" s="1" t="str">
        <f>+IF('（別紙１）原油換算シート【計画用】'!AQ725&lt;&gt;"",'（別紙１）原油換算シート【計画用】'!AQ725,"")</f>
        <v/>
      </c>
    </row>
    <row r="726" spans="39:43">
      <c r="AM726" s="40">
        <f>+IF('（別紙１）原油換算シート【計画用】'!AM726&lt;&gt;"",'（別紙１）原油換算シート【計画用】'!AM726,"")</f>
        <v>712</v>
      </c>
      <c r="AN726" s="40" t="str">
        <f>+IF('（別紙１）原油換算シート【計画用】'!AN726&lt;&gt;"",'（別紙１）原油換算シート【計画用】'!AN726,"")</f>
        <v>A0330</v>
      </c>
      <c r="AO726" s="64" t="str">
        <f>+IF('（別紙１）原油換算シート【計画用】'!AO726&lt;&gt;"",'（別紙１）原油換算シート【計画用】'!AO726,"")</f>
        <v>香川電力(株)　メニューD(残差)</v>
      </c>
      <c r="AP726" s="65">
        <f>+IF('（別紙１）原油換算シート【計画用】'!AP726&lt;&gt;"",'（別紙１）原油換算シート【計画用】'!AP726,"")</f>
        <v>6.0599999999999998E-4</v>
      </c>
      <c r="AQ726" s="1" t="str">
        <f>+IF('（別紙１）原油換算シート【計画用】'!AQ726&lt;&gt;"",'（別紙１）原油換算シート【計画用】'!AQ726,"")</f>
        <v/>
      </c>
    </row>
    <row r="727" spans="39:43">
      <c r="AM727" s="40">
        <f>+IF('（別紙１）原油換算シート【計画用】'!AM727&lt;&gt;"",'（別紙１）原油換算シート【計画用】'!AM727,"")</f>
        <v>713</v>
      </c>
      <c r="AN727" s="40" t="str">
        <f>+IF('（別紙１）原油換算シート【計画用】'!AN727&lt;&gt;"",'（別紙１）原油換算シート【計画用】'!AN727,"")</f>
        <v>A0330</v>
      </c>
      <c r="AO727" s="64" t="str">
        <f>+IF('（別紙１）原油換算シート【計画用】'!AO727&lt;&gt;"",'（別紙１）原油換算シート【計画用】'!AO727,"")</f>
        <v>香川電力(株)　(参考値)事業者全体</v>
      </c>
      <c r="AP727" s="65">
        <f>+IF('（別紙１）原油換算シート【計画用】'!AP727&lt;&gt;"",'（別紙１）原油換算シート【計画用】'!AP727,"")</f>
        <v>5.9400000000000002E-4</v>
      </c>
      <c r="AQ727" s="1" t="str">
        <f>+IF('（別紙１）原油換算シート【計画用】'!AQ727&lt;&gt;"",'（別紙１）原油換算シート【計画用】'!AQ727,"")</f>
        <v/>
      </c>
    </row>
    <row r="728" spans="39:43">
      <c r="AM728" s="40">
        <f>+IF('（別紙１）原油換算シート【計画用】'!AM728&lt;&gt;"",'（別紙１）原油換算シート【計画用】'!AM728,"")</f>
        <v>714</v>
      </c>
      <c r="AN728" s="40" t="str">
        <f>+IF('（別紙１）原油換算シート【計画用】'!AN728&lt;&gt;"",'（別紙１）原油換算シート【計画用】'!AN728,"")</f>
        <v>A0332</v>
      </c>
      <c r="AO728" s="64" t="str">
        <f>+IF('（別紙１）原油換算シート【計画用】'!AO728&lt;&gt;"",'（別紙１）原油換算シート【計画用】'!AO728,"")</f>
        <v>(株)PinTメニューA</v>
      </c>
      <c r="AP728" s="65">
        <f>+IF('（別紙１）原油換算シート【計画用】'!AP728&lt;&gt;"",'（別紙１）原油換算シート【計画用】'!AP728,"")</f>
        <v>0</v>
      </c>
      <c r="AQ728" s="1" t="str">
        <f>+IF('（別紙１）原油換算シート【計画用】'!AQ728&lt;&gt;"",'（別紙１）原油換算シート【計画用】'!AQ728,"")</f>
        <v/>
      </c>
    </row>
    <row r="729" spans="39:43">
      <c r="AM729" s="40">
        <f>+IF('（別紙１）原油換算シート【計画用】'!AM729&lt;&gt;"",'（別紙１）原油換算シート【計画用】'!AM729,"")</f>
        <v>715</v>
      </c>
      <c r="AN729" s="40" t="str">
        <f>+IF('（別紙１）原油換算シート【計画用】'!AN729&lt;&gt;"",'（別紙１）原油換算シート【計画用】'!AN729,"")</f>
        <v>A0332</v>
      </c>
      <c r="AO729" s="64" t="str">
        <f>+IF('（別紙１）原油換算シート【計画用】'!AO729&lt;&gt;"",'（別紙１）原油換算シート【計画用】'!AO729,"")</f>
        <v>(株)PinTメニューB</v>
      </c>
      <c r="AP729" s="65">
        <f>+IF('（別紙１）原油換算シート【計画用】'!AP729&lt;&gt;"",'（別紙１）原油換算シート【計画用】'!AP729,"")</f>
        <v>0</v>
      </c>
      <c r="AQ729" s="1" t="str">
        <f>+IF('（別紙１）原油換算シート【計画用】'!AQ729&lt;&gt;"",'（別紙１）原油換算シート【計画用】'!AQ729,"")</f>
        <v/>
      </c>
    </row>
    <row r="730" spans="39:43">
      <c r="AM730" s="40">
        <f>+IF('（別紙１）原油換算シート【計画用】'!AM730&lt;&gt;"",'（別紙１）原油換算シート【計画用】'!AM730,"")</f>
        <v>716</v>
      </c>
      <c r="AN730" s="40" t="str">
        <f>+IF('（別紙１）原油換算シート【計画用】'!AN730&lt;&gt;"",'（別紙１）原油換算シート【計画用】'!AN730,"")</f>
        <v>A0332</v>
      </c>
      <c r="AO730" s="64" t="str">
        <f>+IF('（別紙１）原油換算シート【計画用】'!AO730&lt;&gt;"",'（別紙１）原油換算シート【計画用】'!AO730,"")</f>
        <v>(株)PinTメニューC(残差)</v>
      </c>
      <c r="AP730" s="65">
        <f>+IF('（別紙１）原油換算シート【計画用】'!AP730&lt;&gt;"",'（別紙１）原油換算シート【計画用】'!AP730,"")</f>
        <v>4.0499999999999998E-4</v>
      </c>
      <c r="AQ730" s="1" t="str">
        <f>+IF('（別紙１）原油換算シート【計画用】'!AQ730&lt;&gt;"",'（別紙１）原油換算シート【計画用】'!AQ730,"")</f>
        <v/>
      </c>
    </row>
    <row r="731" spans="39:43">
      <c r="AM731" s="40">
        <f>+IF('（別紙１）原油換算シート【計画用】'!AM731&lt;&gt;"",'（別紙１）原油換算シート【計画用】'!AM731,"")</f>
        <v>717</v>
      </c>
      <c r="AN731" s="40" t="str">
        <f>+IF('（別紙１）原油換算シート【計画用】'!AN731&lt;&gt;"",'（別紙１）原油換算シート【計画用】'!AN731,"")</f>
        <v>A0332</v>
      </c>
      <c r="AO731" s="64" t="str">
        <f>+IF('（別紙１）原油換算シート【計画用】'!AO731&lt;&gt;"",'（別紙１）原油換算シート【計画用】'!AO731,"")</f>
        <v>(株)PinT(参考値)事業者全体</v>
      </c>
      <c r="AP731" s="65">
        <f>+IF('（別紙１）原油換算シート【計画用】'!AP731&lt;&gt;"",'（別紙１）原油換算シート【計画用】'!AP731,"")</f>
        <v>4.0000000000000002E-4</v>
      </c>
      <c r="AQ731" s="1" t="str">
        <f>+IF('（別紙１）原油換算シート【計画用】'!AQ731&lt;&gt;"",'（別紙１）原油換算シート【計画用】'!AQ731,"")</f>
        <v/>
      </c>
    </row>
    <row r="732" spans="39:43">
      <c r="AM732" s="40">
        <f>+IF('（別紙１）原油換算シート【計画用】'!AM732&lt;&gt;"",'（別紙１）原油換算シート【計画用】'!AM732,"")</f>
        <v>718</v>
      </c>
      <c r="AN732" s="40" t="str">
        <f>+IF('（別紙１）原油換算シート【計画用】'!AN732&lt;&gt;"",'（別紙１）原油換算シート【計画用】'!AN732,"")</f>
        <v>A0336</v>
      </c>
      <c r="AO732" s="64" t="str">
        <f>+IF('（別紙１）原油換算シート【計画用】'!AO732&lt;&gt;"",'（別紙１）原油換算シート【計画用】'!AO732,"")</f>
        <v>(株)沖縄ガスニューパワーメニューA</v>
      </c>
      <c r="AP732" s="65">
        <f>+IF('（別紙１）原油換算シート【計画用】'!AP732&lt;&gt;"",'（別紙１）原油換算シート【計画用】'!AP732,"")</f>
        <v>0</v>
      </c>
      <c r="AQ732" s="1" t="str">
        <f>+IF('（別紙１）原油換算シート【計画用】'!AQ732&lt;&gt;"",'（別紙１）原油換算シート【計画用】'!AQ732,"")</f>
        <v/>
      </c>
    </row>
    <row r="733" spans="39:43">
      <c r="AM733" s="40">
        <f>+IF('（別紙１）原油換算シート【計画用】'!AM733&lt;&gt;"",'（別紙１）原油換算シート【計画用】'!AM733,"")</f>
        <v>719</v>
      </c>
      <c r="AN733" s="40" t="str">
        <f>+IF('（別紙１）原油換算シート【計画用】'!AN733&lt;&gt;"",'（別紙１）原油換算シート【計画用】'!AN733,"")</f>
        <v>A0336</v>
      </c>
      <c r="AO733" s="64" t="str">
        <f>+IF('（別紙１）原油換算シート【計画用】'!AO733&lt;&gt;"",'（別紙１）原油換算シート【計画用】'!AO733,"")</f>
        <v>(株)沖縄ガスニューパワーメニューB(残差)</v>
      </c>
      <c r="AP733" s="65">
        <f>+IF('（別紙１）原油換算シート【計画用】'!AP733&lt;&gt;"",'（別紙１）原油換算シート【計画用】'!AP733,"")</f>
        <v>5.4799999999999998E-4</v>
      </c>
      <c r="AQ733" s="1" t="str">
        <f>+IF('（別紙１）原油換算シート【計画用】'!AQ733&lt;&gt;"",'（別紙１）原油換算シート【計画用】'!AQ733,"")</f>
        <v/>
      </c>
    </row>
    <row r="734" spans="39:43">
      <c r="AM734" s="40">
        <f>+IF('（別紙１）原油換算シート【計画用】'!AM734&lt;&gt;"",'（別紙１）原油換算シート【計画用】'!AM734,"")</f>
        <v>720</v>
      </c>
      <c r="AN734" s="40" t="str">
        <f>+IF('（別紙１）原油換算シート【計画用】'!AN734&lt;&gt;"",'（別紙１）原油換算シート【計画用】'!AN734,"")</f>
        <v>A0336</v>
      </c>
      <c r="AO734" s="64" t="str">
        <f>+IF('（別紙１）原油換算シート【計画用】'!AO734&lt;&gt;"",'（別紙１）原油換算シート【計画用】'!AO734,"")</f>
        <v>(株)沖縄ガスニューパワー(参考値)事業者全体</v>
      </c>
      <c r="AP734" s="65">
        <f>+IF('（別紙１）原油換算シート【計画用】'!AP734&lt;&gt;"",'（別紙１）原油換算シート【計画用】'!AP734,"")</f>
        <v>4.7800000000000002E-4</v>
      </c>
      <c r="AQ734" s="1" t="str">
        <f>+IF('（別紙１）原油換算シート【計画用】'!AQ734&lt;&gt;"",'（別紙１）原油換算シート【計画用】'!AQ734,"")</f>
        <v/>
      </c>
    </row>
    <row r="735" spans="39:43">
      <c r="AM735" s="40">
        <f>+IF('（別紙１）原油換算シート【計画用】'!AM735&lt;&gt;"",'（別紙１）原油換算シート【計画用】'!AM735,"")</f>
        <v>721</v>
      </c>
      <c r="AN735" s="40" t="str">
        <f>+IF('（別紙１）原油換算シート【計画用】'!AN735&lt;&gt;"",'（別紙１）原油換算シート【計画用】'!AN735,"")</f>
        <v>A0337</v>
      </c>
      <c r="AO735" s="64" t="str">
        <f>+IF('（別紙１）原油換算シート【計画用】'!AO735&lt;&gt;"",'（別紙１）原油換算シート【計画用】'!AO735,"")</f>
        <v>諏訪瓦斯(株)</v>
      </c>
      <c r="AP735" s="65">
        <f>+IF('（別紙１）原油換算シート【計画用】'!AP735&lt;&gt;"",'（別紙１）原油換算シート【計画用】'!AP735,"")</f>
        <v>4.1899999999999999E-4</v>
      </c>
      <c r="AQ735" s="1" t="str">
        <f>+IF('（別紙１）原油換算シート【計画用】'!AQ735&lt;&gt;"",'（別紙１）原油換算シート【計画用】'!AQ735,"")</f>
        <v/>
      </c>
    </row>
    <row r="736" spans="39:43">
      <c r="AM736" s="40">
        <f>+IF('（別紙１）原油換算シート【計画用】'!AM736&lt;&gt;"",'（別紙１）原油換算シート【計画用】'!AM736,"")</f>
        <v>722</v>
      </c>
      <c r="AN736" s="40" t="str">
        <f>+IF('（別紙１）原油換算シート【計画用】'!AN736&lt;&gt;"",'（別紙１）原油換算シート【計画用】'!AN736,"")</f>
        <v>A0338</v>
      </c>
      <c r="AO736" s="64" t="str">
        <f>+IF('（別紙１）原油換算シート【計画用】'!AO736&lt;&gt;"",'（別紙１）原油換算シート【計画用】'!AO736,"")</f>
        <v>エッセンシャルエナジー(株)</v>
      </c>
      <c r="AP736" s="65">
        <f>+IF('（別紙１）原油換算シート【計画用】'!AP736&lt;&gt;"",'（別紙１）原油換算シート【計画用】'!AP736,"")</f>
        <v>5.9400000000000002E-4</v>
      </c>
      <c r="AQ736" s="1" t="str">
        <f>+IF('（別紙１）原油換算シート【計画用】'!AQ736&lt;&gt;"",'（別紙１）原油換算シート【計画用】'!AQ736,"")</f>
        <v/>
      </c>
    </row>
    <row r="737" spans="39:43">
      <c r="AM737" s="40">
        <f>+IF('（別紙１）原油換算シート【計画用】'!AM737&lt;&gt;"",'（別紙１）原油換算シート【計画用】'!AM737,"")</f>
        <v>723</v>
      </c>
      <c r="AN737" s="40" t="str">
        <f>+IF('（別紙１）原油換算シート【計画用】'!AN737&lt;&gt;"",'（別紙１）原油換算シート【計画用】'!AN737,"")</f>
        <v>A0342</v>
      </c>
      <c r="AO737" s="64" t="str">
        <f>+IF('（別紙１）原油換算シート【計画用】'!AO737&lt;&gt;"",'（別紙１）原油換算シート【計画用】'!AO737,"")</f>
        <v>(株)いちき串木野電力</v>
      </c>
      <c r="AP737" s="65">
        <f>+IF('（別紙１）原油換算シート【計画用】'!AP737&lt;&gt;"",'（別紙１）原油換算シート【計画用】'!AP737,"")</f>
        <v>2.99E-4</v>
      </c>
      <c r="AQ737" s="1" t="str">
        <f>+IF('（別紙１）原油換算シート【計画用】'!AQ737&lt;&gt;"",'（別紙１）原油換算シート【計画用】'!AQ737,"")</f>
        <v/>
      </c>
    </row>
    <row r="738" spans="39:43">
      <c r="AM738" s="40">
        <f>+IF('（別紙１）原油換算シート【計画用】'!AM738&lt;&gt;"",'（別紙１）原油換算シート【計画用】'!AM738,"")</f>
        <v>724</v>
      </c>
      <c r="AN738" s="40" t="str">
        <f>+IF('（別紙１）原油換算シート【計画用】'!AN738&lt;&gt;"",'（別紙１）原油換算シート【計画用】'!AN738,"")</f>
        <v>A0343</v>
      </c>
      <c r="AO738" s="64" t="str">
        <f>+IF('（別紙１）原油換算シート【計画用】'!AO738&lt;&gt;"",'（別紙１）原油換算シート【計画用】'!AO738,"")</f>
        <v>(株)クローバー・テクノロジーズ</v>
      </c>
      <c r="AP738" s="65">
        <f>+IF('（別紙１）原油換算シート【計画用】'!AP738&lt;&gt;"",'（別紙１）原油換算シート【計画用】'!AP738,"")</f>
        <v>5.7399999999999997E-4</v>
      </c>
      <c r="AQ738" s="1" t="str">
        <f>+IF('（別紙１）原油換算シート【計画用】'!AQ738&lt;&gt;"",'（別紙１）原油換算シート【計画用】'!AQ738,"")</f>
        <v/>
      </c>
    </row>
    <row r="739" spans="39:43">
      <c r="AM739" s="40">
        <f>+IF('（別紙１）原油換算シート【計画用】'!AM739&lt;&gt;"",'（別紙１）原油換算シート【計画用】'!AM739,"")</f>
        <v>725</v>
      </c>
      <c r="AN739" s="40" t="str">
        <f>+IF('（別紙１）原油換算シート【計画用】'!AN739&lt;&gt;"",'（別紙１）原油換算シート【計画用】'!AN739,"")</f>
        <v>A0344</v>
      </c>
      <c r="AO739" s="64" t="str">
        <f>+IF('（別紙１）原油換算シート【計画用】'!AO739&lt;&gt;"",'（別紙１）原油換算シート【計画用】'!AO739,"")</f>
        <v>西武ガス(株)</v>
      </c>
      <c r="AP739" s="65">
        <f>+IF('（別紙１）原油換算シート【計画用】'!AP739&lt;&gt;"",'（別紙１）原油換算シート【計画用】'!AP739,"")</f>
        <v>4.1899999999999999E-4</v>
      </c>
      <c r="AQ739" s="1" t="str">
        <f>+IF('（別紙１）原油換算シート【計画用】'!AQ739&lt;&gt;"",'（別紙１）原油換算シート【計画用】'!AQ739,"")</f>
        <v/>
      </c>
    </row>
    <row r="740" spans="39:43">
      <c r="AM740" s="40">
        <f>+IF('（別紙１）原油換算シート【計画用】'!AM740&lt;&gt;"",'（別紙１）原油換算シート【計画用】'!AM740,"")</f>
        <v>726</v>
      </c>
      <c r="AN740" s="40" t="str">
        <f>+IF('（別紙１）原油換算シート【計画用】'!AN740&lt;&gt;"",'（別紙１）原油換算シート【計画用】'!AN740,"")</f>
        <v>A0345</v>
      </c>
      <c r="AO740" s="64" t="str">
        <f>+IF('（別紙１）原油換算シート【計画用】'!AO740&lt;&gt;"",'（別紙１）原油換算シート【計画用】'!AO740,"")</f>
        <v>松本ガス(株)メニューA</v>
      </c>
      <c r="AP740" s="65">
        <f>+IF('（別紙１）原油換算シート【計画用】'!AP740&lt;&gt;"",'（別紙１）原油換算シート【計画用】'!AP740,"")</f>
        <v>0</v>
      </c>
      <c r="AQ740" s="1" t="str">
        <f>+IF('（別紙１）原油換算シート【計画用】'!AQ740&lt;&gt;"",'（別紙１）原油換算シート【計画用】'!AQ740,"")</f>
        <v/>
      </c>
    </row>
    <row r="741" spans="39:43">
      <c r="AM741" s="40">
        <f>+IF('（別紙１）原油換算シート【計画用】'!AM741&lt;&gt;"",'（別紙１）原油換算シート【計画用】'!AM741,"")</f>
        <v>727</v>
      </c>
      <c r="AN741" s="40" t="str">
        <f>+IF('（別紙１）原油換算シート【計画用】'!AN741&lt;&gt;"",'（別紙１）原油換算シート【計画用】'!AN741,"")</f>
        <v>A0345</v>
      </c>
      <c r="AO741" s="64" t="str">
        <f>+IF('（別紙１）原油換算シート【計画用】'!AO741&lt;&gt;"",'（別紙１）原油換算シート【計画用】'!AO741,"")</f>
        <v>松本ガス(株)メニューB(残差)</v>
      </c>
      <c r="AP741" s="65">
        <f>+IF('（別紙１）原油換算シート【計画用】'!AP741&lt;&gt;"",'（別紙１）原油換算シート【計画用】'!AP741,"")</f>
        <v>4.3399999999999998E-4</v>
      </c>
      <c r="AQ741" s="1" t="str">
        <f>+IF('（別紙１）原油換算シート【計画用】'!AQ741&lt;&gt;"",'（別紙１）原油換算シート【計画用】'!AQ741,"")</f>
        <v/>
      </c>
    </row>
    <row r="742" spans="39:43">
      <c r="AM742" s="40">
        <f>+IF('（別紙１）原油換算シート【計画用】'!AM742&lt;&gt;"",'（別紙１）原油換算シート【計画用】'!AM742,"")</f>
        <v>728</v>
      </c>
      <c r="AN742" s="40" t="str">
        <f>+IF('（別紙１）原油換算シート【計画用】'!AN742&lt;&gt;"",'（別紙１）原油換算シート【計画用】'!AN742,"")</f>
        <v>A0345</v>
      </c>
      <c r="AO742" s="64" t="str">
        <f>+IF('（別紙１）原油換算シート【計画用】'!AO742&lt;&gt;"",'（別紙１）原油換算シート【計画用】'!AO742,"")</f>
        <v>松本ガス(株)(参考値)事業者全体</v>
      </c>
      <c r="AP742" s="65">
        <f>+IF('（別紙１）原油換算シート【計画用】'!AP742&lt;&gt;"",'（別紙１）原油換算シート【計画用】'!AP742,"")</f>
        <v>3.4000000000000002E-4</v>
      </c>
      <c r="AQ742" s="1" t="str">
        <f>+IF('（別紙１）原油換算シート【計画用】'!AQ742&lt;&gt;"",'（別紙１）原油換算シート【計画用】'!AQ742,"")</f>
        <v/>
      </c>
    </row>
    <row r="743" spans="39:43">
      <c r="AM743" s="40">
        <f>+IF('（別紙１）原油換算シート【計画用】'!AM743&lt;&gt;"",'（別紙１）原油換算シート【計画用】'!AM743,"")</f>
        <v>729</v>
      </c>
      <c r="AN743" s="40" t="str">
        <f>+IF('（別紙１）原油換算シート【計画用】'!AN743&lt;&gt;"",'（別紙１）原油換算シート【計画用】'!AN743,"")</f>
        <v>A0348</v>
      </c>
      <c r="AO743" s="64" t="str">
        <f>+IF('（別紙１）原油換算シート【計画用】'!AO743&lt;&gt;"",'（別紙１）原油換算シート【計画用】'!AO743,"")</f>
        <v>南部だんだんエナジー(株)</v>
      </c>
      <c r="AP743" s="65">
        <f>+IF('（別紙１）原油換算シート【計画用】'!AP743&lt;&gt;"",'（別紙１）原油換算シート【計画用】'!AP743,"")</f>
        <v>4.7800000000000002E-4</v>
      </c>
      <c r="AQ743" s="1" t="str">
        <f>+IF('（別紙１）原油換算シート【計画用】'!AQ743&lt;&gt;"",'（別紙１）原油換算シート【計画用】'!AQ743,"")</f>
        <v/>
      </c>
    </row>
    <row r="744" spans="39:43">
      <c r="AM744" s="40">
        <f>+IF('（別紙１）原油換算シート【計画用】'!AM744&lt;&gt;"",'（別紙１）原油換算シート【計画用】'!AM744,"")</f>
        <v>730</v>
      </c>
      <c r="AN744" s="40" t="str">
        <f>+IF('（別紙１）原油換算シート【計画用】'!AN744&lt;&gt;"",'（別紙１）原油換算シート【計画用】'!AN744,"")</f>
        <v>A0349</v>
      </c>
      <c r="AO744" s="64" t="str">
        <f>+IF('（別紙１）原油換算シート【計画用】'!AO744&lt;&gt;"",'（別紙１）原油換算シート【計画用】'!AO744,"")</f>
        <v>(株)エフエネ</v>
      </c>
      <c r="AP744" s="65">
        <f>+IF('（別紙１）原油換算シート【計画用】'!AP744&lt;&gt;"",'（別紙１）原油換算シート【計画用】'!AP744,"")</f>
        <v>5.6499999999999996E-4</v>
      </c>
      <c r="AQ744" s="1" t="str">
        <f>+IF('（別紙１）原油換算シート【計画用】'!AQ744&lt;&gt;"",'（別紙１）原油換算シート【計画用】'!AQ744,"")</f>
        <v/>
      </c>
    </row>
    <row r="745" spans="39:43">
      <c r="AM745" s="40">
        <f>+IF('（別紙１）原油換算シート【計画用】'!AM745&lt;&gt;"",'（別紙１）原油換算シート【計画用】'!AM745,"")</f>
        <v>731</v>
      </c>
      <c r="AN745" s="40" t="str">
        <f>+IF('（別紙１）原油換算シート【計画用】'!AN745&lt;&gt;"",'（別紙１）原油換算シート【計画用】'!AN745,"")</f>
        <v>A0350</v>
      </c>
      <c r="AO745" s="64" t="str">
        <f>+IF('（別紙１）原油換算シート【計画用】'!AO745&lt;&gt;"",'（別紙１）原油換算シート【計画用】'!AO745,"")</f>
        <v>こなんウルトラパワー(株)</v>
      </c>
      <c r="AP745" s="65">
        <f>+IF('（別紙１）原油換算シート【計画用】'!AP745&lt;&gt;"",'（別紙１）原油換算シート【計画用】'!AP745,"")</f>
        <v>5.1800000000000001E-4</v>
      </c>
      <c r="AQ745" s="1" t="str">
        <f>+IF('（別紙１）原油換算シート【計画用】'!AQ745&lt;&gt;"",'（別紙１）原油換算シート【計画用】'!AQ745,"")</f>
        <v/>
      </c>
    </row>
    <row r="746" spans="39:43">
      <c r="AM746" s="40">
        <f>+IF('（別紙１）原油換算シート【計画用】'!AM746&lt;&gt;"",'（別紙１）原油換算シート【計画用】'!AM746,"")</f>
        <v>732</v>
      </c>
      <c r="AN746" s="40" t="str">
        <f>+IF('（別紙１）原油換算シート【計画用】'!AN746&lt;&gt;"",'（別紙１）原油換算シート【計画用】'!AN746,"")</f>
        <v>A0351</v>
      </c>
      <c r="AO746" s="64" t="str">
        <f>+IF('（別紙１）原油換算シート【計画用】'!AO746&lt;&gt;"",'（別紙１）原油換算シート【計画用】'!AO746,"")</f>
        <v>(株)CHIBAむつざわエナジー</v>
      </c>
      <c r="AP746" s="65">
        <f>+IF('（別紙１）原油換算シート【計画用】'!AP746&lt;&gt;"",'（別紙１）原油換算シート【計画用】'!AP746,"")</f>
        <v>3.9199999999999999E-4</v>
      </c>
      <c r="AQ746" s="1" t="str">
        <f>+IF('（別紙１）原油換算シート【計画用】'!AQ746&lt;&gt;"",'（別紙１）原油換算シート【計画用】'!AQ746,"")</f>
        <v/>
      </c>
    </row>
    <row r="747" spans="39:43">
      <c r="AM747" s="40">
        <f>+IF('（別紙１）原油換算シート【計画用】'!AM747&lt;&gt;"",'（別紙１）原油換算シート【計画用】'!AM747,"")</f>
        <v>733</v>
      </c>
      <c r="AN747" s="40" t="str">
        <f>+IF('（別紙１）原油換算シート【計画用】'!AN747&lt;&gt;"",'（別紙１）原油換算シート【計画用】'!AN747,"")</f>
        <v>A0352</v>
      </c>
      <c r="AO747" s="64" t="str">
        <f>+IF('（別紙１）原油換算シート【計画用】'!AO747&lt;&gt;"",'（別紙１）原油換算シート【計画用】'!AO747,"")</f>
        <v>(株)関西空調</v>
      </c>
      <c r="AP747" s="65">
        <f>+IF('（別紙１）原油換算シート【計画用】'!AP747&lt;&gt;"",'（別紙１）原油換算シート【計画用】'!AP747,"")</f>
        <v>5.6400000000000005E-4</v>
      </c>
      <c r="AQ747" s="1" t="str">
        <f>+IF('（別紙１）原油換算シート【計画用】'!AQ747&lt;&gt;"",'（別紙１）原油換算シート【計画用】'!AQ747,"")</f>
        <v/>
      </c>
    </row>
    <row r="748" spans="39:43">
      <c r="AM748" s="40">
        <f>+IF('（別紙１）原油換算シート【計画用】'!AM748&lt;&gt;"",'（別紙１）原油換算シート【計画用】'!AM748,"")</f>
        <v>734</v>
      </c>
      <c r="AN748" s="40" t="str">
        <f>+IF('（別紙１）原油換算シート【計画用】'!AN748&lt;&gt;"",'（別紙１）原油換算シート【計画用】'!AN748,"")</f>
        <v>A0353</v>
      </c>
      <c r="AO748" s="64" t="str">
        <f>+IF('（別紙１）原油換算シート【計画用】'!AO748&lt;&gt;"",'（別紙１）原油換算シート【計画用】'!AO748,"")</f>
        <v>奥出雲電力(株)</v>
      </c>
      <c r="AP748" s="65">
        <f>+IF('（別紙１）原油換算シート【計画用】'!AP748&lt;&gt;"",'（別紙１）原油換算シート【計画用】'!AP748,"")</f>
        <v>4.7800000000000002E-4</v>
      </c>
      <c r="AQ748" s="1" t="str">
        <f>+IF('（別紙１）原油換算シート【計画用】'!AQ748&lt;&gt;"",'（別紙１）原油換算シート【計画用】'!AQ748,"")</f>
        <v/>
      </c>
    </row>
    <row r="749" spans="39:43">
      <c r="AM749" s="40">
        <f>+IF('（別紙１）原油換算シート【計画用】'!AM749&lt;&gt;"",'（別紙１）原油換算シート【計画用】'!AM749,"")</f>
        <v>735</v>
      </c>
      <c r="AN749" s="40" t="str">
        <f>+IF('（別紙１）原油換算シート【計画用】'!AN749&lt;&gt;"",'（別紙１）原油換算シート【計画用】'!AN749,"")</f>
        <v>A0355</v>
      </c>
      <c r="AO749" s="64" t="str">
        <f>+IF('（別紙１）原油換算シート【計画用】'!AO749&lt;&gt;"",'（別紙１）原油換算シート【計画用】'!AO749,"")</f>
        <v>レジル(株)メニューA</v>
      </c>
      <c r="AP749" s="65">
        <f>+IF('（別紙１）原油換算シート【計画用】'!AP749&lt;&gt;"",'（別紙１）原油換算シート【計画用】'!AP749,"")</f>
        <v>0</v>
      </c>
      <c r="AQ749" s="1" t="str">
        <f>+IF('（別紙１）原油換算シート【計画用】'!AQ749&lt;&gt;"",'（別紙１）原油換算シート【計画用】'!AQ749,"")</f>
        <v/>
      </c>
    </row>
    <row r="750" spans="39:43">
      <c r="AM750" s="40">
        <f>+IF('（別紙１）原油換算シート【計画用】'!AM750&lt;&gt;"",'（別紙１）原油換算シート【計画用】'!AM750,"")</f>
        <v>736</v>
      </c>
      <c r="AN750" s="40" t="str">
        <f>+IF('（別紙１）原油換算シート【計画用】'!AN750&lt;&gt;"",'（別紙１）原油換算シート【計画用】'!AN750,"")</f>
        <v>A0355</v>
      </c>
      <c r="AO750" s="64" t="str">
        <f>+IF('（別紙１）原油換算シート【計画用】'!AO750&lt;&gt;"",'（別紙１）原油換算シート【計画用】'!AO750,"")</f>
        <v>レジル(株)メニューB</v>
      </c>
      <c r="AP750" s="65">
        <f>+IF('（別紙１）原油換算シート【計画用】'!AP750&lt;&gt;"",'（別紙１）原油換算シート【計画用】'!AP750,"")</f>
        <v>0</v>
      </c>
      <c r="AQ750" s="1" t="str">
        <f>+IF('（別紙１）原油換算シート【計画用】'!AQ750&lt;&gt;"",'（別紙１）原油換算シート【計画用】'!AQ750,"")</f>
        <v/>
      </c>
    </row>
    <row r="751" spans="39:43">
      <c r="AM751" s="40">
        <f>+IF('（別紙１）原油換算シート【計画用】'!AM751&lt;&gt;"",'（別紙１）原油換算シート【計画用】'!AM751,"")</f>
        <v>737</v>
      </c>
      <c r="AN751" s="40" t="str">
        <f>+IF('（別紙１）原油換算シート【計画用】'!AN751&lt;&gt;"",'（別紙１）原油換算シート【計画用】'!AN751,"")</f>
        <v>A0355</v>
      </c>
      <c r="AO751" s="64" t="str">
        <f>+IF('（別紙１）原油換算シート【計画用】'!AO751&lt;&gt;"",'（別紙１）原油換算シート【計画用】'!AO751,"")</f>
        <v>レジル(株)メニューC</v>
      </c>
      <c r="AP751" s="65">
        <f>+IF('（別紙１）原油換算シート【計画用】'!AP751&lt;&gt;"",'（別紙１）原油換算シート【計画用】'!AP751,"")</f>
        <v>0</v>
      </c>
      <c r="AQ751" s="1" t="str">
        <f>+IF('（別紙１）原油換算シート【計画用】'!AQ751&lt;&gt;"",'（別紙１）原油換算シート【計画用】'!AQ751,"")</f>
        <v/>
      </c>
    </row>
    <row r="752" spans="39:43">
      <c r="AM752" s="40">
        <f>+IF('（別紙１）原油換算シート【計画用】'!AM752&lt;&gt;"",'（別紙１）原油換算シート【計画用】'!AM752,"")</f>
        <v>738</v>
      </c>
      <c r="AN752" s="40" t="str">
        <f>+IF('（別紙１）原油換算シート【計画用】'!AN752&lt;&gt;"",'（別紙１）原油換算シート【計画用】'!AN752,"")</f>
        <v>A0355</v>
      </c>
      <c r="AO752" s="64" t="str">
        <f>+IF('（別紙１）原油換算シート【計画用】'!AO752&lt;&gt;"",'（別紙１）原油換算シート【計画用】'!AO752,"")</f>
        <v>レジル(株)メニューD(残差)</v>
      </c>
      <c r="AP752" s="65">
        <f>+IF('（別紙１）原油換算シート【計画用】'!AP752&lt;&gt;"",'（別紙１）原油換算シート【計画用】'!AP752,"")</f>
        <v>4.2200000000000001E-4</v>
      </c>
      <c r="AQ752" s="1" t="str">
        <f>+IF('（別紙１）原油換算シート【計画用】'!AQ752&lt;&gt;"",'（別紙１）原油換算シート【計画用】'!AQ752,"")</f>
        <v>※</v>
      </c>
    </row>
    <row r="753" spans="39:43">
      <c r="AM753" s="40">
        <f>+IF('（別紙１）原油換算シート【計画用】'!AM753&lt;&gt;"",'（別紙１）原油換算シート【計画用】'!AM753,"")</f>
        <v>739</v>
      </c>
      <c r="AN753" s="40" t="str">
        <f>+IF('（別紙１）原油換算シート【計画用】'!AN753&lt;&gt;"",'（別紙１）原油換算シート【計画用】'!AN753,"")</f>
        <v>A0355</v>
      </c>
      <c r="AO753" s="64" t="str">
        <f>+IF('（別紙１）原油換算シート【計画用】'!AO753&lt;&gt;"",'（別紙１）原油換算シート【計画用】'!AO753,"")</f>
        <v>レジル(株)(参考値)事業者全体</v>
      </c>
      <c r="AP753" s="65">
        <f>+IF('（別紙１）原油換算シート【計画用】'!AP753&lt;&gt;"",'（別紙１）原油換算シート【計画用】'!AP753,"")</f>
        <v>1.6200000000000001E-4</v>
      </c>
      <c r="AQ753" s="1" t="str">
        <f>+IF('（別紙１）原油換算シート【計画用】'!AQ753&lt;&gt;"",'（別紙１）原油換算シート【計画用】'!AQ753,"")</f>
        <v/>
      </c>
    </row>
    <row r="754" spans="39:43">
      <c r="AM754" s="40">
        <f>+IF('（別紙１）原油換算シート【計画用】'!AM754&lt;&gt;"",'（別紙１）原油換算シート【計画用】'!AM754,"")</f>
        <v>740</v>
      </c>
      <c r="AN754" s="40" t="str">
        <f>+IF('（別紙１）原油換算シート【計画用】'!AN754&lt;&gt;"",'（別紙１）原油換算シート【計画用】'!AN754,"")</f>
        <v>A0356</v>
      </c>
      <c r="AO754" s="64" t="str">
        <f>+IF('（別紙１）原油換算シート【計画用】'!AO754&lt;&gt;"",'（別紙１）原油換算シート【計画用】'!AO754,"")</f>
        <v>(株)成田香取エネルギー</v>
      </c>
      <c r="AP754" s="65">
        <f>+IF('（別紙１）原油換算シート【計画用】'!AP754&lt;&gt;"",'（別紙１）原油換算シート【計画用】'!AP754,"")</f>
        <v>4.15E-4</v>
      </c>
      <c r="AQ754" s="1" t="str">
        <f>+IF('（別紙１）原油換算シート【計画用】'!AQ754&lt;&gt;"",'（別紙１）原油換算シート【計画用】'!AQ754,"")</f>
        <v/>
      </c>
    </row>
    <row r="755" spans="39:43">
      <c r="AM755" s="40">
        <f>+IF('（別紙１）原油換算シート【計画用】'!AM755&lt;&gt;"",'（別紙１）原油換算シート【計画用】'!AM755,"")</f>
        <v>741</v>
      </c>
      <c r="AN755" s="40" t="str">
        <f>+IF('（別紙１）原油換算シート【計画用】'!AN755&lt;&gt;"",'（別紙１）原油換算シート【計画用】'!AN755,"")</f>
        <v>A0362</v>
      </c>
      <c r="AO755" s="64" t="str">
        <f>+IF('（別紙１）原油換算シート【計画用】'!AO755&lt;&gt;"",'（別紙１）原油換算シート【計画用】'!AO755,"")</f>
        <v>(株)CWS</v>
      </c>
      <c r="AP755" s="65">
        <f>+IF('（別紙１）原油換算シート【計画用】'!AP755&lt;&gt;"",'（別紙１）原油換算シート【計画用】'!AP755,"")</f>
        <v>3.4099999999999999E-4</v>
      </c>
      <c r="AQ755" s="1" t="str">
        <f>+IF('（別紙１）原油換算シート【計画用】'!AQ755&lt;&gt;"",'（別紙１）原油換算シート【計画用】'!AQ755,"")</f>
        <v/>
      </c>
    </row>
    <row r="756" spans="39:43">
      <c r="AM756" s="40">
        <f>+IF('（別紙１）原油換算シート【計画用】'!AM756&lt;&gt;"",'（別紙１）原油換算シート【計画用】'!AM756,"")</f>
        <v>742</v>
      </c>
      <c r="AN756" s="40" t="str">
        <f>+IF('（別紙１）原油換算シート【計画用】'!AN756&lt;&gt;"",'（別紙１）原油換算シート【計画用】'!AN756,"")</f>
        <v>A0364</v>
      </c>
      <c r="AO756" s="64" t="str">
        <f>+IF('（別紙１）原油換算シート【計画用】'!AO756&lt;&gt;"",'（別紙１）原油換算シート【計画用】'!AO756,"")</f>
        <v>ふくしま新電力(株)</v>
      </c>
      <c r="AP756" s="65">
        <f>+IF('（別紙１）原油換算シート【計画用】'!AP756&lt;&gt;"",'（別紙１）原油換算シート【計画用】'!AP756,"")</f>
        <v>3.9800000000000002E-4</v>
      </c>
      <c r="AQ756" s="1" t="str">
        <f>+IF('（別紙１）原油換算シート【計画用】'!AQ756&lt;&gt;"",'（別紙１）原油換算シート【計画用】'!AQ756,"")</f>
        <v/>
      </c>
    </row>
    <row r="757" spans="39:43">
      <c r="AM757" s="40">
        <f>+IF('（別紙１）原油換算シート【計画用】'!AM757&lt;&gt;"",'（別紙１）原油換算シート【計画用】'!AM757,"")</f>
        <v>743</v>
      </c>
      <c r="AN757" s="40" t="str">
        <f>+IF('（別紙１）原油換算シート【計画用】'!AN757&lt;&gt;"",'（別紙１）原油換算シート【計画用】'!AN757,"")</f>
        <v>A0365</v>
      </c>
      <c r="AO757" s="64" t="str">
        <f>+IF('（別紙１）原油換算シート【計画用】'!AO757&lt;&gt;"",'（別紙１）原油換算シート【計画用】'!AO757,"")</f>
        <v>ティーダッシュ合同会社メニューA</v>
      </c>
      <c r="AP757" s="65">
        <f>+IF('（別紙１）原油換算シート【計画用】'!AP757&lt;&gt;"",'（別紙１）原油換算シート【計画用】'!AP757,"")</f>
        <v>0</v>
      </c>
      <c r="AQ757" s="1" t="str">
        <f>+IF('（別紙１）原油換算シート【計画用】'!AQ757&lt;&gt;"",'（別紙１）原油換算シート【計画用】'!AQ757,"")</f>
        <v/>
      </c>
    </row>
    <row r="758" spans="39:43">
      <c r="AM758" s="40">
        <f>+IF('（別紙１）原油換算シート【計画用】'!AM758&lt;&gt;"",'（別紙１）原油換算シート【計画用】'!AM758,"")</f>
        <v>744</v>
      </c>
      <c r="AN758" s="40" t="str">
        <f>+IF('（別紙１）原油換算シート【計画用】'!AN758&lt;&gt;"",'（別紙１）原油換算シート【計画用】'!AN758,"")</f>
        <v>A0365</v>
      </c>
      <c r="AO758" s="64" t="str">
        <f>+IF('（別紙１）原油換算シート【計画用】'!AO758&lt;&gt;"",'（別紙１）原油換算シート【計画用】'!AO758,"")</f>
        <v>ティーダッシュ合同会社メニューB(残差)</v>
      </c>
      <c r="AP758" s="65">
        <f>+IF('（別紙１）原油換算シート【計画用】'!AP758&lt;&gt;"",'（別紙１）原油換算シート【計画用】'!AP758,"")</f>
        <v>4.0099999999999999E-4</v>
      </c>
      <c r="AQ758" s="1" t="str">
        <f>+IF('（別紙１）原油換算シート【計画用】'!AQ758&lt;&gt;"",'（別紙１）原油換算シート【計画用】'!AQ758,"")</f>
        <v/>
      </c>
    </row>
    <row r="759" spans="39:43">
      <c r="AM759" s="40">
        <f>+IF('（別紙１）原油換算シート【計画用】'!AM759&lt;&gt;"",'（別紙１）原油換算シート【計画用】'!AM759,"")</f>
        <v>745</v>
      </c>
      <c r="AN759" s="40" t="str">
        <f>+IF('（別紙１）原油換算シート【計画用】'!AN759&lt;&gt;"",'（別紙１）原油換算シート【計画用】'!AN759,"")</f>
        <v>A0365</v>
      </c>
      <c r="AO759" s="64" t="str">
        <f>+IF('（別紙１）原油換算シート【計画用】'!AO759&lt;&gt;"",'（別紙１）原油換算シート【計画用】'!AO759,"")</f>
        <v>ティーダッシュ合同会社(参考値)事業者全体</v>
      </c>
      <c r="AP759" s="65">
        <f>+IF('（別紙１）原油換算シート【計画用】'!AP759&lt;&gt;"",'（別紙１）原油換算シート【計画用】'!AP759,"")</f>
        <v>3.9399999999999998E-4</v>
      </c>
      <c r="AQ759" s="1" t="str">
        <f>+IF('（別紙１）原油換算シート【計画用】'!AQ759&lt;&gt;"",'（別紙１）原油換算シート【計画用】'!AQ759,"")</f>
        <v/>
      </c>
    </row>
    <row r="760" spans="39:43">
      <c r="AM760" s="40">
        <f>+IF('（別紙１）原油換算シート【計画用】'!AM760&lt;&gt;"",'（別紙１）原油換算シート【計画用】'!AM760,"")</f>
        <v>746</v>
      </c>
      <c r="AN760" s="40" t="str">
        <f>+IF('（別紙１）原油換算シート【計画用】'!AN760&lt;&gt;"",'（別紙１）原油換算シート【計画用】'!AN760,"")</f>
        <v>A0366</v>
      </c>
      <c r="AO760" s="64" t="str">
        <f>+IF('（別紙１）原油換算シート【計画用】'!AO760&lt;&gt;"",'（別紙１）原油換算シート【計画用】'!AO760,"")</f>
        <v>(株)エネクスライフサービス</v>
      </c>
      <c r="AP760" s="65">
        <f>+IF('（別紙１）原油換算シート【計画用】'!AP760&lt;&gt;"",'（別紙１）原油換算シート【計画用】'!AP760,"")</f>
        <v>3.3300000000000002E-4</v>
      </c>
      <c r="AQ760" s="1" t="str">
        <f>+IF('（別紙１）原油換算シート【計画用】'!AQ760&lt;&gt;"",'（別紙１）原油換算シート【計画用】'!AQ760,"")</f>
        <v/>
      </c>
    </row>
    <row r="761" spans="39:43">
      <c r="AM761" s="40">
        <f>+IF('（別紙１）原油換算シート【計画用】'!AM761&lt;&gt;"",'（別紙１）原油換算シート【計画用】'!AM761,"")</f>
        <v>747</v>
      </c>
      <c r="AN761" s="40" t="str">
        <f>+IF('（別紙１）原油換算シート【計画用】'!AN761&lt;&gt;"",'（別紙１）原油換算シート【計画用】'!AN761,"")</f>
        <v>A0367</v>
      </c>
      <c r="AO761" s="64" t="str">
        <f>+IF('（別紙１）原油換算シート【計画用】'!AO761&lt;&gt;"",'（別紙１）原油換算シート【計画用】'!AO761,"")</f>
        <v>ネイチャーエナジー小国(株)</v>
      </c>
      <c r="AP761" s="65">
        <f>+IF('（別紙１）原油換算シート【計画用】'!AP761&lt;&gt;"",'（別紙１）原油換算シート【計画用】'!AP761,"")</f>
        <v>4.8200000000000001E-4</v>
      </c>
      <c r="AQ761" s="1" t="str">
        <f>+IF('（別紙１）原油換算シート【計画用】'!AQ761&lt;&gt;"",'（別紙１）原油換算シート【計画用】'!AQ761,"")</f>
        <v/>
      </c>
    </row>
    <row r="762" spans="39:43">
      <c r="AM762" s="40">
        <f>+IF('（別紙１）原油換算シート【計画用】'!AM762&lt;&gt;"",'（別紙１）原油換算シート【計画用】'!AM762,"")</f>
        <v>748</v>
      </c>
      <c r="AN762" s="40" t="str">
        <f>+IF('（別紙１）原油換算シート【計画用】'!AN762&lt;&gt;"",'（別紙１）原油換算シート【計画用】'!AN762,"")</f>
        <v>A0368</v>
      </c>
      <c r="AO762" s="64" t="str">
        <f>+IF('（別紙１）原油換算シート【計画用】'!AO762&lt;&gt;"",'（別紙１）原油換算シート【計画用】'!AO762,"")</f>
        <v>リエスパワーネクスト(株)</v>
      </c>
      <c r="AP762" s="65">
        <f>+IF('（別紙１）原油換算シート【計画用】'!AP762&lt;&gt;"",'（別紙１）原油換算シート【計画用】'!AP762,"")</f>
        <v>3.7399999999999998E-4</v>
      </c>
      <c r="AQ762" s="1" t="str">
        <f>+IF('（別紙１）原油換算シート【計画用】'!AQ762&lt;&gt;"",'（別紙１）原油換算シート【計画用】'!AQ762,"")</f>
        <v/>
      </c>
    </row>
    <row r="763" spans="39:43">
      <c r="AM763" s="40">
        <f>+IF('（別紙１）原油換算シート【計画用】'!AM763&lt;&gt;"",'（別紙１）原油換算シート【計画用】'!AM763,"")</f>
        <v>749</v>
      </c>
      <c r="AN763" s="40" t="str">
        <f>+IF('（別紙１）原油換算シート【計画用】'!AN763&lt;&gt;"",'（別紙１）原油換算シート【計画用】'!AN763,"")</f>
        <v>A0371</v>
      </c>
      <c r="AO763" s="64" t="str">
        <f>+IF('（別紙１）原油換算シート【計画用】'!AO763&lt;&gt;"",'（別紙１）原油換算シート【計画用】'!AO763,"")</f>
        <v>エネルギーパワー(株)</v>
      </c>
      <c r="AP763" s="65">
        <f>+IF('（別紙１）原油換算シート【計画用】'!AP763&lt;&gt;"",'（別紙１）原油換算シート【計画用】'!AP763,"")</f>
        <v>5.6999999999999998E-4</v>
      </c>
      <c r="AQ763" s="1" t="str">
        <f>+IF('（別紙１）原油換算シート【計画用】'!AQ763&lt;&gt;"",'（別紙１）原油換算シート【計画用】'!AQ763,"")</f>
        <v/>
      </c>
    </row>
    <row r="764" spans="39:43">
      <c r="AM764" s="40">
        <f>+IF('（別紙１）原油換算シート【計画用】'!AM764&lt;&gt;"",'（別紙１）原油換算シート【計画用】'!AM764,"")</f>
        <v>750</v>
      </c>
      <c r="AN764" s="40" t="str">
        <f>+IF('（別紙１）原油換算シート【計画用】'!AN764&lt;&gt;"",'（別紙１）原油換算シート【計画用】'!AN764,"")</f>
        <v>A0372</v>
      </c>
      <c r="AO764" s="64" t="str">
        <f>+IF('（別紙１）原油換算シート【計画用】'!AO764&lt;&gt;"",'（別紙１）原油換算シート【計画用】'!AO764,"")</f>
        <v>(株)グリムスパワーメニューA</v>
      </c>
      <c r="AP764" s="65">
        <f>+IF('（別紙１）原油換算シート【計画用】'!AP764&lt;&gt;"",'（別紙１）原油換算シート【計画用】'!AP764,"")</f>
        <v>0</v>
      </c>
      <c r="AQ764" s="1" t="str">
        <f>+IF('（別紙１）原油換算シート【計画用】'!AQ764&lt;&gt;"",'（別紙１）原油換算シート【計画用】'!AQ764,"")</f>
        <v/>
      </c>
    </row>
    <row r="765" spans="39:43">
      <c r="AM765" s="40">
        <f>+IF('（別紙１）原油換算シート【計画用】'!AM765&lt;&gt;"",'（別紙１）原油換算シート【計画用】'!AM765,"")</f>
        <v>751</v>
      </c>
      <c r="AN765" s="40" t="str">
        <f>+IF('（別紙１）原油換算シート【計画用】'!AN765&lt;&gt;"",'（別紙１）原油換算シート【計画用】'!AN765,"")</f>
        <v>A0372</v>
      </c>
      <c r="AO765" s="64" t="str">
        <f>+IF('（別紙１）原油換算シート【計画用】'!AO765&lt;&gt;"",'（別紙１）原油換算シート【計画用】'!AO765,"")</f>
        <v>(株)グリムスパワーメニューB(残差)</v>
      </c>
      <c r="AP765" s="65">
        <f>+IF('（別紙１）原油換算シート【計画用】'!AP765&lt;&gt;"",'（別紙１）原油換算シート【計画用】'!AP765,"")</f>
        <v>5.5199999999999997E-4</v>
      </c>
      <c r="AQ765" s="1" t="str">
        <f>+IF('（別紙１）原油換算シート【計画用】'!AQ765&lt;&gt;"",'（別紙１）原油換算シート【計画用】'!AQ765,"")</f>
        <v/>
      </c>
    </row>
    <row r="766" spans="39:43">
      <c r="AM766" s="40">
        <f>+IF('（別紙１）原油換算シート【計画用】'!AM766&lt;&gt;"",'（別紙１）原油換算シート【計画用】'!AM766,"")</f>
        <v>752</v>
      </c>
      <c r="AN766" s="40" t="str">
        <f>+IF('（別紙１）原油換算シート【計画用】'!AN766&lt;&gt;"",'（別紙１）原油換算シート【計画用】'!AN766,"")</f>
        <v>A0372</v>
      </c>
      <c r="AO766" s="64" t="str">
        <f>+IF('（別紙１）原油換算シート【計画用】'!AO766&lt;&gt;"",'（別紙１）原油換算シート【計画用】'!AO766,"")</f>
        <v>(株)グリムスパワー(参考値)事業者全体</v>
      </c>
      <c r="AP766" s="65">
        <f>+IF('（別紙１）原油換算シート【計画用】'!AP766&lt;&gt;"",'（別紙１）原油換算シート【計画用】'!AP766,"")</f>
        <v>5.4699999999999996E-4</v>
      </c>
      <c r="AQ766" s="1" t="str">
        <f>+IF('（別紙１）原油換算シート【計画用】'!AQ766&lt;&gt;"",'（別紙１）原油換算シート【計画用】'!AQ766,"")</f>
        <v/>
      </c>
    </row>
    <row r="767" spans="39:43">
      <c r="AM767" s="40">
        <f>+IF('（別紙１）原油換算シート【計画用】'!AM767&lt;&gt;"",'（別紙１）原油換算シート【計画用】'!AM767,"")</f>
        <v>753</v>
      </c>
      <c r="AN767" s="40" t="str">
        <f>+IF('（別紙１）原油換算シート【計画用】'!AN767&lt;&gt;"",'（別紙１）原油換算シート【計画用】'!AN767,"")</f>
        <v>A0376</v>
      </c>
      <c r="AO767" s="64" t="str">
        <f>+IF('（別紙１）原油換算シート【計画用】'!AO767&lt;&gt;"",'（別紙１）原油換算シート【計画用】'!AO767,"")</f>
        <v>自然電力(株)</v>
      </c>
      <c r="AP767" s="65">
        <f>+IF('（別紙１）原油換算シート【計画用】'!AP767&lt;&gt;"",'（別紙１）原油換算シート【計画用】'!AP767,"")</f>
        <v>5.71E-4</v>
      </c>
      <c r="AQ767" s="1" t="str">
        <f>+IF('（別紙１）原油換算シート【計画用】'!AQ767&lt;&gt;"",'（別紙１）原油換算シート【計画用】'!AQ767,"")</f>
        <v/>
      </c>
    </row>
    <row r="768" spans="39:43">
      <c r="AM768" s="40">
        <f>+IF('（別紙１）原油換算シート【計画用】'!AM768&lt;&gt;"",'（別紙１）原油換算シート【計画用】'!AM768,"")</f>
        <v>754</v>
      </c>
      <c r="AN768" s="40" t="str">
        <f>+IF('（別紙１）原油換算シート【計画用】'!AN768&lt;&gt;"",'（別紙１）原油換算シート【計画用】'!AN768,"")</f>
        <v>A0378</v>
      </c>
      <c r="AO768" s="64" t="str">
        <f>+IF('（別紙１）原油換算シート【計画用】'!AO768&lt;&gt;"",'（別紙１）原油換算シート【計画用】'!AO768,"")</f>
        <v>本庄ガス(株)</v>
      </c>
      <c r="AP768" s="65">
        <f>+IF('（別紙１）原油換算シート【計画用】'!AP768&lt;&gt;"",'（別紙１）原油換算シート【計画用】'!AP768,"")</f>
        <v>4.1899999999999999E-4</v>
      </c>
      <c r="AQ768" s="1" t="str">
        <f>+IF('（別紙１）原油換算シート【計画用】'!AQ768&lt;&gt;"",'（別紙１）原油換算シート【計画用】'!AQ768,"")</f>
        <v/>
      </c>
    </row>
    <row r="769" spans="39:43">
      <c r="AM769" s="40">
        <f>+IF('（別紙１）原油換算シート【計画用】'!AM769&lt;&gt;"",'（別紙１）原油換算シート【計画用】'!AM769,"")</f>
        <v>755</v>
      </c>
      <c r="AN769" s="40" t="str">
        <f>+IF('（別紙１）原油換算シート【計画用】'!AN769&lt;&gt;"",'（別紙１）原油換算シート【計画用】'!AN769,"")</f>
        <v>A0380</v>
      </c>
      <c r="AO769" s="64" t="str">
        <f>+IF('（別紙１）原油換算シート【計画用】'!AO769&lt;&gt;"",'（別紙１）原油換算シート【計画用】'!AO769,"")</f>
        <v>青森県民エナジー(株)</v>
      </c>
      <c r="AP769" s="65">
        <f>+IF('（別紙１）原油換算シート【計画用】'!AP769&lt;&gt;"",'（別紙１）原油換算シート【計画用】'!AP769,"")</f>
        <v>4.84E-4</v>
      </c>
      <c r="AQ769" s="1" t="str">
        <f>+IF('（別紙１）原油換算シート【計画用】'!AQ769&lt;&gt;"",'（別紙１）原油換算シート【計画用】'!AQ769,"")</f>
        <v/>
      </c>
    </row>
    <row r="770" spans="39:43">
      <c r="AM770" s="40">
        <f>+IF('（別紙１）原油換算シート【計画用】'!AM770&lt;&gt;"",'（別紙１）原油換算シート【計画用】'!AM770,"")</f>
        <v>756</v>
      </c>
      <c r="AN770" s="40" t="str">
        <f>+IF('（別紙１）原油換算シート【計画用】'!AN770&lt;&gt;"",'（別紙１）原油換算シート【計画用】'!AN770,"")</f>
        <v>A0381</v>
      </c>
      <c r="AO770" s="64" t="str">
        <f>+IF('（別紙１）原油換算シート【計画用】'!AO770&lt;&gt;"",'（別紙１）原油換算シート【計画用】'!AO770,"")</f>
        <v>国際航業(株)メニューA</v>
      </c>
      <c r="AP770" s="65">
        <f>+IF('（別紙１）原油換算シート【計画用】'!AP770&lt;&gt;"",'（別紙１）原油換算シート【計画用】'!AP770,"")</f>
        <v>0</v>
      </c>
      <c r="AQ770" s="1" t="str">
        <f>+IF('（別紙１）原油換算シート【計画用】'!AQ770&lt;&gt;"",'（別紙１）原油換算シート【計画用】'!AQ770,"")</f>
        <v/>
      </c>
    </row>
    <row r="771" spans="39:43">
      <c r="AM771" s="40">
        <f>+IF('（別紙１）原油換算シート【計画用】'!AM771&lt;&gt;"",'（別紙１）原油換算シート【計画用】'!AM771,"")</f>
        <v>757</v>
      </c>
      <c r="AN771" s="40" t="str">
        <f>+IF('（別紙１）原油換算シート【計画用】'!AN771&lt;&gt;"",'（別紙１）原油換算シート【計画用】'!AN771,"")</f>
        <v>A0381</v>
      </c>
      <c r="AO771" s="64" t="str">
        <f>+IF('（別紙１）原油換算シート【計画用】'!AO771&lt;&gt;"",'（別紙１）原油換算シート【計画用】'!AO771,"")</f>
        <v>国際航業(株)メニューB(残差)</v>
      </c>
      <c r="AP771" s="65">
        <f>+IF('（別紙１）原油換算シート【計画用】'!AP771&lt;&gt;"",'（別紙１）原油換算シート【計画用】'!AP771,"")</f>
        <v>6.4400000000000004E-4</v>
      </c>
      <c r="AQ771" s="1" t="str">
        <f>+IF('（別紙１）原油換算シート【計画用】'!AQ771&lt;&gt;"",'（別紙１）原油換算シート【計画用】'!AQ771,"")</f>
        <v/>
      </c>
    </row>
    <row r="772" spans="39:43">
      <c r="AM772" s="40">
        <f>+IF('（別紙１）原油換算シート【計画用】'!AM772&lt;&gt;"",'（別紙１）原油換算シート【計画用】'!AM772,"")</f>
        <v>758</v>
      </c>
      <c r="AN772" s="40" t="str">
        <f>+IF('（別紙１）原油換算シート【計画用】'!AN772&lt;&gt;"",'（別紙１）原油換算シート【計画用】'!AN772,"")</f>
        <v>A0381</v>
      </c>
      <c r="AO772" s="64" t="str">
        <f>+IF('（別紙１）原油換算シート【計画用】'!AO772&lt;&gt;"",'（別紙１）原油換算シート【計画用】'!AO772,"")</f>
        <v>国際航業(株)(参考値)事業者全体</v>
      </c>
      <c r="AP772" s="65">
        <f>+IF('（別紙１）原油換算シート【計画用】'!AP772&lt;&gt;"",'（別紙１）原油換算シート【計画用】'!AP772,"")</f>
        <v>2.6800000000000001E-4</v>
      </c>
      <c r="AQ772" s="1" t="str">
        <f>+IF('（別紙１）原油換算シート【計画用】'!AQ772&lt;&gt;"",'（別紙１）原油換算シート【計画用】'!AQ772,"")</f>
        <v/>
      </c>
    </row>
    <row r="773" spans="39:43">
      <c r="AM773" s="40">
        <f>+IF('（別紙１）原油換算シート【計画用】'!AM773&lt;&gt;"",'（別紙１）原油換算シート【計画用】'!AM773,"")</f>
        <v>759</v>
      </c>
      <c r="AN773" s="40" t="str">
        <f>+IF('（別紙１）原油換算シート【計画用】'!AN773&lt;&gt;"",'（別紙１）原油換算シート【計画用】'!AN773,"")</f>
        <v>A0382</v>
      </c>
      <c r="AO773" s="64" t="str">
        <f>+IF('（別紙１）原油換算シート【計画用】'!AO773&lt;&gt;"",'（別紙１）原油換算シート【計画用】'!AO773,"")</f>
        <v>ローカルでんき(株)メニューA</v>
      </c>
      <c r="AP773" s="65">
        <f>+IF('（別紙１）原油換算シート【計画用】'!AP773&lt;&gt;"",'（別紙１）原油換算シート【計画用】'!AP773,"")</f>
        <v>0</v>
      </c>
      <c r="AQ773" s="1" t="str">
        <f>+IF('（別紙１）原油換算シート【計画用】'!AQ773&lt;&gt;"",'（別紙１）原油換算シート【計画用】'!AQ773,"")</f>
        <v/>
      </c>
    </row>
    <row r="774" spans="39:43">
      <c r="AM774" s="40">
        <f>+IF('（別紙１）原油換算シート【計画用】'!AM774&lt;&gt;"",'（別紙１）原油換算シート【計画用】'!AM774,"")</f>
        <v>760</v>
      </c>
      <c r="AN774" s="40" t="str">
        <f>+IF('（別紙１）原油換算シート【計画用】'!AN774&lt;&gt;"",'（別紙１）原油換算シート【計画用】'!AN774,"")</f>
        <v>A0382</v>
      </c>
      <c r="AO774" s="64" t="str">
        <f>+IF('（別紙１）原油換算シート【計画用】'!AO774&lt;&gt;"",'（別紙１）原油換算シート【計画用】'!AO774,"")</f>
        <v>ローカルでんき(株)メニューB(残差)</v>
      </c>
      <c r="AP774" s="65">
        <f>+IF('（別紙１）原油換算シート【計画用】'!AP774&lt;&gt;"",'（別紙１）原油換算シート【計画用】'!AP774,"")</f>
        <v>5.4100000000000003E-4</v>
      </c>
      <c r="AQ774" s="1" t="str">
        <f>+IF('（別紙１）原油換算シート【計画用】'!AQ774&lt;&gt;"",'（別紙１）原油換算シート【計画用】'!AQ774,"")</f>
        <v/>
      </c>
    </row>
    <row r="775" spans="39:43">
      <c r="AM775" s="40">
        <f>+IF('（別紙１）原油換算シート【計画用】'!AM775&lt;&gt;"",'（別紙１）原油換算シート【計画用】'!AM775,"")</f>
        <v>761</v>
      </c>
      <c r="AN775" s="40" t="str">
        <f>+IF('（別紙１）原油換算シート【計画用】'!AN775&lt;&gt;"",'（別紙１）原油換算シート【計画用】'!AN775,"")</f>
        <v>A0382</v>
      </c>
      <c r="AO775" s="64" t="str">
        <f>+IF('（別紙１）原油換算シート【計画用】'!AO775&lt;&gt;"",'（別紙１）原油換算シート【計画用】'!AO775,"")</f>
        <v>ローカルでんき(株)(参考値)事業者全体</v>
      </c>
      <c r="AP775" s="65">
        <f>+IF('（別紙１）原油換算シート【計画用】'!AP775&lt;&gt;"",'（別紙１）原油換算シート【計画用】'!AP775,"")</f>
        <v>4.7699999999999999E-4</v>
      </c>
      <c r="AQ775" s="1" t="str">
        <f>+IF('（別紙１）原油換算シート【計画用】'!AQ775&lt;&gt;"",'（別紙１）原油換算シート【計画用】'!AQ775,"")</f>
        <v/>
      </c>
    </row>
    <row r="776" spans="39:43">
      <c r="AM776" s="40">
        <f>+IF('（別紙１）原油換算シート【計画用】'!AM776&lt;&gt;"",'（別紙１）原油換算シート【計画用】'!AM776,"")</f>
        <v>762</v>
      </c>
      <c r="AN776" s="40" t="str">
        <f>+IF('（別紙１）原油換算シート【計画用】'!AN776&lt;&gt;"",'（別紙１）原油換算シート【計画用】'!AN776,"")</f>
        <v>A0383</v>
      </c>
      <c r="AO776" s="64" t="str">
        <f>+IF('（別紙１）原油換算シート【計画用】'!AO776&lt;&gt;"",'（別紙１）原油換算シート【計画用】'!AO776,"")</f>
        <v>(株)明治産業</v>
      </c>
      <c r="AP776" s="65">
        <f>+IF('（別紙１）原油換算シート【計画用】'!AP776&lt;&gt;"",'（別紙１）原油換算シート【計画用】'!AP776,"")</f>
        <v>4.4099999999999999E-4</v>
      </c>
      <c r="AQ776" s="1" t="str">
        <f>+IF('（別紙１）原油換算シート【計画用】'!AQ776&lt;&gt;"",'（別紙１）原油換算シート【計画用】'!AQ776,"")</f>
        <v/>
      </c>
    </row>
    <row r="777" spans="39:43">
      <c r="AM777" s="40">
        <f>+IF('（別紙１）原油換算シート【計画用】'!AM777&lt;&gt;"",'（別紙１）原油換算シート【計画用】'!AM777,"")</f>
        <v>763</v>
      </c>
      <c r="AN777" s="40" t="str">
        <f>+IF('（別紙１）原油換算シート【計画用】'!AN777&lt;&gt;"",'（別紙１）原油換算シート【計画用】'!AN777,"")</f>
        <v>A0385</v>
      </c>
      <c r="AO777" s="64" t="str">
        <f>+IF('（別紙１）原油換算シート【計画用】'!AO777&lt;&gt;"",'（別紙１）原油換算シート【計画用】'!AO777,"")</f>
        <v>岡山電力(株)メニューA</v>
      </c>
      <c r="AP777" s="65">
        <f>+IF('（別紙１）原油換算シート【計画用】'!AP777&lt;&gt;"",'（別紙１）原油換算シート【計画用】'!AP777,"")</f>
        <v>0</v>
      </c>
      <c r="AQ777" s="1" t="str">
        <f>+IF('（別紙１）原油換算シート【計画用】'!AQ777&lt;&gt;"",'（別紙１）原油換算シート【計画用】'!AQ777,"")</f>
        <v/>
      </c>
    </row>
    <row r="778" spans="39:43">
      <c r="AM778" s="40">
        <f>+IF('（別紙１）原油換算シート【計画用】'!AM778&lt;&gt;"",'（別紙１）原油換算シート【計画用】'!AM778,"")</f>
        <v>764</v>
      </c>
      <c r="AN778" s="40" t="str">
        <f>+IF('（別紙１）原油換算シート【計画用】'!AN778&lt;&gt;"",'（別紙１）原油換算シート【計画用】'!AN778,"")</f>
        <v>A0385</v>
      </c>
      <c r="AO778" s="64" t="str">
        <f>+IF('（別紙１）原油換算シート【計画用】'!AO778&lt;&gt;"",'（別紙１）原油換算シート【計画用】'!AO778,"")</f>
        <v>岡山電力(株)メニューB(残差)</v>
      </c>
      <c r="AP778" s="65">
        <f>+IF('（別紙１）原油換算シート【計画用】'!AP778&lt;&gt;"",'（別紙１）原油換算シート【計画用】'!AP778,"")</f>
        <v>4.55E-4</v>
      </c>
      <c r="AQ778" s="1" t="str">
        <f>+IF('（別紙１）原油換算シート【計画用】'!AQ778&lt;&gt;"",'（別紙１）原油換算シート【計画用】'!AQ778,"")</f>
        <v/>
      </c>
    </row>
    <row r="779" spans="39:43">
      <c r="AM779" s="40">
        <f>+IF('（別紙１）原油換算シート【計画用】'!AM779&lt;&gt;"",'（別紙１）原油換算シート【計画用】'!AM779,"")</f>
        <v>765</v>
      </c>
      <c r="AN779" s="40" t="str">
        <f>+IF('（別紙１）原油換算シート【計画用】'!AN779&lt;&gt;"",'（別紙１）原油換算シート【計画用】'!AN779,"")</f>
        <v>A0385</v>
      </c>
      <c r="AO779" s="64" t="str">
        <f>+IF('（別紙１）原油換算シート【計画用】'!AO779&lt;&gt;"",'（別紙１）原油換算シート【計画用】'!AO779,"")</f>
        <v>岡山電力(株)(参考値)事業者全体</v>
      </c>
      <c r="AP779" s="65">
        <f>+IF('（別紙１）原油換算シート【計画用】'!AP779&lt;&gt;"",'（別紙１）原油換算シート【計画用】'!AP779,"")</f>
        <v>4.35E-4</v>
      </c>
      <c r="AQ779" s="1" t="str">
        <f>+IF('（別紙１）原油換算シート【計画用】'!AQ779&lt;&gt;"",'（別紙１）原油換算シート【計画用】'!AQ779,"")</f>
        <v/>
      </c>
    </row>
    <row r="780" spans="39:43">
      <c r="AM780" s="40">
        <f>+IF('（別紙１）原油換算シート【計画用】'!AM780&lt;&gt;"",'（別紙１）原油換算シート【計画用】'!AM780,"")</f>
        <v>766</v>
      </c>
      <c r="AN780" s="40" t="str">
        <f>+IF('（別紙１）原油換算シート【計画用】'!AN780&lt;&gt;"",'（別紙１）原油換算シート【計画用】'!AN780,"")</f>
        <v>A0386</v>
      </c>
      <c r="AO780" s="64" t="str">
        <f>+IF('（別紙１）原油換算シート【計画用】'!AO780&lt;&gt;"",'（別紙１）原油換算シート【計画用】'!AO780,"")</f>
        <v>ミライフ(株)メニューA</v>
      </c>
      <c r="AP780" s="65">
        <f>+IF('（別紙１）原油換算シート【計画用】'!AP780&lt;&gt;"",'（別紙１）原油換算シート【計画用】'!AP780,"")</f>
        <v>0</v>
      </c>
      <c r="AQ780" s="1" t="str">
        <f>+IF('（別紙１）原油換算シート【計画用】'!AQ780&lt;&gt;"",'（別紙１）原油換算シート【計画用】'!AQ780,"")</f>
        <v/>
      </c>
    </row>
    <row r="781" spans="39:43">
      <c r="AM781" s="40">
        <f>+IF('（別紙１）原油換算シート【計画用】'!AM781&lt;&gt;"",'（別紙１）原油換算シート【計画用】'!AM781,"")</f>
        <v>767</v>
      </c>
      <c r="AN781" s="40" t="str">
        <f>+IF('（別紙１）原油換算シート【計画用】'!AN781&lt;&gt;"",'（別紙１）原油換算シート【計画用】'!AN781,"")</f>
        <v>A0386</v>
      </c>
      <c r="AO781" s="64" t="str">
        <f>+IF('（別紙１）原油換算シート【計画用】'!AO781&lt;&gt;"",'（別紙１）原油換算シート【計画用】'!AO781,"")</f>
        <v>ミライフ(株)メニューB(残差)</v>
      </c>
      <c r="AP781" s="65">
        <f>+IF('（別紙１）原油換算シート【計画用】'!AP781&lt;&gt;"",'（別紙１）原油換算シート【計画用】'!AP781,"")</f>
        <v>4.2000000000000002E-4</v>
      </c>
      <c r="AQ781" s="1" t="str">
        <f>+IF('（別紙１）原油換算シート【計画用】'!AQ781&lt;&gt;"",'（別紙１）原油換算シート【計画用】'!AQ781,"")</f>
        <v/>
      </c>
    </row>
    <row r="782" spans="39:43">
      <c r="AM782" s="40">
        <f>+IF('（別紙１）原油換算シート【計画用】'!AM782&lt;&gt;"",'（別紙１）原油換算シート【計画用】'!AM782,"")</f>
        <v>768</v>
      </c>
      <c r="AN782" s="40" t="str">
        <f>+IF('（別紙１）原油換算シート【計画用】'!AN782&lt;&gt;"",'（別紙１）原油換算シート【計画用】'!AN782,"")</f>
        <v>A0386</v>
      </c>
      <c r="AO782" s="64" t="str">
        <f>+IF('（別紙１）原油換算シート【計画用】'!AO782&lt;&gt;"",'（別紙１）原油換算シート【計画用】'!AO782,"")</f>
        <v>ミライフ(株)(参考値)事業者全体</v>
      </c>
      <c r="AP782" s="65">
        <f>+IF('（別紙１）原油換算シート【計画用】'!AP782&lt;&gt;"",'（別紙１）原油換算シート【計画用】'!AP782,"")</f>
        <v>4.1599999999999997E-4</v>
      </c>
      <c r="AQ782" s="1" t="str">
        <f>+IF('（別紙１）原油換算シート【計画用】'!AQ782&lt;&gt;"",'（別紙１）原油換算シート【計画用】'!AQ782,"")</f>
        <v/>
      </c>
    </row>
    <row r="783" spans="39:43">
      <c r="AM783" s="40">
        <f>+IF('（別紙１）原油換算シート【計画用】'!AM783&lt;&gt;"",'（別紙１）原油換算シート【計画用】'!AM783,"")</f>
        <v>769</v>
      </c>
      <c r="AN783" s="40" t="str">
        <f>+IF('（別紙１）原油換算シート【計画用】'!AN783&lt;&gt;"",'（別紙１）原油換算シート【計画用】'!AN783,"")</f>
        <v>A0388</v>
      </c>
      <c r="AO783" s="64" t="str">
        <f>+IF('（別紙１）原油換算シート【計画用】'!AO783&lt;&gt;"",'（別紙１）原油換算シート【計画用】'!AO783,"")</f>
        <v>楽天モバイル(株)(旧：楽天エナジー(株))メニューA</v>
      </c>
      <c r="AP783" s="65">
        <f>+IF('（別紙１）原油換算シート【計画用】'!AP783&lt;&gt;"",'（別紙１）原油換算シート【計画用】'!AP783,"")</f>
        <v>0</v>
      </c>
      <c r="AQ783" s="1" t="str">
        <f>+IF('（別紙１）原油換算シート【計画用】'!AQ783&lt;&gt;"",'（別紙１）原油換算シート【計画用】'!AQ783,"")</f>
        <v/>
      </c>
    </row>
    <row r="784" spans="39:43">
      <c r="AM784" s="40">
        <f>+IF('（別紙１）原油換算シート【計画用】'!AM784&lt;&gt;"",'（別紙１）原油換算シート【計画用】'!AM784,"")</f>
        <v>770</v>
      </c>
      <c r="AN784" s="40" t="str">
        <f>+IF('（別紙１）原油換算シート【計画用】'!AN784&lt;&gt;"",'（別紙１）原油換算シート【計画用】'!AN784,"")</f>
        <v>A0388</v>
      </c>
      <c r="AO784" s="64" t="str">
        <f>+IF('（別紙１）原油換算シート【計画用】'!AO784&lt;&gt;"",'（別紙１）原油換算シート【計画用】'!AO784,"")</f>
        <v>楽天モバイル(株)(旧：楽天エナジー(株))メニューB</v>
      </c>
      <c r="AP784" s="65">
        <f>+IF('（別紙１）原油換算シート【計画用】'!AP784&lt;&gt;"",'（別紙１）原油換算シート【計画用】'!AP784,"")</f>
        <v>0</v>
      </c>
      <c r="AQ784" s="1" t="str">
        <f>+IF('（別紙１）原油換算シート【計画用】'!AQ784&lt;&gt;"",'（別紙１）原油換算シート【計画用】'!AQ784,"")</f>
        <v/>
      </c>
    </row>
    <row r="785" spans="39:43">
      <c r="AM785" s="40">
        <f>+IF('（別紙１）原油換算シート【計画用】'!AM785&lt;&gt;"",'（別紙１）原油換算シート【計画用】'!AM785,"")</f>
        <v>771</v>
      </c>
      <c r="AN785" s="40" t="str">
        <f>+IF('（別紙１）原油換算シート【計画用】'!AN785&lt;&gt;"",'（別紙１）原油換算シート【計画用】'!AN785,"")</f>
        <v>A0388</v>
      </c>
      <c r="AO785" s="64" t="str">
        <f>+IF('（別紙１）原油換算シート【計画用】'!AO785&lt;&gt;"",'（別紙１）原油換算シート【計画用】'!AO785,"")</f>
        <v>楽天モバイル(株)(旧：楽天エナジー(株))メニューC(残差)</v>
      </c>
      <c r="AP785" s="65">
        <f>+IF('（別紙１）原油換算シート【計画用】'!AP785&lt;&gt;"",'（別紙１）原油換算シート【計画用】'!AP785,"")</f>
        <v>5.7799999999999995E-4</v>
      </c>
      <c r="AQ785" s="1" t="str">
        <f>+IF('（別紙１）原油換算シート【計画用】'!AQ785&lt;&gt;"",'（別紙１）原油換算シート【計画用】'!AQ785,"")</f>
        <v/>
      </c>
    </row>
    <row r="786" spans="39:43">
      <c r="AM786" s="40">
        <f>+IF('（別紙１）原油換算シート【計画用】'!AM786&lt;&gt;"",'（別紙１）原油換算シート【計画用】'!AM786,"")</f>
        <v>772</v>
      </c>
      <c r="AN786" s="40" t="str">
        <f>+IF('（別紙１）原油換算シート【計画用】'!AN786&lt;&gt;"",'（別紙１）原油換算シート【計画用】'!AN786,"")</f>
        <v>A0388</v>
      </c>
      <c r="AO786" s="64" t="str">
        <f>+IF('（別紙１）原油換算シート【計画用】'!AO786&lt;&gt;"",'（別紙１）原油換算シート【計画用】'!AO786,"")</f>
        <v>楽天モバイル(株)(旧：楽天エナジー(株))(参考値)事業者全体</v>
      </c>
      <c r="AP786" s="65">
        <f>+IF('（別紙１）原油換算シート【計画用】'!AP786&lt;&gt;"",'（別紙１）原油換算シート【計画用】'!AP786,"")</f>
        <v>5.71E-4</v>
      </c>
      <c r="AQ786" s="1" t="str">
        <f>+IF('（別紙１）原油換算シート【計画用】'!AQ786&lt;&gt;"",'（別紙１）原油換算シート【計画用】'!AQ786,"")</f>
        <v/>
      </c>
    </row>
    <row r="787" spans="39:43">
      <c r="AM787" s="40">
        <f>+IF('（別紙１）原油換算シート【計画用】'!AM787&lt;&gt;"",'（別紙１）原油換算シート【計画用】'!AM787,"")</f>
        <v>773</v>
      </c>
      <c r="AN787" s="40" t="str">
        <f>+IF('（別紙１）原油換算シート【計画用】'!AN787&lt;&gt;"",'（別紙１）原油換算シート【計画用】'!AN787,"")</f>
        <v>A0389</v>
      </c>
      <c r="AO787" s="64" t="str">
        <f>+IF('（別紙１）原油換算シート【計画用】'!AO787&lt;&gt;"",'（別紙１）原油換算シート【計画用】'!AO787,"")</f>
        <v>うすきエネルギー(株)</v>
      </c>
      <c r="AP787" s="65">
        <f>+IF('（別紙１）原油換算シート【計画用】'!AP787&lt;&gt;"",'（別紙１）原油換算シート【計画用】'!AP787,"")</f>
        <v>5.5500000000000005E-4</v>
      </c>
      <c r="AQ787" s="1" t="str">
        <f>+IF('（別紙１）原油換算シート【計画用】'!AQ787&lt;&gt;"",'（別紙１）原油換算シート【計画用】'!AQ787,"")</f>
        <v/>
      </c>
    </row>
    <row r="788" spans="39:43">
      <c r="AM788" s="40">
        <f>+IF('（別紙１）原油換算シート【計画用】'!AM788&lt;&gt;"",'（別紙１）原油換算シート【計画用】'!AM788,"")</f>
        <v>774</v>
      </c>
      <c r="AN788" s="40" t="str">
        <f>+IF('（別紙１）原油換算シート【計画用】'!AN788&lt;&gt;"",'（別紙１）原油換算シート【計画用】'!AN788,"")</f>
        <v>A0391</v>
      </c>
      <c r="AO788" s="64" t="str">
        <f>+IF('（別紙１）原油換算シート【計画用】'!AO788&lt;&gt;"",'（別紙１）原油換算シート【計画用】'!AO788,"")</f>
        <v>森のエネルギー(株)</v>
      </c>
      <c r="AP788" s="65">
        <f>+IF('（別紙１）原油換算シート【計画用】'!AP788&lt;&gt;"",'（別紙１）原油換算シート【計画用】'!AP788,"")</f>
        <v>5.6300000000000002E-4</v>
      </c>
      <c r="AQ788" s="1" t="str">
        <f>+IF('（別紙１）原油換算シート【計画用】'!AQ788&lt;&gt;"",'（別紙１）原油換算シート【計画用】'!AQ788,"")</f>
        <v/>
      </c>
    </row>
    <row r="789" spans="39:43">
      <c r="AM789" s="40">
        <f>+IF('（別紙１）原油換算シート【計画用】'!AM789&lt;&gt;"",'（別紙１）原油換算シート【計画用】'!AM789,"")</f>
        <v>775</v>
      </c>
      <c r="AN789" s="40" t="str">
        <f>+IF('（別紙１）原油換算シート【計画用】'!AN789&lt;&gt;"",'（別紙１）原油換算シート【計画用】'!AN789,"")</f>
        <v>A0392</v>
      </c>
      <c r="AO789" s="64" t="str">
        <f>+IF('（別紙１）原油換算シート【計画用】'!AO789&lt;&gt;"",'（別紙１）原油換算シート【計画用】'!AO789,"")</f>
        <v>岐阜電力(株)メニューA</v>
      </c>
      <c r="AP789" s="65">
        <f>+IF('（別紙１）原油換算シート【計画用】'!AP789&lt;&gt;"",'（別紙１）原油換算シート【計画用】'!AP789,"")</f>
        <v>0</v>
      </c>
      <c r="AQ789" s="1" t="str">
        <f>+IF('（別紙１）原油換算シート【計画用】'!AQ789&lt;&gt;"",'（別紙１）原油換算シート【計画用】'!AQ789,"")</f>
        <v/>
      </c>
    </row>
    <row r="790" spans="39:43">
      <c r="AM790" s="40">
        <f>+IF('（別紙１）原油換算シート【計画用】'!AM790&lt;&gt;"",'（別紙１）原油換算シート【計画用】'!AM790,"")</f>
        <v>776</v>
      </c>
      <c r="AN790" s="40" t="str">
        <f>+IF('（別紙１）原油換算シート【計画用】'!AN790&lt;&gt;"",'（別紙１）原油換算シート【計画用】'!AN790,"")</f>
        <v>A0392</v>
      </c>
      <c r="AO790" s="64" t="str">
        <f>+IF('（別紙１）原油換算シート【計画用】'!AO790&lt;&gt;"",'（別紙１）原油換算シート【計画用】'!AO790,"")</f>
        <v>岐阜電力(株)(参考値)事業者全体</v>
      </c>
      <c r="AP790" s="65">
        <f>+IF('（別紙１）原油換算シート【計画用】'!AP790&lt;&gt;"",'（別紙１）原油換算シート【計画用】'!AP790,"")</f>
        <v>0</v>
      </c>
      <c r="AQ790" s="1" t="str">
        <f>+IF('（別紙１）原油換算シート【計画用】'!AQ790&lt;&gt;"",'（別紙１）原油換算シート【計画用】'!AQ790,"")</f>
        <v/>
      </c>
    </row>
    <row r="791" spans="39:43">
      <c r="AM791" s="40">
        <f>+IF('（別紙１）原油換算シート【計画用】'!AM791&lt;&gt;"",'（別紙１）原油換算シート【計画用】'!AM791,"")</f>
        <v>777</v>
      </c>
      <c r="AN791" s="40" t="str">
        <f>+IF('（別紙１）原油換算シート【計画用】'!AN791&lt;&gt;"",'（別紙１）原油換算シート【計画用】'!AN791,"")</f>
        <v>A0397</v>
      </c>
      <c r="AO791" s="64" t="str">
        <f>+IF('（別紙１）原油換算シート【計画用】'!AO791&lt;&gt;"",'（別紙１）原油換算シート【計画用】'!AO791,"")</f>
        <v>名南共同エネルギー(株)</v>
      </c>
      <c r="AP791" s="65">
        <f>+IF('（別紙１）原油換算シート【計画用】'!AP791&lt;&gt;"",'（別紙１）原油換算シート【計画用】'!AP791,"")</f>
        <v>4.1899999999999999E-4</v>
      </c>
      <c r="AQ791" s="1" t="str">
        <f>+IF('（別紙１）原油換算シート【計画用】'!AQ791&lt;&gt;"",'（別紙１）原油換算シート【計画用】'!AQ791,"")</f>
        <v/>
      </c>
    </row>
    <row r="792" spans="39:43">
      <c r="AM792" s="40">
        <f>+IF('（別紙１）原油換算シート【計画用】'!AM792&lt;&gt;"",'（別紙１）原油換算シート【計画用】'!AM792,"")</f>
        <v>778</v>
      </c>
      <c r="AN792" s="40" t="str">
        <f>+IF('（別紙１）原油換算シート【計画用】'!AN792&lt;&gt;"",'（別紙１）原油換算シート【計画用】'!AN792,"")</f>
        <v>A0398</v>
      </c>
      <c r="AO792" s="64" t="str">
        <f>+IF('（別紙１）原油換算シート【計画用】'!AO792&lt;&gt;"",'（別紙１）原油換算シート【計画用】'!AO792,"")</f>
        <v>Apaman Energy(株)</v>
      </c>
      <c r="AP792" s="65">
        <f>+IF('（別紙１）原油換算シート【計画用】'!AP792&lt;&gt;"",'（別紙１）原油換算シート【計画用】'!AP792,"")</f>
        <v>6.3699999999999998E-4</v>
      </c>
      <c r="AQ792" s="1" t="str">
        <f>+IF('（別紙１）原油換算シート【計画用】'!AQ792&lt;&gt;"",'（別紙１）原油換算シート【計画用】'!AQ792,"")</f>
        <v/>
      </c>
    </row>
    <row r="793" spans="39:43">
      <c r="AM793" s="40">
        <f>+IF('（別紙１）原油換算シート【計画用】'!AM793&lt;&gt;"",'（別紙１）原油換算シート【計画用】'!AM793,"")</f>
        <v>779</v>
      </c>
      <c r="AN793" s="40" t="str">
        <f>+IF('（別紙１）原油換算シート【計画用】'!AN793&lt;&gt;"",'（別紙１）原油換算シート【計画用】'!AN793,"")</f>
        <v>A0405</v>
      </c>
      <c r="AO793" s="64" t="str">
        <f>+IF('（別紙１）原油換算シート【計画用】'!AO793&lt;&gt;"",'（別紙１）原油換算シート【計画用】'!AO793,"")</f>
        <v>アストマックス・エネルギー(株)メニューA</v>
      </c>
      <c r="AP793" s="65">
        <f>+IF('（別紙１）原油換算シート【計画用】'!AP793&lt;&gt;"",'（別紙１）原油換算シート【計画用】'!AP793,"")</f>
        <v>0</v>
      </c>
      <c r="AQ793" s="1" t="str">
        <f>+IF('（別紙１）原油換算シート【計画用】'!AQ793&lt;&gt;"",'（別紙１）原油換算シート【計画用】'!AQ793,"")</f>
        <v/>
      </c>
    </row>
    <row r="794" spans="39:43">
      <c r="AM794" s="40">
        <f>+IF('（別紙１）原油換算シート【計画用】'!AM794&lt;&gt;"",'（別紙１）原油換算シート【計画用】'!AM794,"")</f>
        <v>780</v>
      </c>
      <c r="AN794" s="40" t="str">
        <f>+IF('（別紙１）原油換算シート【計画用】'!AN794&lt;&gt;"",'（別紙１）原油換算シート【計画用】'!AN794,"")</f>
        <v>A0405</v>
      </c>
      <c r="AO794" s="64" t="str">
        <f>+IF('（別紙１）原油換算シート【計画用】'!AO794&lt;&gt;"",'（別紙１）原油換算シート【計画用】'!AO794,"")</f>
        <v>アストマックス・エネルギー(株)メニューB</v>
      </c>
      <c r="AP794" s="65">
        <f>+IF('（別紙１）原油換算シート【計画用】'!AP794&lt;&gt;"",'（別紙１）原油換算シート【計画用】'!AP794,"")</f>
        <v>0</v>
      </c>
      <c r="AQ794" s="1" t="str">
        <f>+IF('（別紙１）原油換算シート【計画用】'!AQ794&lt;&gt;"",'（別紙１）原油換算シート【計画用】'!AQ794,"")</f>
        <v/>
      </c>
    </row>
    <row r="795" spans="39:43">
      <c r="AM795" s="40">
        <f>+IF('（別紙１）原油換算シート【計画用】'!AM795&lt;&gt;"",'（別紙１）原油換算シート【計画用】'!AM795,"")</f>
        <v>781</v>
      </c>
      <c r="AN795" s="40" t="str">
        <f>+IF('（別紙１）原油換算シート【計画用】'!AN795&lt;&gt;"",'（別紙１）原油換算シート【計画用】'!AN795,"")</f>
        <v>A0405</v>
      </c>
      <c r="AO795" s="64" t="str">
        <f>+IF('（別紙１）原油換算シート【計画用】'!AO795&lt;&gt;"",'（別紙１）原油換算シート【計画用】'!AO795,"")</f>
        <v>アストマックス・エネルギー(株)メニューC</v>
      </c>
      <c r="AP795" s="65">
        <f>+IF('（別紙１）原油換算シート【計画用】'!AP795&lt;&gt;"",'（別紙１）原油換算シート【計画用】'!AP795,"")</f>
        <v>0</v>
      </c>
      <c r="AQ795" s="1" t="str">
        <f>+IF('（別紙１）原油換算シート【計画用】'!AQ795&lt;&gt;"",'（別紙１）原油換算シート【計画用】'!AQ795,"")</f>
        <v/>
      </c>
    </row>
    <row r="796" spans="39:43">
      <c r="AM796" s="40">
        <f>+IF('（別紙１）原油換算シート【計画用】'!AM796&lt;&gt;"",'（別紙１）原油換算シート【計画用】'!AM796,"")</f>
        <v>782</v>
      </c>
      <c r="AN796" s="40" t="str">
        <f>+IF('（別紙１）原油換算シート【計画用】'!AN796&lt;&gt;"",'（別紙１）原油換算シート【計画用】'!AN796,"")</f>
        <v>A0405</v>
      </c>
      <c r="AO796" s="64" t="str">
        <f>+IF('（別紙１）原油換算シート【計画用】'!AO796&lt;&gt;"",'（別紙１）原油換算シート【計画用】'!AO796,"")</f>
        <v>アストマックス・エネルギー(株)メニューD(残差)</v>
      </c>
      <c r="AP796" s="65">
        <f>+IF('（別紙１）原油換算シート【計画用】'!AP796&lt;&gt;"",'（別紙１）原油換算シート【計画用】'!AP796,"")</f>
        <v>6.4199999999999999E-4</v>
      </c>
      <c r="AQ796" s="1" t="str">
        <f>+IF('（別紙１）原油換算シート【計画用】'!AQ796&lt;&gt;"",'（別紙１）原油換算シート【計画用】'!AQ796,"")</f>
        <v/>
      </c>
    </row>
    <row r="797" spans="39:43">
      <c r="AM797" s="40">
        <f>+IF('（別紙１）原油換算シート【計画用】'!AM797&lt;&gt;"",'（別紙１）原油換算シート【計画用】'!AM797,"")</f>
        <v>783</v>
      </c>
      <c r="AN797" s="40" t="str">
        <f>+IF('（別紙１）原油換算シート【計画用】'!AN797&lt;&gt;"",'（別紙１）原油換算シート【計画用】'!AN797,"")</f>
        <v>A0405</v>
      </c>
      <c r="AO797" s="64" t="str">
        <f>+IF('（別紙１）原油換算シート【計画用】'!AO797&lt;&gt;"",'（別紙１）原油換算シート【計画用】'!AO797,"")</f>
        <v>アストマックス・エネルギー(株)(参考値)事業者全体</v>
      </c>
      <c r="AP797" s="65">
        <f>+IF('（別紙１）原油換算シート【計画用】'!AP797&lt;&gt;"",'（別紙１）原油換算シート【計画用】'!AP797,"")</f>
        <v>6.2299999999999996E-4</v>
      </c>
      <c r="AQ797" s="1" t="str">
        <f>+IF('（別紙１）原油換算シート【計画用】'!AQ797&lt;&gt;"",'（別紙１）原油換算シート【計画用】'!AQ797,"")</f>
        <v/>
      </c>
    </row>
    <row r="798" spans="39:43">
      <c r="AM798" s="40">
        <f>+IF('（別紙１）原油換算シート【計画用】'!AM798&lt;&gt;"",'（別紙１）原油換算シート【計画用】'!AM798,"")</f>
        <v>784</v>
      </c>
      <c r="AN798" s="40" t="str">
        <f>+IF('（別紙１）原油換算シート【計画用】'!AN798&lt;&gt;"",'（別紙１）原油換算シート【計画用】'!AN798,"")</f>
        <v>A0407</v>
      </c>
      <c r="AO798" s="64" t="str">
        <f>+IF('（別紙１）原油換算シート【計画用】'!AO798&lt;&gt;"",'（別紙１）原油換算シート【計画用】'!AO798,"")</f>
        <v>ALL GREEN POWER(株)</v>
      </c>
      <c r="AP798" s="65">
        <f>+IF('（別紙１）原油換算シート【計画用】'!AP798&lt;&gt;"",'（別紙１）原油換算シート【計画用】'!AP798,"")</f>
        <v>4.2200000000000001E-4</v>
      </c>
      <c r="AQ798" s="1" t="str">
        <f>+IF('（別紙１）原油換算シート【計画用】'!AQ798&lt;&gt;"",'（別紙１）原油換算シート【計画用】'!AQ798,"")</f>
        <v>※</v>
      </c>
    </row>
    <row r="799" spans="39:43">
      <c r="AM799" s="40">
        <f>+IF('（別紙１）原油換算シート【計画用】'!AM799&lt;&gt;"",'（別紙１）原油換算シート【計画用】'!AM799,"")</f>
        <v>785</v>
      </c>
      <c r="AN799" s="40" t="str">
        <f>+IF('（別紙１）原油換算シート【計画用】'!AN799&lt;&gt;"",'（別紙１）原油換算シート【計画用】'!AN799,"")</f>
        <v>A0411</v>
      </c>
      <c r="AO799" s="64" t="str">
        <f>+IF('（別紙１）原油換算シート【計画用】'!AO799&lt;&gt;"",'（別紙１）原油換算シート【計画用】'!AO799,"")</f>
        <v>福井電力(株)</v>
      </c>
      <c r="AP799" s="65">
        <f>+IF('（別紙１）原油換算シート【計画用】'!AP799&lt;&gt;"",'（別紙１）原油換算シート【計画用】'!AP799,"")</f>
        <v>6.11E-4</v>
      </c>
      <c r="AQ799" s="1" t="str">
        <f>+IF('（別紙１）原油換算シート【計画用】'!AQ799&lt;&gt;"",'（別紙１）原油換算シート【計画用】'!AQ799,"")</f>
        <v/>
      </c>
    </row>
    <row r="800" spans="39:43">
      <c r="AM800" s="40">
        <f>+IF('（別紙１）原油換算シート【計画用】'!AM800&lt;&gt;"",'（別紙１）原油換算シート【計画用】'!AM800,"")</f>
        <v>786</v>
      </c>
      <c r="AN800" s="40" t="str">
        <f>+IF('（別紙１）原油換算シート【計画用】'!AN800&lt;&gt;"",'（別紙１）原油換算シート【計画用】'!AN800,"")</f>
        <v>A0413</v>
      </c>
      <c r="AO800" s="64" t="str">
        <f>+IF('（別紙１）原油換算シート【計画用】'!AO800&lt;&gt;"",'（別紙１）原油換算シート【計画用】'!AO800,"")</f>
        <v>(株)MKエネルギー</v>
      </c>
      <c r="AP800" s="65">
        <f>+IF('（別紙１）原油換算シート【計画用】'!AP800&lt;&gt;"",'（別紙１）原油換算シート【計画用】'!AP800,"")</f>
        <v>6.2600000000000004E-4</v>
      </c>
      <c r="AQ800" s="1" t="str">
        <f>+IF('（別紙１）原油換算シート【計画用】'!AQ800&lt;&gt;"",'（別紙１）原油換算シート【計画用】'!AQ800,"")</f>
        <v/>
      </c>
    </row>
    <row r="801" spans="39:43">
      <c r="AM801" s="40">
        <f>+IF('（別紙１）原油換算シート【計画用】'!AM801&lt;&gt;"",'（別紙１）原油換算シート【計画用】'!AM801,"")</f>
        <v>787</v>
      </c>
      <c r="AN801" s="40" t="str">
        <f>+IF('（別紙１）原油換算シート【計画用】'!AN801&lt;&gt;"",'（別紙１）原油換算シート【計画用】'!AN801,"")</f>
        <v>A0415</v>
      </c>
      <c r="AO801" s="64" t="str">
        <f>+IF('（別紙１）原油換算シート【計画用】'!AO801&lt;&gt;"",'（別紙１）原油換算シート【計画用】'!AO801,"")</f>
        <v>エネラボ(株)メニューA</v>
      </c>
      <c r="AP801" s="65">
        <f>+IF('（別紙１）原油換算シート【計画用】'!AP801&lt;&gt;"",'（別紙１）原油換算シート【計画用】'!AP801,"")</f>
        <v>0</v>
      </c>
      <c r="AQ801" s="1" t="str">
        <f>+IF('（別紙１）原油換算シート【計画用】'!AQ801&lt;&gt;"",'（別紙１）原油換算シート【計画用】'!AQ801,"")</f>
        <v/>
      </c>
    </row>
    <row r="802" spans="39:43">
      <c r="AM802" s="40">
        <f>+IF('（別紙１）原油換算シート【計画用】'!AM802&lt;&gt;"",'（別紙１）原油換算シート【計画用】'!AM802,"")</f>
        <v>788</v>
      </c>
      <c r="AN802" s="40" t="str">
        <f>+IF('（別紙１）原油換算シート【計画用】'!AN802&lt;&gt;"",'（別紙１）原油換算シート【計画用】'!AN802,"")</f>
        <v>A0415</v>
      </c>
      <c r="AO802" s="64" t="str">
        <f>+IF('（別紙１）原油換算シート【計画用】'!AO802&lt;&gt;"",'（別紙１）原油換算シート【計画用】'!AO802,"")</f>
        <v>エネラボ(株)メニューB(残差)</v>
      </c>
      <c r="AP802" s="65">
        <f>+IF('（別紙１）原油換算シート【計画用】'!AP802&lt;&gt;"",'（別紙１）原油換算シート【計画用】'!AP802,"")</f>
        <v>4.5800000000000002E-4</v>
      </c>
      <c r="AQ802" s="1" t="str">
        <f>+IF('（別紙１）原油換算シート【計画用】'!AQ802&lt;&gt;"",'（別紙１）原油換算シート【計画用】'!AQ802,"")</f>
        <v/>
      </c>
    </row>
    <row r="803" spans="39:43">
      <c r="AM803" s="40">
        <f>+IF('（別紙１）原油換算シート【計画用】'!AM803&lt;&gt;"",'（別紙１）原油換算シート【計画用】'!AM803,"")</f>
        <v>789</v>
      </c>
      <c r="AN803" s="40" t="str">
        <f>+IF('（別紙１）原油換算シート【計画用】'!AN803&lt;&gt;"",'（別紙１）原油換算シート【計画用】'!AN803,"")</f>
        <v>A0415</v>
      </c>
      <c r="AO803" s="64" t="str">
        <f>+IF('（別紙１）原油換算シート【計画用】'!AO803&lt;&gt;"",'（別紙１）原油換算シート【計画用】'!AO803,"")</f>
        <v>エネラボ(株)(参考値)事業者全体</v>
      </c>
      <c r="AP803" s="65">
        <f>+IF('（別紙１）原油換算シート【計画用】'!AP803&lt;&gt;"",'（別紙１）原油換算シート【計画用】'!AP803,"")</f>
        <v>4.5800000000000002E-4</v>
      </c>
      <c r="AQ803" s="1" t="str">
        <f>+IF('（別紙１）原油換算シート【計画用】'!AQ803&lt;&gt;"",'（別紙１）原油換算シート【計画用】'!AQ803,"")</f>
        <v/>
      </c>
    </row>
    <row r="804" spans="39:43">
      <c r="AM804" s="40">
        <f>+IF('（別紙１）原油換算シート【計画用】'!AM804&lt;&gt;"",'（別紙１）原油換算シート【計画用】'!AM804,"")</f>
        <v>790</v>
      </c>
      <c r="AN804" s="40" t="str">
        <f>+IF('（別紙１）原油換算シート【計画用】'!AN804&lt;&gt;"",'（別紙１）原油換算シート【計画用】'!AN804,"")</f>
        <v>A0419</v>
      </c>
      <c r="AO804" s="64" t="str">
        <f>+IF('（別紙１）原油換算シート【計画用】'!AO804&lt;&gt;"",'（別紙１）原油換算シート【計画用】'!AO804,"")</f>
        <v>スマートエナジー磐田(株)メニューA</v>
      </c>
      <c r="AP804" s="65">
        <f>+IF('（別紙１）原油換算シート【計画用】'!AP804&lt;&gt;"",'（別紙１）原油換算シート【計画用】'!AP804,"")</f>
        <v>0</v>
      </c>
      <c r="AQ804" s="1" t="str">
        <f>+IF('（別紙１）原油換算シート【計画用】'!AQ804&lt;&gt;"",'（別紙１）原油換算シート【計画用】'!AQ804,"")</f>
        <v/>
      </c>
    </row>
    <row r="805" spans="39:43">
      <c r="AM805" s="40">
        <f>+IF('（別紙１）原油換算シート【計画用】'!AM805&lt;&gt;"",'（別紙１）原油換算シート【計画用】'!AM805,"")</f>
        <v>791</v>
      </c>
      <c r="AN805" s="40" t="str">
        <f>+IF('（別紙１）原油換算シート【計画用】'!AN805&lt;&gt;"",'（別紙１）原油換算シート【計画用】'!AN805,"")</f>
        <v>A0419</v>
      </c>
      <c r="AO805" s="64" t="str">
        <f>+IF('（別紙１）原油換算シート【計画用】'!AO805&lt;&gt;"",'（別紙１）原油換算シート【計画用】'!AO805,"")</f>
        <v>スマートエナジー磐田(株)メニューB</v>
      </c>
      <c r="AP805" s="65">
        <f>+IF('（別紙１）原油換算シート【計画用】'!AP805&lt;&gt;"",'（別紙１）原油換算シート【計画用】'!AP805,"")</f>
        <v>3.0600000000000001E-4</v>
      </c>
      <c r="AQ805" s="1" t="str">
        <f>+IF('（別紙１）原油換算シート【計画用】'!AQ805&lt;&gt;"",'（別紙１）原油換算シート【計画用】'!AQ805,"")</f>
        <v/>
      </c>
    </row>
    <row r="806" spans="39:43">
      <c r="AM806" s="40">
        <f>+IF('（別紙１）原油換算シート【計画用】'!AM806&lt;&gt;"",'（別紙１）原油換算シート【計画用】'!AM806,"")</f>
        <v>792</v>
      </c>
      <c r="AN806" s="40" t="str">
        <f>+IF('（別紙１）原油換算シート【計画用】'!AN806&lt;&gt;"",'（別紙１）原油換算シート【計画用】'!AN806,"")</f>
        <v>A0419</v>
      </c>
      <c r="AO806" s="64" t="str">
        <f>+IF('（別紙１）原油換算シート【計画用】'!AO806&lt;&gt;"",'（別紙１）原油換算シート【計画用】'!AO806,"")</f>
        <v>スマートエナジー磐田(株)メニューC(残差)</v>
      </c>
      <c r="AP806" s="65">
        <f>+IF('（別紙１）原油換算シート【計画用】'!AP806&lt;&gt;"",'（別紙１）原油換算シート【計画用】'!AP806,"")</f>
        <v>3.6900000000000002E-4</v>
      </c>
      <c r="AQ806" s="1" t="str">
        <f>+IF('（別紙１）原油換算シート【計画用】'!AQ806&lt;&gt;"",'（別紙１）原油換算シート【計画用】'!AQ806,"")</f>
        <v/>
      </c>
    </row>
    <row r="807" spans="39:43">
      <c r="AM807" s="40">
        <f>+IF('（別紙１）原油換算シート【計画用】'!AM807&lt;&gt;"",'（別紙１）原油換算シート【計画用】'!AM807,"")</f>
        <v>793</v>
      </c>
      <c r="AN807" s="40" t="str">
        <f>+IF('（別紙１）原油換算シート【計画用】'!AN807&lt;&gt;"",'（別紙１）原油換算シート【計画用】'!AN807,"")</f>
        <v>A0419</v>
      </c>
      <c r="AO807" s="64" t="str">
        <f>+IF('（別紙１）原油換算シート【計画用】'!AO807&lt;&gt;"",'（別紙１）原油換算シート【計画用】'!AO807,"")</f>
        <v>スマートエナジー磐田(株)(参考値)事業者全体</v>
      </c>
      <c r="AP807" s="65">
        <f>+IF('（別紙１）原油換算シート【計画用】'!AP807&lt;&gt;"",'（別紙１）原油換算シート【計画用】'!AP807,"")</f>
        <v>3.59E-4</v>
      </c>
      <c r="AQ807" s="1" t="str">
        <f>+IF('（別紙１）原油換算シート【計画用】'!AQ807&lt;&gt;"",'（別紙１）原油換算シート【計画用】'!AQ807,"")</f>
        <v/>
      </c>
    </row>
    <row r="808" spans="39:43">
      <c r="AM808" s="40">
        <f>+IF('（別紙１）原油換算シート【計画用】'!AM808&lt;&gt;"",'（別紙１）原油換算シート【計画用】'!AM808,"")</f>
        <v>794</v>
      </c>
      <c r="AN808" s="40" t="str">
        <f>+IF('（別紙１）原油換算シート【計画用】'!AN808&lt;&gt;"",'（別紙１）原油換算シート【計画用】'!AN808,"")</f>
        <v>A0420</v>
      </c>
      <c r="AO808" s="64" t="str">
        <f>+IF('（別紙１）原油換算シート【計画用】'!AO808&lt;&gt;"",'（別紙１）原油換算シート【計画用】'!AO808,"")</f>
        <v>そうまIグリッド合同会社</v>
      </c>
      <c r="AP808" s="65">
        <f>+IF('（別紙１）原油換算シート【計画用】'!AP808&lt;&gt;"",'（別紙１）原油換算シート【計画用】'!AP808,"")</f>
        <v>4.8799999999999999E-4</v>
      </c>
      <c r="AQ808" s="1" t="str">
        <f>+IF('（別紙１）原油換算シート【計画用】'!AQ808&lt;&gt;"",'（別紙１）原油換算シート【計画用】'!AQ808,"")</f>
        <v/>
      </c>
    </row>
    <row r="809" spans="39:43">
      <c r="AM809" s="40">
        <f>+IF('（別紙１）原油換算シート【計画用】'!AM809&lt;&gt;"",'（別紙１）原油換算シート【計画用】'!AM809,"")</f>
        <v>795</v>
      </c>
      <c r="AN809" s="40" t="str">
        <f>+IF('（別紙１）原油換算シート【計画用】'!AN809&lt;&gt;"",'（別紙１）原油換算シート【計画用】'!AN809,"")</f>
        <v>A0425</v>
      </c>
      <c r="AO809" s="64" t="str">
        <f>+IF('（別紙１）原油換算シート【計画用】'!AO809&lt;&gt;"",'（別紙１）原油換算シート【計画用】'!AO809,"")</f>
        <v>エネトレード(株)</v>
      </c>
      <c r="AP809" s="65">
        <f>+IF('（別紙１）原油換算シート【計画用】'!AP809&lt;&gt;"",'（別紙１）原油換算シート【計画用】'!AP809,"")</f>
        <v>4.2200000000000001E-4</v>
      </c>
      <c r="AQ809" s="1" t="str">
        <f>+IF('（別紙１）原油換算シート【計画用】'!AQ809&lt;&gt;"",'（別紙１）原油換算シート【計画用】'!AQ809,"")</f>
        <v>※</v>
      </c>
    </row>
    <row r="810" spans="39:43">
      <c r="AM810" s="40">
        <f>+IF('（別紙１）原油換算シート【計画用】'!AM810&lt;&gt;"",'（別紙１）原油換算シート【計画用】'!AM810,"")</f>
        <v>796</v>
      </c>
      <c r="AN810" s="40" t="str">
        <f>+IF('（別紙１）原油換算シート【計画用】'!AN810&lt;&gt;"",'（別紙１）原油換算シート【計画用】'!AN810,"")</f>
        <v>A0429</v>
      </c>
      <c r="AO810" s="64" t="str">
        <f>+IF('（別紙１）原油換算シート【計画用】'!AO810&lt;&gt;"",'（別紙１）原油換算シート【計画用】'!AO810,"")</f>
        <v>ニシムラ(株)</v>
      </c>
      <c r="AP810" s="65">
        <f>+IF('（別紙１）原油換算シート【計画用】'!AP810&lt;&gt;"",'（別紙１）原油換算シート【計画用】'!AP810,"")</f>
        <v>6.1899999999999998E-4</v>
      </c>
      <c r="AQ810" s="1" t="str">
        <f>+IF('（別紙１）原油換算シート【計画用】'!AQ810&lt;&gt;"",'（別紙１）原油換算シート【計画用】'!AQ810,"")</f>
        <v/>
      </c>
    </row>
    <row r="811" spans="39:43">
      <c r="AM811" s="40">
        <f>+IF('（別紙１）原油換算シート【計画用】'!AM811&lt;&gt;"",'（別紙１）原油換算シート【計画用】'!AM811,"")</f>
        <v>797</v>
      </c>
      <c r="AN811" s="40" t="str">
        <f>+IF('（別紙１）原油換算シート【計画用】'!AN811&lt;&gt;"",'（別紙１）原油換算シート【計画用】'!AN811,"")</f>
        <v>A0430</v>
      </c>
      <c r="AO811" s="64" t="str">
        <f>+IF('（別紙１）原油換算シート【計画用】'!AO811&lt;&gt;"",'（別紙１）原油換算シート【計画用】'!AO811,"")</f>
        <v>(株)さくら新電力メニューA</v>
      </c>
      <c r="AP811" s="65">
        <f>+IF('（別紙１）原油換算シート【計画用】'!AP811&lt;&gt;"",'（別紙１）原油換算シート【計画用】'!AP811,"")</f>
        <v>0</v>
      </c>
      <c r="AQ811" s="1" t="str">
        <f>+IF('（別紙１）原油換算シート【計画用】'!AQ811&lt;&gt;"",'（別紙１）原油換算シート【計画用】'!AQ811,"")</f>
        <v/>
      </c>
    </row>
    <row r="812" spans="39:43">
      <c r="AM812" s="40">
        <f>+IF('（別紙１）原油換算シート【計画用】'!AM812&lt;&gt;"",'（別紙１）原油換算シート【計画用】'!AM812,"")</f>
        <v>798</v>
      </c>
      <c r="AN812" s="40" t="str">
        <f>+IF('（別紙１）原油換算シート【計画用】'!AN812&lt;&gt;"",'（別紙１）原油換算シート【計画用】'!AN812,"")</f>
        <v>A0430</v>
      </c>
      <c r="AO812" s="64" t="str">
        <f>+IF('（別紙１）原油換算シート【計画用】'!AO812&lt;&gt;"",'（別紙１）原油換算シート【計画用】'!AO812,"")</f>
        <v>(株)さくら新電力メニューB(残差)</v>
      </c>
      <c r="AP812" s="65">
        <f>+IF('（別紙１）原油換算シート【計画用】'!AP812&lt;&gt;"",'（別紙１）原油換算シート【計画用】'!AP812,"")</f>
        <v>4.8299999999999998E-4</v>
      </c>
      <c r="AQ812" s="1" t="str">
        <f>+IF('（別紙１）原油換算シート【計画用】'!AQ812&lt;&gt;"",'（別紙１）原油換算シート【計画用】'!AQ812,"")</f>
        <v/>
      </c>
    </row>
    <row r="813" spans="39:43">
      <c r="AM813" s="40">
        <f>+IF('（別紙１）原油換算シート【計画用】'!AM813&lt;&gt;"",'（別紙１）原油換算シート【計画用】'!AM813,"")</f>
        <v>799</v>
      </c>
      <c r="AN813" s="40" t="str">
        <f>+IF('（別紙１）原油換算シート【計画用】'!AN813&lt;&gt;"",'（別紙１）原油換算シート【計画用】'!AN813,"")</f>
        <v>A0430</v>
      </c>
      <c r="AO813" s="64" t="str">
        <f>+IF('（別紙１）原油換算シート【計画用】'!AO813&lt;&gt;"",'（別紙１）原油換算シート【計画用】'!AO813,"")</f>
        <v>(株)さくら新電力(参考値)事業者全体</v>
      </c>
      <c r="AP813" s="65">
        <f>+IF('（別紙１）原油換算シート【計画用】'!AP813&lt;&gt;"",'（別紙１）原油換算シート【計画用】'!AP813,"")</f>
        <v>4.44E-4</v>
      </c>
      <c r="AQ813" s="1" t="str">
        <f>+IF('（別紙１）原油換算シート【計画用】'!AQ813&lt;&gt;"",'（別紙１）原油換算シート【計画用】'!AQ813,"")</f>
        <v/>
      </c>
    </row>
    <row r="814" spans="39:43">
      <c r="AM814" s="40">
        <f>+IF('（別紙１）原油換算シート【計画用】'!AM814&lt;&gt;"",'（別紙１）原油換算シート【計画用】'!AM814,"")</f>
        <v>800</v>
      </c>
      <c r="AN814" s="40" t="str">
        <f>+IF('（別紙１）原油換算シート【計画用】'!AN814&lt;&gt;"",'（別紙１）原油換算シート【計画用】'!AN814,"")</f>
        <v>A0431</v>
      </c>
      <c r="AO814" s="64" t="str">
        <f>+IF('（別紙１）原油換算シート【計画用】'!AO814&lt;&gt;"",'（別紙１）原油換算シート【計画用】'!AO814,"")</f>
        <v>(株)グローアップ</v>
      </c>
      <c r="AP814" s="65">
        <f>+IF('（別紙１）原油換算シート【計画用】'!AP814&lt;&gt;"",'（別紙１）原油換算シート【計画用】'!AP814,"")</f>
        <v>3.1399999999999999E-4</v>
      </c>
      <c r="AQ814" s="1" t="str">
        <f>+IF('（別紙１）原油換算シート【計画用】'!AQ814&lt;&gt;"",'（別紙１）原油換算シート【計画用】'!AQ814,"")</f>
        <v/>
      </c>
    </row>
    <row r="815" spans="39:43">
      <c r="AM815" s="40">
        <f>+IF('（別紙１）原油換算シート【計画用】'!AM815&lt;&gt;"",'（別紙１）原油換算シート【計画用】'!AM815,"")</f>
        <v>801</v>
      </c>
      <c r="AN815" s="40" t="str">
        <f>+IF('（別紙１）原油換算シート【計画用】'!AN815&lt;&gt;"",'（別紙１）原油換算シート【計画用】'!AN815,"")</f>
        <v>A0435</v>
      </c>
      <c r="AO815" s="64" t="str">
        <f>+IF('（別紙１）原油換算シート【計画用】'!AO815&lt;&gt;"",'（別紙１）原油換算シート【計画用】'!AO815,"")</f>
        <v>いこま市民パワー(株)</v>
      </c>
      <c r="AP815" s="65">
        <f>+IF('（別紙１）原油換算シート【計画用】'!AP815&lt;&gt;"",'（別紙１）原油換算シート【計画用】'!AP815,"")</f>
        <v>4.0499999999999998E-4</v>
      </c>
      <c r="AQ815" s="1" t="str">
        <f>+IF('（別紙１）原油換算シート【計画用】'!AQ815&lt;&gt;"",'（別紙１）原油換算シート【計画用】'!AQ815,"")</f>
        <v/>
      </c>
    </row>
    <row r="816" spans="39:43">
      <c r="AM816" s="40">
        <f>+IF('（別紙１）原油換算シート【計画用】'!AM816&lt;&gt;"",'（別紙１）原油換算シート【計画用】'!AM816,"")</f>
        <v>802</v>
      </c>
      <c r="AN816" s="40" t="str">
        <f>+IF('（別紙１）原油換算シート【計画用】'!AN816&lt;&gt;"",'（別紙１）原油換算シート【計画用】'!AN816,"")</f>
        <v>A0437</v>
      </c>
      <c r="AO816" s="64" t="str">
        <f>+IF('（別紙１）原油換算シート【計画用】'!AO816&lt;&gt;"",'（別紙１）原油換算シート【計画用】'!AO816,"")</f>
        <v>おもてなし山形(株)メニューA</v>
      </c>
      <c r="AP816" s="65">
        <f>+IF('（別紙１）原油換算シート【計画用】'!AP816&lt;&gt;"",'（別紙１）原油換算シート【計画用】'!AP816,"")</f>
        <v>0</v>
      </c>
      <c r="AQ816" s="1" t="str">
        <f>+IF('（別紙１）原油換算シート【計画用】'!AQ816&lt;&gt;"",'（別紙１）原油換算シート【計画用】'!AQ816,"")</f>
        <v/>
      </c>
    </row>
    <row r="817" spans="39:43">
      <c r="AM817" s="40">
        <f>+IF('（別紙１）原油換算シート【計画用】'!AM817&lt;&gt;"",'（別紙１）原油換算シート【計画用】'!AM817,"")</f>
        <v>803</v>
      </c>
      <c r="AN817" s="40" t="str">
        <f>+IF('（別紙１）原油換算シート【計画用】'!AN817&lt;&gt;"",'（別紙１）原油換算シート【計画用】'!AN817,"")</f>
        <v>A0437</v>
      </c>
      <c r="AO817" s="64" t="str">
        <f>+IF('（別紙１）原油換算シート【計画用】'!AO817&lt;&gt;"",'（別紙１）原油換算シート【計画用】'!AO817,"")</f>
        <v>おもてなし山形(株)メニューB(残差)</v>
      </c>
      <c r="AP817" s="65">
        <f>+IF('（別紙１）原油換算シート【計画用】'!AP817&lt;&gt;"",'（別紙１）原油換算シート【計画用】'!AP817,"")</f>
        <v>4.3100000000000001E-4</v>
      </c>
      <c r="AQ817" s="1" t="str">
        <f>+IF('（別紙１）原油換算シート【計画用】'!AQ817&lt;&gt;"",'（別紙１）原油換算シート【計画用】'!AQ817,"")</f>
        <v/>
      </c>
    </row>
    <row r="818" spans="39:43">
      <c r="AM818" s="40">
        <f>+IF('（別紙１）原油換算シート【計画用】'!AM818&lt;&gt;"",'（別紙１）原油換算シート【計画用】'!AM818,"")</f>
        <v>804</v>
      </c>
      <c r="AN818" s="40" t="str">
        <f>+IF('（別紙１）原油換算シート【計画用】'!AN818&lt;&gt;"",'（別紙１）原油換算シート【計画用】'!AN818,"")</f>
        <v>A0437</v>
      </c>
      <c r="AO818" s="64" t="str">
        <f>+IF('（別紙１）原油換算シート【計画用】'!AO818&lt;&gt;"",'（別紙１）原油換算シート【計画用】'!AO818,"")</f>
        <v>おもてなし山形(株)(参考値)事業者全体</v>
      </c>
      <c r="AP818" s="65">
        <f>+IF('（別紙１）原油換算シート【計画用】'!AP818&lt;&gt;"",'（別紙１）原油換算シート【計画用】'!AP818,"")</f>
        <v>6.7000000000000002E-5</v>
      </c>
      <c r="AQ818" s="1" t="str">
        <f>+IF('（別紙１）原油換算シート【計画用】'!AQ818&lt;&gt;"",'（別紙１）原油換算シート【計画用】'!AQ818,"")</f>
        <v/>
      </c>
    </row>
    <row r="819" spans="39:43">
      <c r="AM819" s="40">
        <f>+IF('（別紙１）原油換算シート【計画用】'!AM819&lt;&gt;"",'（別紙１）原油換算シート【計画用】'!AM819,"")</f>
        <v>805</v>
      </c>
      <c r="AN819" s="40" t="str">
        <f>+IF('（別紙１）原油換算シート【計画用】'!AN819&lt;&gt;"",'（別紙１）原油換算シート【計画用】'!AN819,"")</f>
        <v>A0438</v>
      </c>
      <c r="AO819" s="64" t="str">
        <f>+IF('（別紙１）原油換算シート【計画用】'!AO819&lt;&gt;"",'（別紙１）原油換算シート【計画用】'!AO819,"")</f>
        <v>長野都市ガス(株)</v>
      </c>
      <c r="AP819" s="65">
        <f>+IF('（別紙１）原油換算シート【計画用】'!AP819&lt;&gt;"",'（別紙１）原油換算シート【計画用】'!AP819,"")</f>
        <v>4.06E-4</v>
      </c>
      <c r="AQ819" s="1" t="str">
        <f>+IF('（別紙１）原油換算シート【計画用】'!AQ819&lt;&gt;"",'（別紙１）原油換算シート【計画用】'!AQ819,"")</f>
        <v/>
      </c>
    </row>
    <row r="820" spans="39:43">
      <c r="AM820" s="40">
        <f>+IF('（別紙１）原油換算シート【計画用】'!AM820&lt;&gt;"",'（別紙１）原油換算シート【計画用】'!AM820,"")</f>
        <v>806</v>
      </c>
      <c r="AN820" s="40" t="str">
        <f>+IF('（別紙１）原油換算シート【計画用】'!AN820&lt;&gt;"",'（別紙１）原油換算シート【計画用】'!AN820,"")</f>
        <v>A0439</v>
      </c>
      <c r="AO820" s="64" t="str">
        <f>+IF('（別紙１）原油換算シート【計画用】'!AO820&lt;&gt;"",'（別紙１）原油換算シート【計画用】'!AO820,"")</f>
        <v>上田ガス(株)</v>
      </c>
      <c r="AP820" s="65">
        <f>+IF('（別紙１）原油換算シート【計画用】'!AP820&lt;&gt;"",'（別紙１）原油換算シート【計画用】'!AP820,"")</f>
        <v>4.1899999999999999E-4</v>
      </c>
      <c r="AQ820" s="1" t="str">
        <f>+IF('（別紙１）原油換算シート【計画用】'!AQ820&lt;&gt;"",'（別紙１）原油換算シート【計画用】'!AQ820,"")</f>
        <v/>
      </c>
    </row>
    <row r="821" spans="39:43">
      <c r="AM821" s="40">
        <f>+IF('（別紙１）原油換算シート【計画用】'!AM821&lt;&gt;"",'（別紙１）原油換算シート【計画用】'!AM821,"")</f>
        <v>807</v>
      </c>
      <c r="AN821" s="40" t="str">
        <f>+IF('（別紙１）原油換算シート【計画用】'!AN821&lt;&gt;"",'（別紙１）原油換算シート【計画用】'!AN821,"")</f>
        <v>A0440</v>
      </c>
      <c r="AO821" s="64" t="str">
        <f>+IF('（別紙１）原油換算シート【計画用】'!AO821&lt;&gt;"",'（別紙１）原油換算シート【計画用】'!AO821,"")</f>
        <v>日本瓦斯(株)メニューA</v>
      </c>
      <c r="AP821" s="65">
        <f>+IF('（別紙１）原油換算シート【計画用】'!AP821&lt;&gt;"",'（別紙１）原油換算シート【計画用】'!AP821,"")</f>
        <v>0</v>
      </c>
      <c r="AQ821" s="1" t="str">
        <f>+IF('（別紙１）原油換算シート【計画用】'!AQ821&lt;&gt;"",'（別紙１）原油換算シート【計画用】'!AQ821,"")</f>
        <v/>
      </c>
    </row>
    <row r="822" spans="39:43">
      <c r="AM822" s="40">
        <f>+IF('（別紙１）原油換算シート【計画用】'!AM822&lt;&gt;"",'（別紙１）原油換算シート【計画用】'!AM822,"")</f>
        <v>808</v>
      </c>
      <c r="AN822" s="40" t="str">
        <f>+IF('（別紙１）原油換算シート【計画用】'!AN822&lt;&gt;"",'（別紙１）原油換算シート【計画用】'!AN822,"")</f>
        <v>A0440</v>
      </c>
      <c r="AO822" s="64" t="str">
        <f>+IF('（別紙１）原油換算シート【計画用】'!AO822&lt;&gt;"",'（別紙１）原油換算シート【計画用】'!AO822,"")</f>
        <v>日本瓦斯(株)メニューB(残差)</v>
      </c>
      <c r="AP822" s="65">
        <f>+IF('（別紙１）原油換算シート【計画用】'!AP822&lt;&gt;"",'（別紙１）原油換算シート【計画用】'!AP822,"")</f>
        <v>3.9100000000000002E-4</v>
      </c>
      <c r="AQ822" s="1" t="str">
        <f>+IF('（別紙１）原油換算シート【計画用】'!AQ822&lt;&gt;"",'（別紙１）原油換算シート【計画用】'!AQ822,"")</f>
        <v/>
      </c>
    </row>
    <row r="823" spans="39:43">
      <c r="AM823" s="40">
        <f>+IF('（別紙１）原油換算シート【計画用】'!AM823&lt;&gt;"",'（別紙１）原油換算シート【計画用】'!AM823,"")</f>
        <v>809</v>
      </c>
      <c r="AN823" s="40" t="str">
        <f>+IF('（別紙１）原油換算シート【計画用】'!AN823&lt;&gt;"",'（別紙１）原油換算シート【計画用】'!AN823,"")</f>
        <v>A0440</v>
      </c>
      <c r="AO823" s="64" t="str">
        <f>+IF('（別紙１）原油換算シート【計画用】'!AO823&lt;&gt;"",'（別紙１）原油換算シート【計画用】'!AO823,"")</f>
        <v>日本瓦斯(株)(参考値)事業者全体</v>
      </c>
      <c r="AP823" s="65">
        <f>+IF('（別紙１）原油換算シート【計画用】'!AP823&lt;&gt;"",'（別紙１）原油換算シート【計画用】'!AP823,"")</f>
        <v>3.8400000000000001E-4</v>
      </c>
      <c r="AQ823" s="1" t="str">
        <f>+IF('（別紙１）原油換算シート【計画用】'!AQ823&lt;&gt;"",'（別紙１）原油換算シート【計画用】'!AQ823,"")</f>
        <v/>
      </c>
    </row>
    <row r="824" spans="39:43">
      <c r="AM824" s="40">
        <f>+IF('（別紙１）原油換算シート【計画用】'!AM824&lt;&gt;"",'（別紙１）原油換算シート【計画用】'!AM824,"")</f>
        <v>810</v>
      </c>
      <c r="AN824" s="40" t="str">
        <f>+IF('（別紙１）原油換算シート【計画用】'!AN824&lt;&gt;"",'（別紙１）原油換算シート【計画用】'!AN824,"")</f>
        <v>A0442</v>
      </c>
      <c r="AO824" s="64" t="str">
        <f>+IF('（別紙１）原油換算シート【計画用】'!AO824&lt;&gt;"",'（別紙１）原油換算シート【計画用】'!AO824,"")</f>
        <v>(株)シグナストラスト</v>
      </c>
      <c r="AP824" s="65">
        <f>+IF('（別紙１）原油換算シート【計画用】'!AP824&lt;&gt;"",'（別紙１）原油換算シート【計画用】'!AP824,"")</f>
        <v>4.6299999999999998E-4</v>
      </c>
      <c r="AQ824" s="1" t="str">
        <f>+IF('（別紙１）原油換算シート【計画用】'!AQ824&lt;&gt;"",'（別紙１）原油換算シート【計画用】'!AQ824,"")</f>
        <v/>
      </c>
    </row>
    <row r="825" spans="39:43">
      <c r="AM825" s="40">
        <f>+IF('（別紙１）原油換算シート【計画用】'!AM825&lt;&gt;"",'（別紙１）原油換算シート【計画用】'!AM825,"")</f>
        <v>811</v>
      </c>
      <c r="AN825" s="40" t="str">
        <f>+IF('（別紙１）原油換算シート【計画用】'!AN825&lt;&gt;"",'（別紙１）原油換算シート【計画用】'!AN825,"")</f>
        <v>A0443</v>
      </c>
      <c r="AO825" s="64" t="str">
        <f>+IF('（別紙１）原油換算シート【計画用】'!AO825&lt;&gt;"",'（別紙１）原油換算シート【計画用】'!AO825,"")</f>
        <v>ゲーテハウス(株)</v>
      </c>
      <c r="AP825" s="65">
        <f>+IF('（別紙１）原油換算シート【計画用】'!AP825&lt;&gt;"",'（別紙１）原油換算シート【計画用】'!AP825,"")</f>
        <v>5.0600000000000005E-4</v>
      </c>
      <c r="AQ825" s="1" t="str">
        <f>+IF('（別紙１）原油換算シート【計画用】'!AQ825&lt;&gt;"",'（別紙１）原油換算シート【計画用】'!AQ825,"")</f>
        <v/>
      </c>
    </row>
    <row r="826" spans="39:43">
      <c r="AM826" s="40">
        <f>+IF('（別紙１）原油換算シート【計画用】'!AM826&lt;&gt;"",'（別紙１）原油換算シート【計画用】'!AM826,"")</f>
        <v>812</v>
      </c>
      <c r="AN826" s="40" t="str">
        <f>+IF('（別紙１）原油換算シート【計画用】'!AN826&lt;&gt;"",'（別紙１）原油換算シート【計画用】'!AN826,"")</f>
        <v>A0446</v>
      </c>
      <c r="AO826" s="64" t="str">
        <f>+IF('（別紙１）原油換算シート【計画用】'!AO826&lt;&gt;"",'（別紙１）原油換算シート【計画用】'!AO826,"")</f>
        <v>JPエネルギー(株)</v>
      </c>
      <c r="AP826" s="65">
        <f>+IF('（別紙１）原油換算シート【計画用】'!AP826&lt;&gt;"",'（別紙１）原油換算シート【計画用】'!AP826,"")</f>
        <v>6.1700000000000004E-4</v>
      </c>
      <c r="AQ826" s="1" t="str">
        <f>+IF('（別紙１）原油換算シート【計画用】'!AQ826&lt;&gt;"",'（別紙１）原油換算シート【計画用】'!AQ826,"")</f>
        <v/>
      </c>
    </row>
    <row r="827" spans="39:43">
      <c r="AM827" s="40">
        <f>+IF('（別紙１）原油換算シート【計画用】'!AM827&lt;&gt;"",'（別紙１）原油換算シート【計画用】'!AM827,"")</f>
        <v>813</v>
      </c>
      <c r="AN827" s="40" t="str">
        <f>+IF('（別紙１）原油換算シート【計画用】'!AN827&lt;&gt;"",'（別紙１）原油換算シート【計画用】'!AN827,"")</f>
        <v>A0447</v>
      </c>
      <c r="AO827" s="64" t="str">
        <f>+IF('（別紙１）原油換算シート【計画用】'!AO827&lt;&gt;"",'（別紙１）原油換算シート【計画用】'!AO827,"")</f>
        <v>兵庫電力(株)</v>
      </c>
      <c r="AP827" s="65">
        <f>+IF('（別紙１）原油換算シート【計画用】'!AP827&lt;&gt;"",'（別紙１）原油換算シート【計画用】'!AP827,"")</f>
        <v>6.2299999999999996E-4</v>
      </c>
      <c r="AQ827" s="1" t="str">
        <f>+IF('（別紙１）原油換算シート【計画用】'!AQ827&lt;&gt;"",'（別紙１）原油換算シート【計画用】'!AQ827,"")</f>
        <v/>
      </c>
    </row>
    <row r="828" spans="39:43">
      <c r="AM828" s="40">
        <f>+IF('（別紙１）原油換算シート【計画用】'!AM828&lt;&gt;"",'（別紙１）原油換算シート【計画用】'!AM828,"")</f>
        <v>814</v>
      </c>
      <c r="AN828" s="40" t="str">
        <f>+IF('（別紙１）原油換算シート【計画用】'!AN828&lt;&gt;"",'（別紙１）原油換算シート【計画用】'!AN828,"")</f>
        <v>A0451</v>
      </c>
      <c r="AO828" s="64" t="str">
        <f>+IF('（別紙１）原油換算シート【計画用】'!AO828&lt;&gt;"",'（別紙１）原油換算シート【計画用】'!AO828,"")</f>
        <v>Cocoテラスたがわ(株)</v>
      </c>
      <c r="AP828" s="65">
        <f>+IF('（別紙１）原油換算シート【計画用】'!AP828&lt;&gt;"",'（別紙１）原油換算シート【計画用】'!AP828,"")</f>
        <v>5.1900000000000004E-4</v>
      </c>
      <c r="AQ828" s="1" t="str">
        <f>+IF('（別紙１）原油換算シート【計画用】'!AQ828&lt;&gt;"",'（別紙１）原油換算シート【計画用】'!AQ828,"")</f>
        <v/>
      </c>
    </row>
    <row r="829" spans="39:43">
      <c r="AM829" s="40">
        <f>+IF('（別紙１）原油換算シート【計画用】'!AM829&lt;&gt;"",'（別紙１）原油換算シート【計画用】'!AM829,"")</f>
        <v>815</v>
      </c>
      <c r="AN829" s="40" t="str">
        <f>+IF('（別紙１）原油換算シート【計画用】'!AN829&lt;&gt;"",'（別紙１）原油換算シート【計画用】'!AN829,"")</f>
        <v>A0452</v>
      </c>
      <c r="AO829" s="64" t="str">
        <f>+IF('（別紙１）原油換算シート【計画用】'!AO829&lt;&gt;"",'（別紙１）原油換算シート【計画用】'!AO829,"")</f>
        <v>東北電力エナジートレーディング(株)</v>
      </c>
      <c r="AP829" s="65">
        <f>+IF('（別紙１）原油換算シート【計画用】'!AP829&lt;&gt;"",'（別紙１）原油換算シート【計画用】'!AP829,"")</f>
        <v>4.2200000000000001E-4</v>
      </c>
      <c r="AQ829" s="1" t="str">
        <f>+IF('（別紙１）原油換算シート【計画用】'!AQ829&lt;&gt;"",'（別紙１）原油換算シート【計画用】'!AQ829,"")</f>
        <v>※</v>
      </c>
    </row>
    <row r="830" spans="39:43">
      <c r="AM830" s="40">
        <f>+IF('（別紙１）原油換算シート【計画用】'!AM830&lt;&gt;"",'（別紙１）原油換算シート【計画用】'!AM830,"")</f>
        <v>816</v>
      </c>
      <c r="AN830" s="40" t="str">
        <f>+IF('（別紙１）原油換算シート【計画用】'!AN830&lt;&gt;"",'（別紙１）原油換算シート【計画用】'!AN830,"")</f>
        <v>A0454</v>
      </c>
      <c r="AO830" s="64" t="str">
        <f>+IF('（別紙１）原油換算シート【計画用】'!AO830&lt;&gt;"",'（別紙１）原油換算シート【計画用】'!AO830,"")</f>
        <v>(株)まち未来製作所メニューA</v>
      </c>
      <c r="AP830" s="65">
        <f>+IF('（別紙１）原油換算シート【計画用】'!AP830&lt;&gt;"",'（別紙１）原油換算シート【計画用】'!AP830,"")</f>
        <v>0</v>
      </c>
      <c r="AQ830" s="1" t="str">
        <f>+IF('（別紙１）原油換算シート【計画用】'!AQ830&lt;&gt;"",'（別紙１）原油換算シート【計画用】'!AQ830,"")</f>
        <v/>
      </c>
    </row>
    <row r="831" spans="39:43">
      <c r="AM831" s="40">
        <f>+IF('（別紙１）原油換算シート【計画用】'!AM831&lt;&gt;"",'（別紙１）原油換算シート【計画用】'!AM831,"")</f>
        <v>817</v>
      </c>
      <c r="AN831" s="40" t="str">
        <f>+IF('（別紙１）原油換算シート【計画用】'!AN831&lt;&gt;"",'（別紙１）原油換算シート【計画用】'!AN831,"")</f>
        <v>A0454</v>
      </c>
      <c r="AO831" s="64" t="str">
        <f>+IF('（別紙１）原油換算シート【計画用】'!AO831&lt;&gt;"",'（別紙１）原油換算シート【計画用】'!AO831,"")</f>
        <v>(株)まち未来製作所メニューB(残差)</v>
      </c>
      <c r="AP831" s="65">
        <f>+IF('（別紙１）原油換算シート【計画用】'!AP831&lt;&gt;"",'（別紙１）原油換算シート【計画用】'!AP831,"")</f>
        <v>5.4699999999999996E-4</v>
      </c>
      <c r="AQ831" s="1" t="str">
        <f>+IF('（別紙１）原油換算シート【計画用】'!AQ831&lt;&gt;"",'（別紙１）原油換算シート【計画用】'!AQ831,"")</f>
        <v/>
      </c>
    </row>
    <row r="832" spans="39:43">
      <c r="AM832" s="40">
        <f>+IF('（別紙１）原油換算シート【計画用】'!AM832&lt;&gt;"",'（別紙１）原油換算シート【計画用】'!AM832,"")</f>
        <v>818</v>
      </c>
      <c r="AN832" s="40" t="str">
        <f>+IF('（別紙１）原油換算シート【計画用】'!AN832&lt;&gt;"",'（別紙１）原油換算シート【計画用】'!AN832,"")</f>
        <v>A0454</v>
      </c>
      <c r="AO832" s="64" t="str">
        <f>+IF('（別紙１）原油換算シート【計画用】'!AO832&lt;&gt;"",'（別紙１）原油換算シート【計画用】'!AO832,"")</f>
        <v>(株)まち未来製作所(参考値)事業者全体</v>
      </c>
      <c r="AP832" s="65">
        <f>+IF('（別紙１）原油換算シート【計画用】'!AP832&lt;&gt;"",'（別紙１）原油換算シート【計画用】'!AP832,"")</f>
        <v>4.2499999999999998E-4</v>
      </c>
      <c r="AQ832" s="1" t="str">
        <f>+IF('（別紙１）原油換算シート【計画用】'!AQ832&lt;&gt;"",'（別紙１）原油換算シート【計画用】'!AQ832,"")</f>
        <v/>
      </c>
    </row>
    <row r="833" spans="39:43">
      <c r="AM833" s="40">
        <f>+IF('（別紙１）原油換算シート【計画用】'!AM833&lt;&gt;"",'（別紙１）原油換算シート【計画用】'!AM833,"")</f>
        <v>819</v>
      </c>
      <c r="AN833" s="40" t="str">
        <f>+IF('（別紙１）原油換算シート【計画用】'!AN833&lt;&gt;"",'（別紙１）原油換算シート【計画用】'!AN833,"")</f>
        <v>A0456</v>
      </c>
      <c r="AO833" s="64" t="str">
        <f>+IF('（別紙１）原油換算シート【計画用】'!AO833&lt;&gt;"",'（別紙１）原油換算シート【計画用】'!AO833,"")</f>
        <v>(株)どさんこパワー</v>
      </c>
      <c r="AP833" s="65">
        <f>+IF('（別紙１）原油換算シート【計画用】'!AP833&lt;&gt;"",'（別紙１）原油換算シート【計画用】'!AP833,"")</f>
        <v>6.3599999999999996E-4</v>
      </c>
      <c r="AQ833" s="1" t="str">
        <f>+IF('（別紙１）原油換算シート【計画用】'!AQ833&lt;&gt;"",'（別紙１）原油換算シート【計画用】'!AQ833,"")</f>
        <v/>
      </c>
    </row>
    <row r="834" spans="39:43">
      <c r="AM834" s="40">
        <f>+IF('（別紙１）原油換算シート【計画用】'!AM834&lt;&gt;"",'（別紙１）原油換算シート【計画用】'!AM834,"")</f>
        <v>820</v>
      </c>
      <c r="AN834" s="40" t="str">
        <f>+IF('（別紙１）原油換算シート【計画用】'!AN834&lt;&gt;"",'（別紙１）原油換算シート【計画用】'!AN834,"")</f>
        <v>A0457</v>
      </c>
      <c r="AO834" s="64" t="str">
        <f>+IF('（別紙１）原油換算シート【計画用】'!AO834&lt;&gt;"",'（別紙１）原油換算シート【計画用】'!AO834,"")</f>
        <v>トリニティエナジー(株)</v>
      </c>
      <c r="AP834" s="65">
        <f>+IF('（別紙１）原油換算シート【計画用】'!AP834&lt;&gt;"",'（別紙１）原油換算シート【計画用】'!AP834,"")</f>
        <v>5.8100000000000003E-4</v>
      </c>
      <c r="AQ834" s="1" t="str">
        <f>+IF('（別紙１）原油換算シート【計画用】'!AQ834&lt;&gt;"",'（別紙１）原油換算シート【計画用】'!AQ834,"")</f>
        <v/>
      </c>
    </row>
    <row r="835" spans="39:43">
      <c r="AM835" s="40">
        <f>+IF('（別紙１）原油換算シート【計画用】'!AM835&lt;&gt;"",'（別紙１）原油換算シート【計画用】'!AM835,"")</f>
        <v>821</v>
      </c>
      <c r="AN835" s="40" t="str">
        <f>+IF('（別紙１）原油換算シート【計画用】'!AN835&lt;&gt;"",'（別紙１）原油換算シート【計画用】'!AN835,"")</f>
        <v>A0461</v>
      </c>
      <c r="AO835" s="64" t="str">
        <f>+IF('（別紙１）原油換算シート【計画用】'!AO835&lt;&gt;"",'（別紙１）原油換算シート【計画用】'!AO835,"")</f>
        <v>(株)LIXIL TEPCO スマートパートナーズ</v>
      </c>
      <c r="AP835" s="65">
        <f>+IF('（別紙１）原油換算シート【計画用】'!AP835&lt;&gt;"",'（別紙１）原油換算シート【計画用】'!AP835,"")</f>
        <v>4.2200000000000001E-4</v>
      </c>
      <c r="AQ835" s="1" t="str">
        <f>+IF('（別紙１）原油換算シート【計画用】'!AQ835&lt;&gt;"",'（別紙１）原油換算シート【計画用】'!AQ835,"")</f>
        <v/>
      </c>
    </row>
    <row r="836" spans="39:43">
      <c r="AM836" s="40">
        <f>+IF('（別紙１）原油換算シート【計画用】'!AM836&lt;&gt;"",'（別紙１）原油換算シート【計画用】'!AM836,"")</f>
        <v>822</v>
      </c>
      <c r="AN836" s="40" t="str">
        <f>+IF('（別紙１）原油換算シート【計画用】'!AN836&lt;&gt;"",'（別紙１）原油換算シート【計画用】'!AN836,"")</f>
        <v>A0463</v>
      </c>
      <c r="AO836" s="64" t="str">
        <f>+IF('（別紙１）原油換算シート【計画用】'!AO836&lt;&gt;"",'（別紙１）原油換算シート【計画用】'!AO836,"")</f>
        <v>(株)NEXT ONE</v>
      </c>
      <c r="AP836" s="65">
        <f>+IF('（別紙１）原油換算シート【計画用】'!AP836&lt;&gt;"",'（別紙１）原油換算シート【計画用】'!AP836,"")</f>
        <v>4.6900000000000002E-4</v>
      </c>
      <c r="AQ836" s="1" t="str">
        <f>+IF('（別紙１）原油換算シート【計画用】'!AQ836&lt;&gt;"",'（別紙１）原油換算シート【計画用】'!AQ836,"")</f>
        <v/>
      </c>
    </row>
    <row r="837" spans="39:43">
      <c r="AM837" s="40">
        <f>+IF('（別紙１）原油換算シート【計画用】'!AM837&lt;&gt;"",'（別紙１）原油換算シート【計画用】'!AM837,"")</f>
        <v>823</v>
      </c>
      <c r="AN837" s="40" t="str">
        <f>+IF('（別紙１）原油換算シート【計画用】'!AN837&lt;&gt;"",'（別紙１）原油換算シート【計画用】'!AN837,"")</f>
        <v>A0465</v>
      </c>
      <c r="AO837" s="64" t="str">
        <f>+IF('（別紙１）原油換算シート【計画用】'!AO837&lt;&gt;"",'（別紙１）原油換算シート【計画用】'!AO837,"")</f>
        <v>(株)テラス(旧：(株)ネオ・コーポレーション)</v>
      </c>
      <c r="AP837" s="65">
        <f>+IF('（別紙１）原油換算シート【計画用】'!AP837&lt;&gt;"",'（別紙１）原油換算シート【計画用】'!AP837,"")</f>
        <v>5.0500000000000002E-4</v>
      </c>
      <c r="AQ837" s="1" t="str">
        <f>+IF('（別紙１）原油換算シート【計画用】'!AQ837&lt;&gt;"",'（別紙１）原油換算シート【計画用】'!AQ837,"")</f>
        <v/>
      </c>
    </row>
    <row r="838" spans="39:43">
      <c r="AM838" s="40">
        <f>+IF('（別紙１）原油換算シート【計画用】'!AM838&lt;&gt;"",'（別紙１）原油換算シート【計画用】'!AM838,"")</f>
        <v>824</v>
      </c>
      <c r="AN838" s="40" t="str">
        <f>+IF('（別紙１）原油換算シート【計画用】'!AN838&lt;&gt;"",'（別紙１）原油換算シート【計画用】'!AN838,"")</f>
        <v>A0467</v>
      </c>
      <c r="AO838" s="64" t="str">
        <f>+IF('（別紙１）原油換算シート【計画用】'!AO838&lt;&gt;"",'（別紙１）原油換算シート【計画用】'!AO838,"")</f>
        <v>つばさでんき(株)(旧：(株)アルファライズ)</v>
      </c>
      <c r="AP838" s="65">
        <f>+IF('（別紙１）原油換算シート【計画用】'!AP838&lt;&gt;"",'（別紙１）原油換算シート【計画用】'!AP838,"")</f>
        <v>7.0899999999999999E-4</v>
      </c>
      <c r="AQ838" s="1" t="str">
        <f>+IF('（別紙１）原油換算シート【計画用】'!AQ838&lt;&gt;"",'（別紙１）原油換算シート【計画用】'!AQ838,"")</f>
        <v/>
      </c>
    </row>
    <row r="839" spans="39:43">
      <c r="AM839" s="40">
        <f>+IF('（別紙１）原油換算シート【計画用】'!AM839&lt;&gt;"",'（別紙１）原油換算シート【計画用】'!AM839,"")</f>
        <v>825</v>
      </c>
      <c r="AN839" s="40" t="str">
        <f>+IF('（別紙１）原油換算シート【計画用】'!AN839&lt;&gt;"",'（別紙１）原油換算シート【計画用】'!AN839,"")</f>
        <v>A0468</v>
      </c>
      <c r="AO839" s="64" t="str">
        <f>+IF('（別紙１）原油換算シート【計画用】'!AO839&lt;&gt;"",'（別紙１）原油換算シート【計画用】'!AO839,"")</f>
        <v>おおすみ半島スマートエネルギー(株)</v>
      </c>
      <c r="AP839" s="65">
        <f>+IF('（別紙１）原油換算シート【計画用】'!AP839&lt;&gt;"",'（別紙１）原油換算シート【計画用】'!AP839,"")</f>
        <v>5.8699999999999996E-4</v>
      </c>
      <c r="AQ839" s="1" t="str">
        <f>+IF('（別紙１）原油換算シート【計画用】'!AQ839&lt;&gt;"",'（別紙１）原油換算シート【計画用】'!AQ839,"")</f>
        <v/>
      </c>
    </row>
    <row r="840" spans="39:43">
      <c r="AM840" s="40">
        <f>+IF('（別紙１）原油換算シート【計画用】'!AM840&lt;&gt;"",'（別紙１）原油換算シート【計画用】'!AM840,"")</f>
        <v>826</v>
      </c>
      <c r="AN840" s="40" t="str">
        <f>+IF('（別紙１）原油換算シート【計画用】'!AN840&lt;&gt;"",'（別紙１）原油換算シート【計画用】'!AN840,"")</f>
        <v>A0470</v>
      </c>
      <c r="AO840" s="64" t="str">
        <f>+IF('（別紙１）原油換算シート【計画用】'!AO840&lt;&gt;"",'（別紙１）原油換算シート【計画用】'!AO840,"")</f>
        <v>おきなわコープエナジー(株)</v>
      </c>
      <c r="AP840" s="65">
        <f>+IF('（別紙１）原油換算シート【計画用】'!AP840&lt;&gt;"",'（別紙１）原油換算シート【計画用】'!AP840,"")</f>
        <v>6.5600000000000001E-4</v>
      </c>
      <c r="AQ840" s="1" t="str">
        <f>+IF('（別紙１）原油換算シート【計画用】'!AQ840&lt;&gt;"",'（別紙１）原油換算シート【計画用】'!AQ840,"")</f>
        <v/>
      </c>
    </row>
    <row r="841" spans="39:43">
      <c r="AM841" s="40">
        <f>+IF('（別紙１）原油換算シート【計画用】'!AM841&lt;&gt;"",'（別紙１）原油換算シート【計画用】'!AM841,"")</f>
        <v>827</v>
      </c>
      <c r="AN841" s="40" t="str">
        <f>+IF('（別紙１）原油換算シート【計画用】'!AN841&lt;&gt;"",'（別紙１）原油換算シート【計画用】'!AN841,"")</f>
        <v>A0471</v>
      </c>
      <c r="AO841" s="64" t="str">
        <f>+IF('（別紙１）原油換算シート【計画用】'!AO841&lt;&gt;"",'（別紙１）原油換算シート【計画用】'!AO841,"")</f>
        <v>久慈地域エネルギー(株)メニューA</v>
      </c>
      <c r="AP841" s="65">
        <f>+IF('（別紙１）原油換算シート【計画用】'!AP841&lt;&gt;"",'（別紙１）原油換算シート【計画用】'!AP841,"")</f>
        <v>0</v>
      </c>
      <c r="AQ841" s="1" t="str">
        <f>+IF('（別紙１）原油換算シート【計画用】'!AQ841&lt;&gt;"",'（別紙１）原油換算シート【計画用】'!AQ841,"")</f>
        <v/>
      </c>
    </row>
    <row r="842" spans="39:43">
      <c r="AM842" s="40">
        <f>+IF('（別紙１）原油換算シート【計画用】'!AM842&lt;&gt;"",'（別紙１）原油換算シート【計画用】'!AM842,"")</f>
        <v>828</v>
      </c>
      <c r="AN842" s="40" t="str">
        <f>+IF('（別紙１）原油換算シート【計画用】'!AN842&lt;&gt;"",'（別紙１）原油換算シート【計画用】'!AN842,"")</f>
        <v>A0471</v>
      </c>
      <c r="AO842" s="64" t="str">
        <f>+IF('（別紙１）原油換算シート【計画用】'!AO842&lt;&gt;"",'（別紙１）原油換算シート【計画用】'!AO842,"")</f>
        <v>久慈地域エネルギー(株)メニューB(残差)</v>
      </c>
      <c r="AP842" s="65">
        <f>+IF('（別紙１）原油換算シート【計画用】'!AP842&lt;&gt;"",'（別紙１）原油換算シート【計画用】'!AP842,"")</f>
        <v>4.0700000000000003E-4</v>
      </c>
      <c r="AQ842" s="1" t="str">
        <f>+IF('（別紙１）原油換算シート【計画用】'!AQ842&lt;&gt;"",'（別紙１）原油換算シート【計画用】'!AQ842,"")</f>
        <v/>
      </c>
    </row>
    <row r="843" spans="39:43">
      <c r="AM843" s="40">
        <f>+IF('（別紙１）原油換算シート【計画用】'!AM843&lt;&gt;"",'（別紙１）原油換算シート【計画用】'!AM843,"")</f>
        <v>829</v>
      </c>
      <c r="AN843" s="40" t="str">
        <f>+IF('（別紙１）原油換算シート【計画用】'!AN843&lt;&gt;"",'（別紙１）原油換算シート【計画用】'!AN843,"")</f>
        <v>A0471</v>
      </c>
      <c r="AO843" s="64" t="str">
        <f>+IF('（別紙１）原油換算シート【計画用】'!AO843&lt;&gt;"",'（別紙１）原油換算シート【計画用】'!AO843,"")</f>
        <v>久慈地域エネルギー(株)(参考値)事業者全体</v>
      </c>
      <c r="AP843" s="65">
        <f>+IF('（別紙１）原油換算シート【計画用】'!AP843&lt;&gt;"",'（別紙１）原油換算シート【計画用】'!AP843,"")</f>
        <v>3.1399999999999999E-4</v>
      </c>
      <c r="AQ843" s="1" t="str">
        <f>+IF('（別紙１）原油換算シート【計画用】'!AQ843&lt;&gt;"",'（別紙１）原油換算シート【計画用】'!AQ843,"")</f>
        <v/>
      </c>
    </row>
    <row r="844" spans="39:43">
      <c r="AM844" s="40">
        <f>+IF('（別紙１）原油換算シート【計画用】'!AM844&lt;&gt;"",'（別紙１）原油換算シート【計画用】'!AM844,"")</f>
        <v>830</v>
      </c>
      <c r="AN844" s="40" t="str">
        <f>+IF('（別紙１）原油換算シート【計画用】'!AN844&lt;&gt;"",'（別紙１）原油換算シート【計画用】'!AN844,"")</f>
        <v>A0472</v>
      </c>
      <c r="AO844" s="64" t="str">
        <f>+IF('（別紙１）原油換算シート【計画用】'!AO844&lt;&gt;"",'（別紙１）原油換算シート【計画用】'!AO844,"")</f>
        <v>弘前ガス(株)</v>
      </c>
      <c r="AP844" s="65">
        <f>+IF('（別紙１）原油換算シート【計画用】'!AP844&lt;&gt;"",'（別紙１）原油換算シート【計画用】'!AP844,"")</f>
        <v>5.9000000000000003E-4</v>
      </c>
      <c r="AQ844" s="1" t="str">
        <f>+IF('（別紙１）原油換算シート【計画用】'!AQ844&lt;&gt;"",'（別紙１）原油換算シート【計画用】'!AQ844,"")</f>
        <v/>
      </c>
    </row>
    <row r="845" spans="39:43">
      <c r="AM845" s="40">
        <f>+IF('（別紙１）原油換算シート【計画用】'!AM845&lt;&gt;"",'（別紙１）原油換算シート【計画用】'!AM845,"")</f>
        <v>831</v>
      </c>
      <c r="AN845" s="40" t="str">
        <f>+IF('（別紙１）原油換算シート【計画用】'!AN845&lt;&gt;"",'（別紙１）原油換算シート【計画用】'!AN845,"")</f>
        <v>A0473</v>
      </c>
      <c r="AO845" s="64" t="str">
        <f>+IF('（別紙１）原油換算シート【計画用】'!AO845&lt;&gt;"",'（別紙１）原油換算シート【計画用】'!AO845,"")</f>
        <v>(株)フォーバルテレコムメニューA</v>
      </c>
      <c r="AP845" s="65">
        <f>+IF('（別紙１）原油換算シート【計画用】'!AP845&lt;&gt;"",'（別紙１）原油換算シート【計画用】'!AP845,"")</f>
        <v>0</v>
      </c>
      <c r="AQ845" s="1" t="str">
        <f>+IF('（別紙１）原油換算シート【計画用】'!AQ845&lt;&gt;"",'（別紙１）原油換算シート【計画用】'!AQ845,"")</f>
        <v/>
      </c>
    </row>
    <row r="846" spans="39:43">
      <c r="AM846" s="40">
        <f>+IF('（別紙１）原油換算シート【計画用】'!AM846&lt;&gt;"",'（別紙１）原油換算シート【計画用】'!AM846,"")</f>
        <v>832</v>
      </c>
      <c r="AN846" s="40" t="str">
        <f>+IF('（別紙１）原油換算シート【計画用】'!AN846&lt;&gt;"",'（別紙１）原油換算シート【計画用】'!AN846,"")</f>
        <v>A0473</v>
      </c>
      <c r="AO846" s="64" t="str">
        <f>+IF('（別紙１）原油換算シート【計画用】'!AO846&lt;&gt;"",'（別紙１）原油換算シート【計画用】'!AO846,"")</f>
        <v>(株)フォーバルテレコムメニューB(残差)</v>
      </c>
      <c r="AP846" s="65">
        <f>+IF('（別紙１）原油換算シート【計画用】'!AP846&lt;&gt;"",'（別紙１）原油換算シート【計画用】'!AP846,"")</f>
        <v>4.7199999999999998E-4</v>
      </c>
      <c r="AQ846" s="1" t="str">
        <f>+IF('（別紙１）原油換算シート【計画用】'!AQ846&lt;&gt;"",'（別紙１）原油換算シート【計画用】'!AQ846,"")</f>
        <v/>
      </c>
    </row>
    <row r="847" spans="39:43">
      <c r="AM847" s="40">
        <f>+IF('（別紙１）原油換算シート【計画用】'!AM847&lt;&gt;"",'（別紙１）原油換算シート【計画用】'!AM847,"")</f>
        <v>833</v>
      </c>
      <c r="AN847" s="40" t="str">
        <f>+IF('（別紙１）原油換算シート【計画用】'!AN847&lt;&gt;"",'（別紙１）原油換算シート【計画用】'!AN847,"")</f>
        <v>A0473</v>
      </c>
      <c r="AO847" s="64" t="str">
        <f>+IF('（別紙１）原油換算シート【計画用】'!AO847&lt;&gt;"",'（別紙１）原油換算シート【計画用】'!AO847,"")</f>
        <v>(株)フォーバルテレコム(参考値)事業者全体</v>
      </c>
      <c r="AP847" s="65">
        <f>+IF('（別紙１）原油換算シート【計画用】'!AP847&lt;&gt;"",'（別紙１）原油換算シート【計画用】'!AP847,"")</f>
        <v>4.66E-4</v>
      </c>
      <c r="AQ847" s="1" t="str">
        <f>+IF('（別紙１）原油換算シート【計画用】'!AQ847&lt;&gt;"",'（別紙１）原油換算シート【計画用】'!AQ847,"")</f>
        <v/>
      </c>
    </row>
    <row r="848" spans="39:43">
      <c r="AM848" s="40">
        <f>+IF('（別紙１）原油換算シート【計画用】'!AM848&lt;&gt;"",'（別紙１）原油換算シート【計画用】'!AM848,"")</f>
        <v>834</v>
      </c>
      <c r="AN848" s="40" t="str">
        <f>+IF('（別紙１）原油換算シート【計画用】'!AN848&lt;&gt;"",'（別紙１）原油換算シート【計画用】'!AN848,"")</f>
        <v>A0476</v>
      </c>
      <c r="AO848" s="64" t="str">
        <f>+IF('（別紙１）原油換算シート【計画用】'!AO848&lt;&gt;"",'（別紙１）原油換算シート【計画用】'!AO848,"")</f>
        <v>(株)ストエネ</v>
      </c>
      <c r="AP848" s="65">
        <f>+IF('（別紙１）原油換算シート【計画用】'!AP848&lt;&gt;"",'（別紙１）原油換算シート【計画用】'!AP848,"")</f>
        <v>3.3399999999999999E-4</v>
      </c>
      <c r="AQ848" s="1" t="str">
        <f>+IF('（別紙１）原油換算シート【計画用】'!AQ848&lt;&gt;"",'（別紙１）原油換算シート【計画用】'!AQ848,"")</f>
        <v/>
      </c>
    </row>
    <row r="849" spans="39:43">
      <c r="AM849" s="40">
        <f>+IF('（別紙１）原油換算シート【計画用】'!AM849&lt;&gt;"",'（別紙１）原油換算シート【計画用】'!AM849,"")</f>
        <v>835</v>
      </c>
      <c r="AN849" s="40" t="str">
        <f>+IF('（別紙１）原油換算シート【計画用】'!AN849&lt;&gt;"",'（別紙１）原油換算シート【計画用】'!AN849,"")</f>
        <v>A0477</v>
      </c>
      <c r="AO849" s="64" t="str">
        <f>+IF('（別紙１）原油換算シート【計画用】'!AO849&lt;&gt;"",'（別紙１）原油換算シート【計画用】'!AO849,"")</f>
        <v>くるめエネルギー(株)</v>
      </c>
      <c r="AP849" s="65">
        <f>+IF('（別紙１）原油換算シート【計画用】'!AP849&lt;&gt;"",'（別紙１）原油換算シート【計画用】'!AP849,"")</f>
        <v>5.8600000000000004E-4</v>
      </c>
      <c r="AQ849" s="1" t="str">
        <f>+IF('（別紙１）原油換算シート【計画用】'!AQ849&lt;&gt;"",'（別紙１）原油換算シート【計画用】'!AQ849,"")</f>
        <v/>
      </c>
    </row>
    <row r="850" spans="39:43">
      <c r="AM850" s="40">
        <f>+IF('（別紙１）原油換算シート【計画用】'!AM850&lt;&gt;"",'（別紙１）原油換算シート【計画用】'!AM850,"")</f>
        <v>836</v>
      </c>
      <c r="AN850" s="40" t="str">
        <f>+IF('（別紙１）原油換算シート【計画用】'!AN850&lt;&gt;"",'（別紙１）原油換算シート【計画用】'!AN850,"")</f>
        <v>A0480</v>
      </c>
      <c r="AO850" s="64" t="str">
        <f>+IF('（別紙１）原油換算シート【計画用】'!AO850&lt;&gt;"",'（別紙１）原油換算シート【計画用】'!AO850,"")</f>
        <v>松阪新電力(株)</v>
      </c>
      <c r="AP850" s="65">
        <f>+IF('（別紙１）原油換算シート【計画用】'!AP850&lt;&gt;"",'（別紙１）原油換算シート【計画用】'!AP850,"")</f>
        <v>2.9300000000000002E-4</v>
      </c>
      <c r="AQ850" s="1" t="str">
        <f>+IF('（別紙１）原油換算シート【計画用】'!AQ850&lt;&gt;"",'（別紙１）原油換算シート【計画用】'!AQ850,"")</f>
        <v/>
      </c>
    </row>
    <row r="851" spans="39:43">
      <c r="AM851" s="40">
        <f>+IF('（別紙１）原油換算シート【計画用】'!AM851&lt;&gt;"",'（別紙１）原油換算シート【計画用】'!AM851,"")</f>
        <v>837</v>
      </c>
      <c r="AN851" s="40" t="str">
        <f>+IF('（別紙１）原油換算シート【計画用】'!AN851&lt;&gt;"",'（別紙１）原油換算シート【計画用】'!AN851,"")</f>
        <v>A0481</v>
      </c>
      <c r="AO851" s="64" t="str">
        <f>+IF('（別紙１）原油換算シート【計画用】'!AO851&lt;&gt;"",'（別紙１）原油換算シート【計画用】'!AO851,"")</f>
        <v>ヒューリックプロパティソリューション(株)メニューA</v>
      </c>
      <c r="AP851" s="65">
        <f>+IF('（別紙１）原油換算シート【計画用】'!AP851&lt;&gt;"",'（別紙１）原油換算シート【計画用】'!AP851,"")</f>
        <v>0</v>
      </c>
      <c r="AQ851" s="1" t="str">
        <f>+IF('（別紙１）原油換算シート【計画用】'!AQ851&lt;&gt;"",'（別紙１）原油換算シート【計画用】'!AQ851,"")</f>
        <v/>
      </c>
    </row>
    <row r="852" spans="39:43">
      <c r="AM852" s="40">
        <f>+IF('（別紙１）原油換算シート【計画用】'!AM852&lt;&gt;"",'（別紙１）原油換算シート【計画用】'!AM852,"")</f>
        <v>838</v>
      </c>
      <c r="AN852" s="40" t="str">
        <f>+IF('（別紙１）原油換算シート【計画用】'!AN852&lt;&gt;"",'（別紙１）原油換算シート【計画用】'!AN852,"")</f>
        <v>A0481</v>
      </c>
      <c r="AO852" s="64" t="str">
        <f>+IF('（別紙１）原油換算シート【計画用】'!AO852&lt;&gt;"",'（別紙１）原油換算シート【計画用】'!AO852,"")</f>
        <v>ヒューリックプロパティソリューション(株)メニューB(残差)</v>
      </c>
      <c r="AP852" s="65">
        <f>+IF('（別紙１）原油換算シート【計画用】'!AP852&lt;&gt;"",'（別紙１）原油換算シート【計画用】'!AP852,"")</f>
        <v>4.6000000000000001E-4</v>
      </c>
      <c r="AQ852" s="1" t="str">
        <f>+IF('（別紙１）原油換算シート【計画用】'!AQ852&lt;&gt;"",'（別紙１）原油換算シート【計画用】'!AQ852,"")</f>
        <v/>
      </c>
    </row>
    <row r="853" spans="39:43">
      <c r="AM853" s="40">
        <f>+IF('（別紙１）原油換算シート【計画用】'!AM853&lt;&gt;"",'（別紙１）原油換算シート【計画用】'!AM853,"")</f>
        <v>839</v>
      </c>
      <c r="AN853" s="40" t="str">
        <f>+IF('（別紙１）原油換算シート【計画用】'!AN853&lt;&gt;"",'（別紙１）原油換算シート【計画用】'!AN853,"")</f>
        <v>A0481</v>
      </c>
      <c r="AO853" s="64" t="str">
        <f>+IF('（別紙１）原油換算シート【計画用】'!AO853&lt;&gt;"",'（別紙１）原油換算シート【計画用】'!AO853,"")</f>
        <v>ヒューリックプロパティソリューション(株)(参考値)事業者全体</v>
      </c>
      <c r="AP853" s="65">
        <f>+IF('（別紙１）原油換算シート【計画用】'!AP853&lt;&gt;"",'（別紙１）原油換算シート【計画用】'!AP853,"")</f>
        <v>3.1599999999999998E-4</v>
      </c>
      <c r="AQ853" s="1" t="str">
        <f>+IF('（別紙１）原油換算シート【計画用】'!AQ853&lt;&gt;"",'（別紙１）原油換算シート【計画用】'!AQ853,"")</f>
        <v/>
      </c>
    </row>
    <row r="854" spans="39:43">
      <c r="AM854" s="40">
        <f>+IF('（別紙１）原油換算シート【計画用】'!AM854&lt;&gt;"",'（別紙１）原油換算シート【計画用】'!AM854,"")</f>
        <v>840</v>
      </c>
      <c r="AN854" s="40" t="str">
        <f>+IF('（別紙１）原油換算シート【計画用】'!AN854&lt;&gt;"",'（別紙１）原油換算シート【計画用】'!AN854,"")</f>
        <v>A0482</v>
      </c>
      <c r="AO854" s="64" t="str">
        <f>+IF('（別紙１）原油換算シート【計画用】'!AO854&lt;&gt;"",'（別紙１）原油換算シート【計画用】'!AO854,"")</f>
        <v>宮崎電力(株)</v>
      </c>
      <c r="AP854" s="65">
        <f>+IF('（別紙１）原油換算シート【計画用】'!AP854&lt;&gt;"",'（別紙１）原油換算シート【計画用】'!AP854,"")</f>
        <v>4.9200000000000003E-4</v>
      </c>
      <c r="AQ854" s="1" t="str">
        <f>+IF('（別紙１）原油換算シート【計画用】'!AQ854&lt;&gt;"",'（別紙１）原油換算シート【計画用】'!AQ854,"")</f>
        <v/>
      </c>
    </row>
    <row r="855" spans="39:43">
      <c r="AM855" s="40">
        <f>+IF('（別紙１）原油換算シート【計画用】'!AM855&lt;&gt;"",'（別紙１）原油換算シート【計画用】'!AM855,"")</f>
        <v>841</v>
      </c>
      <c r="AN855" s="40" t="str">
        <f>+IF('（別紙１）原油換算シート【計画用】'!AN855&lt;&gt;"",'（別紙１）原油換算シート【計画用】'!AN855,"")</f>
        <v>A0490</v>
      </c>
      <c r="AO855" s="64" t="str">
        <f>+IF('（別紙１）原油換算シート【計画用】'!AO855&lt;&gt;"",'（別紙１）原油換算シート【計画用】'!AO855,"")</f>
        <v>(株)CDエナジーダイレクトメニューA</v>
      </c>
      <c r="AP855" s="65">
        <f>+IF('（別紙１）原油換算シート【計画用】'!AP855&lt;&gt;"",'（別紙１）原油換算シート【計画用】'!AP855,"")</f>
        <v>0</v>
      </c>
      <c r="AQ855" s="1" t="str">
        <f>+IF('（別紙１）原油換算シート【計画用】'!AQ855&lt;&gt;"",'（別紙１）原油換算シート【計画用】'!AQ855,"")</f>
        <v/>
      </c>
    </row>
    <row r="856" spans="39:43">
      <c r="AM856" s="40">
        <f>+IF('（別紙１）原油換算シート【計画用】'!AM856&lt;&gt;"",'（別紙１）原油換算シート【計画用】'!AM856,"")</f>
        <v>842</v>
      </c>
      <c r="AN856" s="40" t="str">
        <f>+IF('（別紙１）原油換算シート【計画用】'!AN856&lt;&gt;"",'（別紙１）原油換算シート【計画用】'!AN856,"")</f>
        <v>A0490</v>
      </c>
      <c r="AO856" s="64" t="str">
        <f>+IF('（別紙１）原油換算シート【計画用】'!AO856&lt;&gt;"",'（別紙１）原油換算シート【計画用】'!AO856,"")</f>
        <v>(株)CDエナジーダイレクトメニューB(残差)</v>
      </c>
      <c r="AP856" s="65">
        <f>+IF('（別紙１）原油換算シート【計画用】'!AP856&lt;&gt;"",'（別紙１）原油換算シート【計画用】'!AP856,"")</f>
        <v>4.6500000000000003E-4</v>
      </c>
      <c r="AQ856" s="1" t="str">
        <f>+IF('（別紙１）原油換算シート【計画用】'!AQ856&lt;&gt;"",'（別紙１）原油換算シート【計画用】'!AQ856,"")</f>
        <v/>
      </c>
    </row>
    <row r="857" spans="39:43">
      <c r="AM857" s="40">
        <f>+IF('（別紙１）原油換算シート【計画用】'!AM857&lt;&gt;"",'（別紙１）原油換算シート【計画用】'!AM857,"")</f>
        <v>843</v>
      </c>
      <c r="AN857" s="40" t="str">
        <f>+IF('（別紙１）原油換算シート【計画用】'!AN857&lt;&gt;"",'（別紙１）原油換算シート【計画用】'!AN857,"")</f>
        <v>A0490</v>
      </c>
      <c r="AO857" s="64" t="str">
        <f>+IF('（別紙１）原油換算シート【計画用】'!AO857&lt;&gt;"",'（別紙１）原油換算シート【計画用】'!AO857,"")</f>
        <v>(株)CDエナジーダイレクト(参考値)事業者全体</v>
      </c>
      <c r="AP857" s="65">
        <f>+IF('（別紙１）原油換算シート【計画用】'!AP857&lt;&gt;"",'（別紙１）原油換算シート【計画用】'!AP857,"")</f>
        <v>4.28E-4</v>
      </c>
      <c r="AQ857" s="1" t="str">
        <f>+IF('（別紙１）原油換算シート【計画用】'!AQ857&lt;&gt;"",'（別紙１）原油換算シート【計画用】'!AQ857,"")</f>
        <v/>
      </c>
    </row>
    <row r="858" spans="39:43">
      <c r="AM858" s="40">
        <f>+IF('（別紙１）原油換算シート【計画用】'!AM858&lt;&gt;"",'（別紙１）原油換算シート【計画用】'!AM858,"")</f>
        <v>844</v>
      </c>
      <c r="AN858" s="40" t="str">
        <f>+IF('（別紙１）原油換算シート【計画用】'!AN858&lt;&gt;"",'（別紙１）原油換算シート【計画用】'!AN858,"")</f>
        <v>A0491</v>
      </c>
      <c r="AO858" s="64" t="str">
        <f>+IF('（別紙１）原油換算シート【計画用】'!AO858&lt;&gt;"",'（別紙１）原油換算シート【計画用】'!AO858,"")</f>
        <v>Q.ENESTでんき(株)メニューA</v>
      </c>
      <c r="AP858" s="65">
        <f>+IF('（別紙１）原油換算シート【計画用】'!AP858&lt;&gt;"",'（別紙１）原油換算シート【計画用】'!AP858,"")</f>
        <v>0</v>
      </c>
      <c r="AQ858" s="1" t="str">
        <f>+IF('（別紙１）原油換算シート【計画用】'!AQ858&lt;&gt;"",'（別紙１）原油換算シート【計画用】'!AQ858,"")</f>
        <v/>
      </c>
    </row>
    <row r="859" spans="39:43">
      <c r="AM859" s="40">
        <f>+IF('（別紙１）原油換算シート【計画用】'!AM859&lt;&gt;"",'（別紙１）原油換算シート【計画用】'!AM859,"")</f>
        <v>845</v>
      </c>
      <c r="AN859" s="40" t="str">
        <f>+IF('（別紙１）原油換算シート【計画用】'!AN859&lt;&gt;"",'（別紙１）原油換算シート【計画用】'!AN859,"")</f>
        <v>A0491</v>
      </c>
      <c r="AO859" s="64" t="str">
        <f>+IF('（別紙１）原油換算シート【計画用】'!AO859&lt;&gt;"",'（別紙１）原油換算シート【計画用】'!AO859,"")</f>
        <v>Q.ENESTでんき(株)メニューB</v>
      </c>
      <c r="AP859" s="65">
        <f>+IF('（別紙１）原油換算シート【計画用】'!AP859&lt;&gt;"",'（別紙１）原油換算シート【計画用】'!AP859,"")</f>
        <v>3.19E-4</v>
      </c>
      <c r="AQ859" s="1" t="str">
        <f>+IF('（別紙１）原油換算シート【計画用】'!AQ859&lt;&gt;"",'（別紙１）原油換算シート【計画用】'!AQ859,"")</f>
        <v/>
      </c>
    </row>
    <row r="860" spans="39:43">
      <c r="AM860" s="40">
        <f>+IF('（別紙１）原油換算シート【計画用】'!AM860&lt;&gt;"",'（別紙１）原油換算シート【計画用】'!AM860,"")</f>
        <v>846</v>
      </c>
      <c r="AN860" s="40" t="str">
        <f>+IF('（別紙１）原油換算シート【計画用】'!AN860&lt;&gt;"",'（別紙１）原油換算シート【計画用】'!AN860,"")</f>
        <v>A0491</v>
      </c>
      <c r="AO860" s="64" t="str">
        <f>+IF('（別紙１）原油換算シート【計画用】'!AO860&lt;&gt;"",'（別紙１）原油換算シート【計画用】'!AO860,"")</f>
        <v>Q.ENESTでんき(株)メニューC</v>
      </c>
      <c r="AP860" s="65">
        <f>+IF('（別紙１）原油換算シート【計画用】'!AP860&lt;&gt;"",'（別紙１）原油換算シート【計画用】'!AP860,"")</f>
        <v>4.95E-4</v>
      </c>
      <c r="AQ860" s="1" t="str">
        <f>+IF('（別紙１）原油換算シート【計画用】'!AQ860&lt;&gt;"",'（別紙１）原油換算シート【計画用】'!AQ860,"")</f>
        <v/>
      </c>
    </row>
    <row r="861" spans="39:43">
      <c r="AM861" s="40">
        <f>+IF('（別紙１）原油換算シート【計画用】'!AM861&lt;&gt;"",'（別紙１）原油換算シート【計画用】'!AM861,"")</f>
        <v>847</v>
      </c>
      <c r="AN861" s="40" t="str">
        <f>+IF('（別紙１）原油換算シート【計画用】'!AN861&lt;&gt;"",'（別紙１）原油換算シート【計画用】'!AN861,"")</f>
        <v>A0491</v>
      </c>
      <c r="AO861" s="64" t="str">
        <f>+IF('（別紙１）原油換算シート【計画用】'!AO861&lt;&gt;"",'（別紙１）原油換算シート【計画用】'!AO861,"")</f>
        <v>Q.ENESTでんき(株)(参考値)事業者全体</v>
      </c>
      <c r="AP861" s="65">
        <f>+IF('（別紙１）原油換算シート【計画用】'!AP861&lt;&gt;"",'（別紙１）原油換算シート【計画用】'!AP861,"")</f>
        <v>3.2600000000000001E-4</v>
      </c>
      <c r="AQ861" s="1" t="str">
        <f>+IF('（別紙１）原油換算シート【計画用】'!AQ861&lt;&gt;"",'（別紙１）原油換算シート【計画用】'!AQ861,"")</f>
        <v/>
      </c>
    </row>
    <row r="862" spans="39:43">
      <c r="AM862" s="40">
        <f>+IF('（別紙１）原油換算シート【計画用】'!AM862&lt;&gt;"",'（別紙１）原油換算シート【計画用】'!AM862,"")</f>
        <v>848</v>
      </c>
      <c r="AN862" s="40" t="str">
        <f>+IF('（別紙１）原油換算シート【計画用】'!AN862&lt;&gt;"",'（別紙１）原油換算シート【計画用】'!AN862,"")</f>
        <v>A0493</v>
      </c>
      <c r="AO862" s="64" t="str">
        <f>+IF('（別紙１）原油換算シート【計画用】'!AO862&lt;&gt;"",'（別紙１）原油換算シート【計画用】'!AO862,"")</f>
        <v>(株)ぶんごおおのエナジーメニューA</v>
      </c>
      <c r="AP862" s="65">
        <f>+IF('（別紙１）原油換算シート【計画用】'!AP862&lt;&gt;"",'（別紙１）原油換算シート【計画用】'!AP862,"")</f>
        <v>0</v>
      </c>
      <c r="AQ862" s="1" t="str">
        <f>+IF('（別紙１）原油換算シート【計画用】'!AQ862&lt;&gt;"",'（別紙１）原油換算シート【計画用】'!AQ862,"")</f>
        <v/>
      </c>
    </row>
    <row r="863" spans="39:43">
      <c r="AM863" s="40">
        <f>+IF('（別紙１）原油換算シート【計画用】'!AM863&lt;&gt;"",'（別紙１）原油換算シート【計画用】'!AM863,"")</f>
        <v>849</v>
      </c>
      <c r="AN863" s="40" t="str">
        <f>+IF('（別紙１）原油換算シート【計画用】'!AN863&lt;&gt;"",'（別紙１）原油換算シート【計画用】'!AN863,"")</f>
        <v>A0493</v>
      </c>
      <c r="AO863" s="64" t="str">
        <f>+IF('（別紙１）原油換算シート【計画用】'!AO863&lt;&gt;"",'（別紙１）原油換算シート【計画用】'!AO863,"")</f>
        <v>(株)ぶんごおおのエナジーメニューB</v>
      </c>
      <c r="AP863" s="65">
        <f>+IF('（別紙１）原油換算シート【計画用】'!AP863&lt;&gt;"",'（別紙１）原油換算シート【計画用】'!AP863,"")</f>
        <v>3.8499999999999998E-4</v>
      </c>
      <c r="AQ863" s="1" t="str">
        <f>+IF('（別紙１）原油換算シート【計画用】'!AQ863&lt;&gt;"",'（別紙１）原油換算シート【計画用】'!AQ863,"")</f>
        <v/>
      </c>
    </row>
    <row r="864" spans="39:43">
      <c r="AM864" s="40">
        <f>+IF('（別紙１）原油換算シート【計画用】'!AM864&lt;&gt;"",'（別紙１）原油換算シート【計画用】'!AM864,"")</f>
        <v>850</v>
      </c>
      <c r="AN864" s="40" t="str">
        <f>+IF('（別紙１）原油換算シート【計画用】'!AN864&lt;&gt;"",'（別紙１）原油換算シート【計画用】'!AN864,"")</f>
        <v>A0493</v>
      </c>
      <c r="AO864" s="64" t="str">
        <f>+IF('（別紙１）原油換算シート【計画用】'!AO864&lt;&gt;"",'（別紙１）原油換算シート【計画用】'!AO864,"")</f>
        <v>(株)ぶんごおおのエナジー(参考値)事業者全体</v>
      </c>
      <c r="AP864" s="65">
        <f>+IF('（別紙１）原油換算シート【計画用】'!AP864&lt;&gt;"",'（別紙１）原油換算シート【計画用】'!AP864,"")</f>
        <v>3.8200000000000002E-4</v>
      </c>
      <c r="AQ864" s="1" t="str">
        <f>+IF('（別紙１）原油換算シート【計画用】'!AQ864&lt;&gt;"",'（別紙１）原油換算シート【計画用】'!AQ864,"")</f>
        <v/>
      </c>
    </row>
    <row r="865" spans="39:43">
      <c r="AM865" s="40">
        <f>+IF('（別紙１）原油換算シート【計画用】'!AM865&lt;&gt;"",'（別紙１）原油換算シート【計画用】'!AM865,"")</f>
        <v>851</v>
      </c>
      <c r="AN865" s="40" t="str">
        <f>+IF('（別紙１）原油換算シート【計画用】'!AN865&lt;&gt;"",'（別紙１）原油換算シート【計画用】'!AN865,"")</f>
        <v>A0494</v>
      </c>
      <c r="AO865" s="64" t="str">
        <f>+IF('（別紙１）原油換算シート【計画用】'!AO865&lt;&gt;"",'（別紙１）原油換算シート【計画用】'!AO865,"")</f>
        <v>ヴィジョナリーパワー(株)</v>
      </c>
      <c r="AP865" s="65">
        <f>+IF('（別紙１）原油換算シート【計画用】'!AP865&lt;&gt;"",'（別紙１）原油換算シート【計画用】'!AP865,"")</f>
        <v>2.5300000000000002E-4</v>
      </c>
      <c r="AQ865" s="1" t="str">
        <f>+IF('（別紙１）原油換算シート【計画用】'!AQ865&lt;&gt;"",'（別紙１）原油換算シート【計画用】'!AQ865,"")</f>
        <v/>
      </c>
    </row>
    <row r="866" spans="39:43">
      <c r="AM866" s="40">
        <f>+IF('（別紙１）原油換算シート【計画用】'!AM866&lt;&gt;"",'（別紙１）原油換算シート【計画用】'!AM866,"")</f>
        <v>852</v>
      </c>
      <c r="AN866" s="40" t="str">
        <f>+IF('（別紙１）原油換算シート【計画用】'!AN866&lt;&gt;"",'（別紙１）原油換算シート【計画用】'!AN866,"")</f>
        <v>A0495</v>
      </c>
      <c r="AO866" s="64" t="str">
        <f>+IF('（別紙１）原油換算シート【計画用】'!AO866&lt;&gt;"",'（別紙１）原油換算シート【計画用】'!AO866,"")</f>
        <v>有明エナジー(株)</v>
      </c>
      <c r="AP866" s="65">
        <f>+IF('（別紙１）原油換算シート【計画用】'!AP866&lt;&gt;"",'（別紙１）原油換算シート【計画用】'!AP866,"")</f>
        <v>6.2299999999999996E-4</v>
      </c>
      <c r="AQ866" s="1" t="str">
        <f>+IF('（別紙１）原油換算シート【計画用】'!AQ866&lt;&gt;"",'（別紙１）原油換算シート【計画用】'!AQ866,"")</f>
        <v/>
      </c>
    </row>
    <row r="867" spans="39:43">
      <c r="AM867" s="40">
        <f>+IF('（別紙１）原油換算シート【計画用】'!AM867&lt;&gt;"",'（別紙１）原油換算シート【計画用】'!AM867,"")</f>
        <v>853</v>
      </c>
      <c r="AN867" s="40" t="str">
        <f>+IF('（別紙１）原油換算シート【計画用】'!AN867&lt;&gt;"",'（別紙１）原油換算シート【計画用】'!AN867,"")</f>
        <v>A0499</v>
      </c>
      <c r="AO867" s="64" t="str">
        <f>+IF('（別紙１）原油換算シート【計画用】'!AO867&lt;&gt;"",'（別紙１）原油換算シート【計画用】'!AO867,"")</f>
        <v>厚木瓦斯(株)メニューA</v>
      </c>
      <c r="AP867" s="65">
        <f>+IF('（別紙１）原油換算シート【計画用】'!AP867&lt;&gt;"",'（別紙１）原油換算シート【計画用】'!AP867,"")</f>
        <v>0</v>
      </c>
      <c r="AQ867" s="1" t="str">
        <f>+IF('（別紙１）原油換算シート【計画用】'!AQ867&lt;&gt;"",'（別紙１）原油換算シート【計画用】'!AQ867,"")</f>
        <v/>
      </c>
    </row>
    <row r="868" spans="39:43">
      <c r="AM868" s="40">
        <f>+IF('（別紙１）原油換算シート【計画用】'!AM868&lt;&gt;"",'（別紙１）原油換算シート【計画用】'!AM868,"")</f>
        <v>854</v>
      </c>
      <c r="AN868" s="40" t="str">
        <f>+IF('（別紙１）原油換算シート【計画用】'!AN868&lt;&gt;"",'（別紙１）原油換算シート【計画用】'!AN868,"")</f>
        <v>A0499</v>
      </c>
      <c r="AO868" s="64" t="str">
        <f>+IF('（別紙１）原油換算シート【計画用】'!AO868&lt;&gt;"",'（別紙１）原油換算シート【計画用】'!AO868,"")</f>
        <v>厚木瓦斯(株)メニューB(残差)</v>
      </c>
      <c r="AP868" s="65">
        <f>+IF('（別紙１）原油換算シート【計画用】'!AP868&lt;&gt;"",'（別紙１）原油換算シート【計画用】'!AP868,"")</f>
        <v>4.2000000000000002E-4</v>
      </c>
      <c r="AQ868" s="1" t="str">
        <f>+IF('（別紙１）原油換算シート【計画用】'!AQ868&lt;&gt;"",'（別紙１）原油換算シート【計画用】'!AQ868,"")</f>
        <v/>
      </c>
    </row>
    <row r="869" spans="39:43">
      <c r="AM869" s="40">
        <f>+IF('（別紙１）原油換算シート【計画用】'!AM869&lt;&gt;"",'（別紙１）原油換算シート【計画用】'!AM869,"")</f>
        <v>855</v>
      </c>
      <c r="AN869" s="40" t="str">
        <f>+IF('（別紙１）原油換算シート【計画用】'!AN869&lt;&gt;"",'（別紙１）原油換算シート【計画用】'!AN869,"")</f>
        <v>A0499</v>
      </c>
      <c r="AO869" s="64" t="str">
        <f>+IF('（別紙１）原油換算シート【計画用】'!AO869&lt;&gt;"",'（別紙１）原油換算シート【計画用】'!AO869,"")</f>
        <v>厚木瓦斯(株)(参考値)事業者全体</v>
      </c>
      <c r="AP869" s="65">
        <f>+IF('（別紙１）原油換算シート【計画用】'!AP869&lt;&gt;"",'（別紙１）原油換算シート【計画用】'!AP869,"")</f>
        <v>4.1399999999999998E-4</v>
      </c>
      <c r="AQ869" s="1" t="str">
        <f>+IF('（別紙１）原油換算シート【計画用】'!AQ869&lt;&gt;"",'（別紙１）原油換算シート【計画用】'!AQ869,"")</f>
        <v/>
      </c>
    </row>
    <row r="870" spans="39:43">
      <c r="AM870" s="40">
        <f>+IF('（別紙１）原油換算シート【計画用】'!AM870&lt;&gt;"",'（別紙１）原油換算シート【計画用】'!AM870,"")</f>
        <v>856</v>
      </c>
      <c r="AN870" s="40" t="str">
        <f>+IF('（別紙１）原油換算シート【計画用】'!AN870&lt;&gt;"",'（別紙１）原油換算シート【計画用】'!AN870,"")</f>
        <v>A0500</v>
      </c>
      <c r="AO870" s="64" t="str">
        <f>+IF('（別紙１）原油換算シート【計画用】'!AO870&lt;&gt;"",'（別紙１）原油換算シート【計画用】'!AO870,"")</f>
        <v>(株)エネ・ビジョン</v>
      </c>
      <c r="AP870" s="65">
        <f>+IF('（別紙１）原油換算シート【計画用】'!AP870&lt;&gt;"",'（別紙１）原油換算シート【計画用】'!AP870,"")</f>
        <v>6.4000000000000005E-4</v>
      </c>
      <c r="AQ870" s="1" t="str">
        <f>+IF('（別紙１）原油換算シート【計画用】'!AQ870&lt;&gt;"",'（別紙１）原油換算シート【計画用】'!AQ870,"")</f>
        <v/>
      </c>
    </row>
    <row r="871" spans="39:43">
      <c r="AM871" s="40">
        <f>+IF('（別紙１）原油換算シート【計画用】'!AM871&lt;&gt;"",'（別紙１）原油換算シート【計画用】'!AM871,"")</f>
        <v>857</v>
      </c>
      <c r="AN871" s="40" t="str">
        <f>+IF('（別紙１）原油換算シート【計画用】'!AN871&lt;&gt;"",'（別紙１）原油換算シート【計画用】'!AN871,"")</f>
        <v>A0501</v>
      </c>
      <c r="AO871" s="64" t="str">
        <f>+IF('（別紙１）原油換算シート【計画用】'!AO871&lt;&gt;"",'（別紙１）原油換算シート【計画用】'!AO871,"")</f>
        <v>イワタニ三重(株)</v>
      </c>
      <c r="AP871" s="65">
        <f>+IF('（別紙１）原油換算シート【計画用】'!AP871&lt;&gt;"",'（別紙１）原油換算シート【計画用】'!AP871,"")</f>
        <v>4.1899999999999999E-4</v>
      </c>
      <c r="AQ871" s="1" t="str">
        <f>+IF('（別紙１）原油換算シート【計画用】'!AQ871&lt;&gt;"",'（別紙１）原油換算シート【計画用】'!AQ871,"")</f>
        <v/>
      </c>
    </row>
    <row r="872" spans="39:43">
      <c r="AM872" s="40">
        <f>+IF('（別紙１）原油換算シート【計画用】'!AM872&lt;&gt;"",'（別紙１）原油換算シート【計画用】'!AM872,"")</f>
        <v>858</v>
      </c>
      <c r="AN872" s="40" t="str">
        <f>+IF('（別紙１）原油換算シート【計画用】'!AN872&lt;&gt;"",'（別紙１）原油換算シート【計画用】'!AN872,"")</f>
        <v>A0502</v>
      </c>
      <c r="AO872" s="64" t="str">
        <f>+IF('（別紙１）原油換算シート【計画用】'!AO872&lt;&gt;"",'（別紙１）原油換算シート【計画用】'!AO872,"")</f>
        <v>(株)マルヰ</v>
      </c>
      <c r="AP872" s="65">
        <f>+IF('（別紙１）原油換算シート【計画用】'!AP872&lt;&gt;"",'（別紙１）原油換算シート【計画用】'!AP872,"")</f>
        <v>5.4900000000000001E-4</v>
      </c>
      <c r="AQ872" s="1" t="str">
        <f>+IF('（別紙１）原油換算シート【計画用】'!AQ872&lt;&gt;"",'（別紙１）原油換算シート【計画用】'!AQ872,"")</f>
        <v/>
      </c>
    </row>
    <row r="873" spans="39:43">
      <c r="AM873" s="40">
        <f>+IF('（別紙１）原油換算シート【計画用】'!AM873&lt;&gt;"",'（別紙１）原油換算シート【計画用】'!AM873,"")</f>
        <v>859</v>
      </c>
      <c r="AN873" s="40" t="str">
        <f>+IF('（別紙１）原油換算シート【計画用】'!AN873&lt;&gt;"",'（別紙１）原油換算シート【計画用】'!AN873,"")</f>
        <v>A0503</v>
      </c>
      <c r="AO873" s="64" t="str">
        <f>+IF('（別紙１）原油換算シート【計画用】'!AO873&lt;&gt;"",'（別紙１）原油換算シート【計画用】'!AO873,"")</f>
        <v>大多喜ガス(株)メニューA</v>
      </c>
      <c r="AP873" s="65">
        <f>+IF('（別紙１）原油換算シート【計画用】'!AP873&lt;&gt;"",'（別紙１）原油換算シート【計画用】'!AP873,"")</f>
        <v>0</v>
      </c>
      <c r="AQ873" s="1" t="str">
        <f>+IF('（別紙１）原油換算シート【計画用】'!AQ873&lt;&gt;"",'（別紙１）原油換算シート【計画用】'!AQ873,"")</f>
        <v/>
      </c>
    </row>
    <row r="874" spans="39:43">
      <c r="AM874" s="40">
        <f>+IF('（別紙１）原油換算シート【計画用】'!AM874&lt;&gt;"",'（別紙１）原油換算シート【計画用】'!AM874,"")</f>
        <v>860</v>
      </c>
      <c r="AN874" s="40" t="str">
        <f>+IF('（別紙１）原油換算シート【計画用】'!AN874&lt;&gt;"",'（別紙１）原油換算シート【計画用】'!AN874,"")</f>
        <v>A0503</v>
      </c>
      <c r="AO874" s="64" t="str">
        <f>+IF('（別紙１）原油換算シート【計画用】'!AO874&lt;&gt;"",'（別紙１）原油換算シート【計画用】'!AO874,"")</f>
        <v>大多喜ガス(株)メニューB(残差)</v>
      </c>
      <c r="AP874" s="65">
        <f>+IF('（別紙１）原油換算シート【計画用】'!AP874&lt;&gt;"",'（別紙１）原油換算シート【計画用】'!AP874,"")</f>
        <v>4.3199999999999998E-4</v>
      </c>
      <c r="AQ874" s="1" t="str">
        <f>+IF('（別紙１）原油換算シート【計画用】'!AQ874&lt;&gt;"",'（別紙１）原油換算シート【計画用】'!AQ874,"")</f>
        <v/>
      </c>
    </row>
    <row r="875" spans="39:43">
      <c r="AM875" s="40">
        <f>+IF('（別紙１）原油換算シート【計画用】'!AM875&lt;&gt;"",'（別紙１）原油換算シート【計画用】'!AM875,"")</f>
        <v>861</v>
      </c>
      <c r="AN875" s="40" t="str">
        <f>+IF('（別紙１）原油換算シート【計画用】'!AN875&lt;&gt;"",'（別紙１）原油換算シート【計画用】'!AN875,"")</f>
        <v>A0503</v>
      </c>
      <c r="AO875" s="64" t="str">
        <f>+IF('（別紙１）原油換算シート【計画用】'!AO875&lt;&gt;"",'（別紙１）原油換算シート【計画用】'!AO875,"")</f>
        <v>大多喜ガス(株)(参考値)事業者全体</v>
      </c>
      <c r="AP875" s="65">
        <f>+IF('（別紙１）原油換算シート【計画用】'!AP875&lt;&gt;"",'（別紙１）原油換算シート【計画用】'!AP875,"")</f>
        <v>4.28E-4</v>
      </c>
      <c r="AQ875" s="1" t="str">
        <f>+IF('（別紙１）原油換算シート【計画用】'!AQ875&lt;&gt;"",'（別紙１）原油換算シート【計画用】'!AQ875,"")</f>
        <v/>
      </c>
    </row>
    <row r="876" spans="39:43">
      <c r="AM876" s="40">
        <f>+IF('（別紙１）原油換算シート【計画用】'!AM876&lt;&gt;"",'（別紙１）原油換算シート【計画用】'!AM876,"")</f>
        <v>862</v>
      </c>
      <c r="AN876" s="40" t="str">
        <f>+IF('（別紙１）原油換算シート【計画用】'!AN876&lt;&gt;"",'（別紙１）原油換算シート【計画用】'!AN876,"")</f>
        <v>A0506</v>
      </c>
      <c r="AO876" s="64" t="str">
        <f>+IF('（別紙１）原油換算シート【計画用】'!AO876&lt;&gt;"",'（別紙１）原油換算シート【計画用】'!AO876,"")</f>
        <v>鈴与電力(株)メニューA</v>
      </c>
      <c r="AP876" s="65">
        <f>+IF('（別紙１）原油換算シート【計画用】'!AP876&lt;&gt;"",'（別紙１）原油換算シート【計画用】'!AP876,"")</f>
        <v>0</v>
      </c>
      <c r="AQ876" s="1" t="str">
        <f>+IF('（別紙１）原油換算シート【計画用】'!AQ876&lt;&gt;"",'（別紙１）原油換算シート【計画用】'!AQ876,"")</f>
        <v/>
      </c>
    </row>
    <row r="877" spans="39:43">
      <c r="AM877" s="40">
        <f>+IF('（別紙１）原油換算シート【計画用】'!AM877&lt;&gt;"",'（別紙１）原油換算シート【計画用】'!AM877,"")</f>
        <v>863</v>
      </c>
      <c r="AN877" s="40" t="str">
        <f>+IF('（別紙１）原油換算シート【計画用】'!AN877&lt;&gt;"",'（別紙１）原油換算シート【計画用】'!AN877,"")</f>
        <v>A0506</v>
      </c>
      <c r="AO877" s="64" t="str">
        <f>+IF('（別紙１）原油換算シート【計画用】'!AO877&lt;&gt;"",'（別紙１）原油換算シート【計画用】'!AO877,"")</f>
        <v>鈴与電力(株)メニューB</v>
      </c>
      <c r="AP877" s="65">
        <f>+IF('（別紙１）原油換算シート【計画用】'!AP877&lt;&gt;"",'（別紙１）原油換算シート【計画用】'!AP877,"")</f>
        <v>0</v>
      </c>
      <c r="AQ877" s="1" t="str">
        <f>+IF('（別紙１）原油換算シート【計画用】'!AQ877&lt;&gt;"",'（別紙１）原油換算シート【計画用】'!AQ877,"")</f>
        <v/>
      </c>
    </row>
    <row r="878" spans="39:43">
      <c r="AM878" s="40">
        <f>+IF('（別紙１）原油換算シート【計画用】'!AM878&lt;&gt;"",'（別紙１）原油換算シート【計画用】'!AM878,"")</f>
        <v>864</v>
      </c>
      <c r="AN878" s="40" t="str">
        <f>+IF('（別紙１）原油換算シート【計画用】'!AN878&lt;&gt;"",'（別紙１）原油換算シート【計画用】'!AN878,"")</f>
        <v>A0506</v>
      </c>
      <c r="AO878" s="64" t="str">
        <f>+IF('（別紙１）原油換算シート【計画用】'!AO878&lt;&gt;"",'（別紙１）原油換算シート【計画用】'!AO878,"")</f>
        <v>鈴与電力(株)メニューC</v>
      </c>
      <c r="AP878" s="65">
        <f>+IF('（別紙１）原油換算シート【計画用】'!AP878&lt;&gt;"",'（別紙１）原油換算シート【計画用】'!AP878,"")</f>
        <v>0</v>
      </c>
      <c r="AQ878" s="1" t="str">
        <f>+IF('（別紙１）原油換算シート【計画用】'!AQ878&lt;&gt;"",'（別紙１）原油換算シート【計画用】'!AQ878,"")</f>
        <v/>
      </c>
    </row>
    <row r="879" spans="39:43">
      <c r="AM879" s="40">
        <f>+IF('（別紙１）原油換算シート【計画用】'!AM879&lt;&gt;"",'（別紙１）原油換算シート【計画用】'!AM879,"")</f>
        <v>865</v>
      </c>
      <c r="AN879" s="40" t="str">
        <f>+IF('（別紙１）原油換算シート【計画用】'!AN879&lt;&gt;"",'（別紙１）原油換算シート【計画用】'!AN879,"")</f>
        <v>A0506</v>
      </c>
      <c r="AO879" s="64" t="str">
        <f>+IF('（別紙１）原油換算シート【計画用】'!AO879&lt;&gt;"",'（別紙１）原油換算シート【計画用】'!AO879,"")</f>
        <v>鈴与電力(株)メニューD</v>
      </c>
      <c r="AP879" s="65">
        <f>+IF('（別紙１）原油換算シート【計画用】'!AP879&lt;&gt;"",'（別紙１）原油換算シート【計画用】'!AP879,"")</f>
        <v>0</v>
      </c>
      <c r="AQ879" s="1" t="str">
        <f>+IF('（別紙１）原油換算シート【計画用】'!AQ879&lt;&gt;"",'（別紙１）原油換算シート【計画用】'!AQ879,"")</f>
        <v/>
      </c>
    </row>
    <row r="880" spans="39:43">
      <c r="AM880" s="40">
        <f>+IF('（別紙１）原油換算シート【計画用】'!AM880&lt;&gt;"",'（別紙１）原油換算シート【計画用】'!AM880,"")</f>
        <v>866</v>
      </c>
      <c r="AN880" s="40" t="str">
        <f>+IF('（別紙１）原油換算シート【計画用】'!AN880&lt;&gt;"",'（別紙１）原油換算シート【計画用】'!AN880,"")</f>
        <v>A0506</v>
      </c>
      <c r="AO880" s="64" t="str">
        <f>+IF('（別紙１）原油換算シート【計画用】'!AO880&lt;&gt;"",'（別紙１）原油換算シート【計画用】'!AO880,"")</f>
        <v>鈴与電力(株)メニューE</v>
      </c>
      <c r="AP880" s="65">
        <f>+IF('（別紙１）原油換算シート【計画用】'!AP880&lt;&gt;"",'（別紙１）原油換算シート【計画用】'!AP880,"")</f>
        <v>0</v>
      </c>
      <c r="AQ880" s="1" t="str">
        <f>+IF('（別紙１）原油換算シート【計画用】'!AQ880&lt;&gt;"",'（別紙１）原油換算シート【計画用】'!AQ880,"")</f>
        <v/>
      </c>
    </row>
    <row r="881" spans="39:43">
      <c r="AM881" s="40">
        <f>+IF('（別紙１）原油換算シート【計画用】'!AM881&lt;&gt;"",'（別紙１）原油換算シート【計画用】'!AM881,"")</f>
        <v>867</v>
      </c>
      <c r="AN881" s="40" t="str">
        <f>+IF('（別紙１）原油換算シート【計画用】'!AN881&lt;&gt;"",'（別紙１）原油換算シート【計画用】'!AN881,"")</f>
        <v>A0506</v>
      </c>
      <c r="AO881" s="64" t="str">
        <f>+IF('（別紙１）原油換算シート【計画用】'!AO881&lt;&gt;"",'（別紙１）原油換算シート【計画用】'!AO881,"")</f>
        <v>鈴与電力(株)メニューF</v>
      </c>
      <c r="AP881" s="65">
        <f>+IF('（別紙１）原油換算シート【計画用】'!AP881&lt;&gt;"",'（別紙１）原油換算シート【計画用】'!AP881,"")</f>
        <v>0</v>
      </c>
      <c r="AQ881" s="1" t="str">
        <f>+IF('（別紙１）原油換算シート【計画用】'!AQ881&lt;&gt;"",'（別紙１）原油換算シート【計画用】'!AQ881,"")</f>
        <v/>
      </c>
    </row>
    <row r="882" spans="39:43">
      <c r="AM882" s="40">
        <f>+IF('（別紙１）原油換算シート【計画用】'!AM882&lt;&gt;"",'（別紙１）原油換算シート【計画用】'!AM882,"")</f>
        <v>868</v>
      </c>
      <c r="AN882" s="40" t="str">
        <f>+IF('（別紙１）原油換算シート【計画用】'!AN882&lt;&gt;"",'（別紙１）原油換算シート【計画用】'!AN882,"")</f>
        <v>A0506</v>
      </c>
      <c r="AO882" s="64" t="str">
        <f>+IF('（別紙１）原油換算シート【計画用】'!AO882&lt;&gt;"",'（別紙１）原油換算シート【計画用】'!AO882,"")</f>
        <v>鈴与電力(株)メニューG</v>
      </c>
      <c r="AP882" s="65">
        <f>+IF('（別紙１）原油換算シート【計画用】'!AP882&lt;&gt;"",'（別紙１）原油換算シート【計画用】'!AP882,"")</f>
        <v>5.8799999999999998E-4</v>
      </c>
      <c r="AQ882" s="1" t="str">
        <f>+IF('（別紙１）原油換算シート【計画用】'!AQ882&lt;&gt;"",'（別紙１）原油換算シート【計画用】'!AQ882,"")</f>
        <v/>
      </c>
    </row>
    <row r="883" spans="39:43">
      <c r="AM883" s="40">
        <f>+IF('（別紙１）原油換算シート【計画用】'!AM883&lt;&gt;"",'（別紙１）原油換算シート【計画用】'!AM883,"")</f>
        <v>869</v>
      </c>
      <c r="AN883" s="40" t="str">
        <f>+IF('（別紙１）原油換算シート【計画用】'!AN883&lt;&gt;"",'（別紙１）原油換算シート【計画用】'!AN883,"")</f>
        <v>A0506</v>
      </c>
      <c r="AO883" s="64" t="str">
        <f>+IF('（別紙１）原油換算シート【計画用】'!AO883&lt;&gt;"",'（別紙１）原油換算シート【計画用】'!AO883,"")</f>
        <v>鈴与電力(株)メニューH</v>
      </c>
      <c r="AP883" s="65">
        <f>+IF('（別紙１）原油換算シート【計画用】'!AP883&lt;&gt;"",'（別紙１）原油換算シート【計画用】'!AP883,"")</f>
        <v>5.8500000000000002E-4</v>
      </c>
      <c r="AQ883" s="1" t="str">
        <f>+IF('（別紙１）原油換算シート【計画用】'!AQ883&lt;&gt;"",'（別紙１）原油換算シート【計画用】'!AQ883,"")</f>
        <v/>
      </c>
    </row>
    <row r="884" spans="39:43">
      <c r="AM884" s="40">
        <f>+IF('（別紙１）原油換算シート【計画用】'!AM884&lt;&gt;"",'（別紙１）原油換算シート【計画用】'!AM884,"")</f>
        <v>870</v>
      </c>
      <c r="AN884" s="40" t="str">
        <f>+IF('（別紙１）原油換算シート【計画用】'!AN884&lt;&gt;"",'（別紙１）原油換算シート【計画用】'!AN884,"")</f>
        <v>A0506</v>
      </c>
      <c r="AO884" s="64" t="str">
        <f>+IF('（別紙１）原油換算シート【計画用】'!AO884&lt;&gt;"",'（別紙１）原油換算シート【計画用】'!AO884,"")</f>
        <v>鈴与電力(株)メニューI</v>
      </c>
      <c r="AP884" s="65">
        <f>+IF('（別紙１）原油換算シート【計画用】'!AP884&lt;&gt;"",'（別紙１）原油換算シート【計画用】'!AP884,"")</f>
        <v>5.8399999999999999E-4</v>
      </c>
      <c r="AQ884" s="1" t="str">
        <f>+IF('（別紙１）原油換算シート【計画用】'!AQ884&lt;&gt;"",'（別紙１）原油換算シート【計画用】'!AQ884,"")</f>
        <v/>
      </c>
    </row>
    <row r="885" spans="39:43">
      <c r="AM885" s="40">
        <f>+IF('（別紙１）原油換算シート【計画用】'!AM885&lt;&gt;"",'（別紙１）原油換算シート【計画用】'!AM885,"")</f>
        <v>871</v>
      </c>
      <c r="AN885" s="40" t="str">
        <f>+IF('（別紙１）原油換算シート【計画用】'!AN885&lt;&gt;"",'（別紙１）原油換算シート【計画用】'!AN885,"")</f>
        <v>A0506</v>
      </c>
      <c r="AO885" s="64" t="str">
        <f>+IF('（別紙１）原油換算シート【計画用】'!AO885&lt;&gt;"",'（別紙１）原油換算シート【計画用】'!AO885,"")</f>
        <v>鈴与電力(株)メニューJ</v>
      </c>
      <c r="AP885" s="65">
        <f>+IF('（別紙１）原油換算シート【計画用】'!AP885&lt;&gt;"",'（別紙１）原油換算シート【計画用】'!AP885,"")</f>
        <v>5.8E-4</v>
      </c>
      <c r="AQ885" s="1" t="str">
        <f>+IF('（別紙１）原油換算シート【計画用】'!AQ885&lt;&gt;"",'（別紙１）原油換算シート【計画用】'!AQ885,"")</f>
        <v/>
      </c>
    </row>
    <row r="886" spans="39:43">
      <c r="AM886" s="40">
        <f>+IF('（別紙１）原油換算シート【計画用】'!AM886&lt;&gt;"",'（別紙１）原油換算シート【計画用】'!AM886,"")</f>
        <v>872</v>
      </c>
      <c r="AN886" s="40" t="str">
        <f>+IF('（別紙１）原油換算シート【計画用】'!AN886&lt;&gt;"",'（別紙１）原油換算シート【計画用】'!AN886,"")</f>
        <v>A0506</v>
      </c>
      <c r="AO886" s="64" t="str">
        <f>+IF('（別紙１）原油換算シート【計画用】'!AO886&lt;&gt;"",'（別紙１）原油換算シート【計画用】'!AO886,"")</f>
        <v>鈴与電力(株)メニューK</v>
      </c>
      <c r="AP886" s="65">
        <f>+IF('（別紙１）原油換算シート【計画用】'!AP886&lt;&gt;"",'（別紙１）原油換算シート【計画用】'!AP886,"")</f>
        <v>0</v>
      </c>
      <c r="AQ886" s="1" t="str">
        <f>+IF('（別紙１）原油換算シート【計画用】'!AQ886&lt;&gt;"",'（別紙１）原油換算シート【計画用】'!AQ886,"")</f>
        <v/>
      </c>
    </row>
    <row r="887" spans="39:43">
      <c r="AM887" s="40">
        <f>+IF('（別紙１）原油換算シート【計画用】'!AM887&lt;&gt;"",'（別紙１）原油換算シート【計画用】'!AM887,"")</f>
        <v>873</v>
      </c>
      <c r="AN887" s="40" t="str">
        <f>+IF('（別紙１）原油換算シート【計画用】'!AN887&lt;&gt;"",'（別紙１）原油換算シート【計画用】'!AN887,"")</f>
        <v>A0506</v>
      </c>
      <c r="AO887" s="64" t="str">
        <f>+IF('（別紙１）原油換算シート【計画用】'!AO887&lt;&gt;"",'（別紙１）原油換算シート【計画用】'!AO887,"")</f>
        <v>鈴与電力(株)メニューL(残差)</v>
      </c>
      <c r="AP887" s="65">
        <f>+IF('（別紙１）原油換算シート【計画用】'!AP887&lt;&gt;"",'（別紙１）原油換算シート【計画用】'!AP887,"")</f>
        <v>6.2200000000000005E-4</v>
      </c>
      <c r="AQ887" s="1" t="str">
        <f>+IF('（別紙１）原油換算シート【計画用】'!AQ887&lt;&gt;"",'（別紙１）原油換算シート【計画用】'!AQ887,"")</f>
        <v/>
      </c>
    </row>
    <row r="888" spans="39:43">
      <c r="AM888" s="40">
        <f>+IF('（別紙１）原油換算シート【計画用】'!AM888&lt;&gt;"",'（別紙１）原油換算シート【計画用】'!AM888,"")</f>
        <v>874</v>
      </c>
      <c r="AN888" s="40" t="str">
        <f>+IF('（別紙１）原油換算シート【計画用】'!AN888&lt;&gt;"",'（別紙１）原油換算シート【計画用】'!AN888,"")</f>
        <v>A0506</v>
      </c>
      <c r="AO888" s="64" t="str">
        <f>+IF('（別紙１）原油換算シート【計画用】'!AO888&lt;&gt;"",'（別紙１）原油換算シート【計画用】'!AO888,"")</f>
        <v>鈴与電力(株)(参考値)事業者全体</v>
      </c>
      <c r="AP888" s="65">
        <f>+IF('（別紙１）原油換算シート【計画用】'!AP888&lt;&gt;"",'（別紙１）原油換算シート【計画用】'!AP888,"")</f>
        <v>5.2499999999999997E-4</v>
      </c>
      <c r="AQ888" s="1" t="str">
        <f>+IF('（別紙１）原油換算シート【計画用】'!AQ888&lt;&gt;"",'（別紙１）原油換算シート【計画用】'!AQ888,"")</f>
        <v/>
      </c>
    </row>
    <row r="889" spans="39:43">
      <c r="AM889" s="40">
        <f>+IF('（別紙１）原油換算シート【計画用】'!AM889&lt;&gt;"",'（別紙１）原油換算シート【計画用】'!AM889,"")</f>
        <v>875</v>
      </c>
      <c r="AN889" s="40" t="str">
        <f>+IF('（別紙１）原油換算シート【計画用】'!AN889&lt;&gt;"",'（別紙１）原油換算シート【計画用】'!AN889,"")</f>
        <v>A0507</v>
      </c>
      <c r="AO889" s="64" t="str">
        <f>+IF('（別紙１）原油換算シート【計画用】'!AO889&lt;&gt;"",'（別紙１）原油換算シート【計画用】'!AO889,"")</f>
        <v>コープ電力(株)メニューA</v>
      </c>
      <c r="AP889" s="65">
        <f>+IF('（別紙１）原油換算シート【計画用】'!AP889&lt;&gt;"",'（別紙１）原油換算シート【計画用】'!AP889,"")</f>
        <v>0</v>
      </c>
      <c r="AQ889" s="1" t="str">
        <f>+IF('（別紙１）原油換算シート【計画用】'!AQ889&lt;&gt;"",'（別紙１）原油換算シート【計画用】'!AQ889,"")</f>
        <v/>
      </c>
    </row>
    <row r="890" spans="39:43">
      <c r="AM890" s="40">
        <f>+IF('（別紙１）原油換算シート【計画用】'!AM890&lt;&gt;"",'（別紙１）原油換算シート【計画用】'!AM890,"")</f>
        <v>876</v>
      </c>
      <c r="AN890" s="40" t="str">
        <f>+IF('（別紙１）原油換算シート【計画用】'!AN890&lt;&gt;"",'（別紙１）原油換算シート【計画用】'!AN890,"")</f>
        <v>A0507</v>
      </c>
      <c r="AO890" s="64" t="str">
        <f>+IF('（別紙１）原油換算シート【計画用】'!AO890&lt;&gt;"",'（別紙１）原油換算シート【計画用】'!AO890,"")</f>
        <v>コープ電力(株)メニューB(残差)</v>
      </c>
      <c r="AP890" s="65">
        <f>+IF('（別紙１）原油換算シート【計画用】'!AP890&lt;&gt;"",'（別紙１）原油換算シート【計画用】'!AP890,"")</f>
        <v>4.2999999999999999E-4</v>
      </c>
      <c r="AQ890" s="1" t="str">
        <f>+IF('（別紙１）原油換算シート【計画用】'!AQ890&lt;&gt;"",'（別紙１）原油換算シート【計画用】'!AQ890,"")</f>
        <v/>
      </c>
    </row>
    <row r="891" spans="39:43">
      <c r="AM891" s="40">
        <f>+IF('（別紙１）原油換算シート【計画用】'!AM891&lt;&gt;"",'（別紙１）原油換算シート【計画用】'!AM891,"")</f>
        <v>877</v>
      </c>
      <c r="AN891" s="40" t="str">
        <f>+IF('（別紙１）原油換算シート【計画用】'!AN891&lt;&gt;"",'（別紙１）原油換算シート【計画用】'!AN891,"")</f>
        <v>A0507</v>
      </c>
      <c r="AO891" s="64" t="str">
        <f>+IF('（別紙１）原油換算シート【計画用】'!AO891&lt;&gt;"",'（別紙１）原油換算シート【計画用】'!AO891,"")</f>
        <v>コープ電力(株)(参考値)事業者全体</v>
      </c>
      <c r="AP891" s="65">
        <f>+IF('（別紙１）原油換算シート【計画用】'!AP891&lt;&gt;"",'（別紙１）原油換算シート【計画用】'!AP891,"")</f>
        <v>4.2000000000000002E-4</v>
      </c>
      <c r="AQ891" s="1" t="str">
        <f>+IF('（別紙１）原油換算シート【計画用】'!AQ891&lt;&gt;"",'（別紙１）原油換算シート【計画用】'!AQ891,"")</f>
        <v/>
      </c>
    </row>
    <row r="892" spans="39:43">
      <c r="AM892" s="40">
        <f>+IF('（別紙１）原油換算シート【計画用】'!AM892&lt;&gt;"",'（別紙１）原油換算シート【計画用】'!AM892,"")</f>
        <v>878</v>
      </c>
      <c r="AN892" s="40" t="str">
        <f>+IF('（別紙１）原油換算シート【計画用】'!AN892&lt;&gt;"",'（別紙１）原油換算シート【計画用】'!AN892,"")</f>
        <v>A0511</v>
      </c>
      <c r="AO892" s="64" t="str">
        <f>+IF('（別紙１）原油換算シート【計画用】'!AO892&lt;&gt;"",'（別紙１）原油換算シート【計画用】'!AO892,"")</f>
        <v>亀岡ふるさとエナジー(株)</v>
      </c>
      <c r="AP892" s="65">
        <f>+IF('（別紙１）原油換算シート【計画用】'!AP892&lt;&gt;"",'（別紙１）原油換算シート【計画用】'!AP892,"")</f>
        <v>6.3500000000000004E-4</v>
      </c>
      <c r="AQ892" s="1" t="str">
        <f>+IF('（別紙１）原油換算シート【計画用】'!AQ892&lt;&gt;"",'（別紙１）原油換算シート【計画用】'!AQ892,"")</f>
        <v/>
      </c>
    </row>
    <row r="893" spans="39:43">
      <c r="AM893" s="40">
        <f>+IF('（別紙１）原油換算シート【計画用】'!AM893&lt;&gt;"",'（別紙１）原油換算シート【計画用】'!AM893,"")</f>
        <v>879</v>
      </c>
      <c r="AN893" s="40" t="str">
        <f>+IF('（別紙１）原油換算シート【計画用】'!AN893&lt;&gt;"",'（別紙１）原油換算シート【計画用】'!AN893,"")</f>
        <v>A0513</v>
      </c>
      <c r="AO893" s="64" t="str">
        <f>+IF('（別紙１）原油換算シート【計画用】'!AO893&lt;&gt;"",'（別紙１）原油換算シート【計画用】'!AO893,"")</f>
        <v>(株)織戸組メニューA</v>
      </c>
      <c r="AP893" s="65">
        <f>+IF('（別紙１）原油換算シート【計画用】'!AP893&lt;&gt;"",'（別紙１）原油換算シート【計画用】'!AP893,"")</f>
        <v>4.2400000000000001E-4</v>
      </c>
      <c r="AQ893" s="1" t="str">
        <f>+IF('（別紙１）原油換算シート【計画用】'!AQ893&lt;&gt;"",'（別紙１）原油換算シート【計画用】'!AQ893,"")</f>
        <v/>
      </c>
    </row>
    <row r="894" spans="39:43">
      <c r="AM894" s="40">
        <f>+IF('（別紙１）原油換算シート【計画用】'!AM894&lt;&gt;"",'（別紙１）原油換算シート【計画用】'!AM894,"")</f>
        <v>880</v>
      </c>
      <c r="AN894" s="40" t="str">
        <f>+IF('（別紙１）原油換算シート【計画用】'!AN894&lt;&gt;"",'（別紙１）原油換算シート【計画用】'!AN894,"")</f>
        <v>A0513</v>
      </c>
      <c r="AO894" s="64" t="str">
        <f>+IF('（別紙１）原油換算シート【計画用】'!AO894&lt;&gt;"",'（別紙１）原油換算シート【計画用】'!AO894,"")</f>
        <v>(株)織戸組(参考値)事業者全体</v>
      </c>
      <c r="AP894" s="65">
        <f>+IF('（別紙１）原油換算シート【計画用】'!AP894&lt;&gt;"",'（別紙１）原油換算シート【計画用】'!AP894,"")</f>
        <v>4.2400000000000001E-4</v>
      </c>
      <c r="AQ894" s="1" t="str">
        <f>+IF('（別紙１）原油換算シート【計画用】'!AQ894&lt;&gt;"",'（別紙１）原油換算シート【計画用】'!AQ894,"")</f>
        <v/>
      </c>
    </row>
    <row r="895" spans="39:43">
      <c r="AM895" s="40">
        <f>+IF('（別紙１）原油換算シート【計画用】'!AM895&lt;&gt;"",'（別紙１）原油換算シート【計画用】'!AM895,"")</f>
        <v>881</v>
      </c>
      <c r="AN895" s="40" t="str">
        <f>+IF('（別紙１）原油換算シート【計画用】'!AN895&lt;&gt;"",'（別紙１）原油換算シート【計画用】'!AN895,"")</f>
        <v>A0514</v>
      </c>
      <c r="AO895" s="64" t="str">
        <f>+IF('（別紙１）原油換算シート【計画用】'!AO895&lt;&gt;"",'（別紙１）原油換算シート【計画用】'!AO895,"")</f>
        <v>ふかやeパワー(株)メニューA</v>
      </c>
      <c r="AP895" s="65">
        <f>+IF('（別紙１）原油換算シート【計画用】'!AP895&lt;&gt;"",'（別紙１）原油換算シート【計画用】'!AP895,"")</f>
        <v>0</v>
      </c>
      <c r="AQ895" s="1" t="str">
        <f>+IF('（別紙１）原油換算シート【計画用】'!AQ895&lt;&gt;"",'（別紙１）原油換算シート【計画用】'!AQ895,"")</f>
        <v/>
      </c>
    </row>
    <row r="896" spans="39:43">
      <c r="AM896" s="40">
        <f>+IF('（別紙１）原油換算シート【計画用】'!AM896&lt;&gt;"",'（別紙１）原油換算シート【計画用】'!AM896,"")</f>
        <v>882</v>
      </c>
      <c r="AN896" s="40" t="str">
        <f>+IF('（別紙１）原油換算シート【計画用】'!AN896&lt;&gt;"",'（別紙１）原油換算シート【計画用】'!AN896,"")</f>
        <v>A0514</v>
      </c>
      <c r="AO896" s="64" t="str">
        <f>+IF('（別紙１）原油換算シート【計画用】'!AO896&lt;&gt;"",'（別紙１）原油換算シート【計画用】'!AO896,"")</f>
        <v>ふかやeパワー(株)メニューB(残差)</v>
      </c>
      <c r="AP896" s="65">
        <f>+IF('（別紙１）原油換算シート【計画用】'!AP896&lt;&gt;"",'（別紙１）原油換算シート【計画用】'!AP896,"")</f>
        <v>3.9199999999999999E-4</v>
      </c>
      <c r="AQ896" s="1" t="str">
        <f>+IF('（別紙１）原油換算シート【計画用】'!AQ896&lt;&gt;"",'（別紙１）原油換算シート【計画用】'!AQ896,"")</f>
        <v/>
      </c>
    </row>
    <row r="897" spans="39:43">
      <c r="AM897" s="40">
        <f>+IF('（別紙１）原油換算シート【計画用】'!AM897&lt;&gt;"",'（別紙１）原油換算シート【計画用】'!AM897,"")</f>
        <v>883</v>
      </c>
      <c r="AN897" s="40" t="str">
        <f>+IF('（別紙１）原油換算シート【計画用】'!AN897&lt;&gt;"",'（別紙１）原油換算シート【計画用】'!AN897,"")</f>
        <v>A0514</v>
      </c>
      <c r="AO897" s="64" t="str">
        <f>+IF('（別紙１）原油換算シート【計画用】'!AO897&lt;&gt;"",'（別紙１）原油換算シート【計画用】'!AO897,"")</f>
        <v>ふかやeパワー(株)(参考値)事業者全体</v>
      </c>
      <c r="AP897" s="65">
        <f>+IF('（別紙１）原油換算シート【計画用】'!AP897&lt;&gt;"",'（別紙１）原油換算シート【計画用】'!AP897,"")</f>
        <v>3.6299999999999999E-4</v>
      </c>
      <c r="AQ897" s="1" t="str">
        <f>+IF('（別紙１）原油換算シート【計画用】'!AQ897&lt;&gt;"",'（別紙１）原油換算シート【計画用】'!AQ897,"")</f>
        <v/>
      </c>
    </row>
    <row r="898" spans="39:43">
      <c r="AM898" s="40">
        <f>+IF('（別紙１）原油換算シート【計画用】'!AM898&lt;&gt;"",'（別紙１）原油換算シート【計画用】'!AM898,"")</f>
        <v>884</v>
      </c>
      <c r="AN898" s="40" t="str">
        <f>+IF('（別紙１）原油換算シート【計画用】'!AN898&lt;&gt;"",'（別紙１）原油換算シート【計画用】'!AN898,"")</f>
        <v>A0515</v>
      </c>
      <c r="AO898" s="64" t="str">
        <f>+IF('（別紙１）原油換算シート【計画用】'!AO898&lt;&gt;"",'（別紙１）原油換算シート【計画用】'!AO898,"")</f>
        <v>(株)Link Life</v>
      </c>
      <c r="AP898" s="65">
        <f>+IF('（別紙１）原油換算シート【計画用】'!AP898&lt;&gt;"",'（別紙１）原油換算シート【計画用】'!AP898,"")</f>
        <v>4.6299999999999998E-4</v>
      </c>
      <c r="AQ898" s="1" t="str">
        <f>+IF('（別紙１）原油換算シート【計画用】'!AQ898&lt;&gt;"",'（別紙１）原油換算シート【計画用】'!AQ898,"")</f>
        <v/>
      </c>
    </row>
    <row r="899" spans="39:43">
      <c r="AM899" s="40">
        <f>+IF('（別紙１）原油換算シート【計画用】'!AM899&lt;&gt;"",'（別紙１）原油換算シート【計画用】'!AM899,"")</f>
        <v>885</v>
      </c>
      <c r="AN899" s="40" t="str">
        <f>+IF('（別紙１）原油換算シート【計画用】'!AN899&lt;&gt;"",'（別紙１）原油換算シート【計画用】'!AN899,"")</f>
        <v>A0518</v>
      </c>
      <c r="AO899" s="64" t="str">
        <f>+IF('（別紙１）原油換算シート【計画用】'!AO899&lt;&gt;"",'（別紙１）原油換算シート【計画用】'!AO899,"")</f>
        <v>(株)グローバルキャスト</v>
      </c>
      <c r="AP899" s="65">
        <f>+IF('（別紙１）原油換算シート【計画用】'!AP899&lt;&gt;"",'（別紙１）原油換算シート【計画用】'!AP899,"")</f>
        <v>4.1899999999999999E-4</v>
      </c>
      <c r="AQ899" s="1" t="str">
        <f>+IF('（別紙１）原油換算シート【計画用】'!AQ899&lt;&gt;"",'（別紙１）原油換算シート【計画用】'!AQ899,"")</f>
        <v/>
      </c>
    </row>
    <row r="900" spans="39:43">
      <c r="AM900" s="40">
        <f>+IF('（別紙１）原油換算シート【計画用】'!AM900&lt;&gt;"",'（別紙１）原油換算シート【計画用】'!AM900,"")</f>
        <v>886</v>
      </c>
      <c r="AN900" s="40" t="str">
        <f>+IF('（別紙１）原油換算シート【計画用】'!AN900&lt;&gt;"",'（別紙１）原油換算シート【計画用】'!AN900,"")</f>
        <v>A0519</v>
      </c>
      <c r="AO900" s="64" t="str">
        <f>+IF('（別紙１）原油換算シート【計画用】'!AO900&lt;&gt;"",'（別紙１）原油換算シート【計画用】'!AO900,"")</f>
        <v>日本エネルギー総合システム(株)メニューA</v>
      </c>
      <c r="AP900" s="65">
        <f>+IF('（別紙１）原油換算シート【計画用】'!AP900&lt;&gt;"",'（別紙１）原油換算シート【計画用】'!AP900,"")</f>
        <v>0</v>
      </c>
      <c r="AQ900" s="1" t="str">
        <f>+IF('（別紙１）原油換算シート【計画用】'!AQ900&lt;&gt;"",'（別紙１）原油換算シート【計画用】'!AQ900,"")</f>
        <v/>
      </c>
    </row>
    <row r="901" spans="39:43">
      <c r="AM901" s="40">
        <f>+IF('（別紙１）原油換算シート【計画用】'!AM901&lt;&gt;"",'（別紙１）原油換算シート【計画用】'!AM901,"")</f>
        <v>887</v>
      </c>
      <c r="AN901" s="40" t="str">
        <f>+IF('（別紙１）原油換算シート【計画用】'!AN901&lt;&gt;"",'（別紙１）原油換算シート【計画用】'!AN901,"")</f>
        <v>A0519</v>
      </c>
      <c r="AO901" s="64" t="str">
        <f>+IF('（別紙１）原油換算シート【計画用】'!AO901&lt;&gt;"",'（別紙１）原油換算シート【計画用】'!AO901,"")</f>
        <v>日本エネルギー総合システム(株)メニューB</v>
      </c>
      <c r="AP901" s="65">
        <f>+IF('（別紙１）原油換算シート【計画用】'!AP901&lt;&gt;"",'（別紙１）原油換算シート【計画用】'!AP901,"")</f>
        <v>1.6699999999999999E-4</v>
      </c>
      <c r="AQ901" s="1" t="str">
        <f>+IF('（別紙１）原油換算シート【計画用】'!AQ901&lt;&gt;"",'（別紙１）原油換算シート【計画用】'!AQ901,"")</f>
        <v/>
      </c>
    </row>
    <row r="902" spans="39:43">
      <c r="AM902" s="40">
        <f>+IF('（別紙１）原油換算シート【計画用】'!AM902&lt;&gt;"",'（別紙１）原油換算シート【計画用】'!AM902,"")</f>
        <v>888</v>
      </c>
      <c r="AN902" s="40" t="str">
        <f>+IF('（別紙１）原油換算シート【計画用】'!AN902&lt;&gt;"",'（別紙１）原油換算シート【計画用】'!AN902,"")</f>
        <v>A0519</v>
      </c>
      <c r="AO902" s="64" t="str">
        <f>+IF('（別紙１）原油換算シート【計画用】'!AO902&lt;&gt;"",'（別紙１）原油換算シート【計画用】'!AO902,"")</f>
        <v>日本エネルギー総合システム(株)メニューC</v>
      </c>
      <c r="AP902" s="65">
        <f>+IF('（別紙１）原油換算シート【計画用】'!AP902&lt;&gt;"",'（別紙１）原油換算シート【計画用】'!AP902,"")</f>
        <v>2.1000000000000001E-4</v>
      </c>
      <c r="AQ902" s="1" t="str">
        <f>+IF('（別紙１）原油換算シート【計画用】'!AQ902&lt;&gt;"",'（別紙１）原油換算シート【計画用】'!AQ902,"")</f>
        <v/>
      </c>
    </row>
    <row r="903" spans="39:43">
      <c r="AM903" s="40">
        <f>+IF('（別紙１）原油換算シート【計画用】'!AM903&lt;&gt;"",'（別紙１）原油換算シート【計画用】'!AM903,"")</f>
        <v>889</v>
      </c>
      <c r="AN903" s="40" t="str">
        <f>+IF('（別紙１）原油換算シート【計画用】'!AN903&lt;&gt;"",'（別紙１）原油換算シート【計画用】'!AN903,"")</f>
        <v>A0519</v>
      </c>
      <c r="AO903" s="64" t="str">
        <f>+IF('（別紙１）原油換算シート【計画用】'!AO903&lt;&gt;"",'（別紙１）原油換算シート【計画用】'!AO903,"")</f>
        <v>日本エネルギー総合システム(株)メニューD</v>
      </c>
      <c r="AP903" s="65">
        <f>+IF('（別紙１）原油換算シート【計画用】'!AP903&lt;&gt;"",'（別紙１）原油換算シート【計画用】'!AP903,"")</f>
        <v>2.7399999999999999E-4</v>
      </c>
      <c r="AQ903" s="1" t="str">
        <f>+IF('（別紙１）原油換算シート【計画用】'!AQ903&lt;&gt;"",'（別紙１）原油換算シート【計画用】'!AQ903,"")</f>
        <v/>
      </c>
    </row>
    <row r="904" spans="39:43">
      <c r="AM904" s="40">
        <f>+IF('（別紙１）原油換算シート【計画用】'!AM904&lt;&gt;"",'（別紙１）原油換算シート【計画用】'!AM904,"")</f>
        <v>890</v>
      </c>
      <c r="AN904" s="40" t="str">
        <f>+IF('（別紙１）原油換算シート【計画用】'!AN904&lt;&gt;"",'（別紙１）原油換算シート【計画用】'!AN904,"")</f>
        <v>A0519</v>
      </c>
      <c r="AO904" s="64" t="str">
        <f>+IF('（別紙１）原油換算シート【計画用】'!AO904&lt;&gt;"",'（別紙１）原油換算シート【計画用】'!AO904,"")</f>
        <v>日本エネルギー総合システム(株)メニューE</v>
      </c>
      <c r="AP904" s="65">
        <f>+IF('（別紙１）原油換算シート【計画用】'!AP904&lt;&gt;"",'（別紙１）原油換算シート【計画用】'!AP904,"")</f>
        <v>2.9500000000000001E-4</v>
      </c>
      <c r="AQ904" s="1" t="str">
        <f>+IF('（別紙１）原油換算シート【計画用】'!AQ904&lt;&gt;"",'（別紙１）原油換算シート【計画用】'!AQ904,"")</f>
        <v/>
      </c>
    </row>
    <row r="905" spans="39:43">
      <c r="AM905" s="40">
        <f>+IF('（別紙１）原油換算シート【計画用】'!AM905&lt;&gt;"",'（別紙１）原油換算シート【計画用】'!AM905,"")</f>
        <v>891</v>
      </c>
      <c r="AN905" s="40" t="str">
        <f>+IF('（別紙１）原油換算シート【計画用】'!AN905&lt;&gt;"",'（別紙１）原油換算シート【計画用】'!AN905,"")</f>
        <v>A0519</v>
      </c>
      <c r="AO905" s="64" t="str">
        <f>+IF('（別紙１）原油換算シート【計画用】'!AO905&lt;&gt;"",'（別紙１）原油換算シート【計画用】'!AO905,"")</f>
        <v>日本エネルギー総合システム(株)メニューF</v>
      </c>
      <c r="AP905" s="65">
        <f>+IF('（別紙１）原油換算シート【計画用】'!AP905&lt;&gt;"",'（別紙１）原油換算シート【計画用】'!AP905,"")</f>
        <v>3.8000000000000002E-4</v>
      </c>
      <c r="AQ905" s="1" t="str">
        <f>+IF('（別紙１）原油換算シート【計画用】'!AQ905&lt;&gt;"",'（別紙１）原油換算シート【計画用】'!AQ905,"")</f>
        <v/>
      </c>
    </row>
    <row r="906" spans="39:43">
      <c r="AM906" s="40">
        <f>+IF('（別紙１）原油換算シート【計画用】'!AM906&lt;&gt;"",'（別紙１）原油換算シート【計画用】'!AM906,"")</f>
        <v>892</v>
      </c>
      <c r="AN906" s="40" t="str">
        <f>+IF('（別紙１）原油換算シート【計画用】'!AN906&lt;&gt;"",'（別紙１）原油換算シート【計画用】'!AN906,"")</f>
        <v>A0519</v>
      </c>
      <c r="AO906" s="64" t="str">
        <f>+IF('（別紙１）原油換算シート【計画用】'!AO906&lt;&gt;"",'（別紙１）原油換算シート【計画用】'!AO906,"")</f>
        <v>日本エネルギー総合システム(株)メニューG(残差)</v>
      </c>
      <c r="AP906" s="65">
        <f>+IF('（別紙１）原油換算シート【計画用】'!AP906&lt;&gt;"",'（別紙１）原油換算シート【計画用】'!AP906,"")</f>
        <v>4.64E-4</v>
      </c>
      <c r="AQ906" s="1" t="str">
        <f>+IF('（別紙１）原油換算シート【計画用】'!AQ906&lt;&gt;"",'（別紙１）原油換算シート【計画用】'!AQ906,"")</f>
        <v/>
      </c>
    </row>
    <row r="907" spans="39:43">
      <c r="AM907" s="40">
        <f>+IF('（別紙１）原油換算シート【計画用】'!AM907&lt;&gt;"",'（別紙１）原油換算シート【計画用】'!AM907,"")</f>
        <v>893</v>
      </c>
      <c r="AN907" s="40" t="str">
        <f>+IF('（別紙１）原油換算シート【計画用】'!AN907&lt;&gt;"",'（別紙１）原油換算シート【計画用】'!AN907,"")</f>
        <v>A0519</v>
      </c>
      <c r="AO907" s="64" t="str">
        <f>+IF('（別紙１）原油換算シート【計画用】'!AO907&lt;&gt;"",'（別紙１）原油換算シート【計画用】'!AO907,"")</f>
        <v>日本エネルギー総合システム(株)(参考値)事業者全体</v>
      </c>
      <c r="AP907" s="65">
        <f>+IF('（別紙１）原油換算シート【計画用】'!AP907&lt;&gt;"",'（別紙１）原油換算シート【計画用】'!AP907,"")</f>
        <v>3.9899999999999999E-4</v>
      </c>
      <c r="AQ907" s="1" t="str">
        <f>+IF('（別紙１）原油換算シート【計画用】'!AQ907&lt;&gt;"",'（別紙１）原油換算シート【計画用】'!AQ907,"")</f>
        <v/>
      </c>
    </row>
    <row r="908" spans="39:43">
      <c r="AM908" s="40">
        <f>+IF('（別紙１）原油換算シート【計画用】'!AM908&lt;&gt;"",'（別紙１）原油換算シート【計画用】'!AM908,"")</f>
        <v>894</v>
      </c>
      <c r="AN908" s="40" t="str">
        <f>+IF('（別紙１）原油換算シート【計画用】'!AN908&lt;&gt;"",'（別紙１）原油換算シート【計画用】'!AN908,"")</f>
        <v>A0520</v>
      </c>
      <c r="AO908" s="64" t="str">
        <f>+IF('（別紙１）原油換算シート【計画用】'!AO908&lt;&gt;"",'（別紙１）原油換算シート【計画用】'!AO908,"")</f>
        <v>イワタニ東海(株)</v>
      </c>
      <c r="AP908" s="65">
        <f>+IF('（別紙１）原油換算シート【計画用】'!AP908&lt;&gt;"",'（別紙１）原油換算シート【計画用】'!AP908,"")</f>
        <v>4.1899999999999999E-4</v>
      </c>
      <c r="AQ908" s="1" t="str">
        <f>+IF('（別紙１）原油換算シート【計画用】'!AQ908&lt;&gt;"",'（別紙１）原油換算シート【計画用】'!AQ908,"")</f>
        <v/>
      </c>
    </row>
    <row r="909" spans="39:43">
      <c r="AM909" s="40">
        <f>+IF('（別紙１）原油換算シート【計画用】'!AM909&lt;&gt;"",'（別紙１）原油換算シート【計画用】'!AM909,"")</f>
        <v>895</v>
      </c>
      <c r="AN909" s="40" t="str">
        <f>+IF('（別紙１）原油換算シート【計画用】'!AN909&lt;&gt;"",'（別紙１）原油換算シート【計画用】'!AN909,"")</f>
        <v>A0525</v>
      </c>
      <c r="AO909" s="64" t="str">
        <f>+IF('（別紙１）原油換算シート【計画用】'!AO909&lt;&gt;"",'（別紙１）原油換算シート【計画用】'!AO909,"")</f>
        <v>(株)ところざわ未来電力メニューA</v>
      </c>
      <c r="AP909" s="65">
        <f>+IF('（別紙１）原油換算シート【計画用】'!AP909&lt;&gt;"",'（別紙１）原油換算シート【計画用】'!AP909,"")</f>
        <v>1E-4</v>
      </c>
      <c r="AQ909" s="1" t="str">
        <f>+IF('（別紙１）原油換算シート【計画用】'!AQ909&lt;&gt;"",'（別紙１）原油換算シート【計画用】'!AQ909,"")</f>
        <v/>
      </c>
    </row>
    <row r="910" spans="39:43">
      <c r="AM910" s="40">
        <f>+IF('（別紙１）原油換算シート【計画用】'!AM910&lt;&gt;"",'（別紙１）原油換算シート【計画用】'!AM910,"")</f>
        <v>896</v>
      </c>
      <c r="AN910" s="40" t="str">
        <f>+IF('（別紙１）原油換算シート【計画用】'!AN910&lt;&gt;"",'（別紙１）原油換算シート【計画用】'!AN910,"")</f>
        <v>A0525</v>
      </c>
      <c r="AO910" s="64" t="str">
        <f>+IF('（別紙１）原油換算シート【計画用】'!AO910&lt;&gt;"",'（別紙１）原油換算シート【計画用】'!AO910,"")</f>
        <v>(株)ところざわ未来電力メニューB</v>
      </c>
      <c r="AP910" s="65">
        <f>+IF('（別紙１）原油換算シート【計画用】'!AP910&lt;&gt;"",'（別紙１）原油換算シート【計画用】'!AP910,"")</f>
        <v>0</v>
      </c>
      <c r="AQ910" s="1" t="str">
        <f>+IF('（別紙１）原油換算シート【計画用】'!AQ910&lt;&gt;"",'（別紙１）原油換算シート【計画用】'!AQ910,"")</f>
        <v/>
      </c>
    </row>
    <row r="911" spans="39:43">
      <c r="AM911" s="40">
        <f>+IF('（別紙１）原油換算シート【計画用】'!AM911&lt;&gt;"",'（別紙１）原油換算シート【計画用】'!AM911,"")</f>
        <v>897</v>
      </c>
      <c r="AN911" s="40" t="str">
        <f>+IF('（別紙１）原油換算シート【計画用】'!AN911&lt;&gt;"",'（別紙１）原油換算シート【計画用】'!AN911,"")</f>
        <v>A0525</v>
      </c>
      <c r="AO911" s="64" t="str">
        <f>+IF('（別紙１）原油換算シート【計画用】'!AO911&lt;&gt;"",'（別紙１）原油換算シート【計画用】'!AO911,"")</f>
        <v>(株)ところざわ未来電力メニューC(残差)</v>
      </c>
      <c r="AP911" s="65">
        <f>+IF('（別紙１）原油換算シート【計画用】'!AP911&lt;&gt;"",'（別紙１）原油換算シート【計画用】'!AP911,"")</f>
        <v>1.02E-4</v>
      </c>
      <c r="AQ911" s="1" t="str">
        <f>+IF('（別紙１）原油換算シート【計画用】'!AQ911&lt;&gt;"",'（別紙１）原油換算シート【計画用】'!AQ911,"")</f>
        <v/>
      </c>
    </row>
    <row r="912" spans="39:43">
      <c r="AM912" s="40">
        <f>+IF('（別紙１）原油換算シート【計画用】'!AM912&lt;&gt;"",'（別紙１）原油換算シート【計画用】'!AM912,"")</f>
        <v>898</v>
      </c>
      <c r="AN912" s="40" t="str">
        <f>+IF('（別紙１）原油換算シート【計画用】'!AN912&lt;&gt;"",'（別紙１）原油換算シート【計画用】'!AN912,"")</f>
        <v>A0525</v>
      </c>
      <c r="AO912" s="64" t="str">
        <f>+IF('（別紙１）原油換算シート【計画用】'!AO912&lt;&gt;"",'（別紙１）原油換算シート【計画用】'!AO912,"")</f>
        <v>(株)ところざわ未来電力(参考値)事業者全体</v>
      </c>
      <c r="AP912" s="65">
        <f>+IF('（別紙１）原油換算シート【計画用】'!AP912&lt;&gt;"",'（別紙１）原油換算シート【計画用】'!AP912,"")</f>
        <v>1E-4</v>
      </c>
      <c r="AQ912" s="1" t="str">
        <f>+IF('（別紙１）原油換算シート【計画用】'!AQ912&lt;&gt;"",'（別紙１）原油換算シート【計画用】'!AQ912,"")</f>
        <v/>
      </c>
    </row>
    <row r="913" spans="39:43">
      <c r="AM913" s="40">
        <f>+IF('（別紙１）原油換算シート【計画用】'!AM913&lt;&gt;"",'（別紙１）原油換算シート【計画用】'!AM913,"")</f>
        <v>899</v>
      </c>
      <c r="AN913" s="40" t="str">
        <f>+IF('（別紙１）原油換算シート【計画用】'!AN913&lt;&gt;"",'（別紙１）原油換算シート【計画用】'!AN913,"")</f>
        <v>A0526</v>
      </c>
      <c r="AO913" s="64" t="str">
        <f>+IF('（別紙１）原油換算シート【計画用】'!AO913&lt;&gt;"",'（別紙１）原油換算シート【計画用】'!AO913,"")</f>
        <v>朝日ガスエナジー(株)</v>
      </c>
      <c r="AP913" s="65">
        <f>+IF('（別紙１）原油換算シート【計画用】'!AP913&lt;&gt;"",'（別紙１）原油換算シート【計画用】'!AP913,"")</f>
        <v>4.1899999999999999E-4</v>
      </c>
      <c r="AQ913" s="1" t="str">
        <f>+IF('（別紙１）原油換算シート【計画用】'!AQ913&lt;&gt;"",'（別紙１）原油換算シート【計画用】'!AQ913,"")</f>
        <v/>
      </c>
    </row>
    <row r="914" spans="39:43">
      <c r="AM914" s="40">
        <f>+IF('（別紙１）原油換算シート【計画用】'!AM914&lt;&gt;"",'（別紙１）原油換算シート【計画用】'!AM914,"")</f>
        <v>900</v>
      </c>
      <c r="AN914" s="40" t="str">
        <f>+IF('（別紙１）原油換算シート【計画用】'!AN914&lt;&gt;"",'（別紙１）原油換算シート【計画用】'!AN914,"")</f>
        <v>A0528</v>
      </c>
      <c r="AO914" s="64" t="str">
        <f>+IF('（別紙１）原油換算シート【計画用】'!AO914&lt;&gt;"",'（別紙１）原油換算シート【計画用】'!AO914,"")</f>
        <v>(株)エネファントメニューA</v>
      </c>
      <c r="AP914" s="65">
        <f>+IF('（別紙１）原油換算シート【計画用】'!AP914&lt;&gt;"",'（別紙１）原油換算シート【計画用】'!AP914,"")</f>
        <v>0</v>
      </c>
      <c r="AQ914" s="1" t="str">
        <f>+IF('（別紙１）原油換算シート【計画用】'!AQ914&lt;&gt;"",'（別紙１）原油換算シート【計画用】'!AQ914,"")</f>
        <v/>
      </c>
    </row>
    <row r="915" spans="39:43">
      <c r="AM915" s="40">
        <f>+IF('（別紙１）原油換算シート【計画用】'!AM915&lt;&gt;"",'（別紙１）原油換算シート【計画用】'!AM915,"")</f>
        <v>901</v>
      </c>
      <c r="AN915" s="40" t="str">
        <f>+IF('（別紙１）原油換算シート【計画用】'!AN915&lt;&gt;"",'（別紙１）原油換算シート【計画用】'!AN915,"")</f>
        <v>A0528</v>
      </c>
      <c r="AO915" s="64" t="str">
        <f>+IF('（別紙１）原油換算シート【計画用】'!AO915&lt;&gt;"",'（別紙１）原油換算シート【計画用】'!AO915,"")</f>
        <v>(株)エネファントメニューB</v>
      </c>
      <c r="AP915" s="65">
        <f>+IF('（別紙１）原油換算シート【計画用】'!AP915&lt;&gt;"",'（別紙１）原油換算シート【計画用】'!AP915,"")</f>
        <v>8.7000000000000001E-5</v>
      </c>
      <c r="AQ915" s="1" t="str">
        <f>+IF('（別紙１）原油換算シート【計画用】'!AQ915&lt;&gt;"",'（別紙１）原油換算シート【計画用】'!AQ915,"")</f>
        <v/>
      </c>
    </row>
    <row r="916" spans="39:43">
      <c r="AM916" s="40">
        <f>+IF('（別紙１）原油換算シート【計画用】'!AM916&lt;&gt;"",'（別紙１）原油換算シート【計画用】'!AM916,"")</f>
        <v>902</v>
      </c>
      <c r="AN916" s="40" t="str">
        <f>+IF('（別紙１）原油換算シート【計画用】'!AN916&lt;&gt;"",'（別紙１）原油換算シート【計画用】'!AN916,"")</f>
        <v>A0528</v>
      </c>
      <c r="AO916" s="64" t="str">
        <f>+IF('（別紙１）原油換算シート【計画用】'!AO916&lt;&gt;"",'（別紙１）原油換算シート【計画用】'!AO916,"")</f>
        <v>(株)エネファントメニューC(残差)</v>
      </c>
      <c r="AP916" s="65">
        <f>+IF('（別紙１）原油換算シート【計画用】'!AP916&lt;&gt;"",'（別紙１）原油換算シート【計画用】'!AP916,"")</f>
        <v>3.7300000000000001E-4</v>
      </c>
      <c r="AQ916" s="1" t="str">
        <f>+IF('（別紙１）原油換算シート【計画用】'!AQ916&lt;&gt;"",'（別紙１）原油換算シート【計画用】'!AQ916,"")</f>
        <v/>
      </c>
    </row>
    <row r="917" spans="39:43">
      <c r="AM917" s="40">
        <f>+IF('（別紙１）原油換算シート【計画用】'!AM917&lt;&gt;"",'（別紙１）原油換算シート【計画用】'!AM917,"")</f>
        <v>903</v>
      </c>
      <c r="AN917" s="40" t="str">
        <f>+IF('（別紙１）原油換算シート【計画用】'!AN917&lt;&gt;"",'（別紙１）原油換算シート【計画用】'!AN917,"")</f>
        <v>A0528</v>
      </c>
      <c r="AO917" s="64" t="str">
        <f>+IF('（別紙１）原油換算シート【計画用】'!AO917&lt;&gt;"",'（別紙１）原油換算シート【計画用】'!AO917,"")</f>
        <v>(株)エネファント(参考値)事業者全体</v>
      </c>
      <c r="AP917" s="65">
        <f>+IF('（別紙１）原油換算シート【計画用】'!AP917&lt;&gt;"",'（別紙１）原油換算シート【計画用】'!AP917,"")</f>
        <v>3.7199999999999999E-4</v>
      </c>
      <c r="AQ917" s="1" t="str">
        <f>+IF('（別紙１）原油換算シート【計画用】'!AQ917&lt;&gt;"",'（別紙１）原油換算シート【計画用】'!AQ917,"")</f>
        <v/>
      </c>
    </row>
    <row r="918" spans="39:43">
      <c r="AM918" s="40">
        <f>+IF('（別紙１）原油換算シート【計画用】'!AM918&lt;&gt;"",'（別紙１）原油換算シート【計画用】'!AM918,"")</f>
        <v>904</v>
      </c>
      <c r="AN918" s="40" t="str">
        <f>+IF('（別紙１）原油換算シート【計画用】'!AN918&lt;&gt;"",'（別紙１）原油換算シート【計画用】'!AN918,"")</f>
        <v>A0529</v>
      </c>
      <c r="AO918" s="64" t="str">
        <f>+IF('（別紙１）原油換算シート【計画用】'!AO918&lt;&gt;"",'（別紙１）原油換算シート【計画用】'!AO918,"")</f>
        <v>(株)エスエナジー</v>
      </c>
      <c r="AP918" s="65">
        <f>+IF('（別紙１）原油換算シート【計画用】'!AP918&lt;&gt;"",'（別紙１）原油換算シート【計画用】'!AP918,"")</f>
        <v>5.9000000000000003E-4</v>
      </c>
      <c r="AQ918" s="1" t="str">
        <f>+IF('（別紙１）原油換算シート【計画用】'!AQ918&lt;&gt;"",'（別紙１）原油換算シート【計画用】'!AQ918,"")</f>
        <v/>
      </c>
    </row>
    <row r="919" spans="39:43">
      <c r="AM919" s="40">
        <f>+IF('（別紙１）原油換算シート【計画用】'!AM919&lt;&gt;"",'（別紙１）原油換算シート【計画用】'!AM919,"")</f>
        <v>905</v>
      </c>
      <c r="AN919" s="40" t="str">
        <f>+IF('（別紙１）原油換算シート【計画用】'!AN919&lt;&gt;"",'（別紙１）原油換算シート【計画用】'!AN919,"")</f>
        <v>A0532</v>
      </c>
      <c r="AO919" s="64" t="str">
        <f>+IF('（別紙１）原油換算シート【計画用】'!AO919&lt;&gt;"",'（別紙１）原油換算シート【計画用】'!AO919,"")</f>
        <v>(株)フリクト電力(旧：(株)Mpower)</v>
      </c>
      <c r="AP919" s="65">
        <f>+IF('（別紙１）原油換算シート【計画用】'!AP919&lt;&gt;"",'（別紙１）原油換算シート【計画用】'!AP919,"")</f>
        <v>4.2400000000000001E-4</v>
      </c>
      <c r="AQ919" s="1" t="str">
        <f>+IF('（別紙１）原油換算シート【計画用】'!AQ919&lt;&gt;"",'（別紙１）原油換算シート【計画用】'!AQ919,"")</f>
        <v/>
      </c>
    </row>
    <row r="920" spans="39:43">
      <c r="AM920" s="40">
        <f>+IF('（別紙１）原油換算シート【計画用】'!AM920&lt;&gt;"",'（別紙１）原油換算シート【計画用】'!AM920,"")</f>
        <v>906</v>
      </c>
      <c r="AN920" s="40" t="str">
        <f>+IF('（別紙１）原油換算シート【計画用】'!AN920&lt;&gt;"",'（別紙１）原油換算シート【計画用】'!AN920,"")</f>
        <v>A0533</v>
      </c>
      <c r="AO920" s="64" t="str">
        <f>+IF('（別紙１）原油換算シート【計画用】'!AO920&lt;&gt;"",'（別紙１）原油換算シート【計画用】'!AO920,"")</f>
        <v>秩父新電力(株)メニューA</v>
      </c>
      <c r="AP920" s="65">
        <f>+IF('（別紙１）原油換算シート【計画用】'!AP920&lt;&gt;"",'（別紙１）原油換算シート【計画用】'!AP920,"")</f>
        <v>0</v>
      </c>
      <c r="AQ920" s="1" t="str">
        <f>+IF('（別紙１）原油換算シート【計画用】'!AQ920&lt;&gt;"",'（別紙１）原油換算シート【計画用】'!AQ920,"")</f>
        <v/>
      </c>
    </row>
    <row r="921" spans="39:43">
      <c r="AM921" s="40">
        <f>+IF('（別紙１）原油換算シート【計画用】'!AM921&lt;&gt;"",'（別紙１）原油換算シート【計画用】'!AM921,"")</f>
        <v>907</v>
      </c>
      <c r="AN921" s="40" t="str">
        <f>+IF('（別紙１）原油換算シート【計画用】'!AN921&lt;&gt;"",'（別紙１）原油換算シート【計画用】'!AN921,"")</f>
        <v>A0533</v>
      </c>
      <c r="AO921" s="64" t="str">
        <f>+IF('（別紙１）原油換算シート【計画用】'!AO921&lt;&gt;"",'（別紙１）原油換算シート【計画用】'!AO921,"")</f>
        <v>秩父新電力(株)メニューB</v>
      </c>
      <c r="AP921" s="65">
        <f>+IF('（別紙１）原油換算シート【計画用】'!AP921&lt;&gt;"",'（別紙１）原油換算シート【計画用】'!AP921,"")</f>
        <v>2.99E-4</v>
      </c>
      <c r="AQ921" s="1" t="str">
        <f>+IF('（別紙１）原油換算シート【計画用】'!AQ921&lt;&gt;"",'（別紙１）原油換算シート【計画用】'!AQ921,"")</f>
        <v/>
      </c>
    </row>
    <row r="922" spans="39:43">
      <c r="AM922" s="40">
        <f>+IF('（別紙１）原油換算シート【計画用】'!AM922&lt;&gt;"",'（別紙１）原油換算シート【計画用】'!AM922,"")</f>
        <v>908</v>
      </c>
      <c r="AN922" s="40" t="str">
        <f>+IF('（別紙１）原油換算シート【計画用】'!AN922&lt;&gt;"",'（別紙１）原油換算シート【計画用】'!AN922,"")</f>
        <v>A0533</v>
      </c>
      <c r="AO922" s="64" t="str">
        <f>+IF('（別紙１）原油換算シート【計画用】'!AO922&lt;&gt;"",'（別紙１）原油換算シート【計画用】'!AO922,"")</f>
        <v>秩父新電力(株)メニューC(残差)</v>
      </c>
      <c r="AP922" s="65">
        <f>+IF('（別紙１）原油換算シート【計画用】'!AP922&lt;&gt;"",'（別紙１）原油換算シート【計画用】'!AP922,"")</f>
        <v>7.0100000000000002E-4</v>
      </c>
      <c r="AQ922" s="1" t="str">
        <f>+IF('（別紙１）原油換算シート【計画用】'!AQ922&lt;&gt;"",'（別紙１）原油換算シート【計画用】'!AQ922,"")</f>
        <v/>
      </c>
    </row>
    <row r="923" spans="39:43">
      <c r="AM923" s="40">
        <f>+IF('（別紙１）原油換算シート【計画用】'!AM923&lt;&gt;"",'（別紙１）原油換算シート【計画用】'!AM923,"")</f>
        <v>909</v>
      </c>
      <c r="AN923" s="40" t="str">
        <f>+IF('（別紙１）原油換算シート【計画用】'!AN923&lt;&gt;"",'（別紙１）原油換算シート【計画用】'!AN923,"")</f>
        <v>A0533</v>
      </c>
      <c r="AO923" s="64" t="str">
        <f>+IF('（別紙１）原油換算シート【計画用】'!AO923&lt;&gt;"",'（別紙１）原油換算シート【計画用】'!AO923,"")</f>
        <v>秩父新電力(株)(参考値)事業者全体</v>
      </c>
      <c r="AP923" s="65">
        <f>+IF('（別紙１）原油換算シート【計画用】'!AP923&lt;&gt;"",'（別紙１）原油換算シート【計画用】'!AP923,"")</f>
        <v>4.5199999999999998E-4</v>
      </c>
      <c r="AQ923" s="1" t="str">
        <f>+IF('（別紙１）原油換算シート【計画用】'!AQ923&lt;&gt;"",'（別紙１）原油換算シート【計画用】'!AQ923,"")</f>
        <v/>
      </c>
    </row>
    <row r="924" spans="39:43">
      <c r="AM924" s="40">
        <f>+IF('（別紙１）原油換算シート【計画用】'!AM924&lt;&gt;"",'（別紙１）原油換算シート【計画用】'!AM924,"")</f>
        <v>910</v>
      </c>
      <c r="AN924" s="40" t="str">
        <f>+IF('（別紙１）原油換算シート【計画用】'!AN924&lt;&gt;"",'（別紙１）原油換算シート【計画用】'!AN924,"")</f>
        <v>A0534</v>
      </c>
      <c r="AO924" s="64" t="str">
        <f>+IF('（別紙１）原油換算シート【計画用】'!AO924&lt;&gt;"",'（別紙１）原油換算シート【計画用】'!AO924,"")</f>
        <v>みよしエナジー(株)メニューA</v>
      </c>
      <c r="AP924" s="65">
        <f>+IF('（別紙１）原油換算シート【計画用】'!AP924&lt;&gt;"",'（別紙１）原油換算シート【計画用】'!AP924,"")</f>
        <v>4.35E-4</v>
      </c>
      <c r="AQ924" s="1" t="str">
        <f>+IF('（別紙１）原油換算シート【計画用】'!AQ924&lt;&gt;"",'（別紙１）原油換算シート【計画用】'!AQ924,"")</f>
        <v/>
      </c>
    </row>
    <row r="925" spans="39:43">
      <c r="AM925" s="40">
        <f>+IF('（別紙１）原油換算シート【計画用】'!AM925&lt;&gt;"",'（別紙１）原油換算シート【計画用】'!AM925,"")</f>
        <v>911</v>
      </c>
      <c r="AN925" s="40" t="str">
        <f>+IF('（別紙１）原油換算シート【計画用】'!AN925&lt;&gt;"",'（別紙１）原油換算シート【計画用】'!AN925,"")</f>
        <v>A0534</v>
      </c>
      <c r="AO925" s="64" t="str">
        <f>+IF('（別紙１）原油換算シート【計画用】'!AO925&lt;&gt;"",'（別紙１）原油換算シート【計画用】'!AO925,"")</f>
        <v>みよしエナジー(株)メニューB(残差)</v>
      </c>
      <c r="AP925" s="65">
        <f>+IF('（別紙１）原油換算シート【計画用】'!AP925&lt;&gt;"",'（別紙１）原油換算シート【計画用】'!AP925,"")</f>
        <v>5.5800000000000001E-4</v>
      </c>
      <c r="AQ925" s="1" t="str">
        <f>+IF('（別紙１）原油換算シート【計画用】'!AQ925&lt;&gt;"",'（別紙１）原油換算シート【計画用】'!AQ925,"")</f>
        <v/>
      </c>
    </row>
    <row r="926" spans="39:43">
      <c r="AM926" s="40">
        <f>+IF('（別紙１）原油換算シート【計画用】'!AM926&lt;&gt;"",'（別紙１）原油換算シート【計画用】'!AM926,"")</f>
        <v>912</v>
      </c>
      <c r="AN926" s="40" t="str">
        <f>+IF('（別紙１）原油換算シート【計画用】'!AN926&lt;&gt;"",'（別紙１）原油換算シート【計画用】'!AN926,"")</f>
        <v>A0534</v>
      </c>
      <c r="AO926" s="64" t="str">
        <f>+IF('（別紙１）原油換算シート【計画用】'!AO926&lt;&gt;"",'（別紙１）原油換算シート【計画用】'!AO926,"")</f>
        <v>みよしエナジー(株)(参考値)事業者全体</v>
      </c>
      <c r="AP926" s="65">
        <f>+IF('（別紙１）原油換算シート【計画用】'!AP926&lt;&gt;"",'（別紙１）原油換算シート【計画用】'!AP926,"")</f>
        <v>5.1000000000000004E-4</v>
      </c>
      <c r="AQ926" s="1" t="str">
        <f>+IF('（別紙１）原油換算シート【計画用】'!AQ926&lt;&gt;"",'（別紙１）原油換算シート【計画用】'!AQ926,"")</f>
        <v/>
      </c>
    </row>
    <row r="927" spans="39:43">
      <c r="AM927" s="40">
        <f>+IF('（別紙１）原油換算シート【計画用】'!AM927&lt;&gt;"",'（別紙１）原油換算シート【計画用】'!AM927,"")</f>
        <v>913</v>
      </c>
      <c r="AN927" s="40" t="str">
        <f>+IF('（別紙１）原油換算シート【計画用】'!AN927&lt;&gt;"",'（別紙１）原油換算シート【計画用】'!AN927,"")</f>
        <v>A0538</v>
      </c>
      <c r="AO927" s="64" t="str">
        <f>+IF('（別紙１）原油換算シート【計画用】'!AO927&lt;&gt;"",'（別紙１）原油換算シート【計画用】'!AO927,"")</f>
        <v>綿半パートナーズ(株)</v>
      </c>
      <c r="AP927" s="65">
        <f>+IF('（別紙１）原油換算シート【計画用】'!AP927&lt;&gt;"",'（別紙１）原油換算シート【計画用】'!AP927,"")</f>
        <v>6.3400000000000001E-4</v>
      </c>
      <c r="AQ927" s="1" t="str">
        <f>+IF('（別紙１）原油換算シート【計画用】'!AQ927&lt;&gt;"",'（別紙１）原油換算シート【計画用】'!AQ927,"")</f>
        <v/>
      </c>
    </row>
    <row r="928" spans="39:43">
      <c r="AM928" s="40">
        <f>+IF('（別紙１）原油換算シート【計画用】'!AM928&lt;&gt;"",'（別紙１）原油換算シート【計画用】'!AM928,"")</f>
        <v>914</v>
      </c>
      <c r="AN928" s="40" t="str">
        <f>+IF('（別紙１）原油換算シート【計画用】'!AN928&lt;&gt;"",'（別紙１）原油換算シート【計画用】'!AN928,"")</f>
        <v>A0539</v>
      </c>
      <c r="AO928" s="64" t="str">
        <f>+IF('（別紙１）原油換算シート【計画用】'!AO928&lt;&gt;"",'（別紙１）原油換算シート【計画用】'!AO928,"")</f>
        <v>(株)karch</v>
      </c>
      <c r="AP928" s="65">
        <f>+IF('（別紙１）原油換算シート【計画用】'!AP928&lt;&gt;"",'（別紙１）原油換算シート【計画用】'!AP928,"")</f>
        <v>4.1100000000000002E-4</v>
      </c>
      <c r="AQ928" s="1" t="str">
        <f>+IF('（別紙１）原油換算シート【計画用】'!AQ928&lt;&gt;"",'（別紙１）原油換算シート【計画用】'!AQ928,"")</f>
        <v/>
      </c>
    </row>
    <row r="929" spans="39:43">
      <c r="AM929" s="40">
        <f>+IF('（別紙１）原油換算シート【計画用】'!AM929&lt;&gt;"",'（別紙１）原油換算シート【計画用】'!AM929,"")</f>
        <v>915</v>
      </c>
      <c r="AN929" s="40" t="str">
        <f>+IF('（別紙１）原油換算シート【計画用】'!AN929&lt;&gt;"",'（別紙１）原油換算シート【計画用】'!AN929,"")</f>
        <v>A0543</v>
      </c>
      <c r="AO929" s="64" t="str">
        <f>+IF('（別紙１）原油換算シート【計画用】'!AO929&lt;&gt;"",'（別紙１）原油換算シート【計画用】'!AO929,"")</f>
        <v>(株)かみでん里山公社</v>
      </c>
      <c r="AP929" s="65">
        <f>+IF('（別紙１）原油換算シート【計画用】'!AP929&lt;&gt;"",'（別紙１）原油換算シート【計画用】'!AP929,"")</f>
        <v>5.4799999999999998E-4</v>
      </c>
      <c r="AQ929" s="1" t="str">
        <f>+IF('（別紙１）原油換算シート【計画用】'!AQ929&lt;&gt;"",'（別紙１）原油換算シート【計画用】'!AQ929,"")</f>
        <v/>
      </c>
    </row>
    <row r="930" spans="39:43">
      <c r="AM930" s="40">
        <f>+IF('（別紙１）原油換算シート【計画用】'!AM930&lt;&gt;"",'（別紙１）原油換算シート【計画用】'!AM930,"")</f>
        <v>916</v>
      </c>
      <c r="AN930" s="40" t="str">
        <f>+IF('（別紙１）原油換算シート【計画用】'!AN930&lt;&gt;"",'（別紙１）原油換算シート【計画用】'!AN930,"")</f>
        <v>A0546</v>
      </c>
      <c r="AO930" s="64" t="str">
        <f>+IF('（別紙１）原油換算シート【計画用】'!AO930&lt;&gt;"",'（別紙１）原油換算シート【計画用】'!AO930,"")</f>
        <v>(株)三郷ひまわりエナジーメニューA</v>
      </c>
      <c r="AP930" s="65">
        <f>+IF('（別紙１）原油換算シート【計画用】'!AP930&lt;&gt;"",'（別紙１）原油換算シート【計画用】'!AP930,"")</f>
        <v>5.9000000000000003E-4</v>
      </c>
      <c r="AQ930" s="1" t="str">
        <f>+IF('（別紙１）原油換算シート【計画用】'!AQ930&lt;&gt;"",'（別紙１）原油換算シート【計画用】'!AQ930,"")</f>
        <v/>
      </c>
    </row>
    <row r="931" spans="39:43">
      <c r="AM931" s="40">
        <f>+IF('（別紙１）原油換算シート【計画用】'!AM931&lt;&gt;"",'（別紙１）原油換算シート【計画用】'!AM931,"")</f>
        <v>917</v>
      </c>
      <c r="AN931" s="40" t="str">
        <f>+IF('（別紙１）原油換算シート【計画用】'!AN931&lt;&gt;"",'（別紙１）原油換算シート【計画用】'!AN931,"")</f>
        <v>A0546</v>
      </c>
      <c r="AO931" s="64" t="str">
        <f>+IF('（別紙１）原油換算シート【計画用】'!AO931&lt;&gt;"",'（別紙１）原油換算シート【計画用】'!AO931,"")</f>
        <v>(株)三郷ひまわりエナジー(参考値)事業者全体</v>
      </c>
      <c r="AP931" s="65">
        <f>+IF('（別紙１）原油換算シート【計画用】'!AP931&lt;&gt;"",'（別紙１）原油換算シート【計画用】'!AP931,"")</f>
        <v>5.9000000000000003E-4</v>
      </c>
      <c r="AQ931" s="1" t="str">
        <f>+IF('（別紙１）原油換算シート【計画用】'!AQ931&lt;&gt;"",'（別紙１）原油換算シート【計画用】'!AQ931,"")</f>
        <v/>
      </c>
    </row>
    <row r="932" spans="39:43">
      <c r="AM932" s="40">
        <f>+IF('（別紙１）原油換算シート【計画用】'!AM932&lt;&gt;"",'（別紙１）原油換算シート【計画用】'!AM932,"")</f>
        <v>918</v>
      </c>
      <c r="AN932" s="40" t="str">
        <f>+IF('（別紙１）原油換算シート【計画用】'!AN932&lt;&gt;"",'（別紙１）原油換算シート【計画用】'!AN932,"")</f>
        <v>A0547</v>
      </c>
      <c r="AO932" s="64" t="str">
        <f>+IF('（別紙１）原油換算シート【計画用】'!AO932&lt;&gt;"",'（別紙１）原油換算シート【計画用】'!AO932,"")</f>
        <v>(株)球磨村森電力</v>
      </c>
      <c r="AP932" s="65">
        <f>+IF('（別紙１）原油換算シート【計画用】'!AP932&lt;&gt;"",'（別紙１）原油換算シート【計画用】'!AP932,"")</f>
        <v>5.8399999999999999E-4</v>
      </c>
      <c r="AQ932" s="1" t="str">
        <f>+IF('（別紙１）原油換算シート【計画用】'!AQ932&lt;&gt;"",'（別紙１）原油換算シート【計画用】'!AQ932,"")</f>
        <v/>
      </c>
    </row>
    <row r="933" spans="39:43">
      <c r="AM933" s="40">
        <f>+IF('（別紙１）原油換算シート【計画用】'!AM933&lt;&gt;"",'（別紙１）原油換算シート【計画用】'!AM933,"")</f>
        <v>919</v>
      </c>
      <c r="AN933" s="40" t="str">
        <f>+IF('（別紙１）原油換算シート【計画用】'!AN933&lt;&gt;"",'（別紙１）原油換算シート【計画用】'!AN933,"")</f>
        <v>A0549</v>
      </c>
      <c r="AO933" s="64" t="str">
        <f>+IF('（別紙１）原油換算シート【計画用】'!AO933&lt;&gt;"",'（別紙１）原油換算シート【計画用】'!AO933,"")</f>
        <v>くこくエネルギー(株)</v>
      </c>
      <c r="AP933" s="65">
        <f>+IF('（別紙１）原油換算シート【計画用】'!AP933&lt;&gt;"",'（別紙１）原油換算シート【計画用】'!AP933,"")</f>
        <v>5.9199999999999997E-4</v>
      </c>
      <c r="AQ933" s="1" t="str">
        <f>+IF('（別紙１）原油換算シート【計画用】'!AQ933&lt;&gt;"",'（別紙１）原油換算シート【計画用】'!AQ933,"")</f>
        <v/>
      </c>
    </row>
    <row r="934" spans="39:43">
      <c r="AM934" s="40">
        <f>+IF('（別紙１）原油換算シート【計画用】'!AM934&lt;&gt;"",'（別紙１）原油換算シート【計画用】'!AM934,"")</f>
        <v>920</v>
      </c>
      <c r="AN934" s="40" t="str">
        <f>+IF('（別紙１）原油換算シート【計画用】'!AN934&lt;&gt;"",'（別紙１）原油換算シート【計画用】'!AN934,"")</f>
        <v>A0550</v>
      </c>
      <c r="AO934" s="64" t="str">
        <f>+IF('（別紙１）原油換算シート【計画用】'!AO934&lt;&gt;"",'（別紙１）原油換算シート【計画用】'!AO934,"")</f>
        <v>(株)エコログ</v>
      </c>
      <c r="AP934" s="65">
        <f>+IF('（別紙１）原油換算シート【計画用】'!AP934&lt;&gt;"",'（別紙１）原油換算シート【計画用】'!AP934,"")</f>
        <v>4.2400000000000001E-4</v>
      </c>
      <c r="AQ934" s="1" t="str">
        <f>+IF('（別紙１）原油換算シート【計画用】'!AQ934&lt;&gt;"",'（別紙１）原油換算シート【計画用】'!AQ934,"")</f>
        <v/>
      </c>
    </row>
    <row r="935" spans="39:43">
      <c r="AM935" s="40">
        <f>+IF('（別紙１）原油換算シート【計画用】'!AM935&lt;&gt;"",'（別紙１）原油換算シート【計画用】'!AM935,"")</f>
        <v>921</v>
      </c>
      <c r="AN935" s="40" t="str">
        <f>+IF('（別紙１）原油換算シート【計画用】'!AN935&lt;&gt;"",'（別紙１）原油換算シート【計画用】'!AN935,"")</f>
        <v>A0551</v>
      </c>
      <c r="AO935" s="64" t="str">
        <f>+IF('（別紙１）原油換算シート【計画用】'!AO935&lt;&gt;"",'（別紙１）原油換算シート【計画用】'!AO935,"")</f>
        <v>飯田まちづくり電力(株)メニューA</v>
      </c>
      <c r="AP935" s="65">
        <f>+IF('（別紙１）原油換算シート【計画用】'!AP935&lt;&gt;"",'（別紙１）原油換算シート【計画用】'!AP935,"")</f>
        <v>0</v>
      </c>
      <c r="AQ935" s="1" t="str">
        <f>+IF('（別紙１）原油換算シート【計画用】'!AQ935&lt;&gt;"",'（別紙１）原油換算シート【計画用】'!AQ935,"")</f>
        <v/>
      </c>
    </row>
    <row r="936" spans="39:43">
      <c r="AM936" s="40">
        <f>+IF('（別紙１）原油換算シート【計画用】'!AM936&lt;&gt;"",'（別紙１）原油換算シート【計画用】'!AM936,"")</f>
        <v>922</v>
      </c>
      <c r="AN936" s="40" t="str">
        <f>+IF('（別紙１）原油換算シート【計画用】'!AN936&lt;&gt;"",'（別紙１）原油換算シート【計画用】'!AN936,"")</f>
        <v>A0551</v>
      </c>
      <c r="AO936" s="64" t="str">
        <f>+IF('（別紙１）原油換算シート【計画用】'!AO936&lt;&gt;"",'（別紙１）原油換算シート【計画用】'!AO936,"")</f>
        <v>飯田まちづくり電力(株)メニューB</v>
      </c>
      <c r="AP936" s="65">
        <f>+IF('（別紙１）原油換算シート【計画用】'!AP936&lt;&gt;"",'（別紙１）原油換算シート【計画用】'!AP936,"")</f>
        <v>4.2700000000000002E-4</v>
      </c>
      <c r="AQ936" s="1" t="str">
        <f>+IF('（別紙１）原油換算シート【計画用】'!AQ936&lt;&gt;"",'（別紙１）原油換算シート【計画用】'!AQ936,"")</f>
        <v/>
      </c>
    </row>
    <row r="937" spans="39:43">
      <c r="AM937" s="40">
        <f>+IF('（別紙１）原油換算シート【計画用】'!AM937&lt;&gt;"",'（別紙１）原油換算シート【計画用】'!AM937,"")</f>
        <v>923</v>
      </c>
      <c r="AN937" s="40" t="str">
        <f>+IF('（別紙１）原油換算シート【計画用】'!AN937&lt;&gt;"",'（別紙１）原油換算シート【計画用】'!AN937,"")</f>
        <v>A0551</v>
      </c>
      <c r="AO937" s="64" t="str">
        <f>+IF('（別紙１）原油換算シート【計画用】'!AO937&lt;&gt;"",'（別紙１）原油換算シート【計画用】'!AO937,"")</f>
        <v>飯田まちづくり電力(株)メニューC</v>
      </c>
      <c r="AP937" s="65">
        <f>+IF('（別紙１）原油換算シート【計画用】'!AP937&lt;&gt;"",'（別紙１）原油換算シート【計画用】'!AP937,"")</f>
        <v>3.7599999999999998E-4</v>
      </c>
      <c r="AQ937" s="1" t="str">
        <f>+IF('（別紙１）原油換算シート【計画用】'!AQ937&lt;&gt;"",'（別紙１）原油換算シート【計画用】'!AQ937,"")</f>
        <v/>
      </c>
    </row>
    <row r="938" spans="39:43">
      <c r="AM938" s="40">
        <f>+IF('（別紙１）原油換算シート【計画用】'!AM938&lt;&gt;"",'（別紙１）原油換算シート【計画用】'!AM938,"")</f>
        <v>924</v>
      </c>
      <c r="AN938" s="40" t="str">
        <f>+IF('（別紙１）原油換算シート【計画用】'!AN938&lt;&gt;"",'（別紙１）原油換算シート【計画用】'!AN938,"")</f>
        <v>A0551</v>
      </c>
      <c r="AO938" s="64" t="str">
        <f>+IF('（別紙１）原油換算シート【計画用】'!AO938&lt;&gt;"",'（別紙１）原油換算シート【計画用】'!AO938,"")</f>
        <v>飯田まちづくり電力(株)メニューD</v>
      </c>
      <c r="AP938" s="65">
        <f>+IF('（別紙１）原油換算シート【計画用】'!AP938&lt;&gt;"",'（別紙１）原油換算シート【計画用】'!AP938,"")</f>
        <v>2.9999999999999997E-4</v>
      </c>
      <c r="AQ938" s="1" t="str">
        <f>+IF('（別紙１）原油換算シート【計画用】'!AQ938&lt;&gt;"",'（別紙１）原油換算シート【計画用】'!AQ938,"")</f>
        <v/>
      </c>
    </row>
    <row r="939" spans="39:43">
      <c r="AM939" s="40">
        <f>+IF('（別紙１）原油換算シート【計画用】'!AM939&lt;&gt;"",'（別紙１）原油換算シート【計画用】'!AM939,"")</f>
        <v>925</v>
      </c>
      <c r="AN939" s="40" t="str">
        <f>+IF('（別紙１）原油換算シート【計画用】'!AN939&lt;&gt;"",'（別紙１）原油換算シート【計画用】'!AN939,"")</f>
        <v>A0551</v>
      </c>
      <c r="AO939" s="64" t="str">
        <f>+IF('（別紙１）原油換算シート【計画用】'!AO939&lt;&gt;"",'（別紙１）原油換算シート【計画用】'!AO939,"")</f>
        <v>飯田まちづくり電力(株)(参考値)事業者全体</v>
      </c>
      <c r="AP939" s="65">
        <f>+IF('（別紙１）原油換算シート【計画用】'!AP939&lt;&gt;"",'（別紙１）原油換算シート【計画用】'!AP939,"")</f>
        <v>3.0200000000000002E-4</v>
      </c>
      <c r="AQ939" s="1" t="str">
        <f>+IF('（別紙１）原油換算シート【計画用】'!AQ939&lt;&gt;"",'（別紙１）原油換算シート【計画用】'!AQ939,"")</f>
        <v/>
      </c>
    </row>
    <row r="940" spans="39:43">
      <c r="AM940" s="40">
        <f>+IF('（別紙１）原油換算シート【計画用】'!AM940&lt;&gt;"",'（別紙１）原油換算シート【計画用】'!AM940,"")</f>
        <v>926</v>
      </c>
      <c r="AN940" s="40" t="str">
        <f>+IF('（別紙１）原油換算シート【計画用】'!AN940&lt;&gt;"",'（別紙１）原油換算シート【計画用】'!AN940,"")</f>
        <v>A0552</v>
      </c>
      <c r="AO940" s="64" t="str">
        <f>+IF('（別紙１）原油換算シート【計画用】'!AO940&lt;&gt;"",'（別紙１）原油換算シート【計画用】'!AO940,"")</f>
        <v>イワタニ長野(株)</v>
      </c>
      <c r="AP940" s="65">
        <f>+IF('（別紙１）原油換算シート【計画用】'!AP940&lt;&gt;"",'（別紙１）原油換算シート【計画用】'!AP940,"")</f>
        <v>4.1899999999999999E-4</v>
      </c>
      <c r="AQ940" s="1" t="str">
        <f>+IF('（別紙１）原油換算シート【計画用】'!AQ940&lt;&gt;"",'（別紙１）原油換算シート【計画用】'!AQ940,"")</f>
        <v/>
      </c>
    </row>
    <row r="941" spans="39:43">
      <c r="AM941" s="40">
        <f>+IF('（別紙１）原油換算シート【計画用】'!AM941&lt;&gt;"",'（別紙１）原油換算シート【計画用】'!AM941,"")</f>
        <v>927</v>
      </c>
      <c r="AN941" s="40" t="str">
        <f>+IF('（別紙１）原油換算シート【計画用】'!AN941&lt;&gt;"",'（別紙１）原油換算シート【計画用】'!AN941,"")</f>
        <v>A0553</v>
      </c>
      <c r="AO941" s="64" t="str">
        <f>+IF('（別紙１）原油換算シート【計画用】'!AO941&lt;&gt;"",'（別紙１）原油換算シート【計画用】'!AO941,"")</f>
        <v>シェルジャパン(株)メニューA</v>
      </c>
      <c r="AP941" s="65">
        <f>+IF('（別紙１）原油換算シート【計画用】'!AP941&lt;&gt;"",'（別紙１）原油換算シート【計画用】'!AP941,"")</f>
        <v>0</v>
      </c>
      <c r="AQ941" s="1" t="str">
        <f>+IF('（別紙１）原油換算シート【計画用】'!AQ941&lt;&gt;"",'（別紙１）原油換算シート【計画用】'!AQ941,"")</f>
        <v/>
      </c>
    </row>
    <row r="942" spans="39:43">
      <c r="AM942" s="40">
        <f>+IF('（別紙１）原油換算シート【計画用】'!AM942&lt;&gt;"",'（別紙１）原油換算シート【計画用】'!AM942,"")</f>
        <v>928</v>
      </c>
      <c r="AN942" s="40" t="str">
        <f>+IF('（別紙１）原油換算シート【計画用】'!AN942&lt;&gt;"",'（別紙１）原油換算シート【計画用】'!AN942,"")</f>
        <v>A0553</v>
      </c>
      <c r="AO942" s="64" t="str">
        <f>+IF('（別紙１）原油換算シート【計画用】'!AO942&lt;&gt;"",'（別紙１）原油換算シート【計画用】'!AO942,"")</f>
        <v>シェルジャパン(株)メニューB</v>
      </c>
      <c r="AP942" s="65">
        <f>+IF('（別紙１）原油換算シート【計画用】'!AP942&lt;&gt;"",'（別紙１）原油換算シート【計画用】'!AP942,"")</f>
        <v>2.9999999999999997E-4</v>
      </c>
      <c r="AQ942" s="1" t="str">
        <f>+IF('（別紙１）原油換算シート【計画用】'!AQ942&lt;&gt;"",'（別紙１）原油換算シート【計画用】'!AQ942,"")</f>
        <v/>
      </c>
    </row>
    <row r="943" spans="39:43">
      <c r="AM943" s="40">
        <f>+IF('（別紙１）原油換算シート【計画用】'!AM943&lt;&gt;"",'（別紙１）原油換算シート【計画用】'!AM943,"")</f>
        <v>929</v>
      </c>
      <c r="AN943" s="40" t="str">
        <f>+IF('（別紙１）原油換算シート【計画用】'!AN943&lt;&gt;"",'（別紙１）原油換算シート【計画用】'!AN943,"")</f>
        <v>A0553</v>
      </c>
      <c r="AO943" s="64" t="str">
        <f>+IF('（別紙１）原油換算シート【計画用】'!AO943&lt;&gt;"",'（別紙１）原油換算シート【計画用】'!AO943,"")</f>
        <v>シェルジャパン(株)メニューC(残差)</v>
      </c>
      <c r="AP943" s="65">
        <f>+IF('（別紙１）原油換算シート【計画用】'!AP943&lt;&gt;"",'（別紙１）原油換算シート【計画用】'!AP943,"")</f>
        <v>4.2200000000000001E-4</v>
      </c>
      <c r="AQ943" s="1" t="str">
        <f>+IF('（別紙１）原油換算シート【計画用】'!AQ943&lt;&gt;"",'（別紙１）原油換算シート【計画用】'!AQ943,"")</f>
        <v>※</v>
      </c>
    </row>
    <row r="944" spans="39:43">
      <c r="AM944" s="40">
        <f>+IF('（別紙１）原油換算シート【計画用】'!AM944&lt;&gt;"",'（別紙１）原油換算シート【計画用】'!AM944,"")</f>
        <v>930</v>
      </c>
      <c r="AN944" s="40" t="str">
        <f>+IF('（別紙１）原油換算シート【計画用】'!AN944&lt;&gt;"",'（別紙１）原油換算シート【計画用】'!AN944,"")</f>
        <v>A0553</v>
      </c>
      <c r="AO944" s="64" t="str">
        <f>+IF('（別紙１）原油換算シート【計画用】'!AO944&lt;&gt;"",'（別紙１）原油換算シート【計画用】'!AO944,"")</f>
        <v>シェルジャパン(株)(参考値)事業者全体</v>
      </c>
      <c r="AP944" s="65">
        <f>+IF('（別紙１）原油換算シート【計画用】'!AP944&lt;&gt;"",'（別紙１）原油換算シート【計画用】'!AP944,"")</f>
        <v>4.2200000000000001E-4</v>
      </c>
      <c r="AQ944" s="1" t="str">
        <f>+IF('（別紙１）原油換算シート【計画用】'!AQ944&lt;&gt;"",'（別紙１）原油換算シート【計画用】'!AQ944,"")</f>
        <v>※</v>
      </c>
    </row>
    <row r="945" spans="39:43">
      <c r="AM945" s="40">
        <f>+IF('（別紙１）原油換算シート【計画用】'!AM945&lt;&gt;"",'（別紙１）原油換算シート【計画用】'!AM945,"")</f>
        <v>931</v>
      </c>
      <c r="AN945" s="40" t="str">
        <f>+IF('（別紙１）原油換算シート【計画用】'!AN945&lt;&gt;"",'（別紙１）原油換算シート【計画用】'!AN945,"")</f>
        <v>A0555</v>
      </c>
      <c r="AO945" s="64" t="str">
        <f>+IF('（別紙１）原油換算シート【計画用】'!AO945&lt;&gt;"",'（別紙１）原油換算シート【計画用】'!AO945,"")</f>
        <v>石油資源開発(株)</v>
      </c>
      <c r="AP945" s="65">
        <f>+IF('（別紙１）原油換算シート【計画用】'!AP945&lt;&gt;"",'（別紙１）原油換算シート【計画用】'!AP945,"")</f>
        <v>4.2200000000000001E-4</v>
      </c>
      <c r="AQ945" s="1" t="str">
        <f>+IF('（別紙１）原油換算シート【計画用】'!AQ945&lt;&gt;"",'（別紙１）原油換算シート【計画用】'!AQ945,"")</f>
        <v>※</v>
      </c>
    </row>
    <row r="946" spans="39:43">
      <c r="AM946" s="40">
        <f>+IF('（別紙１）原油換算シート【計画用】'!AM946&lt;&gt;"",'（別紙１）原油換算シート【計画用】'!AM946,"")</f>
        <v>932</v>
      </c>
      <c r="AN946" s="40" t="str">
        <f>+IF('（別紙１）原油換算シート【計画用】'!AN946&lt;&gt;"",'（別紙１）原油換算シート【計画用】'!AN946,"")</f>
        <v>A0556</v>
      </c>
      <c r="AO946" s="64" t="str">
        <f>+IF('（別紙１）原油換算シート【計画用】'!AO946&lt;&gt;"",'（別紙１）原油換算シート【計画用】'!AO946,"")</f>
        <v>越後天然ガス(株)メニューA</v>
      </c>
      <c r="AP946" s="65">
        <f>+IF('（別紙１）原油換算シート【計画用】'!AP946&lt;&gt;"",'（別紙１）原油換算シート【計画用】'!AP946,"")</f>
        <v>0</v>
      </c>
      <c r="AQ946" s="1" t="str">
        <f>+IF('（別紙１）原油換算シート【計画用】'!AQ946&lt;&gt;"",'（別紙１）原油換算シート【計画用】'!AQ946,"")</f>
        <v/>
      </c>
    </row>
    <row r="947" spans="39:43">
      <c r="AM947" s="40">
        <f>+IF('（別紙１）原油換算シート【計画用】'!AM947&lt;&gt;"",'（別紙１）原油換算シート【計画用】'!AM947,"")</f>
        <v>933</v>
      </c>
      <c r="AN947" s="40" t="str">
        <f>+IF('（別紙１）原油換算シート【計画用】'!AN947&lt;&gt;"",'（別紙１）原油換算シート【計画用】'!AN947,"")</f>
        <v>A0556</v>
      </c>
      <c r="AO947" s="64" t="str">
        <f>+IF('（別紙１）原油換算シート【計画用】'!AO947&lt;&gt;"",'（別紙１）原油換算シート【計画用】'!AO947,"")</f>
        <v>越後天然ガス(株)メニューB(残差)</v>
      </c>
      <c r="AP947" s="65">
        <f>+IF('（別紙１）原油換算シート【計画用】'!AP947&lt;&gt;"",'（別紙１）原油換算シート【計画用】'!AP947,"")</f>
        <v>6.9800000000000005E-4</v>
      </c>
      <c r="AQ947" s="1" t="str">
        <f>+IF('（別紙１）原油換算シート【計画用】'!AQ947&lt;&gt;"",'（別紙１）原油換算シート【計画用】'!AQ947,"")</f>
        <v/>
      </c>
    </row>
    <row r="948" spans="39:43">
      <c r="AM948" s="40">
        <f>+IF('（別紙１）原油換算シート【計画用】'!AM948&lt;&gt;"",'（別紙１）原油換算シート【計画用】'!AM948,"")</f>
        <v>934</v>
      </c>
      <c r="AN948" s="40" t="str">
        <f>+IF('（別紙１）原油換算シート【計画用】'!AN948&lt;&gt;"",'（別紙１）原油換算シート【計画用】'!AN948,"")</f>
        <v>A0556</v>
      </c>
      <c r="AO948" s="64" t="str">
        <f>+IF('（別紙１）原油換算シート【計画用】'!AO948&lt;&gt;"",'（別紙１）原油換算シート【計画用】'!AO948,"")</f>
        <v>越後天然ガス(株)(参考値)事業者全体</v>
      </c>
      <c r="AP948" s="65">
        <f>+IF('（別紙１）原油換算シート【計画用】'!AP948&lt;&gt;"",'（別紙１）原油換算シート【計画用】'!AP948,"")</f>
        <v>3.4400000000000001E-4</v>
      </c>
      <c r="AQ948" s="1" t="str">
        <f>+IF('（別紙１）原油換算シート【計画用】'!AQ948&lt;&gt;"",'（別紙１）原油換算シート【計画用】'!AQ948,"")</f>
        <v/>
      </c>
    </row>
    <row r="949" spans="39:43">
      <c r="AM949" s="40">
        <f>+IF('（別紙１）原油換算シート【計画用】'!AM949&lt;&gt;"",'（別紙１）原油換算シート【計画用】'!AM949,"")</f>
        <v>935</v>
      </c>
      <c r="AN949" s="40" t="str">
        <f>+IF('（別紙１）原油換算シート【計画用】'!AN949&lt;&gt;"",'（別紙１）原油換算シート【計画用】'!AN949,"")</f>
        <v>A0558</v>
      </c>
      <c r="AO949" s="64" t="str">
        <f>+IF('（別紙１）原油換算シート【計画用】'!AO949&lt;&gt;"",'（別紙１）原油換算シート【計画用】'!AO949,"")</f>
        <v>坂戸ガス(株)</v>
      </c>
      <c r="AP949" s="65">
        <f>+IF('（別紙１）原油換算シート【計画用】'!AP949&lt;&gt;"",'（別紙１）原油換算シート【計画用】'!AP949,"")</f>
        <v>3.88E-4</v>
      </c>
      <c r="AQ949" s="1" t="str">
        <f>+IF('（別紙１）原油換算シート【計画用】'!AQ949&lt;&gt;"",'（別紙１）原油換算シート【計画用】'!AQ949,"")</f>
        <v/>
      </c>
    </row>
    <row r="950" spans="39:43">
      <c r="AM950" s="40">
        <f>+IF('（別紙１）原油換算シート【計画用】'!AM950&lt;&gt;"",'（別紙１）原油換算シート【計画用】'!AM950,"")</f>
        <v>936</v>
      </c>
      <c r="AN950" s="40" t="str">
        <f>+IF('（別紙１）原油換算シート【計画用】'!AN950&lt;&gt;"",'（別紙１）原油換算シート【計画用】'!AN950,"")</f>
        <v>A0559</v>
      </c>
      <c r="AO950" s="64" t="str">
        <f>+IF('（別紙１）原油換算シート【計画用】'!AO950&lt;&gt;"",'（別紙１）原油換算シート【計画用】'!AO950,"")</f>
        <v>(株)デベロップ</v>
      </c>
      <c r="AP950" s="65">
        <f>+IF('（別紙１）原油換算シート【計画用】'!AP950&lt;&gt;"",'（別紙１）原油換算シート【計画用】'!AP950,"")</f>
        <v>5.3999999999999998E-5</v>
      </c>
      <c r="AQ950" s="1" t="str">
        <f>+IF('（別紙１）原油換算シート【計画用】'!AQ950&lt;&gt;"",'（別紙１）原油換算シート【計画用】'!AQ950,"")</f>
        <v/>
      </c>
    </row>
    <row r="951" spans="39:43">
      <c r="AM951" s="40">
        <f>+IF('（別紙１）原油換算シート【計画用】'!AM951&lt;&gt;"",'（別紙１）原油換算シート【計画用】'!AM951,"")</f>
        <v>937</v>
      </c>
      <c r="AN951" s="40" t="str">
        <f>+IF('（別紙１）原油換算シート【計画用】'!AN951&lt;&gt;"",'（別紙１）原油換算シート【計画用】'!AN951,"")</f>
        <v>A0560</v>
      </c>
      <c r="AO951" s="64" t="str">
        <f>+IF('（別紙１）原油換算シート【計画用】'!AO951&lt;&gt;"",'（別紙１）原油換算シート【計画用】'!AO951,"")</f>
        <v>(株)テレ・マーカー</v>
      </c>
      <c r="AP951" s="65">
        <f>+IF('（別紙１）原油換算シート【計画用】'!AP951&lt;&gt;"",'（別紙１）原油換算シート【計画用】'!AP951,"")</f>
        <v>8.1800000000000004E-4</v>
      </c>
      <c r="AQ951" s="1" t="str">
        <f>+IF('（別紙１）原油換算シート【計画用】'!AQ951&lt;&gt;"",'（別紙１）原油換算シート【計画用】'!AQ951,"")</f>
        <v/>
      </c>
    </row>
    <row r="952" spans="39:43">
      <c r="AM952" s="40">
        <f>+IF('（別紙１）原油換算シート【計画用】'!AM952&lt;&gt;"",'（別紙１）原油換算シート【計画用】'!AM952,"")</f>
        <v>938</v>
      </c>
      <c r="AN952" s="40" t="str">
        <f>+IF('（別紙１）原油換算シート【計画用】'!AN952&lt;&gt;"",'（別紙１）原油換算シート【計画用】'!AN952,"")</f>
        <v>A0562</v>
      </c>
      <c r="AO952" s="64" t="str">
        <f>+IF('（別紙１）原油換算シート【計画用】'!AO952&lt;&gt;"",'（別紙１）原油換算シート【計画用】'!AO952,"")</f>
        <v>MGCエネルギー(株)</v>
      </c>
      <c r="AP952" s="65">
        <f>+IF('（別紙１）原油換算シート【計画用】'!AP952&lt;&gt;"",'（別紙１）原油換算シート【計画用】'!AP952,"")</f>
        <v>2.7099999999999997E-4</v>
      </c>
      <c r="AQ952" s="1" t="str">
        <f>+IF('（別紙１）原油換算シート【計画用】'!AQ952&lt;&gt;"",'（別紙１）原油換算シート【計画用】'!AQ952,"")</f>
        <v/>
      </c>
    </row>
    <row r="953" spans="39:43">
      <c r="AM953" s="40">
        <f>+IF('（別紙１）原油換算シート【計画用】'!AM953&lt;&gt;"",'（別紙１）原油換算シート【計画用】'!AM953,"")</f>
        <v>939</v>
      </c>
      <c r="AN953" s="40" t="str">
        <f>+IF('（別紙１）原油換算シート【計画用】'!AN953&lt;&gt;"",'（別紙１）原油換算シート【計画用】'!AN953,"")</f>
        <v>A0565</v>
      </c>
      <c r="AO953" s="64" t="str">
        <f>+IF('（別紙１）原油換算シート【計画用】'!AO953&lt;&gt;"",'（別紙１）原油換算シート【計画用】'!AO953,"")</f>
        <v>福島フェニックス電力(株)</v>
      </c>
      <c r="AP953" s="65">
        <f>+IF('（別紙１）原油換算シート【計画用】'!AP953&lt;&gt;"",'（別紙１）原油換算シート【計画用】'!AP953,"")</f>
        <v>4.1399999999999998E-4</v>
      </c>
      <c r="AQ953" s="1" t="str">
        <f>+IF('（別紙１）原油換算シート【計画用】'!AQ953&lt;&gt;"",'（別紙１）原油換算シート【計画用】'!AQ953,"")</f>
        <v/>
      </c>
    </row>
    <row r="954" spans="39:43">
      <c r="AM954" s="40">
        <f>+IF('（別紙１）原油換算シート【計画用】'!AM954&lt;&gt;"",'（別紙１）原油換算シート【計画用】'!AM954,"")</f>
        <v>940</v>
      </c>
      <c r="AN954" s="40" t="str">
        <f>+IF('（別紙１）原油換算シート【計画用】'!AN954&lt;&gt;"",'（別紙１）原油換算シート【計画用】'!AN954,"")</f>
        <v>A0567</v>
      </c>
      <c r="AO954" s="64" t="str">
        <f>+IF('（別紙１）原油換算シート【計画用】'!AO954&lt;&gt;"",'（別紙１）原油換算シート【計画用】'!AO954,"")</f>
        <v>(株)美作国電力</v>
      </c>
      <c r="AP954" s="65">
        <f>+IF('（別紙１）原油換算シート【計画用】'!AP954&lt;&gt;"",'（別紙１）原油換算シート【計画用】'!AP954,"")</f>
        <v>4.4700000000000002E-4</v>
      </c>
      <c r="AQ954" s="1" t="str">
        <f>+IF('（別紙１）原油換算シート【計画用】'!AQ954&lt;&gt;"",'（別紙１）原油換算シート【計画用】'!AQ954,"")</f>
        <v/>
      </c>
    </row>
    <row r="955" spans="39:43">
      <c r="AM955" s="40">
        <f>+IF('（別紙１）原油換算シート【計画用】'!AM955&lt;&gt;"",'（別紙１）原油換算シート【計画用】'!AM955,"")</f>
        <v>941</v>
      </c>
      <c r="AN955" s="40" t="str">
        <f>+IF('（別紙１）原油換算シート【計画用】'!AN955&lt;&gt;"",'（別紙１）原油換算シート【計画用】'!AN955,"")</f>
        <v>A0570</v>
      </c>
      <c r="AO955" s="64" t="str">
        <f>+IF('（別紙１）原油換算シート【計画用】'!AO955&lt;&gt;"",'（別紙１）原油換算シート【計画用】'!AO955,"")</f>
        <v>八幡商事(株)</v>
      </c>
      <c r="AP955" s="65">
        <f>+IF('（別紙１）原油換算シート【計画用】'!AP955&lt;&gt;"",'（別紙１）原油換算シート【計画用】'!AP955,"")</f>
        <v>4.1899999999999999E-4</v>
      </c>
      <c r="AQ955" s="1" t="str">
        <f>+IF('（別紙１）原油換算シート【計画用】'!AQ955&lt;&gt;"",'（別紙１）原油換算シート【計画用】'!AQ955,"")</f>
        <v/>
      </c>
    </row>
    <row r="956" spans="39:43">
      <c r="AM956" s="40">
        <f>+IF('（別紙１）原油換算シート【計画用】'!AM956&lt;&gt;"",'（別紙１）原油換算シート【計画用】'!AM956,"")</f>
        <v>942</v>
      </c>
      <c r="AN956" s="40" t="str">
        <f>+IF('（別紙１）原油換算シート【計画用】'!AN956&lt;&gt;"",'（別紙１）原油換算シート【計画用】'!AN956,"")</f>
        <v>A0571</v>
      </c>
      <c r="AO956" s="64" t="str">
        <f>+IF('（別紙１）原油換算シート【計画用】'!AO956&lt;&gt;"",'（別紙１）原油換算シート【計画用】'!AO956,"")</f>
        <v>おいでんエネルギー(株)メニューA</v>
      </c>
      <c r="AP956" s="65">
        <f>+IF('（別紙１）原油換算シート【計画用】'!AP956&lt;&gt;"",'（別紙１）原油換算シート【計画用】'!AP956,"")</f>
        <v>0</v>
      </c>
      <c r="AQ956" s="1" t="str">
        <f>+IF('（別紙１）原油換算シート【計画用】'!AQ956&lt;&gt;"",'（別紙１）原油換算シート【計画用】'!AQ956,"")</f>
        <v/>
      </c>
    </row>
    <row r="957" spans="39:43">
      <c r="AM957" s="40">
        <f>+IF('（別紙１）原油換算シート【計画用】'!AM957&lt;&gt;"",'（別紙１）原油換算シート【計画用】'!AM957,"")</f>
        <v>943</v>
      </c>
      <c r="AN957" s="40" t="str">
        <f>+IF('（別紙１）原油換算シート【計画用】'!AN957&lt;&gt;"",'（別紙１）原油換算シート【計画用】'!AN957,"")</f>
        <v>A0571</v>
      </c>
      <c r="AO957" s="64" t="str">
        <f>+IF('（別紙１）原油換算シート【計画用】'!AO957&lt;&gt;"",'（別紙１）原油換算シート【計画用】'!AO957,"")</f>
        <v>おいでんエネルギー(株)メニューB</v>
      </c>
      <c r="AP957" s="65">
        <f>+IF('（別紙１）原油換算シート【計画用】'!AP957&lt;&gt;"",'（別紙１）原油換算シート【計画用】'!AP957,"")</f>
        <v>0</v>
      </c>
      <c r="AQ957" s="1" t="str">
        <f>+IF('（別紙１）原油換算シート【計画用】'!AQ957&lt;&gt;"",'（別紙１）原油換算シート【計画用】'!AQ957,"")</f>
        <v/>
      </c>
    </row>
    <row r="958" spans="39:43">
      <c r="AM958" s="40">
        <f>+IF('（別紙１）原油換算シート【計画用】'!AM958&lt;&gt;"",'（別紙１）原油換算シート【計画用】'!AM958,"")</f>
        <v>944</v>
      </c>
      <c r="AN958" s="40" t="str">
        <f>+IF('（別紙１）原油換算シート【計画用】'!AN958&lt;&gt;"",'（別紙１）原油換算シート【計画用】'!AN958,"")</f>
        <v>A0571</v>
      </c>
      <c r="AO958" s="64" t="str">
        <f>+IF('（別紙１）原油換算シート【計画用】'!AO958&lt;&gt;"",'（別紙１）原油換算シート【計画用】'!AO958,"")</f>
        <v>おいでんエネルギー(株)メニューC(残差)</v>
      </c>
      <c r="AP958" s="65">
        <f>+IF('（別紙１）原油換算シート【計画用】'!AP958&lt;&gt;"",'（別紙１）原油換算シート【計画用】'!AP958,"")</f>
        <v>4.2200000000000001E-4</v>
      </c>
      <c r="AQ958" s="1" t="str">
        <f>+IF('（別紙１）原油換算シート【計画用】'!AQ958&lt;&gt;"",'（別紙１）原油換算シート【計画用】'!AQ958,"")</f>
        <v>※</v>
      </c>
    </row>
    <row r="959" spans="39:43">
      <c r="AM959" s="40">
        <f>+IF('（別紙１）原油換算シート【計画用】'!AM959&lt;&gt;"",'（別紙１）原油換算シート【計画用】'!AM959,"")</f>
        <v>945</v>
      </c>
      <c r="AN959" s="40" t="str">
        <f>+IF('（別紙１）原油換算シート【計画用】'!AN959&lt;&gt;"",'（別紙１）原油換算シート【計画用】'!AN959,"")</f>
        <v>A0571</v>
      </c>
      <c r="AO959" s="64" t="str">
        <f>+IF('（別紙１）原油換算シート【計画用】'!AO959&lt;&gt;"",'（別紙１）原油換算シート【計画用】'!AO959,"")</f>
        <v>おいでんエネルギー(株)(参考値)事業者全体</v>
      </c>
      <c r="AP959" s="65">
        <f>+IF('（別紙１）原油換算シート【計画用】'!AP959&lt;&gt;"",'（別紙１）原油換算シート【計画用】'!AP959,"")</f>
        <v>2.8E-5</v>
      </c>
      <c r="AQ959" s="1" t="str">
        <f>+IF('（別紙１）原油換算シート【計画用】'!AQ959&lt;&gt;"",'（別紙１）原油換算シート【計画用】'!AQ959,"")</f>
        <v/>
      </c>
    </row>
    <row r="960" spans="39:43">
      <c r="AM960" s="40">
        <f>+IF('（別紙１）原油換算シート【計画用】'!AM960&lt;&gt;"",'（別紙１）原油換算シート【計画用】'!AM960,"")</f>
        <v>946</v>
      </c>
      <c r="AN960" s="40" t="str">
        <f>+IF('（別紙１）原油換算シート【計画用】'!AN960&lt;&gt;"",'（別紙１）原油換算シート【計画用】'!AN960,"")</f>
        <v>A0572</v>
      </c>
      <c r="AO960" s="64" t="str">
        <f>+IF('（別紙１）原油換算シート【計画用】'!AO960&lt;&gt;"",'（別紙１）原油換算シート【計画用】'!AO960,"")</f>
        <v>(株)イシオ</v>
      </c>
      <c r="AP960" s="65">
        <f>+IF('（別紙１）原油換算シート【計画用】'!AP960&lt;&gt;"",'（別紙１）原油換算シート【計画用】'!AP960,"")</f>
        <v>6.4300000000000002E-4</v>
      </c>
      <c r="AQ960" s="1" t="str">
        <f>+IF('（別紙１）原油換算シート【計画用】'!AQ960&lt;&gt;"",'（別紙１）原油換算シート【計画用】'!AQ960,"")</f>
        <v/>
      </c>
    </row>
    <row r="961" spans="39:43">
      <c r="AM961" s="40">
        <f>+IF('（別紙１）原油換算シート【計画用】'!AM961&lt;&gt;"",'（別紙１）原油換算シート【計画用】'!AM961,"")</f>
        <v>947</v>
      </c>
      <c r="AN961" s="40" t="str">
        <f>+IF('（別紙１）原油換算シート【計画用】'!AN961&lt;&gt;"",'（別紙１）原油換算シート【計画用】'!AN961,"")</f>
        <v>A0573</v>
      </c>
      <c r="AO961" s="64" t="str">
        <f>+IF('（別紙１）原油換算シート【計画用】'!AO961&lt;&gt;"",'（別紙１）原油換算シート【計画用】'!AO961,"")</f>
        <v>北陸電力ビズ・エナジーソリューション(株)メニューA</v>
      </c>
      <c r="AP961" s="65">
        <f>+IF('（別紙１）原油換算シート【計画用】'!AP961&lt;&gt;"",'（別紙１）原油換算シート【計画用】'!AP961,"")</f>
        <v>0</v>
      </c>
      <c r="AQ961" s="1" t="str">
        <f>+IF('（別紙１）原油換算シート【計画用】'!AQ961&lt;&gt;"",'（別紙１）原油換算シート【計画用】'!AQ961,"")</f>
        <v/>
      </c>
    </row>
    <row r="962" spans="39:43">
      <c r="AM962" s="40">
        <f>+IF('（別紙１）原油換算シート【計画用】'!AM962&lt;&gt;"",'（別紙１）原油換算シート【計画用】'!AM962,"")</f>
        <v>948</v>
      </c>
      <c r="AN962" s="40" t="str">
        <f>+IF('（別紙１）原油換算シート【計画用】'!AN962&lt;&gt;"",'（別紙１）原油換算シート【計画用】'!AN962,"")</f>
        <v>A0573</v>
      </c>
      <c r="AO962" s="64" t="str">
        <f>+IF('（別紙１）原油換算シート【計画用】'!AO962&lt;&gt;"",'（別紙１）原油換算シート【計画用】'!AO962,"")</f>
        <v>北陸電力ビズ・エナジーソリューション(株)メニューB(残差)</v>
      </c>
      <c r="AP962" s="65">
        <f>+IF('（別紙１）原油換算シート【計画用】'!AP962&lt;&gt;"",'（別紙１）原油換算シート【計画用】'!AP962,"")</f>
        <v>4.7399999999999997E-4</v>
      </c>
      <c r="AQ962" s="1" t="str">
        <f>+IF('（別紙１）原油換算シート【計画用】'!AQ962&lt;&gt;"",'（別紙１）原油換算シート【計画用】'!AQ962,"")</f>
        <v/>
      </c>
    </row>
    <row r="963" spans="39:43">
      <c r="AM963" s="40">
        <f>+IF('（別紙１）原油換算シート【計画用】'!AM963&lt;&gt;"",'（別紙１）原油換算シート【計画用】'!AM963,"")</f>
        <v>949</v>
      </c>
      <c r="AN963" s="40" t="str">
        <f>+IF('（別紙１）原油換算シート【計画用】'!AN963&lt;&gt;"",'（別紙１）原油換算シート【計画用】'!AN963,"")</f>
        <v>A0573</v>
      </c>
      <c r="AO963" s="64" t="str">
        <f>+IF('（別紙１）原油換算シート【計画用】'!AO963&lt;&gt;"",'（別紙１）原油換算シート【計画用】'!AO963,"")</f>
        <v>北陸電力ビズ・エナジーソリューション(株)(参考値)事業者全体</v>
      </c>
      <c r="AP963" s="65">
        <f>+IF('（別紙１）原油換算シート【計画用】'!AP963&lt;&gt;"",'（別紙１）原油換算シート【計画用】'!AP963,"")</f>
        <v>4.6999999999999999E-4</v>
      </c>
      <c r="AQ963" s="1" t="str">
        <f>+IF('（別紙１）原油換算シート【計画用】'!AQ963&lt;&gt;"",'（別紙１）原油換算シート【計画用】'!AQ963,"")</f>
        <v/>
      </c>
    </row>
    <row r="964" spans="39:43">
      <c r="AM964" s="40">
        <f>+IF('（別紙１）原油換算シート【計画用】'!AM964&lt;&gt;"",'（別紙１）原油換算シート【計画用】'!AM964,"")</f>
        <v>950</v>
      </c>
      <c r="AN964" s="40" t="str">
        <f>+IF('（別紙１）原油換算シート【計画用】'!AN964&lt;&gt;"",'（別紙１）原油換算シート【計画用】'!AN964,"")</f>
        <v>A0574</v>
      </c>
      <c r="AO964" s="64" t="str">
        <f>+IF('（別紙１）原油換算シート【計画用】'!AO964&lt;&gt;"",'（別紙１）原油換算シート【計画用】'!AO964,"")</f>
        <v>リニューアブルトレード(株)</v>
      </c>
      <c r="AP964" s="65">
        <f>+IF('（別紙１）原油換算シート【計画用】'!AP964&lt;&gt;"",'（別紙１）原油換算シート【計画用】'!AP964,"")</f>
        <v>6.1700000000000004E-4</v>
      </c>
      <c r="AQ964" s="1" t="str">
        <f>+IF('（別紙１）原油換算シート【計画用】'!AQ964&lt;&gt;"",'（別紙１）原油換算シート【計画用】'!AQ964,"")</f>
        <v/>
      </c>
    </row>
    <row r="965" spans="39:43">
      <c r="AM965" s="40">
        <f>+IF('（別紙１）原油換算シート【計画用】'!AM965&lt;&gt;"",'（別紙１）原油換算シート【計画用】'!AM965,"")</f>
        <v>951</v>
      </c>
      <c r="AN965" s="40" t="str">
        <f>+IF('（別紙１）原油換算シート【計画用】'!AN965&lt;&gt;"",'（別紙１）原油換算シート【計画用】'!AN965,"")</f>
        <v>A0577</v>
      </c>
      <c r="AO965" s="64" t="str">
        <f>+IF('（別紙１）原油換算シート【計画用】'!AO965&lt;&gt;"",'（別紙１）原油換算シート【計画用】'!AO965,"")</f>
        <v>ICT伊那みらいでんき(株)(旧:丸紅伊那みらいでんき(株))メニューA</v>
      </c>
      <c r="AP965" s="65">
        <f>+IF('（別紙１）原油換算シート【計画用】'!AP965&lt;&gt;"",'（別紙１）原油換算シート【計画用】'!AP965,"")</f>
        <v>0</v>
      </c>
      <c r="AQ965" s="1" t="str">
        <f>+IF('（別紙１）原油換算シート【計画用】'!AQ965&lt;&gt;"",'（別紙１）原油換算シート【計画用】'!AQ965,"")</f>
        <v/>
      </c>
    </row>
    <row r="966" spans="39:43">
      <c r="AM966" s="40">
        <f>+IF('（別紙１）原油換算シート【計画用】'!AM966&lt;&gt;"",'（別紙１）原油換算シート【計画用】'!AM966,"")</f>
        <v>952</v>
      </c>
      <c r="AN966" s="40" t="str">
        <f>+IF('（別紙１）原油換算シート【計画用】'!AN966&lt;&gt;"",'（別紙１）原油換算シート【計画用】'!AN966,"")</f>
        <v>A0577</v>
      </c>
      <c r="AO966" s="64" t="str">
        <f>+IF('（別紙１）原油換算シート【計画用】'!AO966&lt;&gt;"",'（別紙１）原油換算シート【計画用】'!AO966,"")</f>
        <v>ICT伊那みらいでんき(株)(旧:丸紅伊那みらいでんき(株))メニューB(残差)</v>
      </c>
      <c r="AP966" s="65">
        <f>+IF('（別紙１）原油換算シート【計画用】'!AP966&lt;&gt;"",'（別紙１）原油換算シート【計画用】'!AP966,"")</f>
        <v>3.6699999999999998E-4</v>
      </c>
      <c r="AQ966" s="1" t="str">
        <f>+IF('（別紙１）原油換算シート【計画用】'!AQ966&lt;&gt;"",'（別紙１）原油換算シート【計画用】'!AQ966,"")</f>
        <v/>
      </c>
    </row>
    <row r="967" spans="39:43">
      <c r="AM967" s="40">
        <f>+IF('（別紙１）原油換算シート【計画用】'!AM967&lt;&gt;"",'（別紙１）原油換算シート【計画用】'!AM967,"")</f>
        <v>953</v>
      </c>
      <c r="AN967" s="40" t="str">
        <f>+IF('（別紙１）原油換算シート【計画用】'!AN967&lt;&gt;"",'（別紙１）原油換算シート【計画用】'!AN967,"")</f>
        <v>A0577</v>
      </c>
      <c r="AO967" s="64" t="str">
        <f>+IF('（別紙１）原油換算シート【計画用】'!AO967&lt;&gt;"",'（別紙１）原油換算シート【計画用】'!AO967,"")</f>
        <v>ICT伊那みらいでんき(株)(旧:丸紅伊那みらいでんき(株))(参考値)事業者全体</v>
      </c>
      <c r="AP967" s="65">
        <f>+IF('（別紙１）原油換算シート【計画用】'!AP967&lt;&gt;"",'（別紙１）原油換算シート【計画用】'!AP967,"")</f>
        <v>3.4299999999999999E-4</v>
      </c>
      <c r="AQ967" s="1" t="str">
        <f>+IF('（別紙１）原油換算シート【計画用】'!AQ967&lt;&gt;"",'（別紙１）原油換算シート【計画用】'!AQ967,"")</f>
        <v/>
      </c>
    </row>
    <row r="968" spans="39:43">
      <c r="AM968" s="40">
        <f>+IF('（別紙１）原油換算シート【計画用】'!AM968&lt;&gt;"",'（別紙１）原油換算シート【計画用】'!AM968,"")</f>
        <v>954</v>
      </c>
      <c r="AN968" s="40" t="str">
        <f>+IF('（別紙１）原油換算シート【計画用】'!AN968&lt;&gt;"",'（別紙１）原油換算シート【計画用】'!AN968,"")</f>
        <v>A0578</v>
      </c>
      <c r="AO968" s="64" t="str">
        <f>+IF('（別紙１）原油換算シート【計画用】'!AO968&lt;&gt;"",'（別紙１）原油換算シート【計画用】'!AO968,"")</f>
        <v>富士山エナジー(株)</v>
      </c>
      <c r="AP968" s="65">
        <f>+IF('（別紙１）原油換算シート【計画用】'!AP968&lt;&gt;"",'（別紙１）原油換算シート【計画用】'!AP968,"")</f>
        <v>5.1800000000000001E-4</v>
      </c>
      <c r="AQ968" s="1" t="str">
        <f>+IF('（別紙１）原油換算シート【計画用】'!AQ968&lt;&gt;"",'（別紙１）原油換算シート【計画用】'!AQ968,"")</f>
        <v/>
      </c>
    </row>
    <row r="969" spans="39:43">
      <c r="AM969" s="40">
        <f>+IF('（別紙１）原油換算シート【計画用】'!AM969&lt;&gt;"",'（別紙１）原油換算シート【計画用】'!AM969,"")</f>
        <v>955</v>
      </c>
      <c r="AN969" s="40" t="str">
        <f>+IF('（別紙１）原油換算シート【計画用】'!AN969&lt;&gt;"",'（別紙１）原油換算シート【計画用】'!AN969,"")</f>
        <v>A0581</v>
      </c>
      <c r="AO969" s="64" t="str">
        <f>+IF('（別紙１）原油換算シート【計画用】'!AO969&lt;&gt;"",'（別紙１）原油換算シート【計画用】'!AO969,"")</f>
        <v>WSエナジー(株)</v>
      </c>
      <c r="AP969" s="65">
        <f>+IF('（別紙１）原油換算シート【計画用】'!AP969&lt;&gt;"",'（別紙１）原油換算シート【計画用】'!AP969,"")</f>
        <v>4.1899999999999999E-4</v>
      </c>
      <c r="AQ969" s="1" t="str">
        <f>+IF('（別紙１）原油換算シート【計画用】'!AQ969&lt;&gt;"",'（別紙１）原油換算シート【計画用】'!AQ969,"")</f>
        <v/>
      </c>
    </row>
    <row r="970" spans="39:43">
      <c r="AM970" s="40">
        <f>+IF('（別紙１）原油換算シート【計画用】'!AM970&lt;&gt;"",'（別紙１）原油換算シート【計画用】'!AM970,"")</f>
        <v>956</v>
      </c>
      <c r="AN970" s="40" t="str">
        <f>+IF('（別紙１）原油換算シート【計画用】'!AN970&lt;&gt;"",'（別紙１）原油換算シート【計画用】'!AN970,"")</f>
        <v>A0582</v>
      </c>
      <c r="AO970" s="64" t="str">
        <f>+IF('（別紙１）原油換算シート【計画用】'!AO970&lt;&gt;"",'（別紙１）原油換算シート【計画用】'!AO970,"")</f>
        <v>TERA Energy(株)メニューA</v>
      </c>
      <c r="AP970" s="65">
        <f>+IF('（別紙１）原油換算シート【計画用】'!AP970&lt;&gt;"",'（別紙１）原油換算シート【計画用】'!AP970,"")</f>
        <v>0</v>
      </c>
      <c r="AQ970" s="1" t="str">
        <f>+IF('（別紙１）原油換算シート【計画用】'!AQ970&lt;&gt;"",'（別紙１）原油換算シート【計画用】'!AQ970,"")</f>
        <v/>
      </c>
    </row>
    <row r="971" spans="39:43">
      <c r="AM971" s="40">
        <f>+IF('（別紙１）原油換算シート【計画用】'!AM971&lt;&gt;"",'（別紙１）原油換算シート【計画用】'!AM971,"")</f>
        <v>957</v>
      </c>
      <c r="AN971" s="40" t="str">
        <f>+IF('（別紙１）原油換算シート【計画用】'!AN971&lt;&gt;"",'（別紙１）原油換算シート【計画用】'!AN971,"")</f>
        <v>A0582</v>
      </c>
      <c r="AO971" s="64" t="str">
        <f>+IF('（別紙１）原油換算シート【計画用】'!AO971&lt;&gt;"",'（別紙１）原油換算シート【計画用】'!AO971,"")</f>
        <v>TERA Energy(株)メニューB</v>
      </c>
      <c r="AP971" s="65">
        <f>+IF('（別紙１）原油換算シート【計画用】'!AP971&lt;&gt;"",'（別紙１）原油換算シート【計画用】'!AP971,"")</f>
        <v>4.0099999999999999E-4</v>
      </c>
      <c r="AQ971" s="1" t="str">
        <f>+IF('（別紙１）原油換算シート【計画用】'!AQ971&lt;&gt;"",'（別紙１）原油換算シート【計画用】'!AQ971,"")</f>
        <v/>
      </c>
    </row>
    <row r="972" spans="39:43">
      <c r="AM972" s="40">
        <f>+IF('（別紙１）原油換算シート【計画用】'!AM972&lt;&gt;"",'（別紙１）原油換算シート【計画用】'!AM972,"")</f>
        <v>958</v>
      </c>
      <c r="AN972" s="40" t="str">
        <f>+IF('（別紙１）原油換算シート【計画用】'!AN972&lt;&gt;"",'（別紙１）原油換算シート【計画用】'!AN972,"")</f>
        <v>A0582</v>
      </c>
      <c r="AO972" s="64" t="str">
        <f>+IF('（別紙１）原油換算シート【計画用】'!AO972&lt;&gt;"",'（別紙１）原油換算シート【計画用】'!AO972,"")</f>
        <v>TERA Energy(株)(参考値)事業者全体</v>
      </c>
      <c r="AP972" s="65">
        <f>+IF('（別紙１）原油換算シート【計画用】'!AP972&lt;&gt;"",'（別紙１）原油換算シート【計画用】'!AP972,"")</f>
        <v>3.97E-4</v>
      </c>
      <c r="AQ972" s="1" t="str">
        <f>+IF('（別紙１）原油換算シート【計画用】'!AQ972&lt;&gt;"",'（別紙１）原油換算シート【計画用】'!AQ972,"")</f>
        <v>※</v>
      </c>
    </row>
    <row r="973" spans="39:43">
      <c r="AM973" s="40">
        <f>+IF('（別紙１）原油換算シート【計画用】'!AM973&lt;&gt;"",'（別紙１）原油換算シート【計画用】'!AM973,"")</f>
        <v>959</v>
      </c>
      <c r="AN973" s="40" t="str">
        <f>+IF('（別紙１）原油換算シート【計画用】'!AN973&lt;&gt;"",'（別紙１）原油換算シート【計画用】'!AN973,"")</f>
        <v>A0584</v>
      </c>
      <c r="AO973" s="64" t="str">
        <f>+IF('（別紙１）原油換算シート【計画用】'!AO973&lt;&gt;"",'（別紙１）原油換算シート【計画用】'!AO973,"")</f>
        <v>MCPD(株)メニューA</v>
      </c>
      <c r="AP973" s="65">
        <f>+IF('（別紙１）原油換算シート【計画用】'!AP973&lt;&gt;"",'（別紙１）原油換算シート【計画用】'!AP973,"")</f>
        <v>0</v>
      </c>
      <c r="AQ973" s="1" t="str">
        <f>+IF('（別紙１）原油換算シート【計画用】'!AQ973&lt;&gt;"",'（別紙１）原油換算シート【計画用】'!AQ973,"")</f>
        <v/>
      </c>
    </row>
    <row r="974" spans="39:43">
      <c r="AM974" s="40">
        <f>+IF('（別紙１）原油換算シート【計画用】'!AM974&lt;&gt;"",'（別紙１）原油換算シート【計画用】'!AM974,"")</f>
        <v>960</v>
      </c>
      <c r="AN974" s="40" t="str">
        <f>+IF('（別紙１）原油換算シート【計画用】'!AN974&lt;&gt;"",'（別紙１）原油換算シート【計画用】'!AN974,"")</f>
        <v>A0584</v>
      </c>
      <c r="AO974" s="64" t="str">
        <f>+IF('（別紙１）原油換算シート【計画用】'!AO974&lt;&gt;"",'（別紙１）原油換算シート【計画用】'!AO974,"")</f>
        <v>MCPD(株)メニューB(残差)</v>
      </c>
      <c r="AP974" s="65">
        <f>+IF('（別紙１）原油換算シート【計画用】'!AP974&lt;&gt;"",'（別紙１）原油換算シート【計画用】'!AP974,"")</f>
        <v>3.3399999999999999E-4</v>
      </c>
      <c r="AQ974" s="1" t="str">
        <f>+IF('（別紙１）原油換算シート【計画用】'!AQ974&lt;&gt;"",'（別紙１）原油換算シート【計画用】'!AQ974,"")</f>
        <v/>
      </c>
    </row>
    <row r="975" spans="39:43">
      <c r="AM975" s="40">
        <f>+IF('（別紙１）原油換算シート【計画用】'!AM975&lt;&gt;"",'（別紙１）原油換算シート【計画用】'!AM975,"")</f>
        <v>961</v>
      </c>
      <c r="AN975" s="40" t="str">
        <f>+IF('（別紙１）原油換算シート【計画用】'!AN975&lt;&gt;"",'（別紙１）原油換算シート【計画用】'!AN975,"")</f>
        <v>A0584</v>
      </c>
      <c r="AO975" s="64" t="str">
        <f>+IF('（別紙１）原油換算シート【計画用】'!AO975&lt;&gt;"",'（別紙１）原油換算シート【計画用】'!AO975,"")</f>
        <v>MCPD(株)(参考値)事業者全体</v>
      </c>
      <c r="AP975" s="65">
        <f>+IF('（別紙１）原油換算シート【計画用】'!AP975&lt;&gt;"",'（別紙１）原油換算シート【計画用】'!AP975,"")</f>
        <v>3.0000000000000001E-5</v>
      </c>
      <c r="AQ975" s="1" t="str">
        <f>+IF('（別紙１）原油換算シート【計画用】'!AQ975&lt;&gt;"",'（別紙１）原油換算シート【計画用】'!AQ975,"")</f>
        <v/>
      </c>
    </row>
    <row r="976" spans="39:43">
      <c r="AM976" s="40">
        <f>+IF('（別紙１）原油換算シート【計画用】'!AM976&lt;&gt;"",'（別紙１）原油換算シート【計画用】'!AM976,"")</f>
        <v>962</v>
      </c>
      <c r="AN976" s="40" t="str">
        <f>+IF('（別紙１）原油換算シート【計画用】'!AN976&lt;&gt;"",'（別紙１）原油換算シート【計画用】'!AN976,"")</f>
        <v>A0586</v>
      </c>
      <c r="AO976" s="64" t="str">
        <f>+IF('（別紙１）原油換算シート【計画用】'!AO976&lt;&gt;"",'（別紙１）原油換算シート【計画用】'!AO976,"")</f>
        <v>グリーンシティこばやし(株)</v>
      </c>
      <c r="AP976" s="65">
        <f>+IF('（別紙１）原油換算シート【計画用】'!AP976&lt;&gt;"",'（別紙１）原油換算シート【計画用】'!AP976,"")</f>
        <v>5.3700000000000004E-4</v>
      </c>
      <c r="AQ976" s="1" t="str">
        <f>+IF('（別紙１）原油換算シート【計画用】'!AQ976&lt;&gt;"",'（別紙１）原油換算シート【計画用】'!AQ976,"")</f>
        <v/>
      </c>
    </row>
    <row r="977" spans="39:43">
      <c r="AM977" s="40">
        <f>+IF('（別紙１）原油換算シート【計画用】'!AM977&lt;&gt;"",'（別紙１）原油換算シート【計画用】'!AM977,"")</f>
        <v>963</v>
      </c>
      <c r="AN977" s="40" t="str">
        <f>+IF('（別紙１）原油換算シート【計画用】'!AN977&lt;&gt;"",'（別紙１）原油換算シート【計画用】'!AN977,"")</f>
        <v>A0587</v>
      </c>
      <c r="AO977" s="64" t="str">
        <f>+IF('（別紙１）原油換算シート【計画用】'!AO977&lt;&gt;"",'（別紙１）原油換算シート【計画用】'!AO977,"")</f>
        <v>(株)吉田石油店</v>
      </c>
      <c r="AP977" s="65">
        <f>+IF('（別紙１）原油換算シート【計画用】'!AP977&lt;&gt;"",'（別紙１）原油換算シート【計画用】'!AP977,"")</f>
        <v>4.17E-4</v>
      </c>
      <c r="AQ977" s="1" t="str">
        <f>+IF('（別紙１）原油換算シート【計画用】'!AQ977&lt;&gt;"",'（別紙１）原油換算シート【計画用】'!AQ977,"")</f>
        <v/>
      </c>
    </row>
    <row r="978" spans="39:43">
      <c r="AM978" s="40">
        <f>+IF('（別紙１）原油換算シート【計画用】'!AM978&lt;&gt;"",'（別紙１）原油換算シート【計画用】'!AM978,"")</f>
        <v>964</v>
      </c>
      <c r="AN978" s="40" t="str">
        <f>+IF('（別紙１）原油換算シート【計画用】'!AN978&lt;&gt;"",'（別紙１）原油換算シート【計画用】'!AN978,"")</f>
        <v>A0589</v>
      </c>
      <c r="AO978" s="64" t="str">
        <f>+IF('（別紙１）原油換算シート【計画用】'!AO978&lt;&gt;"",'（別紙１）原油換算シート【計画用】'!AO978,"")</f>
        <v>スマートエナジー熊本(株)</v>
      </c>
      <c r="AP978" s="65">
        <f>+IF('（別紙１）原油換算シート【計画用】'!AP978&lt;&gt;"",'（別紙１）原油換算シート【計画用】'!AP978,"")</f>
        <v>0</v>
      </c>
      <c r="AQ978" s="1" t="str">
        <f>+IF('（別紙１）原油換算シート【計画用】'!AQ978&lt;&gt;"",'（別紙１）原油換算シート【計画用】'!AQ978,"")</f>
        <v/>
      </c>
    </row>
    <row r="979" spans="39:43">
      <c r="AM979" s="40">
        <f>+IF('（別紙１）原油換算シート【計画用】'!AM979&lt;&gt;"",'（別紙１）原油換算シート【計画用】'!AM979,"")</f>
        <v>965</v>
      </c>
      <c r="AN979" s="40" t="str">
        <f>+IF('（別紙１）原油換算シート【計画用】'!AN979&lt;&gt;"",'（別紙１）原油換算シート【計画用】'!AN979,"")</f>
        <v>A0590</v>
      </c>
      <c r="AO979" s="64" t="str">
        <f>+IF('（別紙１）原油換算シート【計画用】'!AO979&lt;&gt;"",'（別紙１）原油換算シート【計画用】'!AO979,"")</f>
        <v>福山未来エナジー(株)メニューA</v>
      </c>
      <c r="AP979" s="65">
        <f>+IF('（別紙１）原油換算シート【計画用】'!AP979&lt;&gt;"",'（別紙１）原油換算シート【計画用】'!AP979,"")</f>
        <v>0</v>
      </c>
      <c r="AQ979" s="1" t="str">
        <f>+IF('（別紙１）原油換算シート【計画用】'!AQ979&lt;&gt;"",'（別紙１）原油換算シート【計画用】'!AQ979,"")</f>
        <v/>
      </c>
    </row>
    <row r="980" spans="39:43">
      <c r="AM980" s="40">
        <f>+IF('（別紙１）原油換算シート【計画用】'!AM980&lt;&gt;"",'（別紙１）原油換算シート【計画用】'!AM980,"")</f>
        <v>966</v>
      </c>
      <c r="AN980" s="40" t="str">
        <f>+IF('（別紙１）原油換算シート【計画用】'!AN980&lt;&gt;"",'（別紙１）原油換算シート【計画用】'!AN980,"")</f>
        <v>A0590</v>
      </c>
      <c r="AO980" s="64" t="str">
        <f>+IF('（別紙１）原油換算シート【計画用】'!AO980&lt;&gt;"",'（別紙１）原油換算シート【計画用】'!AO980,"")</f>
        <v>福山未来エナジー(株)メニューB(残差)</v>
      </c>
      <c r="AP980" s="65">
        <f>+IF('（別紙１）原油換算シート【計画用】'!AP980&lt;&gt;"",'（別紙１）原油換算シート【計画用】'!AP980,"")</f>
        <v>1.7200000000000001E-4</v>
      </c>
      <c r="AQ980" s="1" t="str">
        <f>+IF('（別紙１）原油換算シート【計画用】'!AQ980&lt;&gt;"",'（別紙１）原油換算シート【計画用】'!AQ980,"")</f>
        <v/>
      </c>
    </row>
    <row r="981" spans="39:43">
      <c r="AM981" s="40">
        <f>+IF('（別紙１）原油換算シート【計画用】'!AM981&lt;&gt;"",'（別紙１）原油換算シート【計画用】'!AM981,"")</f>
        <v>967</v>
      </c>
      <c r="AN981" s="40" t="str">
        <f>+IF('（別紙１）原油換算シート【計画用】'!AN981&lt;&gt;"",'（別紙１）原油換算シート【計画用】'!AN981,"")</f>
        <v>A0590</v>
      </c>
      <c r="AO981" s="64" t="str">
        <f>+IF('（別紙１）原油換算シート【計画用】'!AO981&lt;&gt;"",'（別紙１）原油換算シート【計画用】'!AO981,"")</f>
        <v>福山未来エナジー(株)(参考値)事業者全体</v>
      </c>
      <c r="AP981" s="65">
        <f>+IF('（別紙１）原油換算シート【計画用】'!AP981&lt;&gt;"",'（別紙１）原油換算シート【計画用】'!AP981,"")</f>
        <v>1.2999999999999999E-4</v>
      </c>
      <c r="AQ981" s="1" t="str">
        <f>+IF('（別紙１）原油換算シート【計画用】'!AQ981&lt;&gt;"",'（別紙１）原油換算シート【計画用】'!AQ981,"")</f>
        <v/>
      </c>
    </row>
    <row r="982" spans="39:43">
      <c r="AM982" s="40">
        <f>+IF('（別紙１）原油換算シート【計画用】'!AM982&lt;&gt;"",'（別紙１）原油換算シート【計画用】'!AM982,"")</f>
        <v>968</v>
      </c>
      <c r="AN982" s="40" t="str">
        <f>+IF('（別紙１）原油換算シート【計画用】'!AN982&lt;&gt;"",'（別紙１）原油換算シート【計画用】'!AN982,"")</f>
        <v>A0596</v>
      </c>
      <c r="AO982" s="64" t="str">
        <f>+IF('（別紙１）原油換算シート【計画用】'!AO982&lt;&gt;"",'（別紙１）原油換算シート【計画用】'!AO982,"")</f>
        <v>五島市民電力(株)メニューA</v>
      </c>
      <c r="AP982" s="65">
        <f>+IF('（別紙１）原油換算シート【計画用】'!AP982&lt;&gt;"",'（別紙１）原油換算シート【計画用】'!AP982,"")</f>
        <v>0</v>
      </c>
      <c r="AQ982" s="1" t="str">
        <f>+IF('（別紙１）原油換算シート【計画用】'!AQ982&lt;&gt;"",'（別紙１）原油換算シート【計画用】'!AQ982,"")</f>
        <v/>
      </c>
    </row>
    <row r="983" spans="39:43">
      <c r="AM983" s="40">
        <f>+IF('（別紙１）原油換算シート【計画用】'!AM983&lt;&gt;"",'（別紙１）原油換算シート【計画用】'!AM983,"")</f>
        <v>969</v>
      </c>
      <c r="AN983" s="40" t="str">
        <f>+IF('（別紙１）原油換算シート【計画用】'!AN983&lt;&gt;"",'（別紙１）原油換算シート【計画用】'!AN983,"")</f>
        <v>A0596</v>
      </c>
      <c r="AO983" s="64" t="str">
        <f>+IF('（別紙１）原油換算シート【計画用】'!AO983&lt;&gt;"",'（別紙１）原油換算シート【計画用】'!AO983,"")</f>
        <v>五島市民電力(株)メニューB</v>
      </c>
      <c r="AP983" s="65">
        <f>+IF('（別紙１）原油換算シート【計画用】'!AP983&lt;&gt;"",'（別紙１）原油換算シート【計画用】'!AP983,"")</f>
        <v>0</v>
      </c>
      <c r="AQ983" s="1" t="str">
        <f>+IF('（別紙１）原油換算シート【計画用】'!AQ983&lt;&gt;"",'（別紙１）原油換算シート【計画用】'!AQ983,"")</f>
        <v/>
      </c>
    </row>
    <row r="984" spans="39:43">
      <c r="AM984" s="40">
        <f>+IF('（別紙１）原油換算シート【計画用】'!AM984&lt;&gt;"",'（別紙１）原油換算シート【計画用】'!AM984,"")</f>
        <v>970</v>
      </c>
      <c r="AN984" s="40" t="str">
        <f>+IF('（別紙１）原油換算シート【計画用】'!AN984&lt;&gt;"",'（別紙１）原油換算シート【計画用】'!AN984,"")</f>
        <v>A0596</v>
      </c>
      <c r="AO984" s="64" t="str">
        <f>+IF('（別紙１）原油換算シート【計画用】'!AO984&lt;&gt;"",'（別紙１）原油換算シート【計画用】'!AO984,"")</f>
        <v>五島市民電力(株)メニューC(残差)</v>
      </c>
      <c r="AP984" s="65">
        <f>+IF('（別紙１）原油換算シート【計画用】'!AP984&lt;&gt;"",'（別紙１）原油換算シート【計画用】'!AP984,"")</f>
        <v>6.4999999999999997E-4</v>
      </c>
      <c r="AQ984" s="1" t="str">
        <f>+IF('（別紙１）原油換算シート【計画用】'!AQ984&lt;&gt;"",'（別紙１）原油換算シート【計画用】'!AQ984,"")</f>
        <v/>
      </c>
    </row>
    <row r="985" spans="39:43">
      <c r="AM985" s="40">
        <f>+IF('（別紙１）原油換算シート【計画用】'!AM985&lt;&gt;"",'（別紙１）原油換算シート【計画用】'!AM985,"")</f>
        <v>971</v>
      </c>
      <c r="AN985" s="40" t="str">
        <f>+IF('（別紙１）原油換算シート【計画用】'!AN985&lt;&gt;"",'（別紙１）原油換算シート【計画用】'!AN985,"")</f>
        <v>A0596</v>
      </c>
      <c r="AO985" s="64" t="str">
        <f>+IF('（別紙１）原油換算シート【計画用】'!AO985&lt;&gt;"",'（別紙１）原油換算シート【計画用】'!AO985,"")</f>
        <v>五島市民電力(株)(参考値)事業者全体</v>
      </c>
      <c r="AP985" s="65">
        <f>+IF('（別紙１）原油換算シート【計画用】'!AP985&lt;&gt;"",'（別紙１）原油換算シート【計画用】'!AP985,"")</f>
        <v>2.6200000000000003E-4</v>
      </c>
      <c r="AQ985" s="1" t="str">
        <f>+IF('（別紙１）原油換算シート【計画用】'!AQ985&lt;&gt;"",'（別紙１）原油換算シート【計画用】'!AQ985,"")</f>
        <v/>
      </c>
    </row>
    <row r="986" spans="39:43">
      <c r="AM986" s="40">
        <f>+IF('（別紙１）原油換算シート【計画用】'!AM986&lt;&gt;"",'（別紙１）原油換算シート【計画用】'!AM986,"")</f>
        <v>972</v>
      </c>
      <c r="AN986" s="40" t="str">
        <f>+IF('（別紙１）原油換算シート【計画用】'!AN986&lt;&gt;"",'（別紙１）原油換算シート【計画用】'!AN986,"")</f>
        <v>A0598</v>
      </c>
      <c r="AO986" s="64" t="str">
        <f>+IF('（別紙１）原油換算シート【計画用】'!AO986&lt;&gt;"",'（別紙１）原油換算シート【計画用】'!AO986,"")</f>
        <v>リストプロパティーズ(株)</v>
      </c>
      <c r="AP986" s="65">
        <f>+IF('（別紙１）原油換算シート【計画用】'!AP986&lt;&gt;"",'（別紙１）原油換算シート【計画用】'!AP986,"")</f>
        <v>6.1799999999999995E-4</v>
      </c>
      <c r="AQ986" s="1" t="str">
        <f>+IF('（別紙１）原油換算シート【計画用】'!AQ986&lt;&gt;"",'（別紙１）原油換算シート【計画用】'!AQ986,"")</f>
        <v/>
      </c>
    </row>
    <row r="987" spans="39:43">
      <c r="AM987" s="40">
        <f>+IF('（別紙１）原油換算シート【計画用】'!AM987&lt;&gt;"",'（別紙１）原油換算シート【計画用】'!AM987,"")</f>
        <v>973</v>
      </c>
      <c r="AN987" s="40" t="str">
        <f>+IF('（別紙１）原油換算シート【計画用】'!AN987&lt;&gt;"",'（別紙１）原油換算シート【計画用】'!AN987,"")</f>
        <v>A0602</v>
      </c>
      <c r="AO987" s="64" t="str">
        <f>+IF('（別紙１）原油換算シート【計画用】'!AO987&lt;&gt;"",'（別紙１）原油換算シート【計画用】'!AO987,"")</f>
        <v>(株)情熱電力</v>
      </c>
      <c r="AP987" s="65">
        <f>+IF('（別紙１）原油換算シート【計画用】'!AP987&lt;&gt;"",'（別紙１）原油換算シート【計画用】'!AP987,"")</f>
        <v>4.5399999999999998E-4</v>
      </c>
      <c r="AQ987" s="1" t="str">
        <f>+IF('（別紙１）原油換算シート【計画用】'!AQ987&lt;&gt;"",'（別紙１）原油換算シート【計画用】'!AQ987,"")</f>
        <v/>
      </c>
    </row>
    <row r="988" spans="39:43">
      <c r="AM988" s="40">
        <f>+IF('（別紙１）原油換算シート【計画用】'!AM988&lt;&gt;"",'（別紙１）原油換算シート【計画用】'!AM988,"")</f>
        <v>974</v>
      </c>
      <c r="AN988" s="40" t="str">
        <f>+IF('（別紙１）原油換算シート【計画用】'!AN988&lt;&gt;"",'（別紙１）原油換算シート【計画用】'!AN988,"")</f>
        <v>A0603</v>
      </c>
      <c r="AO988" s="64" t="str">
        <f>+IF('（別紙１）原油換算シート【計画用】'!AO988&lt;&gt;"",'（別紙１）原油換算シート【計画用】'!AO988,"")</f>
        <v>バンプーパワートレーディング合同会社メニューA</v>
      </c>
      <c r="AP988" s="65">
        <f>+IF('（別紙１）原油換算シート【計画用】'!AP988&lt;&gt;"",'（別紙１）原油換算シート【計画用】'!AP988,"")</f>
        <v>0</v>
      </c>
      <c r="AQ988" s="1" t="str">
        <f>+IF('（別紙１）原油換算シート【計画用】'!AQ988&lt;&gt;"",'（別紙１）原油換算シート【計画用】'!AQ988,"")</f>
        <v/>
      </c>
    </row>
    <row r="989" spans="39:43">
      <c r="AM989" s="40">
        <f>+IF('（別紙１）原油換算シート【計画用】'!AM989&lt;&gt;"",'（別紙１）原油換算シート【計画用】'!AM989,"")</f>
        <v>975</v>
      </c>
      <c r="AN989" s="40" t="str">
        <f>+IF('（別紙１）原油換算シート【計画用】'!AN989&lt;&gt;"",'（別紙１）原油換算シート【計画用】'!AN989,"")</f>
        <v>A0603</v>
      </c>
      <c r="AO989" s="64" t="str">
        <f>+IF('（別紙１）原油換算シート【計画用】'!AO989&lt;&gt;"",'（別紙１）原油換算シート【計画用】'!AO989,"")</f>
        <v>バンプーパワートレーディング合同会社メニューB(残差)</v>
      </c>
      <c r="AP989" s="65">
        <f>+IF('（別紙１）原油換算シート【計画用】'!AP989&lt;&gt;"",'（別紙１）原油換算シート【計画用】'!AP989,"")</f>
        <v>1.94E-4</v>
      </c>
      <c r="AQ989" s="1" t="str">
        <f>+IF('（別紙１）原油換算シート【計画用】'!AQ989&lt;&gt;"",'（別紙１）原油換算シート【計画用】'!AQ989,"")</f>
        <v/>
      </c>
    </row>
    <row r="990" spans="39:43">
      <c r="AM990" s="40">
        <f>+IF('（別紙１）原油換算シート【計画用】'!AM990&lt;&gt;"",'（別紙１）原油換算シート【計画用】'!AM990,"")</f>
        <v>976</v>
      </c>
      <c r="AN990" s="40" t="str">
        <f>+IF('（別紙１）原油換算シート【計画用】'!AN990&lt;&gt;"",'（別紙１）原油換算シート【計画用】'!AN990,"")</f>
        <v>A0603</v>
      </c>
      <c r="AO990" s="64" t="str">
        <f>+IF('（別紙１）原油換算シート【計画用】'!AO990&lt;&gt;"",'（別紙１）原油換算シート【計画用】'!AO990,"")</f>
        <v>バンプーパワートレーディング合同会社(参考値)事業者全体</v>
      </c>
      <c r="AP990" s="65">
        <f>+IF('（別紙１）原油換算シート【計画用】'!AP990&lt;&gt;"",'（別紙１）原油換算シート【計画用】'!AP990,"")</f>
        <v>1.94E-4</v>
      </c>
      <c r="AQ990" s="1" t="str">
        <f>+IF('（別紙１）原油換算シート【計画用】'!AQ990&lt;&gt;"",'（別紙１）原油換算シート【計画用】'!AQ990,"")</f>
        <v/>
      </c>
    </row>
    <row r="991" spans="39:43">
      <c r="AM991" s="40">
        <f>+IF('（別紙１）原油換算シート【計画用】'!AM991&lt;&gt;"",'（別紙１）原油換算シート【計画用】'!AM991,"")</f>
        <v>977</v>
      </c>
      <c r="AN991" s="40" t="str">
        <f>+IF('（別紙１）原油換算シート【計画用】'!AN991&lt;&gt;"",'（別紙１）原油換算シート【計画用】'!AN991,"")</f>
        <v>A0605</v>
      </c>
      <c r="AO991" s="64" t="str">
        <f>+IF('（別紙１）原油換算シート【計画用】'!AO991&lt;&gt;"",'（別紙１）原油換算シート【計画用】'!AO991,"")</f>
        <v>(株)センカク</v>
      </c>
      <c r="AP991" s="65">
        <f>+IF('（別紙１）原油換算シート【計画用】'!AP991&lt;&gt;"",'（別紙１）原油換算シート【計画用】'!AP991,"")</f>
        <v>6.3699999999999998E-4</v>
      </c>
      <c r="AQ991" s="1" t="str">
        <f>+IF('（別紙１）原油換算シート【計画用】'!AQ991&lt;&gt;"",'（別紙１）原油換算シート【計画用】'!AQ991,"")</f>
        <v/>
      </c>
    </row>
    <row r="992" spans="39:43">
      <c r="AM992" s="40">
        <f>+IF('（別紙１）原油換算シート【計画用】'!AM992&lt;&gt;"",'（別紙１）原油換算シート【計画用】'!AM992,"")</f>
        <v>978</v>
      </c>
      <c r="AN992" s="40" t="str">
        <f>+IF('（別紙１）原油換算シート【計画用】'!AN992&lt;&gt;"",'（別紙１）原油換算シート【計画用】'!AN992,"")</f>
        <v>A0609</v>
      </c>
      <c r="AO992" s="64" t="str">
        <f>+IF('（別紙１）原油換算シート【計画用】'!AO992&lt;&gt;"",'（別紙１）原油換算シート【計画用】'!AO992,"")</f>
        <v>(株)ミナサポ</v>
      </c>
      <c r="AP992" s="65">
        <f>+IF('（別紙１）原油換算シート【計画用】'!AP992&lt;&gt;"",'（別紙１）原油換算シート【計画用】'!AP992,"")</f>
        <v>5.0100000000000003E-4</v>
      </c>
      <c r="AQ992" s="1" t="str">
        <f>+IF('（別紙１）原油換算シート【計画用】'!AQ992&lt;&gt;"",'（別紙１）原油換算シート【計画用】'!AQ992,"")</f>
        <v/>
      </c>
    </row>
    <row r="993" spans="39:43">
      <c r="AM993" s="40">
        <f>+IF('（別紙１）原油換算シート【計画用】'!AM993&lt;&gt;"",'（別紙１）原油換算シート【計画用】'!AM993,"")</f>
        <v>979</v>
      </c>
      <c r="AN993" s="40" t="str">
        <f>+IF('（別紙１）原油換算シート【計画用】'!AN993&lt;&gt;"",'（別紙１）原油換算シート【計画用】'!AN993,"")</f>
        <v>A0610</v>
      </c>
      <c r="AO993" s="64" t="str">
        <f>+IF('（別紙１）原油換算シート【計画用】'!AO993&lt;&gt;"",'（別紙１）原油換算シート【計画用】'!AO993,"")</f>
        <v>唐津電力(株)</v>
      </c>
      <c r="AP993" s="65">
        <f>+IF('（別紙１）原油換算シート【計画用】'!AP993&lt;&gt;"",'（別紙１）原油換算シート【計画用】'!AP993,"")</f>
        <v>4.26E-4</v>
      </c>
      <c r="AQ993" s="1" t="str">
        <f>+IF('（別紙１）原油換算シート【計画用】'!AQ993&lt;&gt;"",'（別紙１）原油換算シート【計画用】'!AQ993,"")</f>
        <v/>
      </c>
    </row>
    <row r="994" spans="39:43">
      <c r="AM994" s="40">
        <f>+IF('（別紙１）原油換算シート【計画用】'!AM994&lt;&gt;"",'（別紙１）原油換算シート【計画用】'!AM994,"")</f>
        <v>980</v>
      </c>
      <c r="AN994" s="40" t="str">
        <f>+IF('（別紙１）原油換算シート【計画用】'!AN994&lt;&gt;"",'（別紙１）原油換算シート【計画用】'!AN994,"")</f>
        <v>A0611</v>
      </c>
      <c r="AO994" s="64" t="str">
        <f>+IF('（別紙１）原油換算シート【計画用】'!AO994&lt;&gt;"",'（別紙１）原油換算シート【計画用】'!AO994,"")</f>
        <v>RE100電力(株)メニューA</v>
      </c>
      <c r="AP994" s="65">
        <f>+IF('（別紙１）原油換算シート【計画用】'!AP994&lt;&gt;"",'（別紙１）原油換算シート【計画用】'!AP994,"")</f>
        <v>0</v>
      </c>
      <c r="AQ994" s="1" t="str">
        <f>+IF('（別紙１）原油換算シート【計画用】'!AQ994&lt;&gt;"",'（別紙１）原油換算シート【計画用】'!AQ994,"")</f>
        <v/>
      </c>
    </row>
    <row r="995" spans="39:43">
      <c r="AM995" s="40">
        <f>+IF('（別紙１）原油換算シート【計画用】'!AM995&lt;&gt;"",'（別紙１）原油換算シート【計画用】'!AM995,"")</f>
        <v>981</v>
      </c>
      <c r="AN995" s="40" t="str">
        <f>+IF('（別紙１）原油換算シート【計画用】'!AN995&lt;&gt;"",'（別紙１）原油換算シート【計画用】'!AN995,"")</f>
        <v>A0611</v>
      </c>
      <c r="AO995" s="64" t="str">
        <f>+IF('（別紙１）原油換算シート【計画用】'!AO995&lt;&gt;"",'（別紙１）原油換算シート【計画用】'!AO995,"")</f>
        <v>RE100電力(株)メニューB</v>
      </c>
      <c r="AP995" s="65">
        <f>+IF('（別紙１）原油換算シート【計画用】'!AP995&lt;&gt;"",'（別紙１）原油換算シート【計画用】'!AP995,"")</f>
        <v>1.64E-4</v>
      </c>
      <c r="AQ995" s="1" t="str">
        <f>+IF('（別紙１）原油換算シート【計画用】'!AQ995&lt;&gt;"",'（別紙１）原油換算シート【計画用】'!AQ995,"")</f>
        <v/>
      </c>
    </row>
    <row r="996" spans="39:43">
      <c r="AM996" s="40">
        <f>+IF('（別紙１）原油換算シート【計画用】'!AM996&lt;&gt;"",'（別紙１）原油換算シート【計画用】'!AM996,"")</f>
        <v>982</v>
      </c>
      <c r="AN996" s="40" t="str">
        <f>+IF('（別紙１）原油換算シート【計画用】'!AN996&lt;&gt;"",'（別紙１）原油換算シート【計画用】'!AN996,"")</f>
        <v>A0611</v>
      </c>
      <c r="AO996" s="64" t="str">
        <f>+IF('（別紙１）原油換算シート【計画用】'!AO996&lt;&gt;"",'（別紙１）原油換算シート【計画用】'!AO996,"")</f>
        <v>RE100電力(株)メニューC</v>
      </c>
      <c r="AP996" s="65">
        <f>+IF('（別紙１）原油換算シート【計画用】'!AP996&lt;&gt;"",'（別紙１）原油換算シート【計画用】'!AP996,"")</f>
        <v>2.7399999999999999E-4</v>
      </c>
      <c r="AQ996" s="1" t="str">
        <f>+IF('（別紙１）原油換算シート【計画用】'!AQ996&lt;&gt;"",'（別紙１）原油換算シート【計画用】'!AQ996,"")</f>
        <v/>
      </c>
    </row>
    <row r="997" spans="39:43">
      <c r="AM997" s="40">
        <f>+IF('（別紙１）原油換算シート【計画用】'!AM997&lt;&gt;"",'（別紙１）原油換算シート【計画用】'!AM997,"")</f>
        <v>983</v>
      </c>
      <c r="AN997" s="40" t="str">
        <f>+IF('（別紙１）原油換算シート【計画用】'!AN997&lt;&gt;"",'（別紙１）原油換算シート【計画用】'!AN997,"")</f>
        <v>A0611</v>
      </c>
      <c r="AO997" s="64" t="str">
        <f>+IF('（別紙１）原油換算シート【計画用】'!AO997&lt;&gt;"",'（別紙１）原油換算シート【計画用】'!AO997,"")</f>
        <v>RE100電力(株)メニューD</v>
      </c>
      <c r="AP997" s="65">
        <f>+IF('（別紙１）原油換算シート【計画用】'!AP997&lt;&gt;"",'（別紙１）原油換算シート【計画用】'!AP997,"")</f>
        <v>2.9500000000000001E-4</v>
      </c>
      <c r="AQ997" s="1" t="str">
        <f>+IF('（別紙１）原油換算シート【計画用】'!AQ997&lt;&gt;"",'（別紙１）原油換算シート【計画用】'!AQ997,"")</f>
        <v/>
      </c>
    </row>
    <row r="998" spans="39:43">
      <c r="AM998" s="40">
        <f>+IF('（別紙１）原油換算シート【計画用】'!AM998&lt;&gt;"",'（別紙１）原油換算シート【計画用】'!AM998,"")</f>
        <v>984</v>
      </c>
      <c r="AN998" s="40" t="str">
        <f>+IF('（別紙１）原油換算シート【計画用】'!AN998&lt;&gt;"",'（別紙１）原油換算シート【計画用】'!AN998,"")</f>
        <v>A0611</v>
      </c>
      <c r="AO998" s="64" t="str">
        <f>+IF('（別紙１）原油換算シート【計画用】'!AO998&lt;&gt;"",'（別紙１）原油換算シート【計画用】'!AO998,"")</f>
        <v>RE100電力(株)メニューE(残差)</v>
      </c>
      <c r="AP998" s="65">
        <f>+IF('（別紙１）原油換算シート【計画用】'!AP998&lt;&gt;"",'（別紙１）原油換算シート【計画用】'!AP998,"")</f>
        <v>4.8799999999999999E-4</v>
      </c>
      <c r="AQ998" s="1" t="str">
        <f>+IF('（別紙１）原油換算シート【計画用】'!AQ998&lt;&gt;"",'（別紙１）原油換算シート【計画用】'!AQ998,"")</f>
        <v/>
      </c>
    </row>
    <row r="999" spans="39:43">
      <c r="AM999" s="40">
        <f>+IF('（別紙１）原油換算シート【計画用】'!AM999&lt;&gt;"",'（別紙１）原油換算シート【計画用】'!AM999,"")</f>
        <v>985</v>
      </c>
      <c r="AN999" s="40" t="str">
        <f>+IF('（別紙１）原油換算シート【計画用】'!AN999&lt;&gt;"",'（別紙１）原油換算シート【計画用】'!AN999,"")</f>
        <v>A0611</v>
      </c>
      <c r="AO999" s="64" t="str">
        <f>+IF('（別紙１）原油換算シート【計画用】'!AO999&lt;&gt;"",'（別紙１）原油換算シート【計画用】'!AO999,"")</f>
        <v>RE100電力(株)(参考値)事業者全体</v>
      </c>
      <c r="AP999" s="65">
        <f>+IF('（別紙１）原油換算シート【計画用】'!AP999&lt;&gt;"",'（別紙１）原油換算シート【計画用】'!AP999,"")</f>
        <v>3.48E-4</v>
      </c>
      <c r="AQ999" s="1" t="str">
        <f>+IF('（別紙１）原油換算シート【計画用】'!AQ999&lt;&gt;"",'（別紙１）原油換算シート【計画用】'!AQ999,"")</f>
        <v/>
      </c>
    </row>
    <row r="1000" spans="39:43">
      <c r="AM1000" s="40">
        <f>+IF('（別紙１）原油換算シート【計画用】'!AM1000&lt;&gt;"",'（別紙１）原油換算シート【計画用】'!AM1000,"")</f>
        <v>986</v>
      </c>
      <c r="AN1000" s="40" t="str">
        <f>+IF('（別紙１）原油換算シート【計画用】'!AN1000&lt;&gt;"",'（別紙１）原油換算シート【計画用】'!AN1000,"")</f>
        <v>A0612</v>
      </c>
      <c r="AO1000" s="64" t="str">
        <f>+IF('（別紙１）原油換算シート【計画用】'!AO1000&lt;&gt;"",'（別紙１）原油換算シート【計画用】'!AO1000,"")</f>
        <v>日本エネルギーファーム(株)</v>
      </c>
      <c r="AP1000" s="65">
        <f>+IF('（別紙１）原油換算シート【計画用】'!AP1000&lt;&gt;"",'（別紙１）原油換算シート【計画用】'!AP1000,"")</f>
        <v>5.9000000000000003E-4</v>
      </c>
      <c r="AQ1000" s="1" t="str">
        <f>+IF('（別紙１）原油換算シート【計画用】'!AQ1000&lt;&gt;"",'（別紙１）原油換算シート【計画用】'!AQ1000,"")</f>
        <v/>
      </c>
    </row>
    <row r="1001" spans="39:43">
      <c r="AM1001" s="40">
        <f>+IF('（別紙１）原油換算シート【計画用】'!AM1001&lt;&gt;"",'（別紙１）原油換算シート【計画用】'!AM1001,"")</f>
        <v>987</v>
      </c>
      <c r="AN1001" s="40" t="str">
        <f>+IF('（別紙１）原油換算シート【計画用】'!AN1001&lt;&gt;"",'（別紙１）原油換算シート【計画用】'!AN1001,"")</f>
        <v>A0615</v>
      </c>
      <c r="AO1001" s="64" t="str">
        <f>+IF('（別紙１）原油換算シート【計画用】'!AO1001&lt;&gt;"",'（別紙１）原油換算シート【計画用】'!AO1001,"")</f>
        <v>(株)イーネットワーク</v>
      </c>
      <c r="AP1001" s="65">
        <f>+IF('（別紙１）原油換算シート【計画用】'!AP1001&lt;&gt;"",'（別紙１）原油換算シート【計画用】'!AP1001,"")</f>
        <v>3.86E-4</v>
      </c>
      <c r="AQ1001" s="1" t="str">
        <f>+IF('（別紙１）原油換算シート【計画用】'!AQ1001&lt;&gt;"",'（別紙１）原油換算シート【計画用】'!AQ1001,"")</f>
        <v/>
      </c>
    </row>
    <row r="1002" spans="39:43">
      <c r="AM1002" s="40">
        <f>+IF('（別紙１）原油換算シート【計画用】'!AM1002&lt;&gt;"",'（別紙１）原油換算シート【計画用】'!AM1002,"")</f>
        <v>988</v>
      </c>
      <c r="AN1002" s="40" t="str">
        <f>+IF('（別紙１）原油換算シート【計画用】'!AN1002&lt;&gt;"",'（別紙１）原油換算シート【計画用】'!AN1002,"")</f>
        <v>A0617</v>
      </c>
      <c r="AO1002" s="64" t="str">
        <f>+IF('（別紙１）原油換算シート【計画用】'!AO1002&lt;&gt;"",'（別紙１）原油換算シート【計画用】'!AO1002,"")</f>
        <v>スマートエコエナジー(株)メニューA</v>
      </c>
      <c r="AP1002" s="65">
        <f>+IF('（別紙１）原油換算シート【計画用】'!AP1002&lt;&gt;"",'（別紙１）原油換算シート【計画用】'!AP1002,"")</f>
        <v>0</v>
      </c>
      <c r="AQ1002" s="1" t="str">
        <f>+IF('（別紙１）原油換算シート【計画用】'!AQ1002&lt;&gt;"",'（別紙１）原油換算シート【計画用】'!AQ1002,"")</f>
        <v/>
      </c>
    </row>
    <row r="1003" spans="39:43">
      <c r="AM1003" s="40">
        <f>+IF('（別紙１）原油換算シート【計画用】'!AM1003&lt;&gt;"",'（別紙１）原油換算シート【計画用】'!AM1003,"")</f>
        <v>989</v>
      </c>
      <c r="AN1003" s="40" t="str">
        <f>+IF('（別紙１）原油換算シート【計画用】'!AN1003&lt;&gt;"",'（別紙１）原油換算シート【計画用】'!AN1003,"")</f>
        <v>A0617</v>
      </c>
      <c r="AO1003" s="64" t="str">
        <f>+IF('（別紙１）原油換算シート【計画用】'!AO1003&lt;&gt;"",'（別紙１）原油換算シート【計画用】'!AO1003,"")</f>
        <v>スマートエコエナジー(株)メニューB</v>
      </c>
      <c r="AP1003" s="65">
        <f>+IF('（別紙１）原油換算シート【計画用】'!AP1003&lt;&gt;"",'（別紙１）原油換算シート【計画用】'!AP1003,"")</f>
        <v>0</v>
      </c>
      <c r="AQ1003" s="1" t="str">
        <f>+IF('（別紙１）原油換算シート【計画用】'!AQ1003&lt;&gt;"",'（別紙１）原油換算シート【計画用】'!AQ1003,"")</f>
        <v/>
      </c>
    </row>
    <row r="1004" spans="39:43">
      <c r="AM1004" s="40">
        <f>+IF('（別紙１）原油換算シート【計画用】'!AM1004&lt;&gt;"",'（別紙１）原油換算シート【計画用】'!AM1004,"")</f>
        <v>990</v>
      </c>
      <c r="AN1004" s="40" t="str">
        <f>+IF('（別紙１）原油換算シート【計画用】'!AN1004&lt;&gt;"",'（別紙１）原油換算シート【計画用】'!AN1004,"")</f>
        <v>A0617</v>
      </c>
      <c r="AO1004" s="64" t="str">
        <f>+IF('（別紙１）原油換算シート【計画用】'!AO1004&lt;&gt;"",'（別紙１）原油換算シート【計画用】'!AO1004,"")</f>
        <v>スマートエコエナジー(株)メニューC</v>
      </c>
      <c r="AP1004" s="65">
        <f>+IF('（別紙１）原油換算シート【計画用】'!AP1004&lt;&gt;"",'（別紙１）原油換算シート【計画用】'!AP1004,"")</f>
        <v>3.7800000000000003E-4</v>
      </c>
      <c r="AQ1004" s="1" t="str">
        <f>+IF('（別紙１）原油換算シート【計画用】'!AQ1004&lt;&gt;"",'（別紙１）原油換算シート【計画用】'!AQ1004,"")</f>
        <v/>
      </c>
    </row>
    <row r="1005" spans="39:43">
      <c r="AM1005" s="40">
        <f>+IF('（別紙１）原油換算シート【計画用】'!AM1005&lt;&gt;"",'（別紙１）原油換算シート【計画用】'!AM1005,"")</f>
        <v>991</v>
      </c>
      <c r="AN1005" s="40" t="str">
        <f>+IF('（別紙１）原油換算シート【計画用】'!AN1005&lt;&gt;"",'（別紙１）原油換算シート【計画用】'!AN1005,"")</f>
        <v>A0617</v>
      </c>
      <c r="AO1005" s="64" t="str">
        <f>+IF('（別紙１）原油換算シート【計画用】'!AO1005&lt;&gt;"",'（別紙１）原油換算シート【計画用】'!AO1005,"")</f>
        <v>スマートエコエナジー(株)メニューD</v>
      </c>
      <c r="AP1005" s="65">
        <f>+IF('（別紙１）原油換算シート【計画用】'!AP1005&lt;&gt;"",'（別紙１）原油換算シート【計画用】'!AP1005,"")</f>
        <v>3.8699999999999997E-4</v>
      </c>
      <c r="AQ1005" s="1" t="str">
        <f>+IF('（別紙１）原油換算シート【計画用】'!AQ1005&lt;&gt;"",'（別紙１）原油換算シート【計画用】'!AQ1005,"")</f>
        <v/>
      </c>
    </row>
    <row r="1006" spans="39:43">
      <c r="AM1006" s="40">
        <f>+IF('（別紙１）原油換算シート【計画用】'!AM1006&lt;&gt;"",'（別紙１）原油換算シート【計画用】'!AM1006,"")</f>
        <v>992</v>
      </c>
      <c r="AN1006" s="40" t="str">
        <f>+IF('（別紙１）原油換算シート【計画用】'!AN1006&lt;&gt;"",'（別紙１）原油換算シート【計画用】'!AN1006,"")</f>
        <v>A0617</v>
      </c>
      <c r="AO1006" s="64" t="str">
        <f>+IF('（別紙１）原油換算シート【計画用】'!AO1006&lt;&gt;"",'（別紙１）原油換算シート【計画用】'!AO1006,"")</f>
        <v>スマートエコエナジー(株)メニューE</v>
      </c>
      <c r="AP1006" s="65">
        <f>+IF('（別紙１）原油換算シート【計画用】'!AP1006&lt;&gt;"",'（別紙１）原油換算シート【計画用】'!AP1006,"")</f>
        <v>3.8699999999999997E-4</v>
      </c>
      <c r="AQ1006" s="1" t="str">
        <f>+IF('（別紙１）原油換算シート【計画用】'!AQ1006&lt;&gt;"",'（別紙１）原油換算シート【計画用】'!AQ1006,"")</f>
        <v/>
      </c>
    </row>
    <row r="1007" spans="39:43">
      <c r="AM1007" s="40">
        <f>+IF('（別紙１）原油換算シート【計画用】'!AM1007&lt;&gt;"",'（別紙１）原油換算シート【計画用】'!AM1007,"")</f>
        <v>993</v>
      </c>
      <c r="AN1007" s="40" t="str">
        <f>+IF('（別紙１）原油換算シート【計画用】'!AN1007&lt;&gt;"",'（別紙１）原油換算シート【計画用】'!AN1007,"")</f>
        <v>A0617</v>
      </c>
      <c r="AO1007" s="64" t="str">
        <f>+IF('（別紙１）原油換算シート【計画用】'!AO1007&lt;&gt;"",'（別紙１）原油換算シート【計画用】'!AO1007,"")</f>
        <v>スマートエコエナジー(株)メニューF</v>
      </c>
      <c r="AP1007" s="65">
        <f>+IF('（別紙１）原油換算シート【計画用】'!AP1007&lt;&gt;"",'（別紙１）原油換算シート【計画用】'!AP1007,"")</f>
        <v>4.0299999999999998E-4</v>
      </c>
      <c r="AQ1007" s="1" t="str">
        <f>+IF('（別紙１）原油換算シート【計画用】'!AQ1007&lt;&gt;"",'（別紙１）原油換算シート【計画用】'!AQ1007,"")</f>
        <v/>
      </c>
    </row>
    <row r="1008" spans="39:43">
      <c r="AM1008" s="40">
        <f>+IF('（別紙１）原油換算シート【計画用】'!AM1008&lt;&gt;"",'（別紙１）原油換算シート【計画用】'!AM1008,"")</f>
        <v>994</v>
      </c>
      <c r="AN1008" s="40" t="str">
        <f>+IF('（別紙１）原油換算シート【計画用】'!AN1008&lt;&gt;"",'（別紙１）原油換算シート【計画用】'!AN1008,"")</f>
        <v>A0617</v>
      </c>
      <c r="AO1008" s="64" t="str">
        <f>+IF('（別紙１）原油換算シート【計画用】'!AO1008&lt;&gt;"",'（別紙１）原油換算シート【計画用】'!AO1008,"")</f>
        <v>スマートエコエナジー(株)(参考値)事業者全体</v>
      </c>
      <c r="AP1008" s="65">
        <f>+IF('（別紙１）原油換算シート【計画用】'!AP1008&lt;&gt;"",'（別紙１）原油換算シート【計画用】'!AP1008,"")</f>
        <v>3.5100000000000002E-4</v>
      </c>
      <c r="AQ1008" s="1" t="str">
        <f>+IF('（別紙１）原油換算シート【計画用】'!AQ1008&lt;&gt;"",'（別紙１）原油換算シート【計画用】'!AQ1008,"")</f>
        <v/>
      </c>
    </row>
    <row r="1009" spans="39:43">
      <c r="AM1009" s="40">
        <f>+IF('（別紙１）原油換算シート【計画用】'!AM1009&lt;&gt;"",'（別紙１）原油換算シート【計画用】'!AM1009,"")</f>
        <v>995</v>
      </c>
      <c r="AN1009" s="40" t="str">
        <f>+IF('（別紙１）原油換算シート【計画用】'!AN1009&lt;&gt;"",'（別紙１）原油換算シート【計画用】'!AN1009,"")</f>
        <v>A0620</v>
      </c>
      <c r="AO1009" s="64" t="str">
        <f>+IF('（別紙１）原油換算シート【計画用】'!AO1009&lt;&gt;"",'（別紙１）原油換算シート【計画用】'!AO1009,"")</f>
        <v>(株)LENETS</v>
      </c>
      <c r="AP1009" s="65">
        <f>+IF('（別紙１）原油換算シート【計画用】'!AP1009&lt;&gt;"",'（別紙１）原油換算シート【計画用】'!AP1009,"")</f>
        <v>6.29E-4</v>
      </c>
      <c r="AQ1009" s="1" t="str">
        <f>+IF('（別紙１）原油換算シート【計画用】'!AQ1009&lt;&gt;"",'（別紙１）原油換算シート【計画用】'!AQ1009,"")</f>
        <v/>
      </c>
    </row>
    <row r="1010" spans="39:43">
      <c r="AM1010" s="40">
        <f>+IF('（別紙１）原油換算シート【計画用】'!AM1010&lt;&gt;"",'（別紙１）原油換算シート【計画用】'!AM1010,"")</f>
        <v>996</v>
      </c>
      <c r="AN1010" s="40" t="str">
        <f>+IF('（別紙１）原油換算シート【計画用】'!AN1010&lt;&gt;"",'（別紙１）原油換算シート【計画用】'!AN1010,"")</f>
        <v>A0622</v>
      </c>
      <c r="AO1010" s="64" t="str">
        <f>+IF('（別紙１）原油換算シート【計画用】'!AO1010&lt;&gt;"",'（別紙１）原油換算シート【計画用】'!AO1010,"")</f>
        <v>アイエスジー(株)</v>
      </c>
      <c r="AP1010" s="65">
        <f>+IF('（別紙１）原油換算シート【計画用】'!AP1010&lt;&gt;"",'（別紙１）原油換算シート【計画用】'!AP1010,"")</f>
        <v>1.6100000000000001E-4</v>
      </c>
      <c r="AQ1010" s="1" t="str">
        <f>+IF('（別紙１）原油換算シート【計画用】'!AQ1010&lt;&gt;"",'（別紙１）原油換算シート【計画用】'!AQ1010,"")</f>
        <v/>
      </c>
    </row>
    <row r="1011" spans="39:43">
      <c r="AM1011" s="40">
        <f>+IF('（別紙１）原油換算シート【計画用】'!AM1011&lt;&gt;"",'（別紙１）原油換算シート【計画用】'!AM1011,"")</f>
        <v>997</v>
      </c>
      <c r="AN1011" s="40" t="str">
        <f>+IF('（別紙１）原油換算シート【計画用】'!AN1011&lt;&gt;"",'（別紙１）原油換算シート【計画用】'!AN1011,"")</f>
        <v>A0624</v>
      </c>
      <c r="AO1011" s="64" t="str">
        <f>+IF('（別紙１）原油換算シート【計画用】'!AO1011&lt;&gt;"",'（別紙１）原油換算シート【計画用】'!AO1011,"")</f>
        <v>(株)エネクルメニューA</v>
      </c>
      <c r="AP1011" s="65">
        <f>+IF('（別紙１）原油換算シート【計画用】'!AP1011&lt;&gt;"",'（別紙１）原油換算シート【計画用】'!AP1011,"")</f>
        <v>0</v>
      </c>
      <c r="AQ1011" s="1" t="str">
        <f>+IF('（別紙１）原油換算シート【計画用】'!AQ1011&lt;&gt;"",'（別紙１）原油換算シート【計画用】'!AQ1011,"")</f>
        <v/>
      </c>
    </row>
    <row r="1012" spans="39:43">
      <c r="AM1012" s="40">
        <f>+IF('（別紙１）原油換算シート【計画用】'!AM1012&lt;&gt;"",'（別紙１）原油換算シート【計画用】'!AM1012,"")</f>
        <v>998</v>
      </c>
      <c r="AN1012" s="40" t="str">
        <f>+IF('（別紙１）原油換算シート【計画用】'!AN1012&lt;&gt;"",'（別紙１）原油換算シート【計画用】'!AN1012,"")</f>
        <v>A0624</v>
      </c>
      <c r="AO1012" s="64" t="str">
        <f>+IF('（別紙１）原油換算シート【計画用】'!AO1012&lt;&gt;"",'（別紙１）原油換算シート【計画用】'!AO1012,"")</f>
        <v>(株)エネクルメニューB(残差)</v>
      </c>
      <c r="AP1012" s="65">
        <f>+IF('（別紙１）原油換算シート【計画用】'!AP1012&lt;&gt;"",'（別紙１）原油換算シート【計画用】'!AP1012,"")</f>
        <v>4.2000000000000002E-4</v>
      </c>
      <c r="AQ1012" s="1" t="str">
        <f>+IF('（別紙１）原油換算シート【計画用】'!AQ1012&lt;&gt;"",'（別紙１）原油換算シート【計画用】'!AQ1012,"")</f>
        <v/>
      </c>
    </row>
    <row r="1013" spans="39:43">
      <c r="AM1013" s="40">
        <f>+IF('（別紙１）原油換算シート【計画用】'!AM1013&lt;&gt;"",'（別紙１）原油換算シート【計画用】'!AM1013,"")</f>
        <v>999</v>
      </c>
      <c r="AN1013" s="40" t="str">
        <f>+IF('（別紙１）原油換算シート【計画用】'!AN1013&lt;&gt;"",'（別紙１）原油換算シート【計画用】'!AN1013,"")</f>
        <v>A0624</v>
      </c>
      <c r="AO1013" s="64" t="str">
        <f>+IF('（別紙１）原油換算シート【計画用】'!AO1013&lt;&gt;"",'（別紙１）原油換算シート【計画用】'!AO1013,"")</f>
        <v>(株)エネクル(参考値)事業者全体</v>
      </c>
      <c r="AP1013" s="65">
        <f>+IF('（別紙１）原油換算シート【計画用】'!AP1013&lt;&gt;"",'（別紙１）原油換算シート【計画用】'!AP1013,"")</f>
        <v>4.17E-4</v>
      </c>
      <c r="AQ1013" s="1" t="str">
        <f>+IF('（別紙１）原油換算シート【計画用】'!AQ1013&lt;&gt;"",'（別紙１）原油換算シート【計画用】'!AQ1013,"")</f>
        <v/>
      </c>
    </row>
    <row r="1014" spans="39:43">
      <c r="AM1014" s="40">
        <f>+IF('（別紙１）原油換算シート【計画用】'!AM1014&lt;&gt;"",'（別紙１）原油換算シート【計画用】'!AM1014,"")</f>
        <v>1000</v>
      </c>
      <c r="AN1014" s="40" t="str">
        <f>+IF('（別紙１）原油換算シート【計画用】'!AN1014&lt;&gt;"",'（別紙１）原油換算シート【計画用】'!AN1014,"")</f>
        <v>A0627</v>
      </c>
      <c r="AO1014" s="64" t="str">
        <f>+IF('（別紙１）原油換算シート【計画用】'!AO1014&lt;&gt;"",'（別紙１）原油換算シート【計画用】'!AO1014,"")</f>
        <v>フィンテックラボ協同組合</v>
      </c>
      <c r="AP1014" s="65">
        <f>+IF('（別紙１）原油換算シート【計画用】'!AP1014&lt;&gt;"",'（別紙１）原油換算シート【計画用】'!AP1014,"")</f>
        <v>8.0800000000000002E-4</v>
      </c>
      <c r="AQ1014" s="1" t="str">
        <f>+IF('（別紙１）原油換算シート【計画用】'!AQ1014&lt;&gt;"",'（別紙１）原油換算シート【計画用】'!AQ1014,"")</f>
        <v/>
      </c>
    </row>
    <row r="1015" spans="39:43">
      <c r="AM1015" s="40">
        <f>+IF('（別紙１）原油換算シート【計画用】'!AM1015&lt;&gt;"",'（別紙１）原油換算シート【計画用】'!AM1015,"")</f>
        <v>1001</v>
      </c>
      <c r="AN1015" s="40" t="str">
        <f>+IF('（別紙１）原油換算シート【計画用】'!AN1015&lt;&gt;"",'（別紙１）原油換算シート【計画用】'!AN1015,"")</f>
        <v>A0629</v>
      </c>
      <c r="AO1015" s="64" t="str">
        <f>+IF('（別紙１）原油換算シート【計画用】'!AO1015&lt;&gt;"",'（別紙１）原油換算シート【計画用】'!AO1015,"")</f>
        <v>新電力新潟(株)</v>
      </c>
      <c r="AP1015" s="65">
        <f>+IF('（別紙１）原油換算シート【計画用】'!AP1015&lt;&gt;"",'（別紙１）原油換算シート【計画用】'!AP1015,"")</f>
        <v>5.9000000000000003E-4</v>
      </c>
      <c r="AQ1015" s="1" t="str">
        <f>+IF('（別紙１）原油換算シート【計画用】'!AQ1015&lt;&gt;"",'（別紙１）原油換算シート【計画用】'!AQ1015,"")</f>
        <v/>
      </c>
    </row>
    <row r="1016" spans="39:43">
      <c r="AM1016" s="40">
        <f>+IF('（別紙１）原油換算シート【計画用】'!AM1016&lt;&gt;"",'（別紙１）原油換算シート【計画用】'!AM1016,"")</f>
        <v>1002</v>
      </c>
      <c r="AN1016" s="40" t="str">
        <f>+IF('（別紙１）原油換算シート【計画用】'!AN1016&lt;&gt;"",'（別紙１）原油換算シート【計画用】'!AN1016,"")</f>
        <v>A0630</v>
      </c>
      <c r="AO1016" s="64" t="str">
        <f>+IF('（別紙１）原油換算シート【計画用】'!AO1016&lt;&gt;"",'（別紙１）原油換算シート【計画用】'!AO1016,"")</f>
        <v>(株)タケエイでんきメニューA</v>
      </c>
      <c r="AP1016" s="65">
        <f>+IF('（別紙１）原油換算シート【計画用】'!AP1016&lt;&gt;"",'（別紙１）原油換算シート【計画用】'!AP1016,"")</f>
        <v>0</v>
      </c>
      <c r="AQ1016" s="1" t="str">
        <f>+IF('（別紙１）原油換算シート【計画用】'!AQ1016&lt;&gt;"",'（別紙１）原油換算シート【計画用】'!AQ1016,"")</f>
        <v/>
      </c>
    </row>
    <row r="1017" spans="39:43">
      <c r="AM1017" s="40">
        <f>+IF('（別紙１）原油換算シート【計画用】'!AM1017&lt;&gt;"",'（別紙１）原油換算シート【計画用】'!AM1017,"")</f>
        <v>1003</v>
      </c>
      <c r="AN1017" s="40" t="str">
        <f>+IF('（別紙１）原油換算シート【計画用】'!AN1017&lt;&gt;"",'（別紙１）原油換算シート【計画用】'!AN1017,"")</f>
        <v>A0630</v>
      </c>
      <c r="AO1017" s="64" t="str">
        <f>+IF('（別紙１）原油換算シート【計画用】'!AO1017&lt;&gt;"",'（別紙１）原油換算シート【計画用】'!AO1017,"")</f>
        <v>(株)タケエイでんきメニューB</v>
      </c>
      <c r="AP1017" s="65">
        <f>+IF('（別紙１）原油換算シート【計画用】'!AP1017&lt;&gt;"",'（別紙１）原油換算シート【計画用】'!AP1017,"")</f>
        <v>0</v>
      </c>
      <c r="AQ1017" s="1" t="str">
        <f>+IF('（別紙１）原油換算シート【計画用】'!AQ1017&lt;&gt;"",'（別紙１）原油換算シート【計画用】'!AQ1017,"")</f>
        <v/>
      </c>
    </row>
    <row r="1018" spans="39:43">
      <c r="AM1018" s="40">
        <f>+IF('（別紙１）原油換算シート【計画用】'!AM1018&lt;&gt;"",'（別紙１）原油換算シート【計画用】'!AM1018,"")</f>
        <v>1004</v>
      </c>
      <c r="AN1018" s="40" t="str">
        <f>+IF('（別紙１）原油換算シート【計画用】'!AN1018&lt;&gt;"",'（別紙１）原油換算シート【計画用】'!AN1018,"")</f>
        <v>A0630</v>
      </c>
      <c r="AO1018" s="64" t="str">
        <f>+IF('（別紙１）原油換算シート【計画用】'!AO1018&lt;&gt;"",'（別紙１）原油換算シート【計画用】'!AO1018,"")</f>
        <v>(株)タケエイでんきメニューC(残差)</v>
      </c>
      <c r="AP1018" s="65">
        <f>+IF('（別紙１）原油換算シート【計画用】'!AP1018&lt;&gt;"",'（別紙１）原油換算シート【計画用】'!AP1018,"")</f>
        <v>3.2000000000000003E-4</v>
      </c>
      <c r="AQ1018" s="1" t="str">
        <f>+IF('（別紙１）原油換算シート【計画用】'!AQ1018&lt;&gt;"",'（別紙１）原油換算シート【計画用】'!AQ1018,"")</f>
        <v/>
      </c>
    </row>
    <row r="1019" spans="39:43">
      <c r="AM1019" s="40">
        <f>+IF('（別紙１）原油換算シート【計画用】'!AM1019&lt;&gt;"",'（別紙１）原油換算シート【計画用】'!AM1019,"")</f>
        <v>1005</v>
      </c>
      <c r="AN1019" s="40" t="str">
        <f>+IF('（別紙１）原油換算シート【計画用】'!AN1019&lt;&gt;"",'（別紙１）原油換算シート【計画用】'!AN1019,"")</f>
        <v>A0630</v>
      </c>
      <c r="AO1019" s="64" t="str">
        <f>+IF('（別紙１）原油換算シート【計画用】'!AO1019&lt;&gt;"",'（別紙１）原油換算シート【計画用】'!AO1019,"")</f>
        <v>(株)タケエイでんき(参考値)事業者全体</v>
      </c>
      <c r="AP1019" s="65">
        <f>+IF('（別紙１）原油換算シート【計画用】'!AP1019&lt;&gt;"",'（別紙１）原油換算シート【計画用】'!AP1019,"")</f>
        <v>6.6000000000000005E-5</v>
      </c>
      <c r="AQ1019" s="1" t="str">
        <f>+IF('（別紙１）原油換算シート【計画用】'!AQ1019&lt;&gt;"",'（別紙１）原油換算シート【計画用】'!AQ1019,"")</f>
        <v/>
      </c>
    </row>
    <row r="1020" spans="39:43">
      <c r="AM1020" s="40">
        <f>+IF('（別紙１）原油換算シート【計画用】'!AM1020&lt;&gt;"",'（別紙１）原油換算シート【計画用】'!AM1020,"")</f>
        <v>1006</v>
      </c>
      <c r="AN1020" s="40" t="str">
        <f>+IF('（別紙１）原油換算シート【計画用】'!AN1020&lt;&gt;"",'（別紙１）原油換算シート【計画用】'!AN1020,"")</f>
        <v>A0631</v>
      </c>
      <c r="AO1020" s="64" t="str">
        <f>+IF('（別紙１）原油換算シート【計画用】'!AO1020&lt;&gt;"",'（別紙１）原油換算シート【計画用】'!AO1020,"")</f>
        <v>気仙沼グリーンエナジー(株)メニューA</v>
      </c>
      <c r="AP1020" s="65">
        <f>+IF('（別紙１）原油換算シート【計画用】'!AP1020&lt;&gt;"",'（別紙１）原油換算シート【計画用】'!AP1020,"")</f>
        <v>3.8699999999999997E-4</v>
      </c>
      <c r="AQ1020" s="1" t="str">
        <f>+IF('（別紙１）原油換算シート【計画用】'!AQ1020&lt;&gt;"",'（別紙１）原油換算シート【計画用】'!AQ1020,"")</f>
        <v/>
      </c>
    </row>
    <row r="1021" spans="39:43">
      <c r="AM1021" s="40">
        <f>+IF('（別紙１）原油換算シート【計画用】'!AM1021&lt;&gt;"",'（別紙１）原油換算シート【計画用】'!AM1021,"")</f>
        <v>1007</v>
      </c>
      <c r="AN1021" s="40" t="str">
        <f>+IF('（別紙１）原油換算シート【計画用】'!AN1021&lt;&gt;"",'（別紙１）原油換算シート【計画用】'!AN1021,"")</f>
        <v>A0631</v>
      </c>
      <c r="AO1021" s="64" t="str">
        <f>+IF('（別紙１）原油換算シート【計画用】'!AO1021&lt;&gt;"",'（別紙１）原油換算シート【計画用】'!AO1021,"")</f>
        <v>気仙沼グリーンエナジー(株)メニューB(残差)</v>
      </c>
      <c r="AP1021" s="65">
        <f>+IF('（別紙１）原油換算シート【計画用】'!AP1021&lt;&gt;"",'（別紙１）原油換算シート【計画用】'!AP1021,"")</f>
        <v>4.0900000000000002E-4</v>
      </c>
      <c r="AQ1021" s="1" t="str">
        <f>+IF('（別紙１）原油換算シート【計画用】'!AQ1021&lt;&gt;"",'（別紙１）原油換算シート【計画用】'!AQ1021,"")</f>
        <v/>
      </c>
    </row>
    <row r="1022" spans="39:43">
      <c r="AM1022" s="40">
        <f>+IF('（別紙１）原油換算シート【計画用】'!AM1022&lt;&gt;"",'（別紙１）原油換算シート【計画用】'!AM1022,"")</f>
        <v>1008</v>
      </c>
      <c r="AN1022" s="40" t="str">
        <f>+IF('（別紙１）原油換算シート【計画用】'!AN1022&lt;&gt;"",'（別紙１）原油換算シート【計画用】'!AN1022,"")</f>
        <v>A0631</v>
      </c>
      <c r="AO1022" s="64" t="str">
        <f>+IF('（別紙１）原油換算シート【計画用】'!AO1022&lt;&gt;"",'（別紙１）原油換算シート【計画用】'!AO1022,"")</f>
        <v>気仙沼グリーンエナジー(株)(参考値)事業者全体</v>
      </c>
      <c r="AP1022" s="65">
        <f>+IF('（別紙１）原油換算シート【計画用】'!AP1022&lt;&gt;"",'（別紙１）原油換算シート【計画用】'!AP1022,"")</f>
        <v>4.0299999999999998E-4</v>
      </c>
      <c r="AQ1022" s="1" t="str">
        <f>+IF('（別紙１）原油換算シート【計画用】'!AQ1022&lt;&gt;"",'（別紙１）原油換算シート【計画用】'!AQ1022,"")</f>
        <v/>
      </c>
    </row>
    <row r="1023" spans="39:43">
      <c r="AM1023" s="40">
        <f>+IF('（別紙１）原油換算シート【計画用】'!AM1023&lt;&gt;"",'（別紙１）原油換算シート【計画用】'!AM1023,"")</f>
        <v>1009</v>
      </c>
      <c r="AN1023" s="40" t="str">
        <f>+IF('（別紙１）原油換算シート【計画用】'!AN1023&lt;&gt;"",'（別紙１）原油換算シート【計画用】'!AN1023,"")</f>
        <v>A0632</v>
      </c>
      <c r="AO1023" s="64" t="str">
        <f>+IF('（別紙１）原油換算シート【計画用】'!AO1023&lt;&gt;"",'（別紙１）原油換算シート【計画用】'!AO1023,"")</f>
        <v>(株)ユーラスグリーンエナジーメニューA</v>
      </c>
      <c r="AP1023" s="65">
        <f>+IF('（別紙１）原油換算シート【計画用】'!AP1023&lt;&gt;"",'（別紙１）原油換算シート【計画用】'!AP1023,"")</f>
        <v>0</v>
      </c>
      <c r="AQ1023" s="1" t="str">
        <f>+IF('（別紙１）原油換算シート【計画用】'!AQ1023&lt;&gt;"",'（別紙１）原油換算シート【計画用】'!AQ1023,"")</f>
        <v/>
      </c>
    </row>
    <row r="1024" spans="39:43">
      <c r="AM1024" s="40">
        <f>+IF('（別紙１）原油換算シート【計画用】'!AM1024&lt;&gt;"",'（別紙１）原油換算シート【計画用】'!AM1024,"")</f>
        <v>1010</v>
      </c>
      <c r="AN1024" s="40" t="str">
        <f>+IF('（別紙１）原油換算シート【計画用】'!AN1024&lt;&gt;"",'（別紙１）原油換算シート【計画用】'!AN1024,"")</f>
        <v>A0632</v>
      </c>
      <c r="AO1024" s="64" t="str">
        <f>+IF('（別紙１）原油換算シート【計画用】'!AO1024&lt;&gt;"",'（別紙１）原油換算シート【計画用】'!AO1024,"")</f>
        <v>(株)ユーラスグリーンエナジーメニューB(残差)</v>
      </c>
      <c r="AP1024" s="65">
        <f>+IF('（別紙１）原油換算シート【計画用】'!AP1024&lt;&gt;"",'（別紙１）原油換算シート【計画用】'!AP1024,"")</f>
        <v>6.7500000000000004E-4</v>
      </c>
      <c r="AQ1024" s="1" t="str">
        <f>+IF('（別紙１）原油換算シート【計画用】'!AQ1024&lt;&gt;"",'（別紙１）原油換算シート【計画用】'!AQ1024,"")</f>
        <v/>
      </c>
    </row>
    <row r="1025" spans="39:43">
      <c r="AM1025" s="40">
        <f>+IF('（別紙１）原油換算シート【計画用】'!AM1025&lt;&gt;"",'（別紙１）原油換算シート【計画用】'!AM1025,"")</f>
        <v>1011</v>
      </c>
      <c r="AN1025" s="40" t="str">
        <f>+IF('（別紙１）原油換算シート【計画用】'!AN1025&lt;&gt;"",'（別紙１）原油換算シート【計画用】'!AN1025,"")</f>
        <v>A0632</v>
      </c>
      <c r="AO1025" s="64" t="str">
        <f>+IF('（別紙１）原油換算シート【計画用】'!AO1025&lt;&gt;"",'（別紙１）原油換算シート【計画用】'!AO1025,"")</f>
        <v>(株)ユーラスグリーンエナジー(参考値)事業者全体</v>
      </c>
      <c r="AP1025" s="65">
        <f>+IF('（別紙１）原油換算シート【計画用】'!AP1025&lt;&gt;"",'（別紙１）原油換算シート【計画用】'!AP1025,"")</f>
        <v>3.1999999999999999E-5</v>
      </c>
      <c r="AQ1025" s="1" t="str">
        <f>+IF('（別紙１）原油換算シート【計画用】'!AQ1025&lt;&gt;"",'（別紙１）原油換算シート【計画用】'!AQ1025,"")</f>
        <v/>
      </c>
    </row>
    <row r="1026" spans="39:43">
      <c r="AM1026" s="40">
        <f>+IF('（別紙１）原油換算シート【計画用】'!AM1026&lt;&gt;"",'（別紙１）原油換算シート【計画用】'!AM1026,"")</f>
        <v>1012</v>
      </c>
      <c r="AN1026" s="40" t="str">
        <f>+IF('（別紙１）原油換算シート【計画用】'!AN1026&lt;&gt;"",'（別紙１）原油換算シート【計画用】'!AN1026,"")</f>
        <v>A0639</v>
      </c>
      <c r="AO1026" s="64" t="str">
        <f>+IF('（別紙１）原油換算シート【計画用】'!AO1026&lt;&gt;"",'（別紙１）原油換算シート【計画用】'!AO1026,"")</f>
        <v>酒田天然瓦斯(株)</v>
      </c>
      <c r="AP1026" s="65">
        <f>+IF('（別紙１）原油換算シート【計画用】'!AP1026&lt;&gt;"",'（別紙１）原油換算シート【計画用】'!AP1026,"")</f>
        <v>4.1899999999999999E-4</v>
      </c>
      <c r="AQ1026" s="1" t="str">
        <f>+IF('（別紙１）原油換算シート【計画用】'!AQ1026&lt;&gt;"",'（別紙１）原油換算シート【計画用】'!AQ1026,"")</f>
        <v/>
      </c>
    </row>
    <row r="1027" spans="39:43">
      <c r="AM1027" s="40">
        <f>+IF('（別紙１）原油換算シート【計画用】'!AM1027&lt;&gt;"",'（別紙１）原油換算シート【計画用】'!AM1027,"")</f>
        <v>1013</v>
      </c>
      <c r="AN1027" s="40" t="str">
        <f>+IF('（別紙１）原油換算シート【計画用】'!AN1027&lt;&gt;"",'（別紙１）原油換算シート【計画用】'!AN1027,"")</f>
        <v>A0640</v>
      </c>
      <c r="AO1027" s="64" t="str">
        <f>+IF('（別紙１）原油換算シート【計画用】'!AO1027&lt;&gt;"",'（別紙１）原油換算シート【計画用】'!AO1027,"")</f>
        <v>東亜ガス(株)</v>
      </c>
      <c r="AP1027" s="65">
        <f>+IF('（別紙１）原油換算シート【計画用】'!AP1027&lt;&gt;"",'（別紙１）原油換算シート【計画用】'!AP1027,"")</f>
        <v>6.4400000000000004E-4</v>
      </c>
      <c r="AQ1027" s="1" t="str">
        <f>+IF('（別紙１）原油換算シート【計画用】'!AQ1027&lt;&gt;"",'（別紙１）原油換算シート【計画用】'!AQ1027,"")</f>
        <v/>
      </c>
    </row>
    <row r="1028" spans="39:43">
      <c r="AM1028" s="40">
        <f>+IF('（別紙１）原油換算シート【計画用】'!AM1028&lt;&gt;"",'（別紙１）原油換算シート【計画用】'!AM1028,"")</f>
        <v>1014</v>
      </c>
      <c r="AN1028" s="40" t="str">
        <f>+IF('（別紙１）原油換算シート【計画用】'!AN1028&lt;&gt;"",'（別紙１）原油換算シート【計画用】'!AN1028,"")</f>
        <v>A0641</v>
      </c>
      <c r="AO1028" s="64" t="str">
        <f>+IF('（別紙１）原油換算シート【計画用】'!AO1028&lt;&gt;"",'（別紙１）原油換算シート【計画用】'!AO1028,"")</f>
        <v>(株)三河の山里コミュニティパワーメニューA</v>
      </c>
      <c r="AP1028" s="65">
        <f>+IF('（別紙１）原油換算シート【計画用】'!AP1028&lt;&gt;"",'（別紙１）原油換算シート【計画用】'!AP1028,"")</f>
        <v>0</v>
      </c>
      <c r="AQ1028" s="1" t="str">
        <f>+IF('（別紙１）原油換算シート【計画用】'!AQ1028&lt;&gt;"",'（別紙１）原油換算シート【計画用】'!AQ1028,"")</f>
        <v/>
      </c>
    </row>
    <row r="1029" spans="39:43">
      <c r="AM1029" s="40">
        <f>+IF('（別紙１）原油換算シート【計画用】'!AM1029&lt;&gt;"",'（別紙１）原油換算シート【計画用】'!AM1029,"")</f>
        <v>1015</v>
      </c>
      <c r="AN1029" s="40" t="str">
        <f>+IF('（別紙１）原油換算シート【計画用】'!AN1029&lt;&gt;"",'（別紙１）原油換算シート【計画用】'!AN1029,"")</f>
        <v>A0641</v>
      </c>
      <c r="AO1029" s="64" t="str">
        <f>+IF('（別紙１）原油換算シート【計画用】'!AO1029&lt;&gt;"",'（別紙１）原油換算シート【計画用】'!AO1029,"")</f>
        <v>(株)三河の山里コミュニティパワーメニューB(残差)</v>
      </c>
      <c r="AP1029" s="65">
        <f>+IF('（別紙１）原油換算シート【計画用】'!AP1029&lt;&gt;"",'（別紙１）原油換算シート【計画用】'!AP1029,"")</f>
        <v>4.2200000000000001E-4</v>
      </c>
      <c r="AQ1029" s="1" t="str">
        <f>+IF('（別紙１）原油換算シート【計画用】'!AQ1029&lt;&gt;"",'（別紙１）原油換算シート【計画用】'!AQ1029,"")</f>
        <v>※</v>
      </c>
    </row>
    <row r="1030" spans="39:43">
      <c r="AM1030" s="40">
        <f>+IF('（別紙１）原油換算シート【計画用】'!AM1030&lt;&gt;"",'（別紙１）原油換算シート【計画用】'!AM1030,"")</f>
        <v>1016</v>
      </c>
      <c r="AN1030" s="40" t="str">
        <f>+IF('（別紙１）原油換算シート【計画用】'!AN1030&lt;&gt;"",'（別紙１）原油換算シート【計画用】'!AN1030,"")</f>
        <v>A0641</v>
      </c>
      <c r="AO1030" s="64" t="str">
        <f>+IF('（別紙１）原油換算シート【計画用】'!AO1030&lt;&gt;"",'（別紙１）原油換算シート【計画用】'!AO1030,"")</f>
        <v>(株)三河の山里コミュニティパワー(参考値)事業者全体</v>
      </c>
      <c r="AP1030" s="65">
        <f>+IF('（別紙１）原油換算シート【計画用】'!AP1030&lt;&gt;"",'（別紙１）原油換算シート【計画用】'!AP1030,"")</f>
        <v>7.7999999999999999E-5</v>
      </c>
      <c r="AQ1030" s="1" t="str">
        <f>+IF('（別紙１）原油換算シート【計画用】'!AQ1030&lt;&gt;"",'（別紙１）原油換算シート【計画用】'!AQ1030,"")</f>
        <v/>
      </c>
    </row>
    <row r="1031" spans="39:43">
      <c r="AM1031" s="40">
        <f>+IF('（別紙１）原油換算シート【計画用】'!AM1031&lt;&gt;"",'（別紙１）原油換算シート【計画用】'!AM1031,"")</f>
        <v>1017</v>
      </c>
      <c r="AN1031" s="40" t="str">
        <f>+IF('（別紙１）原油換算シート【計画用】'!AN1031&lt;&gt;"",'（別紙１）原油換算シート【計画用】'!AN1031,"")</f>
        <v>A0642</v>
      </c>
      <c r="AO1031" s="64" t="str">
        <f>+IF('（別紙１）原油換算シート【計画用】'!AO1031&lt;&gt;"",'（別紙１）原油換算シート【計画用】'!AO1031,"")</f>
        <v>新潟スワンエナジー(株)メニューA</v>
      </c>
      <c r="AP1031" s="65">
        <f>+IF('（別紙１）原油換算シート【計画用】'!AP1031&lt;&gt;"",'（別紙１）原油換算シート【計画用】'!AP1031,"")</f>
        <v>0</v>
      </c>
      <c r="AQ1031" s="1" t="str">
        <f>+IF('（別紙１）原油換算シート【計画用】'!AQ1031&lt;&gt;"",'（別紙１）原油換算シート【計画用】'!AQ1031,"")</f>
        <v/>
      </c>
    </row>
    <row r="1032" spans="39:43">
      <c r="AM1032" s="40">
        <f>+IF('（別紙１）原油換算シート【計画用】'!AM1032&lt;&gt;"",'（別紙１）原油換算シート【計画用】'!AM1032,"")</f>
        <v>1018</v>
      </c>
      <c r="AN1032" s="40" t="str">
        <f>+IF('（別紙１）原油換算シート【計画用】'!AN1032&lt;&gt;"",'（別紙１）原油換算シート【計画用】'!AN1032,"")</f>
        <v>A0642</v>
      </c>
      <c r="AO1032" s="64" t="str">
        <f>+IF('（別紙１）原油換算シート【計画用】'!AO1032&lt;&gt;"",'（別紙１）原油換算シート【計画用】'!AO1032,"")</f>
        <v>新潟スワンエナジー(株)メニューB</v>
      </c>
      <c r="AP1032" s="65">
        <f>+IF('（別紙１）原油換算シート【計画用】'!AP1032&lt;&gt;"",'（別紙１）原油換算シート【計画用】'!AP1032,"")</f>
        <v>2.6600000000000001E-4</v>
      </c>
      <c r="AQ1032" s="1" t="str">
        <f>+IF('（別紙１）原油換算シート【計画用】'!AQ1032&lt;&gt;"",'（別紙１）原油換算シート【計画用】'!AQ1032,"")</f>
        <v/>
      </c>
    </row>
    <row r="1033" spans="39:43">
      <c r="AM1033" s="40">
        <f>+IF('（別紙１）原油換算シート【計画用】'!AM1033&lt;&gt;"",'（別紙１）原油換算シート【計画用】'!AM1033,"")</f>
        <v>1019</v>
      </c>
      <c r="AN1033" s="40" t="str">
        <f>+IF('（別紙１）原油換算シート【計画用】'!AN1033&lt;&gt;"",'（別紙１）原油換算シート【計画用】'!AN1033,"")</f>
        <v>A0642</v>
      </c>
      <c r="AO1033" s="64" t="str">
        <f>+IF('（別紙１）原油換算シート【計画用】'!AO1033&lt;&gt;"",'（別紙１）原油換算シート【計画用】'!AO1033,"")</f>
        <v>新潟スワンエナジー(株)メニューC</v>
      </c>
      <c r="AP1033" s="65">
        <f>+IF('（別紙１）原油換算シート【計画用】'!AP1033&lt;&gt;"",'（別紙１）原油換算シート【計画用】'!AP1033,"")</f>
        <v>1.3799999999999999E-4</v>
      </c>
      <c r="AQ1033" s="1" t="str">
        <f>+IF('（別紙１）原油換算シート【計画用】'!AQ1033&lt;&gt;"",'（別紙１）原油換算シート【計画用】'!AQ1033,"")</f>
        <v/>
      </c>
    </row>
    <row r="1034" spans="39:43">
      <c r="AM1034" s="40">
        <f>+IF('（別紙１）原油換算シート【計画用】'!AM1034&lt;&gt;"",'（別紙１）原油換算シート【計画用】'!AM1034,"")</f>
        <v>1020</v>
      </c>
      <c r="AN1034" s="40" t="str">
        <f>+IF('（別紙１）原油換算シート【計画用】'!AN1034&lt;&gt;"",'（別紙１）原油換算シート【計画用】'!AN1034,"")</f>
        <v>A0642</v>
      </c>
      <c r="AO1034" s="64" t="str">
        <f>+IF('（別紙１）原油換算シート【計画用】'!AO1034&lt;&gt;"",'（別紙１）原油換算シート【計画用】'!AO1034,"")</f>
        <v>新潟スワンエナジー(株)メニューD(残差)</v>
      </c>
      <c r="AP1034" s="65">
        <f>+IF('（別紙１）原油換算シート【計画用】'!AP1034&lt;&gt;"",'（別紙１）原油換算シート【計画用】'!AP1034,"")</f>
        <v>2.8800000000000001E-4</v>
      </c>
      <c r="AQ1034" s="1" t="str">
        <f>+IF('（別紙１）原油換算シート【計画用】'!AQ1034&lt;&gt;"",'（別紙１）原油換算シート【計画用】'!AQ1034,"")</f>
        <v/>
      </c>
    </row>
    <row r="1035" spans="39:43">
      <c r="AM1035" s="40">
        <f>+IF('（別紙１）原油換算シート【計画用】'!AM1035&lt;&gt;"",'（別紙１）原油換算シート【計画用】'!AM1035,"")</f>
        <v>1021</v>
      </c>
      <c r="AN1035" s="40" t="str">
        <f>+IF('（別紙１）原油換算シート【計画用】'!AN1035&lt;&gt;"",'（別紙１）原油換算シート【計画用】'!AN1035,"")</f>
        <v>A0642</v>
      </c>
      <c r="AO1035" s="64" t="str">
        <f>+IF('（別紙１）原油換算シート【計画用】'!AO1035&lt;&gt;"",'（別紙１）原油換算シート【計画用】'!AO1035,"")</f>
        <v>新潟スワンエナジー(株)(参考値)事業者全体</v>
      </c>
      <c r="AP1035" s="65">
        <f>+IF('（別紙１）原油換算シート【計画用】'!AP1035&lt;&gt;"",'（別紙１）原油換算シート【計画用】'!AP1035,"")</f>
        <v>2.0000000000000001E-4</v>
      </c>
      <c r="AQ1035" s="1" t="str">
        <f>+IF('（別紙１）原油換算シート【計画用】'!AQ1035&lt;&gt;"",'（別紙１）原油換算シート【計画用】'!AQ1035,"")</f>
        <v/>
      </c>
    </row>
    <row r="1036" spans="39:43">
      <c r="AM1036" s="40">
        <f>+IF('（別紙１）原油換算シート【計画用】'!AM1036&lt;&gt;"",'（別紙１）原油換算シート【計画用】'!AM1036,"")</f>
        <v>1022</v>
      </c>
      <c r="AN1036" s="40" t="str">
        <f>+IF('（別紙１）原油換算シート【計画用】'!AN1036&lt;&gt;"",'（別紙１）原油換算シート【計画用】'!AN1036,"")</f>
        <v>A0644</v>
      </c>
      <c r="AO1036" s="64" t="str">
        <f>+IF('（別紙１）原油換算シート【計画用】'!AO1036&lt;&gt;"",'（別紙１）原油換算シート【計画用】'!AO1036,"")</f>
        <v>グリーンピープルズパワー(株)</v>
      </c>
      <c r="AP1036" s="65">
        <f>+IF('（別紙１）原油換算シート【計画用】'!AP1036&lt;&gt;"",'（別紙１）原油換算シート【計画用】'!AP1036,"")</f>
        <v>2.4600000000000002E-4</v>
      </c>
      <c r="AQ1036" s="1" t="str">
        <f>+IF('（別紙１）原油換算シート【計画用】'!AQ1036&lt;&gt;"",'（別紙１）原油換算シート【計画用】'!AQ1036,"")</f>
        <v/>
      </c>
    </row>
    <row r="1037" spans="39:43">
      <c r="AM1037" s="40">
        <f>+IF('（別紙１）原油換算シート【計画用】'!AM1037&lt;&gt;"",'（別紙１）原油換算シート【計画用】'!AM1037,"")</f>
        <v>1023</v>
      </c>
      <c r="AN1037" s="40" t="str">
        <f>+IF('（別紙１）原油換算シート【計画用】'!AN1037&lt;&gt;"",'（別紙１）原油換算シート【計画用】'!AN1037,"")</f>
        <v>A0648</v>
      </c>
      <c r="AO1037" s="64" t="str">
        <f>+IF('（別紙１）原油換算シート【計画用】'!AO1037&lt;&gt;"",'（別紙１）原油換算シート【計画用】'!AO1037,"")</f>
        <v>(株)マルイファシリティーズ</v>
      </c>
      <c r="AP1037" s="65">
        <f>+IF('（別紙１）原油換算シート【計画用】'!AP1037&lt;&gt;"",'（別紙１）原油換算シート【計画用】'!AP1037,"")</f>
        <v>2.05E-4</v>
      </c>
      <c r="AQ1037" s="1" t="str">
        <f>+IF('（別紙１）原油換算シート【計画用】'!AQ1037&lt;&gt;"",'（別紙１）原油換算シート【計画用】'!AQ1037,"")</f>
        <v/>
      </c>
    </row>
    <row r="1038" spans="39:43">
      <c r="AM1038" s="40">
        <f>+IF('（別紙１）原油換算シート【計画用】'!AM1038&lt;&gt;"",'（別紙１）原油換算シート【計画用】'!AM1038,"")</f>
        <v>1024</v>
      </c>
      <c r="AN1038" s="40" t="str">
        <f>+IF('（別紙１）原油換算シート【計画用】'!AN1038&lt;&gt;"",'（別紙１）原油換算シート【計画用】'!AN1038,"")</f>
        <v>A0649</v>
      </c>
      <c r="AO1038" s="64" t="str">
        <f>+IF('（別紙１）原油換算シート【計画用】'!AO1038&lt;&gt;"",'（別紙１）原油換算シート【計画用】'!AO1038,"")</f>
        <v>(株)デンケン</v>
      </c>
      <c r="AP1038" s="65">
        <f>+IF('（別紙１）原油換算シート【計画用】'!AP1038&lt;&gt;"",'（別紙１）原油換算シート【計画用】'!AP1038,"")</f>
        <v>4.6099999999999998E-4</v>
      </c>
      <c r="AQ1038" s="1" t="str">
        <f>+IF('（別紙１）原油換算シート【計画用】'!AQ1038&lt;&gt;"",'（別紙１）原油換算シート【計画用】'!AQ1038,"")</f>
        <v/>
      </c>
    </row>
    <row r="1039" spans="39:43">
      <c r="AM1039" s="40">
        <f>+IF('（別紙１）原油換算シート【計画用】'!AM1039&lt;&gt;"",'（別紙１）原油換算シート【計画用】'!AM1039,"")</f>
        <v>1025</v>
      </c>
      <c r="AN1039" s="40" t="str">
        <f>+IF('（別紙１）原油換算シート【計画用】'!AN1039&lt;&gt;"",'（別紙１）原油換算シート【計画用】'!AN1039,"")</f>
        <v>A0650</v>
      </c>
      <c r="AO1039" s="64" t="str">
        <f>+IF('（別紙１）原油換算シート【計画用】'!AO1039&lt;&gt;"",'（別紙１）原油換算シート【計画用】'!AO1039,"")</f>
        <v>(株)東名メニューA</v>
      </c>
      <c r="AP1039" s="65">
        <f>+IF('（別紙１）原油換算シート【計画用】'!AP1039&lt;&gt;"",'（別紙１）原油換算シート【計画用】'!AP1039,"")</f>
        <v>0</v>
      </c>
      <c r="AQ1039" s="1" t="str">
        <f>+IF('（別紙１）原油換算シート【計画用】'!AQ1039&lt;&gt;"",'（別紙１）原油換算シート【計画用】'!AQ1039,"")</f>
        <v/>
      </c>
    </row>
    <row r="1040" spans="39:43">
      <c r="AM1040" s="40">
        <f>+IF('（別紙１）原油換算シート【計画用】'!AM1040&lt;&gt;"",'（別紙１）原油換算シート【計画用】'!AM1040,"")</f>
        <v>1026</v>
      </c>
      <c r="AN1040" s="40" t="str">
        <f>+IF('（別紙１）原油換算シート【計画用】'!AN1040&lt;&gt;"",'（別紙１）原油換算シート【計画用】'!AN1040,"")</f>
        <v>A0650</v>
      </c>
      <c r="AO1040" s="64" t="str">
        <f>+IF('（別紙１）原油換算シート【計画用】'!AO1040&lt;&gt;"",'（別紙１）原油換算シート【計画用】'!AO1040,"")</f>
        <v>(株)東名メニューB(残差)</v>
      </c>
      <c r="AP1040" s="65">
        <f>+IF('（別紙１）原油換算シート【計画用】'!AP1040&lt;&gt;"",'（別紙１）原油換算シート【計画用】'!AP1040,"")</f>
        <v>9.1E-4</v>
      </c>
      <c r="AQ1040" s="1" t="str">
        <f>+IF('（別紙１）原油換算シート【計画用】'!AQ1040&lt;&gt;"",'（別紙１）原油換算シート【計画用】'!AQ1040,"")</f>
        <v/>
      </c>
    </row>
    <row r="1041" spans="39:43">
      <c r="AM1041" s="40">
        <f>+IF('（別紙１）原油換算シート【計画用】'!AM1041&lt;&gt;"",'（別紙１）原油換算シート【計画用】'!AM1041,"")</f>
        <v>1027</v>
      </c>
      <c r="AN1041" s="40" t="str">
        <f>+IF('（別紙１）原油換算シート【計画用】'!AN1041&lt;&gt;"",'（別紙１）原油換算シート【計画用】'!AN1041,"")</f>
        <v>A0650</v>
      </c>
      <c r="AO1041" s="64" t="str">
        <f>+IF('（別紙１）原油換算シート【計画用】'!AO1041&lt;&gt;"",'（別紙１）原油換算シート【計画用】'!AO1041,"")</f>
        <v>(株)東名(参考値)事業者全体</v>
      </c>
      <c r="AP1041" s="65">
        <f>+IF('（別紙１）原油換算シート【計画用】'!AP1041&lt;&gt;"",'（別紙１）原油換算シート【計画用】'!AP1041,"")</f>
        <v>3.7100000000000002E-4</v>
      </c>
      <c r="AQ1041" s="1" t="str">
        <f>+IF('（別紙１）原油換算シート【計画用】'!AQ1041&lt;&gt;"",'（別紙１）原油換算シート【計画用】'!AQ1041,"")</f>
        <v/>
      </c>
    </row>
    <row r="1042" spans="39:43">
      <c r="AM1042" s="40">
        <f>+IF('（別紙１）原油換算シート【計画用】'!AM1042&lt;&gt;"",'（別紙１）原油換算シート【計画用】'!AM1042,"")</f>
        <v>1028</v>
      </c>
      <c r="AN1042" s="40" t="str">
        <f>+IF('（別紙１）原油換算シート【計画用】'!AN1042&lt;&gt;"",'（別紙１）原油換算シート【計画用】'!AN1042,"")</f>
        <v>A0653</v>
      </c>
      <c r="AO1042" s="64" t="str">
        <f>+IF('（別紙１）原油換算シート【計画用】'!AO1042&lt;&gt;"",'（別紙１）原油換算シート【計画用】'!AO1042,"")</f>
        <v>NTTアノードエナジー(株)メニューA</v>
      </c>
      <c r="AP1042" s="65">
        <f>+IF('（別紙１）原油換算シート【計画用】'!AP1042&lt;&gt;"",'（別紙１）原油換算シート【計画用】'!AP1042,"")</f>
        <v>0</v>
      </c>
      <c r="AQ1042" s="1" t="str">
        <f>+IF('（別紙１）原油換算シート【計画用】'!AQ1042&lt;&gt;"",'（別紙１）原油換算シート【計画用】'!AQ1042,"")</f>
        <v/>
      </c>
    </row>
    <row r="1043" spans="39:43">
      <c r="AM1043" s="40">
        <f>+IF('（別紙１）原油換算シート【計画用】'!AM1043&lt;&gt;"",'（別紙１）原油換算シート【計画用】'!AM1043,"")</f>
        <v>1029</v>
      </c>
      <c r="AN1043" s="40" t="str">
        <f>+IF('（別紙１）原油換算シート【計画用】'!AN1043&lt;&gt;"",'（別紙１）原油換算シート【計画用】'!AN1043,"")</f>
        <v>A0653</v>
      </c>
      <c r="AO1043" s="64" t="str">
        <f>+IF('（別紙１）原油換算シート【計画用】'!AO1043&lt;&gt;"",'（別紙１）原油換算シート【計画用】'!AO1043,"")</f>
        <v>NTTアノードエナジー(株)メニューB(残差)</v>
      </c>
      <c r="AP1043" s="65">
        <f>+IF('（別紙１）原油換算シート【計画用】'!AP1043&lt;&gt;"",'（別紙１）原油換算シート【計画用】'!AP1043,"")</f>
        <v>9.19E-4</v>
      </c>
      <c r="AQ1043" s="1" t="str">
        <f>+IF('（別紙１）原油換算シート【計画用】'!AQ1043&lt;&gt;"",'（別紙１）原油換算シート【計画用】'!AQ1043,"")</f>
        <v/>
      </c>
    </row>
    <row r="1044" spans="39:43">
      <c r="AM1044" s="40">
        <f>+IF('（別紙１）原油換算シート【計画用】'!AM1044&lt;&gt;"",'（別紙１）原油換算シート【計画用】'!AM1044,"")</f>
        <v>1030</v>
      </c>
      <c r="AN1044" s="40" t="str">
        <f>+IF('（別紙１）原油換算シート【計画用】'!AN1044&lt;&gt;"",'（別紙１）原油換算シート【計画用】'!AN1044,"")</f>
        <v>A0653</v>
      </c>
      <c r="AO1044" s="64" t="str">
        <f>+IF('（別紙１）原油換算シート【計画用】'!AO1044&lt;&gt;"",'（別紙１）原油換算シート【計画用】'!AO1044,"")</f>
        <v>NTTアノードエナジー(株)(参考値)事業者全体</v>
      </c>
      <c r="AP1044" s="65">
        <f>+IF('（別紙１）原油換算シート【計画用】'!AP1044&lt;&gt;"",'（別紙１）原油換算シート【計画用】'!AP1044,"")</f>
        <v>2.2800000000000001E-4</v>
      </c>
      <c r="AQ1044" s="1" t="str">
        <f>+IF('（別紙１）原油換算シート【計画用】'!AQ1044&lt;&gt;"",'（別紙１）原油換算シート【計画用】'!AQ1044,"")</f>
        <v/>
      </c>
    </row>
    <row r="1045" spans="39:43">
      <c r="AM1045" s="40">
        <f>+IF('（別紙１）原油換算シート【計画用】'!AM1045&lt;&gt;"",'（別紙１）原油換算シート【計画用】'!AM1045,"")</f>
        <v>1031</v>
      </c>
      <c r="AN1045" s="40" t="str">
        <f>+IF('（別紙１）原油換算シート【計画用】'!AN1045&lt;&gt;"",'（別紙１）原油換算シート【計画用】'!AN1045,"")</f>
        <v>A0654</v>
      </c>
      <c r="AO1045" s="64" t="str">
        <f>+IF('（別紙１）原油換算シート【計画用】'!AO1045&lt;&gt;"",'（別紙１）原油換算シート【計画用】'!AO1045,"")</f>
        <v>スマート電気(株)</v>
      </c>
      <c r="AP1045" s="65">
        <f>+IF('（別紙１）原油換算シート【計画用】'!AP1045&lt;&gt;"",'（別紙１）原油換算シート【計画用】'!AP1045,"")</f>
        <v>8.4599999999999996E-4</v>
      </c>
      <c r="AQ1045" s="1" t="str">
        <f>+IF('（別紙１）原油換算シート【計画用】'!AQ1045&lt;&gt;"",'（別紙１）原油換算シート【計画用】'!AQ1045,"")</f>
        <v/>
      </c>
    </row>
    <row r="1046" spans="39:43">
      <c r="AM1046" s="40">
        <f>+IF('（別紙１）原油換算シート【計画用】'!AM1046&lt;&gt;"",'（別紙１）原油換算シート【計画用】'!AM1046,"")</f>
        <v>1032</v>
      </c>
      <c r="AN1046" s="40" t="str">
        <f>+IF('（別紙１）原油換算シート【計画用】'!AN1046&lt;&gt;"",'（別紙１）原油換算シート【計画用】'!AN1046,"")</f>
        <v>A0655</v>
      </c>
      <c r="AO1046" s="64" t="str">
        <f>+IF('（別紙１）原油換算シート【計画用】'!AO1046&lt;&gt;"",'（別紙１）原油換算シート【計画用】'!AO1046,"")</f>
        <v>(株)唐津パワーホールディングス</v>
      </c>
      <c r="AP1046" s="65">
        <f>+IF('（別紙１）原油換算シート【計画用】'!AP1046&lt;&gt;"",'（別紙１）原油換算シート【計画用】'!AP1046,"")</f>
        <v>5.2800000000000004E-4</v>
      </c>
      <c r="AQ1046" s="1" t="str">
        <f>+IF('（別紙１）原油換算シート【計画用】'!AQ1046&lt;&gt;"",'（別紙１）原油換算シート【計画用】'!AQ1046,"")</f>
        <v/>
      </c>
    </row>
    <row r="1047" spans="39:43">
      <c r="AM1047" s="40">
        <f>+IF('（別紙１）原油換算シート【計画用】'!AM1047&lt;&gt;"",'（別紙１）原油換算シート【計画用】'!AM1047,"")</f>
        <v>1033</v>
      </c>
      <c r="AN1047" s="40" t="str">
        <f>+IF('（別紙１）原油換算シート【計画用】'!AN1047&lt;&gt;"",'（別紙１）原油換算シート【計画用】'!AN1047,"")</f>
        <v>A0656</v>
      </c>
      <c r="AO1047" s="64" t="str">
        <f>+IF('（別紙１）原油換算シート【計画用】'!AO1047&lt;&gt;"",'（別紙１）原油換算シート【計画用】'!AO1047,"")</f>
        <v>(株)クリーンエネルギー総合研究所メニューA</v>
      </c>
      <c r="AP1047" s="65">
        <f>+IF('（別紙１）原油換算シート【計画用】'!AP1047&lt;&gt;"",'（別紙１）原油換算シート【計画用】'!AP1047,"")</f>
        <v>0</v>
      </c>
      <c r="AQ1047" s="1" t="str">
        <f>+IF('（別紙１）原油換算シート【計画用】'!AQ1047&lt;&gt;"",'（別紙１）原油換算シート【計画用】'!AQ1047,"")</f>
        <v/>
      </c>
    </row>
    <row r="1048" spans="39:43">
      <c r="AM1048" s="40">
        <f>+IF('（別紙１）原油換算シート【計画用】'!AM1048&lt;&gt;"",'（別紙１）原油換算シート【計画用】'!AM1048,"")</f>
        <v>1034</v>
      </c>
      <c r="AN1048" s="40" t="str">
        <f>+IF('（別紙１）原油換算シート【計画用】'!AN1048&lt;&gt;"",'（別紙１）原油換算シート【計画用】'!AN1048,"")</f>
        <v>A0656</v>
      </c>
      <c r="AO1048" s="64" t="str">
        <f>+IF('（別紙１）原油換算シート【計画用】'!AO1048&lt;&gt;"",'（別紙１）原油換算シート【計画用】'!AO1048,"")</f>
        <v>(株)クリーンエネルギー総合研究所メニューB</v>
      </c>
      <c r="AP1048" s="65">
        <f>+IF('（別紙１）原油換算シート【計画用】'!AP1048&lt;&gt;"",'（別紙１）原油換算シート【計画用】'!AP1048,"")</f>
        <v>3.4000000000000002E-4</v>
      </c>
      <c r="AQ1048" s="1" t="str">
        <f>+IF('（別紙１）原油換算シート【計画用】'!AQ1048&lt;&gt;"",'（別紙１）原油換算シート【計画用】'!AQ1048,"")</f>
        <v/>
      </c>
    </row>
    <row r="1049" spans="39:43">
      <c r="AM1049" s="40">
        <f>+IF('（別紙１）原油換算シート【計画用】'!AM1049&lt;&gt;"",'（別紙１）原油換算シート【計画用】'!AM1049,"")</f>
        <v>1035</v>
      </c>
      <c r="AN1049" s="40" t="str">
        <f>+IF('（別紙１）原油換算シート【計画用】'!AN1049&lt;&gt;"",'（別紙１）原油換算シート【計画用】'!AN1049,"")</f>
        <v>A0656</v>
      </c>
      <c r="AO1049" s="64" t="str">
        <f>+IF('（別紙１）原油換算シート【計画用】'!AO1049&lt;&gt;"",'（別紙１）原油換算シート【計画用】'!AO1049,"")</f>
        <v>(株)クリーンエネルギー総合研究所メニューC</v>
      </c>
      <c r="AP1049" s="65">
        <f>+IF('（別紙１）原油換算シート【計画用】'!AP1049&lt;&gt;"",'（別紙１）原油換算シート【計画用】'!AP1049,"")</f>
        <v>2.9599999999999998E-4</v>
      </c>
      <c r="AQ1049" s="1" t="str">
        <f>+IF('（別紙１）原油換算シート【計画用】'!AQ1049&lt;&gt;"",'（別紙１）原油換算シート【計画用】'!AQ1049,"")</f>
        <v/>
      </c>
    </row>
    <row r="1050" spans="39:43">
      <c r="AM1050" s="40">
        <f>+IF('（別紙１）原油換算シート【計画用】'!AM1050&lt;&gt;"",'（別紙１）原油換算シート【計画用】'!AM1050,"")</f>
        <v>1036</v>
      </c>
      <c r="AN1050" s="40" t="str">
        <f>+IF('（別紙１）原油換算シート【計画用】'!AN1050&lt;&gt;"",'（別紙１）原油換算シート【計画用】'!AN1050,"")</f>
        <v>A0656</v>
      </c>
      <c r="AO1050" s="64" t="str">
        <f>+IF('（別紙１）原油換算シート【計画用】'!AO1050&lt;&gt;"",'（別紙１）原油換算シート【計画用】'!AO1050,"")</f>
        <v>(株)クリーンエネルギー総合研究所メニューD(残差)</v>
      </c>
      <c r="AP1050" s="65">
        <f>+IF('（別紙１）原油換算シート【計画用】'!AP1050&lt;&gt;"",'（別紙１）原油換算シート【計画用】'!AP1050,"")</f>
        <v>4.2400000000000001E-4</v>
      </c>
      <c r="AQ1050" s="1" t="str">
        <f>+IF('（別紙１）原油換算シート【計画用】'!AQ1050&lt;&gt;"",'（別紙１）原油換算シート【計画用】'!AQ1050,"")</f>
        <v/>
      </c>
    </row>
    <row r="1051" spans="39:43">
      <c r="AM1051" s="40">
        <f>+IF('（別紙１）原油換算シート【計画用】'!AM1051&lt;&gt;"",'（別紙１）原油換算シート【計画用】'!AM1051,"")</f>
        <v>1037</v>
      </c>
      <c r="AN1051" s="40" t="str">
        <f>+IF('（別紙１）原油換算シート【計画用】'!AN1051&lt;&gt;"",'（別紙１）原油換算シート【計画用】'!AN1051,"")</f>
        <v>A0656</v>
      </c>
      <c r="AO1051" s="64" t="str">
        <f>+IF('（別紙１）原油換算シート【計画用】'!AO1051&lt;&gt;"",'（別紙１）原油換算シート【計画用】'!AO1051,"")</f>
        <v>(株)クリーンエネルギー総合研究所(参考値)事業者全体</v>
      </c>
      <c r="AP1051" s="65">
        <f>+IF('（別紙１）原油換算シート【計画用】'!AP1051&lt;&gt;"",'（別紙１）原油換算シート【計画用】'!AP1051,"")</f>
        <v>3.1E-4</v>
      </c>
      <c r="AQ1051" s="1" t="str">
        <f>+IF('（別紙１）原油換算シート【計画用】'!AQ1051&lt;&gt;"",'（別紙１）原油換算シート【計画用】'!AQ1051,"")</f>
        <v/>
      </c>
    </row>
    <row r="1052" spans="39:43">
      <c r="AM1052" s="40">
        <f>+IF('（別紙１）原油換算シート【計画用】'!AM1052&lt;&gt;"",'（別紙１）原油換算シート【計画用】'!AM1052,"")</f>
        <v>1038</v>
      </c>
      <c r="AN1052" s="40" t="str">
        <f>+IF('（別紙１）原油換算シート【計画用】'!AN1052&lt;&gt;"",'（別紙１）原油換算シート【計画用】'!AN1052,"")</f>
        <v>A0659</v>
      </c>
      <c r="AO1052" s="64" t="str">
        <f>+IF('（別紙１）原油換算シート【計画用】'!AO1052&lt;&gt;"",'（別紙１）原油換算シート【計画用】'!AO1052,"")</f>
        <v>(株)かづのパワー</v>
      </c>
      <c r="AP1052" s="65">
        <f>+IF('（別紙１）原油換算シート【計画用】'!AP1052&lt;&gt;"",'（別紙１）原油換算シート【計画用】'!AP1052,"")</f>
        <v>1.9900000000000001E-4</v>
      </c>
      <c r="AQ1052" s="1" t="str">
        <f>+IF('（別紙１）原油換算シート【計画用】'!AQ1052&lt;&gt;"",'（別紙１）原油換算シート【計画用】'!AQ1052,"")</f>
        <v/>
      </c>
    </row>
    <row r="1053" spans="39:43">
      <c r="AM1053" s="40">
        <f>+IF('（別紙１）原油換算シート【計画用】'!AM1053&lt;&gt;"",'（別紙１）原油換算シート【計画用】'!AM1053,"")</f>
        <v>1039</v>
      </c>
      <c r="AN1053" s="40" t="str">
        <f>+IF('（別紙１）原油換算シート【計画用】'!AN1053&lt;&gt;"",'（別紙１）原油換算シート【計画用】'!AN1053,"")</f>
        <v>A0660</v>
      </c>
      <c r="AO1053" s="64" t="str">
        <f>+IF('（別紙１）原油換算シート【計画用】'!AO1053&lt;&gt;"",'（別紙１）原油換算シート【計画用】'!AO1053,"")</f>
        <v>UNIVERGY(株)メニューA</v>
      </c>
      <c r="AP1053" s="65">
        <f>+IF('（別紙１）原油換算シート【計画用】'!AP1053&lt;&gt;"",'（別紙１）原油換算シート【計画用】'!AP1053,"")</f>
        <v>0</v>
      </c>
      <c r="AQ1053" s="1" t="str">
        <f>+IF('（別紙１）原油換算シート【計画用】'!AQ1053&lt;&gt;"",'（別紙１）原油換算シート【計画用】'!AQ1053,"")</f>
        <v/>
      </c>
    </row>
    <row r="1054" spans="39:43">
      <c r="AM1054" s="40">
        <f>+IF('（別紙１）原油換算シート【計画用】'!AM1054&lt;&gt;"",'（別紙１）原油換算シート【計画用】'!AM1054,"")</f>
        <v>1040</v>
      </c>
      <c r="AN1054" s="40" t="str">
        <f>+IF('（別紙１）原油換算シート【計画用】'!AN1054&lt;&gt;"",'（別紙１）原油換算シート【計画用】'!AN1054,"")</f>
        <v>A0660</v>
      </c>
      <c r="AO1054" s="64" t="str">
        <f>+IF('（別紙１）原油換算シート【計画用】'!AO1054&lt;&gt;"",'（別紙１）原油換算シート【計画用】'!AO1054,"")</f>
        <v>UNIVERGY(株)メニューB(残差)</v>
      </c>
      <c r="AP1054" s="65">
        <f>+IF('（別紙１）原油換算シート【計画用】'!AP1054&lt;&gt;"",'（別紙１）原油換算シート【計画用】'!AP1054,"")</f>
        <v>5.8399999999999999E-4</v>
      </c>
      <c r="AQ1054" s="1" t="str">
        <f>+IF('（別紙１）原油換算シート【計画用】'!AQ1054&lt;&gt;"",'（別紙１）原油換算シート【計画用】'!AQ1054,"")</f>
        <v/>
      </c>
    </row>
    <row r="1055" spans="39:43">
      <c r="AM1055" s="40">
        <f>+IF('（別紙１）原油換算シート【計画用】'!AM1055&lt;&gt;"",'（別紙１）原油換算シート【計画用】'!AM1055,"")</f>
        <v>1041</v>
      </c>
      <c r="AN1055" s="40" t="str">
        <f>+IF('（別紙１）原油換算シート【計画用】'!AN1055&lt;&gt;"",'（別紙１）原油換算シート【計画用】'!AN1055,"")</f>
        <v>A0660</v>
      </c>
      <c r="AO1055" s="64" t="str">
        <f>+IF('（別紙１）原油換算シート【計画用】'!AO1055&lt;&gt;"",'（別紙１）原油換算シート【計画用】'!AO1055,"")</f>
        <v>UNIVERGY(株)(参考値)事業者全体</v>
      </c>
      <c r="AP1055" s="65">
        <f>+IF('（別紙１）原油換算シート【計画用】'!AP1055&lt;&gt;"",'（別紙１）原油換算シート【計画用】'!AP1055,"")</f>
        <v>5.8299999999999997E-4</v>
      </c>
      <c r="AQ1055" s="1" t="str">
        <f>+IF('（別紙１）原油換算シート【計画用】'!AQ1055&lt;&gt;"",'（別紙１）原油換算シート【計画用】'!AQ1055,"")</f>
        <v/>
      </c>
    </row>
    <row r="1056" spans="39:43">
      <c r="AM1056" s="40">
        <f>+IF('（別紙１）原油換算シート【計画用】'!AM1056&lt;&gt;"",'（別紙１）原油換算シート【計画用】'!AM1056,"")</f>
        <v>1042</v>
      </c>
      <c r="AN1056" s="40" t="str">
        <f>+IF('（別紙１）原油換算シート【計画用】'!AN1056&lt;&gt;"",'（別紙１）原油換算シート【計画用】'!AN1056,"")</f>
        <v>A0664</v>
      </c>
      <c r="AO1056" s="64" t="str">
        <f>+IF('（別紙１）原油換算シート【計画用】'!AO1056&lt;&gt;"",'（別紙１）原油換算シート【計画用】'!AO1056,"")</f>
        <v>デジタルグリッド(株)メニューA</v>
      </c>
      <c r="AP1056" s="65">
        <f>+IF('（別紙１）原油換算シート【計画用】'!AP1056&lt;&gt;"",'（別紙１）原油換算シート【計画用】'!AP1056,"")</f>
        <v>0</v>
      </c>
      <c r="AQ1056" s="1" t="str">
        <f>+IF('（別紙１）原油換算シート【計画用】'!AQ1056&lt;&gt;"",'（別紙１）原油換算シート【計画用】'!AQ1056,"")</f>
        <v/>
      </c>
    </row>
    <row r="1057" spans="39:43">
      <c r="AM1057" s="40">
        <f>+IF('（別紙１）原油換算シート【計画用】'!AM1057&lt;&gt;"",'（別紙１）原油換算シート【計画用】'!AM1057,"")</f>
        <v>1043</v>
      </c>
      <c r="AN1057" s="40" t="str">
        <f>+IF('（別紙１）原油換算シート【計画用】'!AN1057&lt;&gt;"",'（別紙１）原油換算シート【計画用】'!AN1057,"")</f>
        <v>A0664</v>
      </c>
      <c r="AO1057" s="64" t="str">
        <f>+IF('（別紙１）原油換算シート【計画用】'!AO1057&lt;&gt;"",'（別紙１）原油換算シート【計画用】'!AO1057,"")</f>
        <v>デジタルグリッド(株)メニューB</v>
      </c>
      <c r="AP1057" s="65">
        <f>+IF('（別紙１）原油換算シート【計画用】'!AP1057&lt;&gt;"",'（別紙１）原油換算シート【計画用】'!AP1057,"")</f>
        <v>2.12E-4</v>
      </c>
      <c r="AQ1057" s="1" t="str">
        <f>+IF('（別紙１）原油換算シート【計画用】'!AQ1057&lt;&gt;"",'（別紙１）原油換算シート【計画用】'!AQ1057,"")</f>
        <v/>
      </c>
    </row>
    <row r="1058" spans="39:43">
      <c r="AM1058" s="40">
        <f>+IF('（別紙１）原油換算シート【計画用】'!AM1058&lt;&gt;"",'（別紙１）原油換算シート【計画用】'!AM1058,"")</f>
        <v>1044</v>
      </c>
      <c r="AN1058" s="40" t="str">
        <f>+IF('（別紙１）原油換算シート【計画用】'!AN1058&lt;&gt;"",'（別紙１）原油換算シート【計画用】'!AN1058,"")</f>
        <v>A0664</v>
      </c>
      <c r="AO1058" s="64" t="str">
        <f>+IF('（別紙１）原油換算シート【計画用】'!AO1058&lt;&gt;"",'（別紙１）原油換算シート【計画用】'!AO1058,"")</f>
        <v>デジタルグリッド(株)メニューC</v>
      </c>
      <c r="AP1058" s="65">
        <f>+IF('（別紙１）原油換算シート【計画用】'!AP1058&lt;&gt;"",'（別紙１）原油換算シート【計画用】'!AP1058,"")</f>
        <v>3.1799999999999998E-4</v>
      </c>
      <c r="AQ1058" s="1" t="str">
        <f>+IF('（別紙１）原油換算シート【計画用】'!AQ1058&lt;&gt;"",'（別紙１）原油換算シート【計画用】'!AQ1058,"")</f>
        <v/>
      </c>
    </row>
    <row r="1059" spans="39:43">
      <c r="AM1059" s="40">
        <f>+IF('（別紙１）原油換算シート【計画用】'!AM1059&lt;&gt;"",'（別紙１）原油換算シート【計画用】'!AM1059,"")</f>
        <v>1045</v>
      </c>
      <c r="AN1059" s="40" t="str">
        <f>+IF('（別紙１）原油換算シート【計画用】'!AN1059&lt;&gt;"",'（別紙１）原油換算シート【計画用】'!AN1059,"")</f>
        <v>A0664</v>
      </c>
      <c r="AO1059" s="64" t="str">
        <f>+IF('（別紙１）原油換算シート【計画用】'!AO1059&lt;&gt;"",'（別紙１）原油換算シート【計画用】'!AO1059,"")</f>
        <v>デジタルグリッド(株)メニューD</v>
      </c>
      <c r="AP1059" s="65">
        <f>+IF('（別紙１）原油換算シート【計画用】'!AP1059&lt;&gt;"",'（別紙１）原油換算シート【計画用】'!AP1059,"")</f>
        <v>3.39E-4</v>
      </c>
      <c r="AQ1059" s="1" t="str">
        <f>+IF('（別紙１）原油換算シート【計画用】'!AQ1059&lt;&gt;"",'（別紙１）原油換算シート【計画用】'!AQ1059,"")</f>
        <v/>
      </c>
    </row>
    <row r="1060" spans="39:43">
      <c r="AM1060" s="40">
        <f>+IF('（別紙１）原油換算シート【計画用】'!AM1060&lt;&gt;"",'（別紙１）原油換算シート【計画用】'!AM1060,"")</f>
        <v>1046</v>
      </c>
      <c r="AN1060" s="40" t="str">
        <f>+IF('（別紙１）原油換算シート【計画用】'!AN1060&lt;&gt;"",'（別紙１）原油換算シート【計画用】'!AN1060,"")</f>
        <v>A0664</v>
      </c>
      <c r="AO1060" s="64" t="str">
        <f>+IF('（別紙１）原油換算シート【計画用】'!AO1060&lt;&gt;"",'（別紙１）原油換算シート【計画用】'!AO1060,"")</f>
        <v>デジタルグリッド(株)メニューE</v>
      </c>
      <c r="AP1060" s="65">
        <f>+IF('（別紙１）原油換算シート【計画用】'!AP1060&lt;&gt;"",'（別紙１）原油換算シート【計画用】'!AP1060,"")</f>
        <v>3.3700000000000001E-4</v>
      </c>
      <c r="AQ1060" s="1" t="str">
        <f>+IF('（別紙１）原油換算シート【計画用】'!AQ1060&lt;&gt;"",'（別紙１）原油換算シート【計画用】'!AQ1060,"")</f>
        <v/>
      </c>
    </row>
    <row r="1061" spans="39:43">
      <c r="AM1061" s="40">
        <f>+IF('（別紙１）原油換算シート【計画用】'!AM1061&lt;&gt;"",'（別紙１）原油換算シート【計画用】'!AM1061,"")</f>
        <v>1047</v>
      </c>
      <c r="AN1061" s="40" t="str">
        <f>+IF('（別紙１）原油換算シート【計画用】'!AN1061&lt;&gt;"",'（別紙１）原油換算シート【計画用】'!AN1061,"")</f>
        <v>A0664</v>
      </c>
      <c r="AO1061" s="64" t="str">
        <f>+IF('（別紙１）原油換算シート【計画用】'!AO1061&lt;&gt;"",'（別紙１）原油換算シート【計画用】'!AO1061,"")</f>
        <v>デジタルグリッド(株)メニューF</v>
      </c>
      <c r="AP1061" s="65">
        <f>+IF('（別紙１）原油換算シート【計画用】'!AP1061&lt;&gt;"",'（別紙１）原油換算シート【計画用】'!AP1061,"")</f>
        <v>3.5500000000000001E-4</v>
      </c>
      <c r="AQ1061" s="1" t="str">
        <f>+IF('（別紙１）原油換算シート【計画用】'!AQ1061&lt;&gt;"",'（別紙１）原油換算シート【計画用】'!AQ1061,"")</f>
        <v/>
      </c>
    </row>
    <row r="1062" spans="39:43">
      <c r="AM1062" s="40">
        <f>+IF('（別紙１）原油換算シート【計画用】'!AM1062&lt;&gt;"",'（別紙１）原油換算シート【計画用】'!AM1062,"")</f>
        <v>1048</v>
      </c>
      <c r="AN1062" s="40" t="str">
        <f>+IF('（別紙１）原油換算シート【計画用】'!AN1062&lt;&gt;"",'（別紙１）原油換算シート【計画用】'!AN1062,"")</f>
        <v>A0664</v>
      </c>
      <c r="AO1062" s="64" t="str">
        <f>+IF('（別紙１）原油換算シート【計画用】'!AO1062&lt;&gt;"",'（別紙１）原油換算シート【計画用】'!AO1062,"")</f>
        <v>デジタルグリッド(株)メニューG(残差)</v>
      </c>
      <c r="AP1062" s="65">
        <f>+IF('（別紙１）原油換算シート【計画用】'!AP1062&lt;&gt;"",'（別紙１）原油換算シート【計画用】'!AP1062,"")</f>
        <v>6.11E-4</v>
      </c>
      <c r="AQ1062" s="1" t="str">
        <f>+IF('（別紙１）原油換算シート【計画用】'!AQ1062&lt;&gt;"",'（別紙１）原油換算シート【計画用】'!AQ1062,"")</f>
        <v/>
      </c>
    </row>
    <row r="1063" spans="39:43">
      <c r="AM1063" s="40">
        <f>+IF('（別紙１）原油換算シート【計画用】'!AM1063&lt;&gt;"",'（別紙１）原油換算シート【計画用】'!AM1063,"")</f>
        <v>1049</v>
      </c>
      <c r="AN1063" s="40" t="str">
        <f>+IF('（別紙１）原油換算シート【計画用】'!AN1063&lt;&gt;"",'（別紙１）原油換算シート【計画用】'!AN1063,"")</f>
        <v>A0664</v>
      </c>
      <c r="AO1063" s="64" t="str">
        <f>+IF('（別紙１）原油換算シート【計画用】'!AO1063&lt;&gt;"",'（別紙１）原油換算シート【計画用】'!AO1063,"")</f>
        <v>デジタルグリッド(株)(参考値)事業者全体</v>
      </c>
      <c r="AP1063" s="65">
        <f>+IF('（別紙１）原油換算シート【計画用】'!AP1063&lt;&gt;"",'（別紙１）原油換算シート【計画用】'!AP1063,"")</f>
        <v>5.1199999999999998E-4</v>
      </c>
      <c r="AQ1063" s="1" t="str">
        <f>+IF('（別紙１）原油換算シート【計画用】'!AQ1063&lt;&gt;"",'（別紙１）原油換算シート【計画用】'!AQ1063,"")</f>
        <v/>
      </c>
    </row>
    <row r="1064" spans="39:43">
      <c r="AM1064" s="40">
        <f>+IF('（別紙１）原油換算シート【計画用】'!AM1064&lt;&gt;"",'（別紙１）原油換算シート【計画用】'!AM1064,"")</f>
        <v>1050</v>
      </c>
      <c r="AN1064" s="40" t="str">
        <f>+IF('（別紙１）原油換算シート【計画用】'!AN1064&lt;&gt;"",'（別紙１）原油換算シート【計画用】'!AN1064,"")</f>
        <v>A0666</v>
      </c>
      <c r="AO1064" s="64" t="str">
        <f>+IF('（別紙１）原油換算シート【計画用】'!AO1064&lt;&gt;"",'（別紙１）原油換算シート【計画用】'!AO1064,"")</f>
        <v>(株)西九州させぼパワーズメニューA</v>
      </c>
      <c r="AP1064" s="65">
        <f>+IF('（別紙１）原油換算シート【計画用】'!AP1064&lt;&gt;"",'（別紙１）原油換算シート【計画用】'!AP1064,"")</f>
        <v>0</v>
      </c>
      <c r="AQ1064" s="1" t="str">
        <f>+IF('（別紙１）原油換算シート【計画用】'!AQ1064&lt;&gt;"",'（別紙１）原油換算シート【計画用】'!AQ1064,"")</f>
        <v/>
      </c>
    </row>
    <row r="1065" spans="39:43">
      <c r="AM1065" s="40">
        <f>+IF('（別紙１）原油換算シート【計画用】'!AM1065&lt;&gt;"",'（別紙１）原油換算シート【計画用】'!AM1065,"")</f>
        <v>1051</v>
      </c>
      <c r="AN1065" s="40" t="str">
        <f>+IF('（別紙１）原油換算シート【計画用】'!AN1065&lt;&gt;"",'（別紙１）原油換算シート【計画用】'!AN1065,"")</f>
        <v>A0666</v>
      </c>
      <c r="AO1065" s="64" t="str">
        <f>+IF('（別紙１）原油換算シート【計画用】'!AO1065&lt;&gt;"",'（別紙１）原油換算シート【計画用】'!AO1065,"")</f>
        <v>(株)西九州させぼパワーズメニューB</v>
      </c>
      <c r="AP1065" s="65">
        <f>+IF('（別紙１）原油換算シート【計画用】'!AP1065&lt;&gt;"",'（別紙１）原油換算シート【計画用】'!AP1065,"")</f>
        <v>3.9300000000000001E-4</v>
      </c>
      <c r="AQ1065" s="1" t="str">
        <f>+IF('（別紙１）原油換算シート【計画用】'!AQ1065&lt;&gt;"",'（別紙１）原油換算シート【計画用】'!AQ1065,"")</f>
        <v/>
      </c>
    </row>
    <row r="1066" spans="39:43">
      <c r="AM1066" s="40">
        <f>+IF('（別紙１）原油換算シート【計画用】'!AM1066&lt;&gt;"",'（別紙１）原油換算シート【計画用】'!AM1066,"")</f>
        <v>1052</v>
      </c>
      <c r="AN1066" s="40" t="str">
        <f>+IF('（別紙１）原油換算シート【計画用】'!AN1066&lt;&gt;"",'（別紙１）原油換算シート【計画用】'!AN1066,"")</f>
        <v>A0666</v>
      </c>
      <c r="AO1066" s="64" t="str">
        <f>+IF('（別紙１）原油換算シート【計画用】'!AO1066&lt;&gt;"",'（別紙１）原油換算シート【計画用】'!AO1066,"")</f>
        <v>(株)西九州させぼパワーズメニューC(残差)</v>
      </c>
      <c r="AP1066" s="65">
        <f>+IF('（別紙１）原油換算シート【計画用】'!AP1066&lt;&gt;"",'（別紙１）原油換算シート【計画用】'!AP1066,"")</f>
        <v>5.3300000000000005E-4</v>
      </c>
      <c r="AQ1066" s="1" t="str">
        <f>+IF('（別紙１）原油換算シート【計画用】'!AQ1066&lt;&gt;"",'（別紙１）原油換算シート【計画用】'!AQ1066,"")</f>
        <v/>
      </c>
    </row>
    <row r="1067" spans="39:43">
      <c r="AM1067" s="40">
        <f>+IF('（別紙１）原油換算シート【計画用】'!AM1067&lt;&gt;"",'（別紙１）原油換算シート【計画用】'!AM1067,"")</f>
        <v>1053</v>
      </c>
      <c r="AN1067" s="40" t="str">
        <f>+IF('（別紙１）原油換算シート【計画用】'!AN1067&lt;&gt;"",'（別紙１）原油換算シート【計画用】'!AN1067,"")</f>
        <v>A0666</v>
      </c>
      <c r="AO1067" s="64" t="str">
        <f>+IF('（別紙１）原油換算シート【計画用】'!AO1067&lt;&gt;"",'（別紙１）原油換算シート【計画用】'!AO1067,"")</f>
        <v>(株)西九州させぼパワーズ(参考値)事業者全体</v>
      </c>
      <c r="AP1067" s="65">
        <f>+IF('（別紙１）原油換算シート【計画用】'!AP1067&lt;&gt;"",'（別紙１）原油換算シート【計画用】'!AP1067,"")</f>
        <v>5.1199999999999998E-4</v>
      </c>
      <c r="AQ1067" s="1" t="str">
        <f>+IF('（別紙１）原油換算シート【計画用】'!AQ1067&lt;&gt;"",'（別紙１）原油換算シート【計画用】'!AQ1067,"")</f>
        <v/>
      </c>
    </row>
    <row r="1068" spans="39:43">
      <c r="AM1068" s="40">
        <f>+IF('（別紙１）原油換算シート【計画用】'!AM1068&lt;&gt;"",'（別紙１）原油換算シート【計画用】'!AM1068,"")</f>
        <v>1054</v>
      </c>
      <c r="AN1068" s="40" t="str">
        <f>+IF('（別紙１）原油換算シート【計画用】'!AN1068&lt;&gt;"",'（別紙１）原油換算シート【計画用】'!AN1068,"")</f>
        <v>A0667</v>
      </c>
      <c r="AO1068" s="64" t="str">
        <f>+IF('（別紙１）原油換算シート【計画用】'!AO1068&lt;&gt;"",'（別紙１）原油換算シート【計画用】'!AO1068,"")</f>
        <v>たんたんエナジー(株)メニューA</v>
      </c>
      <c r="AP1068" s="65">
        <f>+IF('（別紙１）原油換算シート【計画用】'!AP1068&lt;&gt;"",'（別紙１）原油換算シート【計画用】'!AP1068,"")</f>
        <v>0</v>
      </c>
      <c r="AQ1068" s="1" t="str">
        <f>+IF('（別紙１）原油換算シート【計画用】'!AQ1068&lt;&gt;"",'（別紙１）原油換算シート【計画用】'!AQ1068,"")</f>
        <v/>
      </c>
    </row>
    <row r="1069" spans="39:43">
      <c r="AM1069" s="40">
        <f>+IF('（別紙１）原油換算シート【計画用】'!AM1069&lt;&gt;"",'（別紙１）原油換算シート【計画用】'!AM1069,"")</f>
        <v>1055</v>
      </c>
      <c r="AN1069" s="40" t="str">
        <f>+IF('（別紙１）原油換算シート【計画用】'!AN1069&lt;&gt;"",'（別紙１）原油換算シート【計画用】'!AN1069,"")</f>
        <v>A0667</v>
      </c>
      <c r="AO1069" s="64" t="str">
        <f>+IF('（別紙１）原油換算シート【計画用】'!AO1069&lt;&gt;"",'（別紙１）原油換算シート【計画用】'!AO1069,"")</f>
        <v>たんたんエナジー(株)メニューB(残差)</v>
      </c>
      <c r="AP1069" s="65">
        <f>+IF('（別紙１）原油換算シート【計画用】'!AP1069&lt;&gt;"",'（別紙１）原油換算シート【計画用】'!AP1069,"")</f>
        <v>2.4600000000000002E-4</v>
      </c>
      <c r="AQ1069" s="1" t="str">
        <f>+IF('（別紙１）原油換算シート【計画用】'!AQ1069&lt;&gt;"",'（別紙１）原油換算シート【計画用】'!AQ1069,"")</f>
        <v/>
      </c>
    </row>
    <row r="1070" spans="39:43">
      <c r="AM1070" s="40">
        <f>+IF('（別紙１）原油換算シート【計画用】'!AM1070&lt;&gt;"",'（別紙１）原油換算シート【計画用】'!AM1070,"")</f>
        <v>1056</v>
      </c>
      <c r="AN1070" s="40" t="str">
        <f>+IF('（別紙１）原油換算シート【計画用】'!AN1070&lt;&gt;"",'（別紙１）原油換算シート【計画用】'!AN1070,"")</f>
        <v>A0667</v>
      </c>
      <c r="AO1070" s="64" t="str">
        <f>+IF('（別紙１）原油換算シート【計画用】'!AO1070&lt;&gt;"",'（別紙１）原油換算シート【計画用】'!AO1070,"")</f>
        <v>たんたんエナジー(株)(参考値)事業者全体</v>
      </c>
      <c r="AP1070" s="65">
        <f>+IF('（別紙１）原油換算シート【計画用】'!AP1070&lt;&gt;"",'（別紙１）原油換算シート【計画用】'!AP1070,"")</f>
        <v>0</v>
      </c>
      <c r="AQ1070" s="1" t="str">
        <f>+IF('（別紙１）原油換算シート【計画用】'!AQ1070&lt;&gt;"",'（別紙１）原油換算シート【計画用】'!AQ1070,"")</f>
        <v/>
      </c>
    </row>
    <row r="1071" spans="39:43">
      <c r="AM1071" s="40">
        <f>+IF('（別紙１）原油換算シート【計画用】'!AM1071&lt;&gt;"",'（別紙１）原油換算シート【計画用】'!AM1071,"")</f>
        <v>1057</v>
      </c>
      <c r="AN1071" s="40" t="str">
        <f>+IF('（別紙１）原油換算シート【計画用】'!AN1071&lt;&gt;"",'（別紙１）原油換算シート【計画用】'!AN1071,"")</f>
        <v>A0668</v>
      </c>
      <c r="AO1071" s="64" t="str">
        <f>+IF('（別紙１）原油換算シート【計画用】'!AO1071&lt;&gt;"",'（別紙１）原油換算シート【計画用】'!AO1071,"")</f>
        <v>(株)能勢・豊能まちづくりメニューA</v>
      </c>
      <c r="AP1071" s="65">
        <f>+IF('（別紙１）原油換算シート【計画用】'!AP1071&lt;&gt;"",'（別紙１）原油換算シート【計画用】'!AP1071,"")</f>
        <v>0</v>
      </c>
      <c r="AQ1071" s="1" t="str">
        <f>+IF('（別紙１）原油換算シート【計画用】'!AQ1071&lt;&gt;"",'（別紙１）原油換算シート【計画用】'!AQ1071,"")</f>
        <v/>
      </c>
    </row>
    <row r="1072" spans="39:43">
      <c r="AM1072" s="40">
        <f>+IF('（別紙１）原油換算シート【計画用】'!AM1072&lt;&gt;"",'（別紙１）原油換算シート【計画用】'!AM1072,"")</f>
        <v>1058</v>
      </c>
      <c r="AN1072" s="40" t="str">
        <f>+IF('（別紙１）原油換算シート【計画用】'!AN1072&lt;&gt;"",'（別紙１）原油換算シート【計画用】'!AN1072,"")</f>
        <v>A0668</v>
      </c>
      <c r="AO1072" s="64" t="str">
        <f>+IF('（別紙１）原油換算シート【計画用】'!AO1072&lt;&gt;"",'（別紙１）原油換算シート【計画用】'!AO1072,"")</f>
        <v>(株)能勢・豊能まちづくりメニューB(残差)</v>
      </c>
      <c r="AP1072" s="65">
        <f>+IF('（別紙１）原油換算シート【計画用】'!AP1072&lt;&gt;"",'（別紙１）原油換算シート【計画用】'!AP1072,"")</f>
        <v>0</v>
      </c>
      <c r="AQ1072" s="1" t="str">
        <f>+IF('（別紙１）原油換算シート【計画用】'!AQ1072&lt;&gt;"",'（別紙１）原油換算シート【計画用】'!AQ1072,"")</f>
        <v/>
      </c>
    </row>
    <row r="1073" spans="39:43">
      <c r="AM1073" s="40">
        <f>+IF('（別紙１）原油換算シート【計画用】'!AM1073&lt;&gt;"",'（別紙１）原油換算シート【計画用】'!AM1073,"")</f>
        <v>1059</v>
      </c>
      <c r="AN1073" s="40" t="str">
        <f>+IF('（別紙１）原油換算シート【計画用】'!AN1073&lt;&gt;"",'（別紙１）原油換算シート【計画用】'!AN1073,"")</f>
        <v>A0668</v>
      </c>
      <c r="AO1073" s="64" t="str">
        <f>+IF('（別紙１）原油換算シート【計画用】'!AO1073&lt;&gt;"",'（別紙１）原油換算シート【計画用】'!AO1073,"")</f>
        <v>(株)能勢・豊能まちづくり(参考値)事業者全体</v>
      </c>
      <c r="AP1073" s="65">
        <f>+IF('（別紙１）原油換算シート【計画用】'!AP1073&lt;&gt;"",'（別紙１）原油換算シート【計画用】'!AP1073,"")</f>
        <v>0</v>
      </c>
      <c r="AQ1073" s="1" t="str">
        <f>+IF('（別紙１）原油換算シート【計画用】'!AQ1073&lt;&gt;"",'（別紙１）原油換算シート【計画用】'!AQ1073,"")</f>
        <v/>
      </c>
    </row>
    <row r="1074" spans="39:43">
      <c r="AM1074" s="40">
        <f>+IF('（別紙１）原油換算シート【計画用】'!AM1074&lt;&gt;"",'（別紙１）原油換算シート【計画用】'!AM1074,"")</f>
        <v>1060</v>
      </c>
      <c r="AN1074" s="40" t="str">
        <f>+IF('（別紙１）原油換算シート【計画用】'!AN1074&lt;&gt;"",'（別紙１）原油換算シート【計画用】'!AN1074,"")</f>
        <v>A0670</v>
      </c>
      <c r="AO1074" s="64" t="str">
        <f>+IF('（別紙１）原油換算シート【計画用】'!AO1074&lt;&gt;"",'（別紙１）原油換算シート【計画用】'!AO1074,"")</f>
        <v>(株)再エネ思考電力</v>
      </c>
      <c r="AP1074" s="65">
        <f>+IF('（別紙１）原油換算シート【計画用】'!AP1074&lt;&gt;"",'（別紙１）原油換算シート【計画用】'!AP1074,"")</f>
        <v>6.3500000000000004E-4</v>
      </c>
      <c r="AQ1074" s="1" t="str">
        <f>+IF('（別紙１）原油換算シート【計画用】'!AQ1074&lt;&gt;"",'（別紙１）原油換算シート【計画用】'!AQ1074,"")</f>
        <v/>
      </c>
    </row>
    <row r="1075" spans="39:43">
      <c r="AM1075" s="40">
        <f>+IF('（別紙１）原油換算シート【計画用】'!AM1075&lt;&gt;"",'（別紙１）原油換算シート【計画用】'!AM1075,"")</f>
        <v>1061</v>
      </c>
      <c r="AN1075" s="40" t="str">
        <f>+IF('（別紙１）原油換算シート【計画用】'!AN1075&lt;&gt;"",'（別紙１）原油換算シート【計画用】'!AN1075,"")</f>
        <v>A0671</v>
      </c>
      <c r="AO1075" s="64" t="str">
        <f>+IF('（別紙１）原油換算シート【計画用】'!AO1075&lt;&gt;"",'（別紙１）原油換算シート【計画用】'!AO1075,"")</f>
        <v>(株)スマート</v>
      </c>
      <c r="AP1075" s="65">
        <f>+IF('（別紙１）原油換算シート【計画用】'!AP1075&lt;&gt;"",'（別紙１）原油換算シート【計画用】'!AP1075,"")</f>
        <v>6.3199999999999997E-4</v>
      </c>
      <c r="AQ1075" s="1" t="str">
        <f>+IF('（別紙１）原油換算シート【計画用】'!AQ1075&lt;&gt;"",'（別紙１）原油換算シート【計画用】'!AQ1075,"")</f>
        <v/>
      </c>
    </row>
    <row r="1076" spans="39:43">
      <c r="AM1076" s="40">
        <f>+IF('（別紙１）原油換算シート【計画用】'!AM1076&lt;&gt;"",'（別紙１）原油換算シート【計画用】'!AM1076,"")</f>
        <v>1062</v>
      </c>
      <c r="AN1076" s="40" t="str">
        <f>+IF('（別紙１）原油換算シート【計画用】'!AN1076&lt;&gt;"",'（別紙１）原油換算シート【計画用】'!AN1076,"")</f>
        <v>A0673</v>
      </c>
      <c r="AO1076" s="64" t="str">
        <f>+IF('（別紙１）原油換算シート【計画用】'!AO1076&lt;&gt;"",'（別紙１）原油換算シート【計画用】'!AO1076,"")</f>
        <v>(株)ジャパネットサービスイノベーション</v>
      </c>
      <c r="AP1076" s="65">
        <f>+IF('（別紙１）原油換算シート【計画用】'!AP1076&lt;&gt;"",'（別紙１）原油換算シート【計画用】'!AP1076,"")</f>
        <v>6.4400000000000004E-4</v>
      </c>
      <c r="AQ1076" s="1" t="str">
        <f>+IF('（別紙１）原油換算シート【計画用】'!AQ1076&lt;&gt;"",'（別紙１）原油換算シート【計画用】'!AQ1076,"")</f>
        <v/>
      </c>
    </row>
    <row r="1077" spans="39:43">
      <c r="AM1077" s="40">
        <f>+IF('（別紙１）原油換算シート【計画用】'!AM1077&lt;&gt;"",'（別紙１）原油換算シート【計画用】'!AM1077,"")</f>
        <v>1063</v>
      </c>
      <c r="AN1077" s="40" t="str">
        <f>+IF('（別紙１）原油換算シート【計画用】'!AN1077&lt;&gt;"",'（別紙１）原油換算シート【計画用】'!AN1077,"")</f>
        <v>A0676</v>
      </c>
      <c r="AO1077" s="64" t="str">
        <f>+IF('（別紙１）原油換算シート【計画用】'!AO1077&lt;&gt;"",'（別紙１）原油換算シート【計画用】'!AO1077,"")</f>
        <v>KBN(株)</v>
      </c>
      <c r="AP1077" s="65">
        <f>+IF('（別紙１）原油換算シート【計画用】'!AP1077&lt;&gt;"",'（別紙１）原油換算シート【計画用】'!AP1077,"")</f>
        <v>7.2599999999999997E-4</v>
      </c>
      <c r="AQ1077" s="1" t="str">
        <f>+IF('（別紙１）原油換算シート【計画用】'!AQ1077&lt;&gt;"",'（別紙１）原油換算シート【計画用】'!AQ1077,"")</f>
        <v/>
      </c>
    </row>
    <row r="1078" spans="39:43">
      <c r="AM1078" s="40">
        <f>+IF('（別紙１）原油換算シート【計画用】'!AM1078&lt;&gt;"",'（別紙１）原油換算シート【計画用】'!AM1078,"")</f>
        <v>1064</v>
      </c>
      <c r="AN1078" s="40" t="str">
        <f>+IF('（別紙１）原油換算シート【計画用】'!AN1078&lt;&gt;"",'（別紙１）原油換算シート【計画用】'!AN1078,"")</f>
        <v>A0677</v>
      </c>
      <c r="AO1078" s="64" t="str">
        <f>+IF('（別紙１）原油換算シート【計画用】'!AO1078&lt;&gt;"",'（別紙１）原油換算シート【計画用】'!AO1078,"")</f>
        <v>(株)しおさい電力メニューA</v>
      </c>
      <c r="AP1078" s="65">
        <f>+IF('（別紙１）原油換算シート【計画用】'!AP1078&lt;&gt;"",'（別紙１）原油換算シート【計画用】'!AP1078,"")</f>
        <v>0</v>
      </c>
      <c r="AQ1078" s="1" t="str">
        <f>+IF('（別紙１）原油換算シート【計画用】'!AQ1078&lt;&gt;"",'（別紙１）原油換算シート【計画用】'!AQ1078,"")</f>
        <v/>
      </c>
    </row>
    <row r="1079" spans="39:43">
      <c r="AM1079" s="40">
        <f>+IF('（別紙１）原油換算シート【計画用】'!AM1079&lt;&gt;"",'（別紙１）原油換算シート【計画用】'!AM1079,"")</f>
        <v>1065</v>
      </c>
      <c r="AN1079" s="40" t="str">
        <f>+IF('（別紙１）原油換算シート【計画用】'!AN1079&lt;&gt;"",'（別紙１）原油換算シート【計画用】'!AN1079,"")</f>
        <v>A0677</v>
      </c>
      <c r="AO1079" s="64" t="str">
        <f>+IF('（別紙１）原油換算シート【計画用】'!AO1079&lt;&gt;"",'（別紙１）原油換算シート【計画用】'!AO1079,"")</f>
        <v>(株)しおさい電力メニューB</v>
      </c>
      <c r="AP1079" s="65">
        <f>+IF('（別紙１）原油換算シート【計画用】'!AP1079&lt;&gt;"",'（別紙１）原油換算シート【計画用】'!AP1079,"")</f>
        <v>0</v>
      </c>
      <c r="AQ1079" s="1" t="str">
        <f>+IF('（別紙１）原油換算シート【計画用】'!AQ1079&lt;&gt;"",'（別紙１）原油換算シート【計画用】'!AQ1079,"")</f>
        <v/>
      </c>
    </row>
    <row r="1080" spans="39:43">
      <c r="AM1080" s="40">
        <f>+IF('（別紙１）原油換算シート【計画用】'!AM1080&lt;&gt;"",'（別紙１）原油換算シート【計画用】'!AM1080,"")</f>
        <v>1066</v>
      </c>
      <c r="AN1080" s="40" t="str">
        <f>+IF('（別紙１）原油換算シート【計画用】'!AN1080&lt;&gt;"",'（別紙１）原油換算シート【計画用】'!AN1080,"")</f>
        <v>A0677</v>
      </c>
      <c r="AO1080" s="64" t="str">
        <f>+IF('（別紙１）原油換算シート【計画用】'!AO1080&lt;&gt;"",'（別紙１）原油換算シート【計画用】'!AO1080,"")</f>
        <v>(株)しおさい電力メニューC(残差)</v>
      </c>
      <c r="AP1080" s="65">
        <f>+IF('（別紙１）原油換算シート【計画用】'!AP1080&lt;&gt;"",'（別紙１）原油換算シート【計画用】'!AP1080,"")</f>
        <v>4.1800000000000002E-4</v>
      </c>
      <c r="AQ1080" s="1" t="str">
        <f>+IF('（別紙１）原油換算シート【計画用】'!AQ1080&lt;&gt;"",'（別紙１）原油換算シート【計画用】'!AQ1080,"")</f>
        <v/>
      </c>
    </row>
    <row r="1081" spans="39:43">
      <c r="AM1081" s="40">
        <f>+IF('（別紙１）原油換算シート【計画用】'!AM1081&lt;&gt;"",'（別紙１）原油換算シート【計画用】'!AM1081,"")</f>
        <v>1067</v>
      </c>
      <c r="AN1081" s="40" t="str">
        <f>+IF('（別紙１）原油換算シート【計画用】'!AN1081&lt;&gt;"",'（別紙１）原油換算シート【計画用】'!AN1081,"")</f>
        <v>A0677</v>
      </c>
      <c r="AO1081" s="64" t="str">
        <f>+IF('（別紙１）原油換算シート【計画用】'!AO1081&lt;&gt;"",'（別紙１）原油換算シート【計画用】'!AO1081,"")</f>
        <v>(株)しおさい電力(参考値)事業者全体</v>
      </c>
      <c r="AP1081" s="65">
        <f>+IF('（別紙１）原油換算シート【計画用】'!AP1081&lt;&gt;"",'（別紙１）原油換算シート【計画用】'!AP1081,"")</f>
        <v>3.6699999999999998E-4</v>
      </c>
      <c r="AQ1081" s="1" t="str">
        <f>+IF('（別紙１）原油換算シート【計画用】'!AQ1081&lt;&gt;"",'（別紙１）原油換算シート【計画用】'!AQ1081,"")</f>
        <v/>
      </c>
    </row>
    <row r="1082" spans="39:43">
      <c r="AM1082" s="40">
        <f>+IF('（別紙１）原油換算シート【計画用】'!AM1082&lt;&gt;"",'（別紙１）原油換算シート【計画用】'!AM1082,"")</f>
        <v>1068</v>
      </c>
      <c r="AN1082" s="40" t="str">
        <f>+IF('（別紙１）原油換算シート【計画用】'!AN1082&lt;&gt;"",'（別紙１）原油換算シート【計画用】'!AN1082,"")</f>
        <v>A0680</v>
      </c>
      <c r="AO1082" s="64" t="str">
        <f>+IF('（別紙１）原油換算シート【計画用】'!AO1082&lt;&gt;"",'（別紙１）原油換算シート【計画用】'!AO1082,"")</f>
        <v>会津エナジー(株)メニューA</v>
      </c>
      <c r="AP1082" s="65">
        <f>+IF('（別紙１）原油換算シート【計画用】'!AP1082&lt;&gt;"",'（別紙１）原油換算シート【計画用】'!AP1082,"")</f>
        <v>0</v>
      </c>
      <c r="AQ1082" s="1" t="str">
        <f>+IF('（別紙１）原油換算シート【計画用】'!AQ1082&lt;&gt;"",'（別紙１）原油換算シート【計画用】'!AQ1082,"")</f>
        <v/>
      </c>
    </row>
    <row r="1083" spans="39:43">
      <c r="AM1083" s="40">
        <f>+IF('（別紙１）原油換算シート【計画用】'!AM1083&lt;&gt;"",'（別紙１）原油換算シート【計画用】'!AM1083,"")</f>
        <v>1069</v>
      </c>
      <c r="AN1083" s="40" t="str">
        <f>+IF('（別紙１）原油換算シート【計画用】'!AN1083&lt;&gt;"",'（別紙１）原油換算シート【計画用】'!AN1083,"")</f>
        <v>A0680</v>
      </c>
      <c r="AO1083" s="64" t="str">
        <f>+IF('（別紙１）原油換算シート【計画用】'!AO1083&lt;&gt;"",'（別紙１）原油換算シート【計画用】'!AO1083,"")</f>
        <v>会津エナジー(株)メニューB</v>
      </c>
      <c r="AP1083" s="65">
        <f>+IF('（別紙１）原油換算シート【計画用】'!AP1083&lt;&gt;"",'（別紙１）原油換算シート【計画用】'!AP1083,"")</f>
        <v>0</v>
      </c>
      <c r="AQ1083" s="1" t="str">
        <f>+IF('（別紙１）原油換算シート【計画用】'!AQ1083&lt;&gt;"",'（別紙１）原油換算シート【計画用】'!AQ1083,"")</f>
        <v/>
      </c>
    </row>
    <row r="1084" spans="39:43">
      <c r="AM1084" s="40">
        <f>+IF('（別紙１）原油換算シート【計画用】'!AM1084&lt;&gt;"",'（別紙１）原油換算シート【計画用】'!AM1084,"")</f>
        <v>1070</v>
      </c>
      <c r="AN1084" s="40" t="str">
        <f>+IF('（別紙１）原油換算シート【計画用】'!AN1084&lt;&gt;"",'（別紙１）原油換算シート【計画用】'!AN1084,"")</f>
        <v>A0680</v>
      </c>
      <c r="AO1084" s="64" t="str">
        <f>+IF('（別紙１）原油換算シート【計画用】'!AO1084&lt;&gt;"",'（別紙１）原油換算シート【計画用】'!AO1084,"")</f>
        <v>会津エナジー(株)メニューC</v>
      </c>
      <c r="AP1084" s="65">
        <f>+IF('（別紙１）原油換算シート【計画用】'!AP1084&lt;&gt;"",'（別紙１）原油換算シート【計画用】'!AP1084,"")</f>
        <v>0</v>
      </c>
      <c r="AQ1084" s="1" t="str">
        <f>+IF('（別紙１）原油換算シート【計画用】'!AQ1084&lt;&gt;"",'（別紙１）原油換算シート【計画用】'!AQ1084,"")</f>
        <v/>
      </c>
    </row>
    <row r="1085" spans="39:43">
      <c r="AM1085" s="40">
        <f>+IF('（別紙１）原油換算シート【計画用】'!AM1085&lt;&gt;"",'（別紙１）原油換算シート【計画用】'!AM1085,"")</f>
        <v>1071</v>
      </c>
      <c r="AN1085" s="40" t="str">
        <f>+IF('（別紙１）原油換算シート【計画用】'!AN1085&lt;&gt;"",'（別紙１）原油換算シート【計画用】'!AN1085,"")</f>
        <v>A0680</v>
      </c>
      <c r="AO1085" s="64" t="str">
        <f>+IF('（別紙１）原油換算シート【計画用】'!AO1085&lt;&gt;"",'（別紙１）原油換算シート【計画用】'!AO1085,"")</f>
        <v>会津エナジー(株)メニューD</v>
      </c>
      <c r="AP1085" s="65">
        <f>+IF('（別紙１）原油換算シート【計画用】'!AP1085&lt;&gt;"",'（別紙１）原油換算シート【計画用】'!AP1085,"")</f>
        <v>0</v>
      </c>
      <c r="AQ1085" s="1" t="str">
        <f>+IF('（別紙１）原油換算シート【計画用】'!AQ1085&lt;&gt;"",'（別紙１）原油換算シート【計画用】'!AQ1085,"")</f>
        <v/>
      </c>
    </row>
    <row r="1086" spans="39:43">
      <c r="AM1086" s="40">
        <f>+IF('（別紙１）原油換算シート【計画用】'!AM1086&lt;&gt;"",'（別紙１）原油換算シート【計画用】'!AM1086,"")</f>
        <v>1072</v>
      </c>
      <c r="AN1086" s="40" t="str">
        <f>+IF('（別紙１）原油換算シート【計画用】'!AN1086&lt;&gt;"",'（別紙１）原油換算シート【計画用】'!AN1086,"")</f>
        <v>A0680</v>
      </c>
      <c r="AO1086" s="64" t="str">
        <f>+IF('（別紙１）原油換算シート【計画用】'!AO1086&lt;&gt;"",'（別紙１）原油換算シート【計画用】'!AO1086,"")</f>
        <v>会津エナジー(株)メニューE</v>
      </c>
      <c r="AP1086" s="65">
        <f>+IF('（別紙１）原油換算シート【計画用】'!AP1086&lt;&gt;"",'（別紙１）原油換算シート【計画用】'!AP1086,"")</f>
        <v>0</v>
      </c>
      <c r="AQ1086" s="1" t="str">
        <f>+IF('（別紙１）原油換算シート【計画用】'!AQ1086&lt;&gt;"",'（別紙１）原油換算シート【計画用】'!AQ1086,"")</f>
        <v/>
      </c>
    </row>
    <row r="1087" spans="39:43">
      <c r="AM1087" s="40">
        <f>+IF('（別紙１）原油換算シート【計画用】'!AM1087&lt;&gt;"",'（別紙１）原油換算シート【計画用】'!AM1087,"")</f>
        <v>1073</v>
      </c>
      <c r="AN1087" s="40" t="str">
        <f>+IF('（別紙１）原油換算シート【計画用】'!AN1087&lt;&gt;"",'（別紙１）原油換算シート【計画用】'!AN1087,"")</f>
        <v>A0680</v>
      </c>
      <c r="AO1087" s="64" t="str">
        <f>+IF('（別紙１）原油換算シート【計画用】'!AO1087&lt;&gt;"",'（別紙１）原油換算シート【計画用】'!AO1087,"")</f>
        <v>会津エナジー(株)メニューF</v>
      </c>
      <c r="AP1087" s="65">
        <f>+IF('（別紙１）原油換算シート【計画用】'!AP1087&lt;&gt;"",'（別紙１）原油換算シート【計画用】'!AP1087,"")</f>
        <v>0</v>
      </c>
      <c r="AQ1087" s="1" t="str">
        <f>+IF('（別紙１）原油換算シート【計画用】'!AQ1087&lt;&gt;"",'（別紙１）原油換算シート【計画用】'!AQ1087,"")</f>
        <v/>
      </c>
    </row>
    <row r="1088" spans="39:43">
      <c r="AM1088" s="40">
        <f>+IF('（別紙１）原油換算シート【計画用】'!AM1088&lt;&gt;"",'（別紙１）原油換算シート【計画用】'!AM1088,"")</f>
        <v>1074</v>
      </c>
      <c r="AN1088" s="40" t="str">
        <f>+IF('（別紙１）原油換算シート【計画用】'!AN1088&lt;&gt;"",'（別紙１）原油換算シート【計画用】'!AN1088,"")</f>
        <v>A0680</v>
      </c>
      <c r="AO1088" s="64" t="str">
        <f>+IF('（別紙１）原油換算シート【計画用】'!AO1088&lt;&gt;"",'（別紙１）原油換算シート【計画用】'!AO1088,"")</f>
        <v>会津エナジー(株)メニューG</v>
      </c>
      <c r="AP1088" s="65">
        <f>+IF('（別紙１）原油換算シート【計画用】'!AP1088&lt;&gt;"",'（別紙１）原油換算シート【計画用】'!AP1088,"")</f>
        <v>0</v>
      </c>
      <c r="AQ1088" s="1" t="str">
        <f>+IF('（別紙１）原油換算シート【計画用】'!AQ1088&lt;&gt;"",'（別紙１）原油換算シート【計画用】'!AQ1088,"")</f>
        <v/>
      </c>
    </row>
    <row r="1089" spans="39:43">
      <c r="AM1089" s="40">
        <f>+IF('（別紙１）原油換算シート【計画用】'!AM1089&lt;&gt;"",'（別紙１）原油換算シート【計画用】'!AM1089,"")</f>
        <v>1075</v>
      </c>
      <c r="AN1089" s="40" t="str">
        <f>+IF('（別紙１）原油換算シート【計画用】'!AN1089&lt;&gt;"",'（別紙１）原油換算シート【計画用】'!AN1089,"")</f>
        <v>A0680</v>
      </c>
      <c r="AO1089" s="64" t="str">
        <f>+IF('（別紙１）原油換算シート【計画用】'!AO1089&lt;&gt;"",'（別紙１）原油換算シート【計画用】'!AO1089,"")</f>
        <v>会津エナジー(株)メニューH</v>
      </c>
      <c r="AP1089" s="65">
        <f>+IF('（別紙１）原油換算シート【計画用】'!AP1089&lt;&gt;"",'（別紙１）原油換算シート【計画用】'!AP1089,"")</f>
        <v>0</v>
      </c>
      <c r="AQ1089" s="1" t="str">
        <f>+IF('（別紙１）原油換算シート【計画用】'!AQ1089&lt;&gt;"",'（別紙１）原油換算シート【計画用】'!AQ1089,"")</f>
        <v/>
      </c>
    </row>
    <row r="1090" spans="39:43">
      <c r="AM1090" s="40">
        <f>+IF('（別紙１）原油換算シート【計画用】'!AM1090&lt;&gt;"",'（別紙１）原油換算シート【計画用】'!AM1090,"")</f>
        <v>1076</v>
      </c>
      <c r="AN1090" s="40" t="str">
        <f>+IF('（別紙１）原油換算シート【計画用】'!AN1090&lt;&gt;"",'（別紙１）原油換算シート【計画用】'!AN1090,"")</f>
        <v>A0680</v>
      </c>
      <c r="AO1090" s="64" t="str">
        <f>+IF('（別紙１）原油換算シート【計画用】'!AO1090&lt;&gt;"",'（別紙１）原油換算シート【計画用】'!AO1090,"")</f>
        <v>会津エナジー(株)メニューI</v>
      </c>
      <c r="AP1090" s="65">
        <f>+IF('（別紙１）原油換算シート【計画用】'!AP1090&lt;&gt;"",'（別紙１）原油換算シート【計画用】'!AP1090,"")</f>
        <v>0</v>
      </c>
      <c r="AQ1090" s="1" t="str">
        <f>+IF('（別紙１）原油換算シート【計画用】'!AQ1090&lt;&gt;"",'（別紙１）原油換算シート【計画用】'!AQ1090,"")</f>
        <v/>
      </c>
    </row>
    <row r="1091" spans="39:43">
      <c r="AM1091" s="40">
        <f>+IF('（別紙１）原油換算シート【計画用】'!AM1091&lt;&gt;"",'（別紙１）原油換算シート【計画用】'!AM1091,"")</f>
        <v>1077</v>
      </c>
      <c r="AN1091" s="40" t="str">
        <f>+IF('（別紙１）原油換算シート【計画用】'!AN1091&lt;&gt;"",'（別紙１）原油換算シート【計画用】'!AN1091,"")</f>
        <v>A0680</v>
      </c>
      <c r="AO1091" s="64" t="str">
        <f>+IF('（別紙１）原油換算シート【計画用】'!AO1091&lt;&gt;"",'（別紙１）原油換算シート【計画用】'!AO1091,"")</f>
        <v>会津エナジー(株)メニューJ</v>
      </c>
      <c r="AP1091" s="65">
        <f>+IF('（別紙１）原油換算シート【計画用】'!AP1091&lt;&gt;"",'（別紙１）原油換算シート【計画用】'!AP1091,"")</f>
        <v>0</v>
      </c>
      <c r="AQ1091" s="1" t="str">
        <f>+IF('（別紙１）原油換算シート【計画用】'!AQ1091&lt;&gt;"",'（別紙１）原油換算シート【計画用】'!AQ1091,"")</f>
        <v/>
      </c>
    </row>
    <row r="1092" spans="39:43">
      <c r="AM1092" s="40">
        <f>+IF('（別紙１）原油換算シート【計画用】'!AM1092&lt;&gt;"",'（別紙１）原油換算シート【計画用】'!AM1092,"")</f>
        <v>1078</v>
      </c>
      <c r="AN1092" s="40" t="str">
        <f>+IF('（別紙１）原油換算シート【計画用】'!AN1092&lt;&gt;"",'（別紙１）原油換算シート【計画用】'!AN1092,"")</f>
        <v>A0680</v>
      </c>
      <c r="AO1092" s="64" t="str">
        <f>+IF('（別紙１）原油換算シート【計画用】'!AO1092&lt;&gt;"",'（別紙１）原油換算シート【計画用】'!AO1092,"")</f>
        <v>会津エナジー(株)メニューK</v>
      </c>
      <c r="AP1092" s="65">
        <f>+IF('（別紙１）原油換算シート【計画用】'!AP1092&lt;&gt;"",'（別紙１）原油換算シート【計画用】'!AP1092,"")</f>
        <v>0</v>
      </c>
      <c r="AQ1092" s="1" t="str">
        <f>+IF('（別紙１）原油換算シート【計画用】'!AQ1092&lt;&gt;"",'（別紙１）原油換算シート【計画用】'!AQ1092,"")</f>
        <v/>
      </c>
    </row>
    <row r="1093" spans="39:43">
      <c r="AM1093" s="40">
        <f>+IF('（別紙１）原油換算シート【計画用】'!AM1093&lt;&gt;"",'（別紙１）原油換算シート【計画用】'!AM1093,"")</f>
        <v>1079</v>
      </c>
      <c r="AN1093" s="40" t="str">
        <f>+IF('（別紙１）原油換算シート【計画用】'!AN1093&lt;&gt;"",'（別紙１）原油換算シート【計画用】'!AN1093,"")</f>
        <v>A0680</v>
      </c>
      <c r="AO1093" s="64" t="str">
        <f>+IF('（別紙１）原油換算シート【計画用】'!AO1093&lt;&gt;"",'（別紙１）原油換算シート【計画用】'!AO1093,"")</f>
        <v>会津エナジー(株)メニューL(残差)</v>
      </c>
      <c r="AP1093" s="65">
        <f>+IF('（別紙１）原油換算シート【計画用】'!AP1093&lt;&gt;"",'（別紙１）原油換算シート【計画用】'!AP1093,"")</f>
        <v>4.2200000000000001E-4</v>
      </c>
      <c r="AQ1093" s="1" t="str">
        <f>+IF('（別紙１）原油換算シート【計画用】'!AQ1093&lt;&gt;"",'（別紙１）原油換算シート【計画用】'!AQ1093,"")</f>
        <v>※</v>
      </c>
    </row>
    <row r="1094" spans="39:43">
      <c r="AM1094" s="40">
        <f>+IF('（別紙１）原油換算シート【計画用】'!AM1094&lt;&gt;"",'（別紙１）原油換算シート【計画用】'!AM1094,"")</f>
        <v>1080</v>
      </c>
      <c r="AN1094" s="40" t="str">
        <f>+IF('（別紙１）原油換算シート【計画用】'!AN1094&lt;&gt;"",'（別紙１）原油換算シート【計画用】'!AN1094,"")</f>
        <v>A0680</v>
      </c>
      <c r="AO1094" s="64" t="str">
        <f>+IF('（別紙１）原油換算シート【計画用】'!AO1094&lt;&gt;"",'（別紙１）原油換算シート【計画用】'!AO1094,"")</f>
        <v>会津エナジー(株)(参考値)事業者全体</v>
      </c>
      <c r="AP1094" s="65">
        <f>+IF('（別紙１）原油換算シート【計画用】'!AP1094&lt;&gt;"",'（別紙１）原油換算シート【計画用】'!AP1094,"")</f>
        <v>1.0000000000000001E-5</v>
      </c>
      <c r="AQ1094" s="1" t="str">
        <f>+IF('（別紙１）原油換算シート【計画用】'!AQ1094&lt;&gt;"",'（別紙１）原油換算シート【計画用】'!AQ1094,"")</f>
        <v/>
      </c>
    </row>
    <row r="1095" spans="39:43">
      <c r="AM1095" s="40">
        <f>+IF('（別紙１）原油換算シート【計画用】'!AM1095&lt;&gt;"",'（別紙１）原油換算シート【計画用】'!AM1095,"")</f>
        <v>1081</v>
      </c>
      <c r="AN1095" s="40" t="str">
        <f>+IF('（別紙１）原油換算シート【計画用】'!AN1095&lt;&gt;"",'（別紙１）原油換算シート【計画用】'!AN1095,"")</f>
        <v>A0681</v>
      </c>
      <c r="AO1095" s="64" t="str">
        <f>+IF('（別紙１）原油換算シート【計画用】'!AO1095&lt;&gt;"",'（別紙１）原油換算シート【計画用】'!AO1095,"")</f>
        <v>うべ未来エネルギー(株)メニューA</v>
      </c>
      <c r="AP1095" s="65">
        <f>+IF('（別紙１）原油換算シート【計画用】'!AP1095&lt;&gt;"",'（別紙１）原油換算シート【計画用】'!AP1095,"")</f>
        <v>0</v>
      </c>
      <c r="AQ1095" s="1" t="str">
        <f>+IF('（別紙１）原油換算シート【計画用】'!AQ1095&lt;&gt;"",'（別紙１）原油換算シート【計画用】'!AQ1095,"")</f>
        <v/>
      </c>
    </row>
    <row r="1096" spans="39:43">
      <c r="AM1096" s="40">
        <f>+IF('（別紙１）原油換算シート【計画用】'!AM1096&lt;&gt;"",'（別紙１）原油換算シート【計画用】'!AM1096,"")</f>
        <v>1082</v>
      </c>
      <c r="AN1096" s="40" t="str">
        <f>+IF('（別紙１）原油換算シート【計画用】'!AN1096&lt;&gt;"",'（別紙１）原油換算シート【計画用】'!AN1096,"")</f>
        <v>A0681</v>
      </c>
      <c r="AO1096" s="64" t="str">
        <f>+IF('（別紙１）原油換算シート【計画用】'!AO1096&lt;&gt;"",'（別紙１）原油換算シート【計画用】'!AO1096,"")</f>
        <v>うべ未来エネルギー(株)メニューB(残差)</v>
      </c>
      <c r="AP1096" s="65">
        <f>+IF('（別紙１）原油換算シート【計画用】'!AP1096&lt;&gt;"",'（別紙１）原油換算シート【計画用】'!AP1096,"")</f>
        <v>5.5599999999999996E-4</v>
      </c>
      <c r="AQ1096" s="1" t="str">
        <f>+IF('（別紙１）原油換算シート【計画用】'!AQ1096&lt;&gt;"",'（別紙１）原油換算シート【計画用】'!AQ1096,"")</f>
        <v/>
      </c>
    </row>
    <row r="1097" spans="39:43">
      <c r="AM1097" s="40">
        <f>+IF('（別紙１）原油換算シート【計画用】'!AM1097&lt;&gt;"",'（別紙１）原油換算シート【計画用】'!AM1097,"")</f>
        <v>1083</v>
      </c>
      <c r="AN1097" s="40" t="str">
        <f>+IF('（別紙１）原油換算シート【計画用】'!AN1097&lt;&gt;"",'（別紙１）原油換算シート【計画用】'!AN1097,"")</f>
        <v>A0681</v>
      </c>
      <c r="AO1097" s="64" t="str">
        <f>+IF('（別紙１）原油換算シート【計画用】'!AO1097&lt;&gt;"",'（別紙１）原油換算シート【計画用】'!AO1097,"")</f>
        <v>うべ未来エネルギー(株)(参考値)事業者全体</v>
      </c>
      <c r="AP1097" s="65">
        <f>+IF('（別紙１）原油換算シート【計画用】'!AP1097&lt;&gt;"",'（別紙１）原油換算シート【計画用】'!AP1097,"")</f>
        <v>5.5000000000000003E-4</v>
      </c>
      <c r="AQ1097" s="1" t="str">
        <f>+IF('（別紙１）原油換算シート【計画用】'!AQ1097&lt;&gt;"",'（別紙１）原油換算シート【計画用】'!AQ1097,"")</f>
        <v/>
      </c>
    </row>
    <row r="1098" spans="39:43">
      <c r="AM1098" s="40">
        <f>+IF('（別紙１）原油換算シート【計画用】'!AM1098&lt;&gt;"",'（別紙１）原油換算シート【計画用】'!AM1098,"")</f>
        <v>1084</v>
      </c>
      <c r="AN1098" s="40" t="str">
        <f>+IF('（別紙１）原油換算シート【計画用】'!AN1098&lt;&gt;"",'（別紙１）原油換算シート【計画用】'!AN1098,"")</f>
        <v>A0683</v>
      </c>
      <c r="AO1098" s="64" t="str">
        <f>+IF('（別紙１）原油換算シート【計画用】'!AO1098&lt;&gt;"",'（別紙１）原油換算シート【計画用】'!AO1098,"")</f>
        <v>永井自動車工業(株)</v>
      </c>
      <c r="AP1098" s="65">
        <f>+IF('（別紙１）原油換算シート【計画用】'!AP1098&lt;&gt;"",'（別紙１）原油換算シート【計画用】'!AP1098,"")</f>
        <v>4.9600000000000002E-4</v>
      </c>
      <c r="AQ1098" s="1" t="str">
        <f>+IF('（別紙１）原油換算シート【計画用】'!AQ1098&lt;&gt;"",'（別紙１）原油換算シート【計画用】'!AQ1098,"")</f>
        <v/>
      </c>
    </row>
    <row r="1099" spans="39:43">
      <c r="AM1099" s="40">
        <f>+IF('（別紙１）原油換算シート【計画用】'!AM1099&lt;&gt;"",'（別紙１）原油換算シート【計画用】'!AM1099,"")</f>
        <v>1085</v>
      </c>
      <c r="AN1099" s="40" t="str">
        <f>+IF('（別紙１）原油換算シート【計画用】'!AN1099&lt;&gt;"",'（別紙１）原油換算シート【計画用】'!AN1099,"")</f>
        <v>A0685</v>
      </c>
      <c r="AO1099" s="64" t="str">
        <f>+IF('（別紙１）原油換算シート【計画用】'!AO1099&lt;&gt;"",'（別紙１）原油換算シート【計画用】'!AO1099,"")</f>
        <v>陸前高田しみんエネルギー(株)</v>
      </c>
      <c r="AP1099" s="65">
        <f>+IF('（別紙１）原油換算シート【計画用】'!AP1099&lt;&gt;"",'（別紙１）原油換算シート【計画用】'!AP1099,"")</f>
        <v>5.44E-4</v>
      </c>
      <c r="AQ1099" s="1" t="str">
        <f>+IF('（別紙１）原油換算シート【計画用】'!AQ1099&lt;&gt;"",'（別紙１）原油換算シート【計画用】'!AQ1099,"")</f>
        <v/>
      </c>
    </row>
    <row r="1100" spans="39:43">
      <c r="AM1100" s="40">
        <f>+IF('（別紙１）原油換算シート【計画用】'!AM1100&lt;&gt;"",'（別紙１）原油換算シート【計画用】'!AM1100,"")</f>
        <v>1086</v>
      </c>
      <c r="AN1100" s="40" t="str">
        <f>+IF('（別紙１）原油換算シート【計画用】'!AN1100&lt;&gt;"",'（別紙１）原油換算シート【計画用】'!AN1100,"")</f>
        <v>A0687</v>
      </c>
      <c r="AO1100" s="64" t="str">
        <f>+IF('（別紙１）原油換算シート【計画用】'!AO1100&lt;&gt;"",'（別紙１）原油換算シート【計画用】'!AO1100,"")</f>
        <v>(株)チャームドライフ</v>
      </c>
      <c r="AP1100" s="65">
        <f>+IF('（別紙１）原油換算シート【計画用】'!AP1100&lt;&gt;"",'（別紙１）原油換算シート【計画用】'!AP1100,"")</f>
        <v>5.5400000000000002E-4</v>
      </c>
      <c r="AQ1100" s="1" t="str">
        <f>+IF('（別紙１）原油換算シート【計画用】'!AQ1100&lt;&gt;"",'（別紙１）原油換算シート【計画用】'!AQ1100,"")</f>
        <v/>
      </c>
    </row>
    <row r="1101" spans="39:43">
      <c r="AM1101" s="40">
        <f>+IF('（別紙１）原油換算シート【計画用】'!AM1101&lt;&gt;"",'（別紙１）原油換算シート【計画用】'!AM1101,"")</f>
        <v>1087</v>
      </c>
      <c r="AN1101" s="40" t="str">
        <f>+IF('（別紙１）原油換算シート【計画用】'!AN1101&lt;&gt;"",'（別紙１）原油換算シート【計画用】'!AN1101,"")</f>
        <v>A0689</v>
      </c>
      <c r="AO1101" s="64" t="str">
        <f>+IF('（別紙１）原油換算シート【計画用】'!AO1101&lt;&gt;"",'（別紙１）原油換算シート【計画用】'!AO1101,"")</f>
        <v>スターティア(株)メニューA</v>
      </c>
      <c r="AP1101" s="65">
        <f>+IF('（別紙１）原油換算シート【計画用】'!AP1101&lt;&gt;"",'（別紙１）原油換算シート【計画用】'!AP1101,"")</f>
        <v>2.3E-5</v>
      </c>
      <c r="AQ1101" s="1" t="str">
        <f>+IF('（別紙１）原油換算シート【計画用】'!AQ1101&lt;&gt;"",'（別紙１）原油換算シート【計画用】'!AQ1101,"")</f>
        <v/>
      </c>
    </row>
    <row r="1102" spans="39:43">
      <c r="AM1102" s="40">
        <f>+IF('（別紙１）原油換算シート【計画用】'!AM1102&lt;&gt;"",'（別紙１）原油換算シート【計画用】'!AM1102,"")</f>
        <v>1088</v>
      </c>
      <c r="AN1102" s="40" t="str">
        <f>+IF('（別紙１）原油換算シート【計画用】'!AN1102&lt;&gt;"",'（別紙１）原油換算シート【計画用】'!AN1102,"")</f>
        <v>A0689</v>
      </c>
      <c r="AO1102" s="64" t="str">
        <f>+IF('（別紙１）原油換算シート【計画用】'!AO1102&lt;&gt;"",'（別紙１）原油換算シート【計画用】'!AO1102,"")</f>
        <v>スターティア(株)メニューB(残差)</v>
      </c>
      <c r="AP1102" s="65">
        <f>+IF('（別紙１）原油換算シート【計画用】'!AP1102&lt;&gt;"",'（別紙１）原油換算シート【計画用】'!AP1102,"")</f>
        <v>6.6100000000000002E-4</v>
      </c>
      <c r="AQ1102" s="1" t="str">
        <f>+IF('（別紙１）原油換算シート【計画用】'!AQ1102&lt;&gt;"",'（別紙１）原油換算シート【計画用】'!AQ1102,"")</f>
        <v/>
      </c>
    </row>
    <row r="1103" spans="39:43">
      <c r="AM1103" s="40">
        <f>+IF('（別紙１）原油換算シート【計画用】'!AM1103&lt;&gt;"",'（別紙１）原油換算シート【計画用】'!AM1103,"")</f>
        <v>1089</v>
      </c>
      <c r="AN1103" s="40" t="str">
        <f>+IF('（別紙１）原油換算シート【計画用】'!AN1103&lt;&gt;"",'（別紙１）原油換算シート【計画用】'!AN1103,"")</f>
        <v>A0689</v>
      </c>
      <c r="AO1103" s="64" t="str">
        <f>+IF('（別紙１）原油換算シート【計画用】'!AO1103&lt;&gt;"",'（別紙１）原油換算シート【計画用】'!AO1103,"")</f>
        <v>スターティア(株)(参考値)事業者全体</v>
      </c>
      <c r="AP1103" s="65">
        <f>+IF('（別紙１）原油換算シート【計画用】'!AP1103&lt;&gt;"",'（別紙１）原油換算シート【計画用】'!AP1103,"")</f>
        <v>6.6E-4</v>
      </c>
      <c r="AQ1103" s="1" t="str">
        <f>+IF('（別紙１）原油換算シート【計画用】'!AQ1103&lt;&gt;"",'（別紙１）原油換算シート【計画用】'!AQ1103,"")</f>
        <v/>
      </c>
    </row>
    <row r="1104" spans="39:43">
      <c r="AM1104" s="40">
        <f>+IF('（別紙１）原油換算シート【計画用】'!AM1104&lt;&gt;"",'（別紙１）原油換算シート【計画用】'!AM1104,"")</f>
        <v>1090</v>
      </c>
      <c r="AN1104" s="40" t="str">
        <f>+IF('（別紙１）原油換算シート【計画用】'!AN1104&lt;&gt;"",'（別紙１）原油換算シート【計画用】'!AN1104,"")</f>
        <v>A0690</v>
      </c>
      <c r="AO1104" s="64" t="str">
        <f>+IF('（別紙１）原油換算シート【計画用】'!AO1104&lt;&gt;"",'（別紙１）原油換算シート【計画用】'!AO1104,"")</f>
        <v>東広島スマートエネルギー(株)</v>
      </c>
      <c r="AP1104" s="65">
        <f>+IF('（別紙１）原油換算シート【計画用】'!AP1104&lt;&gt;"",'（別紙１）原油換算シート【計画用】'!AP1104,"")</f>
        <v>3.68E-4</v>
      </c>
      <c r="AQ1104" s="1" t="str">
        <f>+IF('（別紙１）原油換算シート【計画用】'!AQ1104&lt;&gt;"",'（別紙１）原油換算シート【計画用】'!AQ1104,"")</f>
        <v/>
      </c>
    </row>
    <row r="1105" spans="39:43">
      <c r="AM1105" s="40">
        <f>+IF('（別紙１）原油換算シート【計画用】'!AM1105&lt;&gt;"",'（別紙１）原油換算シート【計画用】'!AM1105,"")</f>
        <v>1091</v>
      </c>
      <c r="AN1105" s="40" t="str">
        <f>+IF('（別紙１）原油換算シート【計画用】'!AN1105&lt;&gt;"",'（別紙１）原油換算シート【計画用】'!AN1105,"")</f>
        <v>A0692</v>
      </c>
      <c r="AO1105" s="64" t="str">
        <f>+IF('（別紙１）原油換算シート【計画用】'!AO1105&lt;&gt;"",'（別紙１）原油換算シート【計画用】'!AO1105,"")</f>
        <v>旭化成(株)メニューA</v>
      </c>
      <c r="AP1105" s="65">
        <f>+IF('（別紙１）原油換算シート【計画用】'!AP1105&lt;&gt;"",'（別紙１）原油換算シート【計画用】'!AP1105,"")</f>
        <v>3.5199999999999999E-4</v>
      </c>
      <c r="AQ1105" s="1" t="str">
        <f>+IF('（別紙１）原油換算シート【計画用】'!AQ1105&lt;&gt;"",'（別紙１）原油換算シート【計画用】'!AQ1105,"")</f>
        <v/>
      </c>
    </row>
    <row r="1106" spans="39:43">
      <c r="AM1106" s="40">
        <f>+IF('（別紙１）原油換算シート【計画用】'!AM1106&lt;&gt;"",'（別紙１）原油換算シート【計画用】'!AM1106,"")</f>
        <v>1092</v>
      </c>
      <c r="AN1106" s="40" t="str">
        <f>+IF('（別紙１）原油換算シート【計画用】'!AN1106&lt;&gt;"",'（別紙１）原油換算シート【計画用】'!AN1106,"")</f>
        <v>A0692</v>
      </c>
      <c r="AO1106" s="64" t="str">
        <f>+IF('（別紙１）原油換算シート【計画用】'!AO1106&lt;&gt;"",'（別紙１）原油換算シート【計画用】'!AO1106,"")</f>
        <v>旭化成(株)メニューB</v>
      </c>
      <c r="AP1106" s="65">
        <f>+IF('（別紙１）原油換算シート【計画用】'!AP1106&lt;&gt;"",'（別紙１）原油換算シート【計画用】'!AP1106,"")</f>
        <v>5.9900000000000003E-4</v>
      </c>
      <c r="AQ1106" s="1" t="str">
        <f>+IF('（別紙１）原油換算シート【計画用】'!AQ1106&lt;&gt;"",'（別紙１）原油換算シート【計画用】'!AQ1106,"")</f>
        <v/>
      </c>
    </row>
    <row r="1107" spans="39:43">
      <c r="AM1107" s="40">
        <f>+IF('（別紙１）原油換算シート【計画用】'!AM1107&lt;&gt;"",'（別紙１）原油換算シート【計画用】'!AM1107,"")</f>
        <v>1093</v>
      </c>
      <c r="AN1107" s="40" t="str">
        <f>+IF('（別紙１）原油換算シート【計画用】'!AN1107&lt;&gt;"",'（別紙１）原油換算シート【計画用】'!AN1107,"")</f>
        <v>A0692</v>
      </c>
      <c r="AO1107" s="64" t="str">
        <f>+IF('（別紙１）原油換算シート【計画用】'!AO1107&lt;&gt;"",'（別紙１）原油換算シート【計画用】'!AO1107,"")</f>
        <v>旭化成(株)メニューC</v>
      </c>
      <c r="AP1107" s="65">
        <f>+IF('（別紙１）原油換算シート【計画用】'!AP1107&lt;&gt;"",'（別紙１）原油換算シート【計画用】'!AP1107,"")</f>
        <v>3.77E-4</v>
      </c>
      <c r="AQ1107" s="1" t="str">
        <f>+IF('（別紙１）原油換算シート【計画用】'!AQ1107&lt;&gt;"",'（別紙１）原油換算シート【計画用】'!AQ1107,"")</f>
        <v/>
      </c>
    </row>
    <row r="1108" spans="39:43">
      <c r="AM1108" s="40">
        <f>+IF('（別紙１）原油換算シート【計画用】'!AM1108&lt;&gt;"",'（別紙１）原油換算シート【計画用】'!AM1108,"")</f>
        <v>1094</v>
      </c>
      <c r="AN1108" s="40" t="str">
        <f>+IF('（別紙１）原油換算シート【計画用】'!AN1108&lt;&gt;"",'（別紙１）原油換算シート【計画用】'!AN1108,"")</f>
        <v>A0692</v>
      </c>
      <c r="AO1108" s="64" t="str">
        <f>+IF('（別紙１）原油換算シート【計画用】'!AO1108&lt;&gt;"",'（別紙１）原油換算シート【計画用】'!AO1108,"")</f>
        <v>旭化成(株)メニューD</v>
      </c>
      <c r="AP1108" s="65">
        <f>+IF('（別紙１）原油換算シート【計画用】'!AP1108&lt;&gt;"",'（別紙１）原油換算シート【計画用】'!AP1108,"")</f>
        <v>3.5399999999999999E-4</v>
      </c>
      <c r="AQ1108" s="1" t="str">
        <f>+IF('（別紙１）原油換算シート【計画用】'!AQ1108&lt;&gt;"",'（別紙１）原油換算シート【計画用】'!AQ1108,"")</f>
        <v/>
      </c>
    </row>
    <row r="1109" spans="39:43">
      <c r="AM1109" s="40">
        <f>+IF('（別紙１）原油換算シート【計画用】'!AM1109&lt;&gt;"",'（別紙１）原油換算シート【計画用】'!AM1109,"")</f>
        <v>1095</v>
      </c>
      <c r="AN1109" s="40" t="str">
        <f>+IF('（別紙１）原油換算シート【計画用】'!AN1109&lt;&gt;"",'（別紙１）原油換算シート【計画用】'!AN1109,"")</f>
        <v>A0692</v>
      </c>
      <c r="AO1109" s="64" t="str">
        <f>+IF('（別紙１）原油換算シート【計画用】'!AO1109&lt;&gt;"",'（別紙１）原油換算シート【計画用】'!AO1109,"")</f>
        <v>旭化成(株)メニューE</v>
      </c>
      <c r="AP1109" s="65">
        <f>+IF('（別紙１）原油換算シート【計画用】'!AP1109&lt;&gt;"",'（別紙１）原油換算シート【計画用】'!AP1109,"")</f>
        <v>3.6000000000000002E-4</v>
      </c>
      <c r="AQ1109" s="1" t="str">
        <f>+IF('（別紙１）原油換算シート【計画用】'!AQ1109&lt;&gt;"",'（別紙１）原油換算シート【計画用】'!AQ1109,"")</f>
        <v/>
      </c>
    </row>
    <row r="1110" spans="39:43">
      <c r="AM1110" s="40">
        <f>+IF('（別紙１）原油換算シート【計画用】'!AM1110&lt;&gt;"",'（別紙１）原油換算シート【計画用】'!AM1110,"")</f>
        <v>1096</v>
      </c>
      <c r="AN1110" s="40" t="str">
        <f>+IF('（別紙１）原油換算シート【計画用】'!AN1110&lt;&gt;"",'（別紙１）原油換算シート【計画用】'!AN1110,"")</f>
        <v>A0692</v>
      </c>
      <c r="AO1110" s="64" t="str">
        <f>+IF('（別紙１）原油換算シート【計画用】'!AO1110&lt;&gt;"",'（別紙１）原油換算シート【計画用】'!AO1110,"")</f>
        <v>旭化成(株)メニューF</v>
      </c>
      <c r="AP1110" s="65">
        <f>+IF('（別紙１）原油換算シート【計画用】'!AP1110&lt;&gt;"",'（別紙１）原油換算シート【計画用】'!AP1110,"")</f>
        <v>0</v>
      </c>
      <c r="AQ1110" s="1" t="str">
        <f>+IF('（別紙１）原油換算シート【計画用】'!AQ1110&lt;&gt;"",'（別紙１）原油換算シート【計画用】'!AQ1110,"")</f>
        <v/>
      </c>
    </row>
    <row r="1111" spans="39:43">
      <c r="AM1111" s="40">
        <f>+IF('（別紙１）原油換算シート【計画用】'!AM1111&lt;&gt;"",'（別紙１）原油換算シート【計画用】'!AM1111,"")</f>
        <v>1097</v>
      </c>
      <c r="AN1111" s="40" t="str">
        <f>+IF('（別紙１）原油換算シート【計画用】'!AN1111&lt;&gt;"",'（別紙１）原油換算シート【計画用】'!AN1111,"")</f>
        <v>A0692</v>
      </c>
      <c r="AO1111" s="64" t="str">
        <f>+IF('（別紙１）原油換算シート【計画用】'!AO1111&lt;&gt;"",'（別紙１）原油換算シート【計画用】'!AO1111,"")</f>
        <v>旭化成(株)メニューG</v>
      </c>
      <c r="AP1111" s="65">
        <f>+IF('（別紙１）原油換算シート【計画用】'!AP1111&lt;&gt;"",'（別紙１）原油換算シート【計画用】'!AP1111,"")</f>
        <v>0</v>
      </c>
      <c r="AQ1111" s="1" t="str">
        <f>+IF('（別紙１）原油換算シート【計画用】'!AQ1111&lt;&gt;"",'（別紙１）原油換算シート【計画用】'!AQ1111,"")</f>
        <v/>
      </c>
    </row>
    <row r="1112" spans="39:43">
      <c r="AM1112" s="40">
        <f>+IF('（別紙１）原油換算シート【計画用】'!AM1112&lt;&gt;"",'（別紙１）原油換算シート【計画用】'!AM1112,"")</f>
        <v>1098</v>
      </c>
      <c r="AN1112" s="40" t="str">
        <f>+IF('（別紙１）原油換算シート【計画用】'!AN1112&lt;&gt;"",'（別紙１）原油換算シート【計画用】'!AN1112,"")</f>
        <v>A0692</v>
      </c>
      <c r="AO1112" s="64" t="str">
        <f>+IF('（別紙１）原油換算シート【計画用】'!AO1112&lt;&gt;"",'（別紙１）原油換算シート【計画用】'!AO1112,"")</f>
        <v>旭化成(株)(参考値)事業者全体</v>
      </c>
      <c r="AP1112" s="65">
        <f>+IF('（別紙１）原油換算シート【計画用】'!AP1112&lt;&gt;"",'（別紙１）原油換算シート【計画用】'!AP1112,"")</f>
        <v>4.3199999999999998E-4</v>
      </c>
      <c r="AQ1112" s="1" t="str">
        <f>+IF('（別紙１）原油換算シート【計画用】'!AQ1112&lt;&gt;"",'（別紙１）原油換算シート【計画用】'!AQ1112,"")</f>
        <v/>
      </c>
    </row>
    <row r="1113" spans="39:43">
      <c r="AM1113" s="40">
        <f>+IF('（別紙１）原油換算シート【計画用】'!AM1113&lt;&gt;"",'（別紙１）原油換算シート【計画用】'!AM1113,"")</f>
        <v>1099</v>
      </c>
      <c r="AN1113" s="40" t="str">
        <f>+IF('（別紙１）原油換算シート【計画用】'!AN1113&lt;&gt;"",'（別紙１）原油換算シート【計画用】'!AN1113,"")</f>
        <v>A0693</v>
      </c>
      <c r="AO1113" s="64" t="str">
        <f>+IF('（別紙１）原油換算シート【計画用】'!AO1113&lt;&gt;"",'（別紙１）原油換算シート【計画用】'!AO1113,"")</f>
        <v>京和ガス(株)</v>
      </c>
      <c r="AP1113" s="65">
        <f>+IF('（別紙１）原油換算シート【計画用】'!AP1113&lt;&gt;"",'（別紙１）原油換算シート【計画用】'!AP1113,"")</f>
        <v>4.2900000000000002E-4</v>
      </c>
      <c r="AQ1113" s="1" t="str">
        <f>+IF('（別紙１）原油換算シート【計画用】'!AQ1113&lt;&gt;"",'（別紙１）原油換算シート【計画用】'!AQ1113,"")</f>
        <v/>
      </c>
    </row>
    <row r="1114" spans="39:43">
      <c r="AM1114" s="40">
        <f>+IF('（別紙１）原油換算シート【計画用】'!AM1114&lt;&gt;"",'（別紙１）原油換算シート【計画用】'!AM1114,"")</f>
        <v>1100</v>
      </c>
      <c r="AN1114" s="40" t="str">
        <f>+IF('（別紙１）原油換算シート【計画用】'!AN1114&lt;&gt;"",'（別紙１）原油換算シート【計画用】'!AN1114,"")</f>
        <v>A0695</v>
      </c>
      <c r="AO1114" s="64" t="str">
        <f>+IF('（別紙１）原油換算シート【計画用】'!AO1114&lt;&gt;"",'（別紙１）原油換算シート【計画用】'!AO1114,"")</f>
        <v>KMパワー(株)</v>
      </c>
      <c r="AP1114" s="65">
        <f>+IF('（別紙１）原油換算シート【計画用】'!AP1114&lt;&gt;"",'（別紙１）原油換算シート【計画用】'!AP1114,"")</f>
        <v>4.57E-4</v>
      </c>
      <c r="AQ1114" s="1" t="str">
        <f>+IF('（別紙１）原油換算シート【計画用】'!AQ1114&lt;&gt;"",'（別紙１）原油換算シート【計画用】'!AQ1114,"")</f>
        <v/>
      </c>
    </row>
    <row r="1115" spans="39:43">
      <c r="AM1115" s="40">
        <f>+IF('（別紙１）原油換算シート【計画用】'!AM1115&lt;&gt;"",'（別紙１）原油換算シート【計画用】'!AM1115,"")</f>
        <v>1101</v>
      </c>
      <c r="AN1115" s="40" t="str">
        <f>+IF('（別紙１）原油換算シート【計画用】'!AN1115&lt;&gt;"",'（別紙１）原油換算シート【計画用】'!AN1115,"")</f>
        <v>A0696</v>
      </c>
      <c r="AO1115" s="64" t="str">
        <f>+IF('（別紙１）原油換算シート【計画用】'!AO1115&lt;&gt;"",'（別紙１）原油換算シート【計画用】'!AO1115,"")</f>
        <v>(株)Okazaki</v>
      </c>
      <c r="AP1115" s="65">
        <f>+IF('（別紙１）原油換算シート【計画用】'!AP1115&lt;&gt;"",'（別紙１）原油換算シート【計画用】'!AP1115,"")</f>
        <v>6.2699999999999995E-4</v>
      </c>
      <c r="AQ1115" s="1" t="str">
        <f>+IF('（別紙１）原油換算シート【計画用】'!AQ1115&lt;&gt;"",'（別紙１）原油換算シート【計画用】'!AQ1115,"")</f>
        <v/>
      </c>
    </row>
    <row r="1116" spans="39:43">
      <c r="AM1116" s="40">
        <f>+IF('（別紙１）原油換算シート【計画用】'!AM1116&lt;&gt;"",'（別紙１）原油換算シート【計画用】'!AM1116,"")</f>
        <v>1102</v>
      </c>
      <c r="AN1116" s="40" t="str">
        <f>+IF('（別紙１）原油換算シート【計画用】'!AN1116&lt;&gt;"",'（別紙１）原油換算シート【計画用】'!AN1116,"")</f>
        <v>A0698</v>
      </c>
      <c r="AO1116" s="64" t="str">
        <f>+IF('（別紙１）原油換算シート【計画用】'!AO1116&lt;&gt;"",'（別紙１）原油換算シート【計画用】'!AO1116,"")</f>
        <v>(株)エフオンメニューA</v>
      </c>
      <c r="AP1116" s="65">
        <f>+IF('（別紙１）原油換算シート【計画用】'!AP1116&lt;&gt;"",'（別紙１）原油換算シート【計画用】'!AP1116,"")</f>
        <v>0</v>
      </c>
      <c r="AQ1116" s="1" t="str">
        <f>+IF('（別紙１）原油換算シート【計画用】'!AQ1116&lt;&gt;"",'（別紙１）原油換算シート【計画用】'!AQ1116,"")</f>
        <v/>
      </c>
    </row>
    <row r="1117" spans="39:43">
      <c r="AM1117" s="40">
        <f>+IF('（別紙１）原油換算シート【計画用】'!AM1117&lt;&gt;"",'（別紙１）原油換算シート【計画用】'!AM1117,"")</f>
        <v>1103</v>
      </c>
      <c r="AN1117" s="40" t="str">
        <f>+IF('（別紙１）原油換算シート【計画用】'!AN1117&lt;&gt;"",'（別紙１）原油換算シート【計画用】'!AN1117,"")</f>
        <v>A0698</v>
      </c>
      <c r="AO1117" s="64" t="str">
        <f>+IF('（別紙１）原油換算シート【計画用】'!AO1117&lt;&gt;"",'（別紙１）原油換算シート【計画用】'!AO1117,"")</f>
        <v>(株)エフオンメニューB</v>
      </c>
      <c r="AP1117" s="65">
        <f>+IF('（別紙１）原油換算シート【計画用】'!AP1117&lt;&gt;"",'（別紙１）原油換算シート【計画用】'!AP1117,"")</f>
        <v>1.74E-4</v>
      </c>
      <c r="AQ1117" s="1" t="str">
        <f>+IF('（別紙１）原油換算シート【計画用】'!AQ1117&lt;&gt;"",'（別紙１）原油換算シート【計画用】'!AQ1117,"")</f>
        <v/>
      </c>
    </row>
    <row r="1118" spans="39:43">
      <c r="AM1118" s="40">
        <f>+IF('（別紙１）原油換算シート【計画用】'!AM1118&lt;&gt;"",'（別紙１）原油換算シート【計画用】'!AM1118,"")</f>
        <v>1104</v>
      </c>
      <c r="AN1118" s="40" t="str">
        <f>+IF('（別紙１）原油換算シート【計画用】'!AN1118&lt;&gt;"",'（別紙１）原油換算シート【計画用】'!AN1118,"")</f>
        <v>A0698</v>
      </c>
      <c r="AO1118" s="64" t="str">
        <f>+IF('（別紙１）原油換算シート【計画用】'!AO1118&lt;&gt;"",'（別紙１）原油換算シート【計画用】'!AO1118,"")</f>
        <v>(株)エフオンメニューC</v>
      </c>
      <c r="AP1118" s="65">
        <f>+IF('（別紙１）原油換算シート【計画用】'!AP1118&lt;&gt;"",'（別紙１）原油換算シート【計画用】'!AP1118,"")</f>
        <v>2.6200000000000003E-4</v>
      </c>
      <c r="AQ1118" s="1" t="str">
        <f>+IF('（別紙１）原油換算シート【計画用】'!AQ1118&lt;&gt;"",'（別紙１）原油換算シート【計画用】'!AQ1118,"")</f>
        <v/>
      </c>
    </row>
    <row r="1119" spans="39:43">
      <c r="AM1119" s="40">
        <f>+IF('（別紙１）原油換算シート【計画用】'!AM1119&lt;&gt;"",'（別紙１）原油換算シート【計画用】'!AM1119,"")</f>
        <v>1105</v>
      </c>
      <c r="AN1119" s="40" t="str">
        <f>+IF('（別紙１）原油換算シート【計画用】'!AN1119&lt;&gt;"",'（別紙１）原油換算シート【計画用】'!AN1119,"")</f>
        <v>A0698</v>
      </c>
      <c r="AO1119" s="64" t="str">
        <f>+IF('（別紙１）原油換算シート【計画用】'!AO1119&lt;&gt;"",'（別紙１）原油換算シート【計画用】'!AO1119,"")</f>
        <v>(株)エフオンメニューD</v>
      </c>
      <c r="AP1119" s="65">
        <f>+IF('（別紙１）原油換算シート【計画用】'!AP1119&lt;&gt;"",'（別紙１）原油換算シート【計画用】'!AP1119,"")</f>
        <v>3.48E-4</v>
      </c>
      <c r="AQ1119" s="1" t="str">
        <f>+IF('（別紙１）原油換算シート【計画用】'!AQ1119&lt;&gt;"",'（別紙１）原油換算シート【計画用】'!AQ1119,"")</f>
        <v/>
      </c>
    </row>
    <row r="1120" spans="39:43">
      <c r="AM1120" s="40">
        <f>+IF('（別紙１）原油換算シート【計画用】'!AM1120&lt;&gt;"",'（別紙１）原油換算シート【計画用】'!AM1120,"")</f>
        <v>1106</v>
      </c>
      <c r="AN1120" s="40" t="str">
        <f>+IF('（別紙１）原油換算シート【計画用】'!AN1120&lt;&gt;"",'（別紙１）原油換算シート【計画用】'!AN1120,"")</f>
        <v>A0698</v>
      </c>
      <c r="AO1120" s="64" t="str">
        <f>+IF('（別紙１）原油換算シート【計画用】'!AO1120&lt;&gt;"",'（別紙１）原油換算シート【計画用】'!AO1120,"")</f>
        <v>(株)エフオン(参考値)事業者全体</v>
      </c>
      <c r="AP1120" s="65">
        <f>+IF('（別紙１）原油換算シート【計画用】'!AP1120&lt;&gt;"",'（別紙１）原油換算シート【計画用】'!AP1120,"")</f>
        <v>1.01E-4</v>
      </c>
      <c r="AQ1120" s="1" t="str">
        <f>+IF('（別紙１）原油換算シート【計画用】'!AQ1120&lt;&gt;"",'（別紙１）原油換算シート【計画用】'!AQ1120,"")</f>
        <v/>
      </c>
    </row>
    <row r="1121" spans="39:43">
      <c r="AM1121" s="40">
        <f>+IF('（別紙１）原油換算シート【計画用】'!AM1121&lt;&gt;"",'（別紙１）原油換算シート【計画用】'!AM1121,"")</f>
        <v>1107</v>
      </c>
      <c r="AN1121" s="40" t="str">
        <f>+IF('（別紙１）原油換算シート【計画用】'!AN1121&lt;&gt;"",'（別紙１）原油換算シート【計画用】'!AN1121,"")</f>
        <v>A0699</v>
      </c>
      <c r="AO1121" s="64" t="str">
        <f>+IF('（別紙１）原油換算シート【計画用】'!AO1121&lt;&gt;"",'（別紙１）原油換算シート【計画用】'!AO1121,"")</f>
        <v>(株)岡崎さくら電力</v>
      </c>
      <c r="AP1121" s="65">
        <f>+IF('（別紙１）原油換算シート【計画用】'!AP1121&lt;&gt;"",'（別紙１）原油換算シート【計画用】'!AP1121,"")</f>
        <v>3.2000000000000003E-4</v>
      </c>
      <c r="AQ1121" s="1" t="str">
        <f>+IF('（別紙１）原油換算シート【計画用】'!AQ1121&lt;&gt;"",'（別紙１）原油換算シート【計画用】'!AQ1121,"")</f>
        <v/>
      </c>
    </row>
    <row r="1122" spans="39:43">
      <c r="AM1122" s="40">
        <f>+IF('（別紙１）原油換算シート【計画用】'!AM1122&lt;&gt;"",'（別紙１）原油換算シート【計画用】'!AM1122,"")</f>
        <v>1108</v>
      </c>
      <c r="AN1122" s="40" t="str">
        <f>+IF('（別紙１）原油換算シート【計画用】'!AN1122&lt;&gt;"",'（別紙１）原油換算シート【計画用】'!AN1122,"")</f>
        <v>A0702</v>
      </c>
      <c r="AO1122" s="64" t="str">
        <f>+IF('（別紙１）原油換算シート【計画用】'!AO1122&lt;&gt;"",'（別紙１）原油換算シート【計画用】'!AO1122,"")</f>
        <v>旭マルヰ(株)(旧：旭マルヰガス(株))</v>
      </c>
      <c r="AP1122" s="65">
        <f>+IF('（別紙１）原油換算シート【計画用】'!AP1122&lt;&gt;"",'（別紙１）原油換算シート【計画用】'!AP1122,"")</f>
        <v>4.2499999999999998E-4</v>
      </c>
      <c r="AQ1122" s="1" t="str">
        <f>+IF('（別紙１）原油換算シート【計画用】'!AQ1122&lt;&gt;"",'（別紙１）原油換算シート【計画用】'!AQ1122,"")</f>
        <v/>
      </c>
    </row>
    <row r="1123" spans="39:43">
      <c r="AM1123" s="40">
        <f>+IF('（別紙１）原油換算シート【計画用】'!AM1123&lt;&gt;"",'（別紙１）原油換算シート【計画用】'!AM1123,"")</f>
        <v>1109</v>
      </c>
      <c r="AN1123" s="40" t="str">
        <f>+IF('（別紙１）原油換算シート【計画用】'!AN1123&lt;&gt;"",'（別紙１）原油換算シート【計画用】'!AN1123,"")</f>
        <v>A0703</v>
      </c>
      <c r="AO1123" s="64" t="str">
        <f>+IF('（別紙１）原油換算シート【計画用】'!AO1123&lt;&gt;"",'（別紙１）原油換算シート【計画用】'!AO1123,"")</f>
        <v>ENEOSリニューアブル・エナジー・ソリューションズ(株)(旧：JREトレーディング(株))</v>
      </c>
      <c r="AP1123" s="65">
        <f>+IF('（別紙１）原油換算シート【計画用】'!AP1123&lt;&gt;"",'（別紙１）原油換算シート【計画用】'!AP1123,"")</f>
        <v>0</v>
      </c>
      <c r="AQ1123" s="1" t="str">
        <f>+IF('（別紙１）原油換算シート【計画用】'!AQ1123&lt;&gt;"",'（別紙１）原油換算シート【計画用】'!AQ1123,"")</f>
        <v/>
      </c>
    </row>
    <row r="1124" spans="39:43">
      <c r="AM1124" s="40">
        <f>+IF('（別紙１）原油換算シート【計画用】'!AM1124&lt;&gt;"",'（別紙１）原油換算シート【計画用】'!AM1124,"")</f>
        <v>1110</v>
      </c>
      <c r="AN1124" s="40" t="str">
        <f>+IF('（別紙１）原油換算シート【計画用】'!AN1124&lt;&gt;"",'（別紙１）原油換算シート【計画用】'!AN1124,"")</f>
        <v>A0704</v>
      </c>
      <c r="AO1124" s="64" t="str">
        <f>+IF('（別紙１）原油換算シート【計画用】'!AO1124&lt;&gt;"",'（別紙１）原油換算シート【計画用】'!AO1124,"")</f>
        <v>Castleton Commodities Japan合同会社</v>
      </c>
      <c r="AP1124" s="65">
        <f>+IF('（別紙１）原油換算シート【計画用】'!AP1124&lt;&gt;"",'（別紙１）原油換算シート【計画用】'!AP1124,"")</f>
        <v>3.86E-4</v>
      </c>
      <c r="AQ1124" s="1" t="str">
        <f>+IF('（別紙１）原油換算シート【計画用】'!AQ1124&lt;&gt;"",'（別紙１）原油換算シート【計画用】'!AQ1124,"")</f>
        <v/>
      </c>
    </row>
    <row r="1125" spans="39:43">
      <c r="AM1125" s="40">
        <f>+IF('（別紙１）原油換算シート【計画用】'!AM1125&lt;&gt;"",'（別紙１）原油換算シート【計画用】'!AM1125,"")</f>
        <v>1111</v>
      </c>
      <c r="AN1125" s="40" t="str">
        <f>+IF('（別紙１）原油換算シート【計画用】'!AN1125&lt;&gt;"",'（別紙１）原油換算シート【計画用】'!AN1125,"")</f>
        <v>A0705</v>
      </c>
      <c r="AO1125" s="64" t="str">
        <f>+IF('（別紙１）原油換算シート【計画用】'!AO1125&lt;&gt;"",'（別紙１）原油換算シート【計画用】'!AO1125,"")</f>
        <v>神戸電力(株)</v>
      </c>
      <c r="AP1125" s="65">
        <f>+IF('（別紙１）原油換算シート【計画用】'!AP1125&lt;&gt;"",'（別紙１）原油換算シート【計画用】'!AP1125,"")</f>
        <v>2.04E-4</v>
      </c>
      <c r="AQ1125" s="1" t="str">
        <f>+IF('（別紙１）原油換算シート【計画用】'!AQ1125&lt;&gt;"",'（別紙１）原油換算シート【計画用】'!AQ1125,"")</f>
        <v/>
      </c>
    </row>
    <row r="1126" spans="39:43">
      <c r="AM1126" s="40">
        <f>+IF('（別紙１）原油換算シート【計画用】'!AM1126&lt;&gt;"",'（別紙１）原油換算シート【計画用】'!AM1126,"")</f>
        <v>1112</v>
      </c>
      <c r="AN1126" s="40" t="str">
        <f>+IF('（別紙１）原油換算シート【計画用】'!AN1126&lt;&gt;"",'（別紙１）原油換算シート【計画用】'!AN1126,"")</f>
        <v>A0707</v>
      </c>
      <c r="AO1126" s="64" t="str">
        <f>+IF('（別紙１）原油換算シート【計画用】'!AO1126&lt;&gt;"",'（別紙１）原油換算シート【計画用】'!AO1126,"")</f>
        <v>Valhall合同会社</v>
      </c>
      <c r="AP1126" s="65">
        <f>+IF('（別紙１）原油換算シート【計画用】'!AP1126&lt;&gt;"",'（別紙１）原油換算シート【計画用】'!AP1126,"")</f>
        <v>4.2200000000000001E-4</v>
      </c>
      <c r="AQ1126" s="1" t="str">
        <f>+IF('（別紙１）原油換算シート【計画用】'!AQ1126&lt;&gt;"",'（別紙１）原油換算シート【計画用】'!AQ1126,"")</f>
        <v>※</v>
      </c>
    </row>
    <row r="1127" spans="39:43">
      <c r="AM1127" s="40">
        <f>+IF('（別紙１）原油換算シート【計画用】'!AM1127&lt;&gt;"",'（別紙１）原油換算シート【計画用】'!AM1127,"")</f>
        <v>1113</v>
      </c>
      <c r="AN1127" s="40" t="str">
        <f>+IF('（別紙１）原油換算シート【計画用】'!AN1127&lt;&gt;"",'（別紙１）原油換算シート【計画用】'!AN1127,"")</f>
        <v>A0708</v>
      </c>
      <c r="AO1127" s="64" t="str">
        <f>+IF('（別紙１）原油換算シート【計画用】'!AO1127&lt;&gt;"",'（別紙１）原油換算シート【計画用】'!AO1127,"")</f>
        <v>エア・ウォーター・ライフソリューション(株)</v>
      </c>
      <c r="AP1127" s="65">
        <f>+IF('（別紙１）原油換算シート【計画用】'!AP1127&lt;&gt;"",'（別紙１）原油換算シート【計画用】'!AP1127,"")</f>
        <v>5.6099999999999998E-4</v>
      </c>
      <c r="AQ1127" s="1" t="str">
        <f>+IF('（別紙１）原油換算シート【計画用】'!AQ1127&lt;&gt;"",'（別紙１）原油換算シート【計画用】'!AQ1127,"")</f>
        <v/>
      </c>
    </row>
    <row r="1128" spans="39:43">
      <c r="AM1128" s="40">
        <f>+IF('（別紙１）原油換算シート【計画用】'!AM1128&lt;&gt;"",'（別紙１）原油換算シート【計画用】'!AM1128,"")</f>
        <v>1114</v>
      </c>
      <c r="AN1128" s="40" t="str">
        <f>+IF('（別紙１）原油換算シート【計画用】'!AN1128&lt;&gt;"",'（別紙１）原油換算シート【計画用】'!AN1128,"")</f>
        <v>A0709</v>
      </c>
      <c r="AO1128" s="64" t="str">
        <f>+IF('（別紙１）原油換算シート【計画用】'!AO1128&lt;&gt;"",'（別紙１）原油換算シート【計画用】'!AO1128,"")</f>
        <v>生活協同組合ひろしまメニューA</v>
      </c>
      <c r="AP1128" s="65">
        <f>+IF('（別紙１）原油換算シート【計画用】'!AP1128&lt;&gt;"",'（別紙１）原油換算シート【計画用】'!AP1128,"")</f>
        <v>3.4499999999999998E-4</v>
      </c>
      <c r="AQ1128" s="1" t="str">
        <f>+IF('（別紙１）原油換算シート【計画用】'!AQ1128&lt;&gt;"",'（別紙１）原油換算シート【計画用】'!AQ1128,"")</f>
        <v/>
      </c>
    </row>
    <row r="1129" spans="39:43">
      <c r="AM1129" s="40">
        <f>+IF('（別紙１）原油換算シート【計画用】'!AM1129&lt;&gt;"",'（別紙１）原油換算シート【計画用】'!AM1129,"")</f>
        <v>1115</v>
      </c>
      <c r="AN1129" s="40" t="str">
        <f>+IF('（別紙１）原油換算シート【計画用】'!AN1129&lt;&gt;"",'（別紙１）原油換算シート【計画用】'!AN1129,"")</f>
        <v>A0709</v>
      </c>
      <c r="AO1129" s="64" t="str">
        <f>+IF('（別紙１）原油換算シート【計画用】'!AO1129&lt;&gt;"",'（別紙１）原油換算シート【計画用】'!AO1129,"")</f>
        <v>生活協同組合ひろしまメニューB(残差)</v>
      </c>
      <c r="AP1129" s="65">
        <f>+IF('（別紙１）原油換算シート【計画用】'!AP1129&lt;&gt;"",'（別紙１）原油換算シート【計画用】'!AP1129,"")</f>
        <v>2.7099999999999997E-4</v>
      </c>
      <c r="AQ1129" s="1" t="str">
        <f>+IF('（別紙１）原油換算シート【計画用】'!AQ1129&lt;&gt;"",'（別紙１）原油換算シート【計画用】'!AQ1129,"")</f>
        <v/>
      </c>
    </row>
    <row r="1130" spans="39:43">
      <c r="AM1130" s="40">
        <f>+IF('（別紙１）原油換算シート【計画用】'!AM1130&lt;&gt;"",'（別紙１）原油換算シート【計画用】'!AM1130,"")</f>
        <v>1116</v>
      </c>
      <c r="AN1130" s="40" t="str">
        <f>+IF('（別紙１）原油換算シート【計画用】'!AN1130&lt;&gt;"",'（別紙１）原油換算シート【計画用】'!AN1130,"")</f>
        <v>A0709</v>
      </c>
      <c r="AO1130" s="64" t="str">
        <f>+IF('（別紙１）原油換算シート【計画用】'!AO1130&lt;&gt;"",'（別紙１）原油換算シート【計画用】'!AO1130,"")</f>
        <v>生活協同組合ひろしま(参考値)事業者全体</v>
      </c>
      <c r="AP1130" s="65">
        <f>+IF('（別紙１）原油換算シート【計画用】'!AP1130&lt;&gt;"",'（別紙１）原油換算シート【計画用】'!AP1130,"")</f>
        <v>2.72E-4</v>
      </c>
      <c r="AQ1130" s="1" t="str">
        <f>+IF('（別紙１）原油換算シート【計画用】'!AQ1130&lt;&gt;"",'（別紙１）原油換算シート【計画用】'!AQ1130,"")</f>
        <v/>
      </c>
    </row>
    <row r="1131" spans="39:43">
      <c r="AM1131" s="40">
        <f>+IF('（別紙１）原油換算シート【計画用】'!AM1131&lt;&gt;"",'（別紙１）原油換算シート【計画用】'!AM1131,"")</f>
        <v>1117</v>
      </c>
      <c r="AN1131" s="40" t="str">
        <f>+IF('（別紙１）原油換算シート【計画用】'!AN1131&lt;&gt;"",'（別紙１）原油換算シート【計画用】'!AN1131,"")</f>
        <v>A0711</v>
      </c>
      <c r="AO1131" s="64" t="str">
        <f>+IF('（別紙１）原油換算シート【計画用】'!AO1131&lt;&gt;"",'（別紙１）原油換算シート【計画用】'!AO1131,"")</f>
        <v>(株)RenoLabo</v>
      </c>
      <c r="AP1131" s="65">
        <f>+IF('（別紙１）原油換算シート【計画用】'!AP1131&lt;&gt;"",'（別紙１）原油換算シート【計画用】'!AP1131,"")</f>
        <v>6.3299999999999999E-4</v>
      </c>
      <c r="AQ1131" s="1" t="str">
        <f>+IF('（別紙１）原油換算シート【計画用】'!AQ1131&lt;&gt;"",'（別紙１）原油換算シート【計画用】'!AQ1131,"")</f>
        <v/>
      </c>
    </row>
    <row r="1132" spans="39:43">
      <c r="AM1132" s="40">
        <f>+IF('（別紙１）原油換算シート【計画用】'!AM1132&lt;&gt;"",'（別紙１）原油換算シート【計画用】'!AM1132,"")</f>
        <v>1118</v>
      </c>
      <c r="AN1132" s="40" t="str">
        <f>+IF('（別紙１）原油換算シート【計画用】'!AN1132&lt;&gt;"",'（別紙１）原油換算シート【計画用】'!AN1132,"")</f>
        <v>A0712</v>
      </c>
      <c r="AO1132" s="64" t="str">
        <f>+IF('（別紙１）原油換算シート【計画用】'!AO1132&lt;&gt;"",'（別紙１）原油換算シート【計画用】'!AO1132,"")</f>
        <v>アークエルテクノロジーズ(株)</v>
      </c>
      <c r="AP1132" s="65">
        <f>+IF('（別紙１）原油換算シート【計画用】'!AP1132&lt;&gt;"",'（別紙１）原油換算シート【計画用】'!AP1132,"")</f>
        <v>1.07E-4</v>
      </c>
      <c r="AQ1132" s="1" t="str">
        <f>+IF('（別紙１）原油換算シート【計画用】'!AQ1132&lt;&gt;"",'（別紙１）原油換算シート【計画用】'!AQ1132,"")</f>
        <v/>
      </c>
    </row>
    <row r="1133" spans="39:43">
      <c r="AM1133" s="40">
        <f>+IF('（別紙１）原油換算シート【計画用】'!AM1133&lt;&gt;"",'（別紙１）原油換算シート【計画用】'!AM1133,"")</f>
        <v>1119</v>
      </c>
      <c r="AN1133" s="40" t="str">
        <f>+IF('（別紙１）原油換算シート【計画用】'!AN1133&lt;&gt;"",'（別紙１）原油換算シート【計画用】'!AN1133,"")</f>
        <v>A0714</v>
      </c>
      <c r="AO1133" s="64" t="str">
        <f>+IF('（別紙１）原油換算シート【計画用】'!AO1133&lt;&gt;"",'（別紙１）原油換算シート【計画用】'!AO1133,"")</f>
        <v>エルメック(株)</v>
      </c>
      <c r="AP1133" s="65">
        <f>+IF('（別紙１）原油換算シート【計画用】'!AP1133&lt;&gt;"",'（別紙１）原油換算シート【計画用】'!AP1133,"")</f>
        <v>6.0400000000000004E-4</v>
      </c>
      <c r="AQ1133" s="1" t="str">
        <f>+IF('（別紙１）原油換算シート【計画用】'!AQ1133&lt;&gt;"",'（別紙１）原油換算シート【計画用】'!AQ1133,"")</f>
        <v/>
      </c>
    </row>
    <row r="1134" spans="39:43">
      <c r="AM1134" s="40">
        <f>+IF('（別紙１）原油換算シート【計画用】'!AM1134&lt;&gt;"",'（別紙１）原油換算シート【計画用】'!AM1134,"")</f>
        <v>1120</v>
      </c>
      <c r="AN1134" s="40" t="str">
        <f>+IF('（別紙１）原油換算シート【計画用】'!AN1134&lt;&gt;"",'（別紙１）原油換算シート【計画用】'!AN1134,"")</f>
        <v>A0715</v>
      </c>
      <c r="AO1134" s="64" t="str">
        <f>+IF('（別紙１）原油換算シート【計画用】'!AO1134&lt;&gt;"",'（別紙１）原油換算シート【計画用】'!AO1134,"")</f>
        <v>(株)オズエナジー</v>
      </c>
      <c r="AP1134" s="65">
        <f>+IF('（別紙１）原油換算シート【計画用】'!AP1134&lt;&gt;"",'（別紙１）原油換算シート【計画用】'!AP1134,"")</f>
        <v>4.4099999999999999E-4</v>
      </c>
      <c r="AQ1134" s="1" t="str">
        <f>+IF('（別紙１）原油換算シート【計画用】'!AQ1134&lt;&gt;"",'（別紙１）原油換算シート【計画用】'!AQ1134,"")</f>
        <v/>
      </c>
    </row>
    <row r="1135" spans="39:43">
      <c r="AM1135" s="40">
        <f>+IF('（別紙１）原油換算シート【計画用】'!AM1135&lt;&gt;"",'（別紙１）原油換算シート【計画用】'!AM1135,"")</f>
        <v>1121</v>
      </c>
      <c r="AN1135" s="40" t="str">
        <f>+IF('（別紙１）原油換算シート【計画用】'!AN1135&lt;&gt;"",'（別紙１）原油換算シート【計画用】'!AN1135,"")</f>
        <v>A0716</v>
      </c>
      <c r="AO1135" s="64" t="str">
        <f>+IF('（別紙１）原油換算シート【計画用】'!AO1135&lt;&gt;"",'（別紙１）原油換算シート【計画用】'!AO1135,"")</f>
        <v>レモンガス(株)</v>
      </c>
      <c r="AP1135" s="65">
        <f>+IF('（別紙１）原油換算シート【計画用】'!AP1135&lt;&gt;"",'（別紙１）原油換算シート【計画用】'!AP1135,"")</f>
        <v>4.2700000000000002E-4</v>
      </c>
      <c r="AQ1135" s="1" t="str">
        <f>+IF('（別紙１）原油換算シート【計画用】'!AQ1135&lt;&gt;"",'（別紙１）原油換算シート【計画用】'!AQ1135,"")</f>
        <v/>
      </c>
    </row>
    <row r="1136" spans="39:43">
      <c r="AM1136" s="40">
        <f>+IF('（別紙１）原油換算シート【計画用】'!AM1136&lt;&gt;"",'（別紙１）原油換算シート【計画用】'!AM1136,"")</f>
        <v>1122</v>
      </c>
      <c r="AN1136" s="40" t="str">
        <f>+IF('（別紙１）原油換算シート【計画用】'!AN1136&lt;&gt;"",'（別紙１）原油換算シート【計画用】'!AN1136,"")</f>
        <v>A0718</v>
      </c>
      <c r="AO1136" s="64" t="str">
        <f>+IF('（別紙１）原油換算シート【計画用】'!AO1136&lt;&gt;"",'（別紙１）原油換算シート【計画用】'!AO1136,"")</f>
        <v>(株)日本海水</v>
      </c>
      <c r="AP1136" s="65">
        <f>+IF('（別紙１）原油換算シート【計画用】'!AP1136&lt;&gt;"",'（別紙１）原油換算シート【計画用】'!AP1136,"")</f>
        <v>3.0600000000000001E-4</v>
      </c>
      <c r="AQ1136" s="1" t="str">
        <f>+IF('（別紙１）原油換算シート【計画用】'!AQ1136&lt;&gt;"",'（別紙１）原油換算シート【計画用】'!AQ1136,"")</f>
        <v/>
      </c>
    </row>
    <row r="1137" spans="39:43">
      <c r="AM1137" s="40">
        <f>+IF('（別紙１）原油換算シート【計画用】'!AM1137&lt;&gt;"",'（別紙１）原油換算シート【計画用】'!AM1137,"")</f>
        <v>1123</v>
      </c>
      <c r="AN1137" s="40" t="str">
        <f>+IF('（別紙１）原油換算シート【計画用】'!AN1137&lt;&gt;"",'（別紙１）原油換算シート【計画用】'!AN1137,"")</f>
        <v>A0720</v>
      </c>
      <c r="AO1137" s="64" t="str">
        <f>+IF('（別紙１）原油換算シート【計画用】'!AO1137&lt;&gt;"",'（別紙１）原油換算シート【計画用】'!AO1137,"")</f>
        <v>しろくま電力(株)メニューA</v>
      </c>
      <c r="AP1137" s="65">
        <f>+IF('（別紙１）原油換算シート【計画用】'!AP1137&lt;&gt;"",'（別紙１）原油換算シート【計画用】'!AP1137,"")</f>
        <v>0</v>
      </c>
      <c r="AQ1137" s="1" t="str">
        <f>+IF('（別紙１）原油換算シート【計画用】'!AQ1137&lt;&gt;"",'（別紙１）原油換算シート【計画用】'!AQ1137,"")</f>
        <v/>
      </c>
    </row>
    <row r="1138" spans="39:43">
      <c r="AM1138" s="40">
        <f>+IF('（別紙１）原油換算シート【計画用】'!AM1138&lt;&gt;"",'（別紙１）原油換算シート【計画用】'!AM1138,"")</f>
        <v>1124</v>
      </c>
      <c r="AN1138" s="40" t="str">
        <f>+IF('（別紙１）原油換算シート【計画用】'!AN1138&lt;&gt;"",'（別紙１）原油換算シート【計画用】'!AN1138,"")</f>
        <v>A0720</v>
      </c>
      <c r="AO1138" s="64" t="str">
        <f>+IF('（別紙１）原油換算シート【計画用】'!AO1138&lt;&gt;"",'（別紙１）原油換算シート【計画用】'!AO1138,"")</f>
        <v>しろくま電力(株)メニューB</v>
      </c>
      <c r="AP1138" s="65">
        <f>+IF('（別紙１）原油換算シート【計画用】'!AP1138&lt;&gt;"",'（別紙１）原油換算シート【計画用】'!AP1138,"")</f>
        <v>3.9899999999999999E-4</v>
      </c>
      <c r="AQ1138" s="1" t="str">
        <f>+IF('（別紙１）原油換算シート【計画用】'!AQ1138&lt;&gt;"",'（別紙１）原油換算シート【計画用】'!AQ1138,"")</f>
        <v/>
      </c>
    </row>
    <row r="1139" spans="39:43">
      <c r="AM1139" s="40">
        <f>+IF('（別紙１）原油換算シート【計画用】'!AM1139&lt;&gt;"",'（別紙１）原油換算シート【計画用】'!AM1139,"")</f>
        <v>1125</v>
      </c>
      <c r="AN1139" s="40" t="str">
        <f>+IF('（別紙１）原油換算シート【計画用】'!AN1139&lt;&gt;"",'（別紙１）原油換算シート【計画用】'!AN1139,"")</f>
        <v>A0720</v>
      </c>
      <c r="AO1139" s="64" t="str">
        <f>+IF('（別紙１）原油換算シート【計画用】'!AO1139&lt;&gt;"",'（別紙１）原油換算シート【計画用】'!AO1139,"")</f>
        <v>しろくま電力(株)メニューC(残差)</v>
      </c>
      <c r="AP1139" s="65">
        <f>+IF('（別紙１）原油換算シート【計画用】'!AP1139&lt;&gt;"",'（別紙１）原油換算シート【計画用】'!AP1139,"")</f>
        <v>5.3200000000000003E-4</v>
      </c>
      <c r="AQ1139" s="1" t="str">
        <f>+IF('（別紙１）原油換算シート【計画用】'!AQ1139&lt;&gt;"",'（別紙１）原油換算シート【計画用】'!AQ1139,"")</f>
        <v/>
      </c>
    </row>
    <row r="1140" spans="39:43">
      <c r="AM1140" s="40">
        <f>+IF('（別紙１）原油換算シート【計画用】'!AM1140&lt;&gt;"",'（別紙１）原油換算シート【計画用】'!AM1140,"")</f>
        <v>1126</v>
      </c>
      <c r="AN1140" s="40" t="str">
        <f>+IF('（別紙１）原油換算シート【計画用】'!AN1140&lt;&gt;"",'（別紙１）原油換算シート【計画用】'!AN1140,"")</f>
        <v>A0720</v>
      </c>
      <c r="AO1140" s="64" t="str">
        <f>+IF('（別紙１）原油換算シート【計画用】'!AO1140&lt;&gt;"",'（別紙１）原油換算シート【計画用】'!AO1140,"")</f>
        <v>しろくま電力(株)(参考値)事業者全体</v>
      </c>
      <c r="AP1140" s="65">
        <f>+IF('（別紙１）原油換算シート【計画用】'!AP1140&lt;&gt;"",'（別紙１）原油換算シート【計画用】'!AP1140,"")</f>
        <v>1.5699999999999999E-4</v>
      </c>
      <c r="AQ1140" s="1" t="str">
        <f>+IF('（別紙１）原油換算シート【計画用】'!AQ1140&lt;&gt;"",'（別紙１）原油換算シート【計画用】'!AQ1140,"")</f>
        <v/>
      </c>
    </row>
    <row r="1141" spans="39:43">
      <c r="AM1141" s="40">
        <f>+IF('（別紙１）原油換算シート【計画用】'!AM1141&lt;&gt;"",'（別紙１）原油換算シート【計画用】'!AM1141,"")</f>
        <v>1127</v>
      </c>
      <c r="AN1141" s="40" t="str">
        <f>+IF('（別紙１）原油換算シート【計画用】'!AN1141&lt;&gt;"",'（別紙１）原油換算シート【計画用】'!AN1141,"")</f>
        <v>A0721</v>
      </c>
      <c r="AO1141" s="64" t="str">
        <f>+IF('（別紙１）原油換算シート【計画用】'!AO1141&lt;&gt;"",'（別紙１）原油換算シート【計画用】'!AO1141,"")</f>
        <v>中小企業支援(株)</v>
      </c>
      <c r="AP1141" s="65">
        <f>+IF('（別紙１）原油換算シート【計画用】'!AP1141&lt;&gt;"",'（別紙１）原油換算シート【計画用】'!AP1141,"")</f>
        <v>4.8899999999999996E-4</v>
      </c>
      <c r="AQ1141" s="1" t="str">
        <f>+IF('（別紙１）原油換算シート【計画用】'!AQ1141&lt;&gt;"",'（別紙１）原油換算シート【計画用】'!AQ1141,"")</f>
        <v/>
      </c>
    </row>
    <row r="1142" spans="39:43">
      <c r="AM1142" s="40">
        <f>+IF('（別紙１）原油換算シート【計画用】'!AM1142&lt;&gt;"",'（別紙１）原油換算シート【計画用】'!AM1142,"")</f>
        <v>1128</v>
      </c>
      <c r="AN1142" s="40" t="str">
        <f>+IF('（別紙１）原油換算シート【計画用】'!AN1142&lt;&gt;"",'（別紙１）原油換算シート【計画用】'!AN1142,"")</f>
        <v>A0722</v>
      </c>
      <c r="AO1142" s="64" t="str">
        <f>+IF('（別紙１）原油換算シート【計画用】'!AO1142&lt;&gt;"",'（別紙１）原油換算シート【計画用】'!AO1142,"")</f>
        <v>サントラベラーズサービス有限会社</v>
      </c>
      <c r="AP1142" s="65">
        <f>+IF('（別紙１）原油換算シート【計画用】'!AP1142&lt;&gt;"",'（別紙１）原油換算シート【計画用】'!AP1142,"")</f>
        <v>6.1799999999999995E-4</v>
      </c>
      <c r="AQ1142" s="1" t="str">
        <f>+IF('（別紙１）原油換算シート【計画用】'!AQ1142&lt;&gt;"",'（別紙１）原油換算シート【計画用】'!AQ1142,"")</f>
        <v/>
      </c>
    </row>
    <row r="1143" spans="39:43">
      <c r="AM1143" s="40">
        <f>+IF('（別紙１）原油換算シート【計画用】'!AM1143&lt;&gt;"",'（別紙１）原油換算シート【計画用】'!AM1143,"")</f>
        <v>1129</v>
      </c>
      <c r="AN1143" s="40" t="str">
        <f>+IF('（別紙１）原油換算シート【計画用】'!AN1143&lt;&gt;"",'（別紙１）原油換算シート【計画用】'!AN1143,"")</f>
        <v>A0726</v>
      </c>
      <c r="AO1143" s="64" t="str">
        <f>+IF('（別紙１）原油換算シート【計画用】'!AO1143&lt;&gt;"",'（別紙１）原油換算シート【計画用】'!AO1143,"")</f>
        <v>八千代エンジニヤリング(株)</v>
      </c>
      <c r="AP1143" s="65">
        <f>+IF('（別紙１）原油換算シート【計画用】'!AP1143&lt;&gt;"",'（別紙１）原油換算シート【計画用】'!AP1143,"")</f>
        <v>3.8299999999999999E-4</v>
      </c>
      <c r="AQ1143" s="1" t="str">
        <f>+IF('（別紙１）原油換算シート【計画用】'!AQ1143&lt;&gt;"",'（別紙１）原油換算シート【計画用】'!AQ1143,"")</f>
        <v/>
      </c>
    </row>
    <row r="1144" spans="39:43">
      <c r="AM1144" s="40">
        <f>+IF('（別紙１）原油換算シート【計画用】'!AM1144&lt;&gt;"",'（別紙１）原油換算シート【計画用】'!AM1144,"")</f>
        <v>1130</v>
      </c>
      <c r="AN1144" s="40" t="str">
        <f>+IF('（別紙１）原油換算シート【計画用】'!AN1144&lt;&gt;"",'（別紙１）原油換算シート【計画用】'!AN1144,"")</f>
        <v>A0729</v>
      </c>
      <c r="AO1144" s="64" t="str">
        <f>+IF('（別紙１）原油換算シート【計画用】'!AO1144&lt;&gt;"",'（別紙１）原油換算シート【計画用】'!AO1144,"")</f>
        <v>神楽電力(株)メニューA</v>
      </c>
      <c r="AP1144" s="65">
        <f>+IF('（別紙１）原油換算シート【計画用】'!AP1144&lt;&gt;"",'（別紙１）原油換算シート【計画用】'!AP1144,"")</f>
        <v>0</v>
      </c>
      <c r="AQ1144" s="1" t="str">
        <f>+IF('（別紙１）原油換算シート【計画用】'!AQ1144&lt;&gt;"",'（別紙１）原油換算シート【計画用】'!AQ1144,"")</f>
        <v/>
      </c>
    </row>
    <row r="1145" spans="39:43">
      <c r="AM1145" s="40">
        <f>+IF('（別紙１）原油換算シート【計画用】'!AM1145&lt;&gt;"",'（別紙１）原油換算シート【計画用】'!AM1145,"")</f>
        <v>1131</v>
      </c>
      <c r="AN1145" s="40" t="str">
        <f>+IF('（別紙１）原油換算シート【計画用】'!AN1145&lt;&gt;"",'（別紙１）原油換算シート【計画用】'!AN1145,"")</f>
        <v>A0729</v>
      </c>
      <c r="AO1145" s="64" t="str">
        <f>+IF('（別紙１）原油換算シート【計画用】'!AO1145&lt;&gt;"",'（別紙１）原油換算シート【計画用】'!AO1145,"")</f>
        <v>神楽電力(株)メニューB</v>
      </c>
      <c r="AP1145" s="65">
        <f>+IF('（別紙１）原油換算シート【計画用】'!AP1145&lt;&gt;"",'（別紙１）原油換算シート【計画用】'!AP1145,"")</f>
        <v>0</v>
      </c>
      <c r="AQ1145" s="1" t="str">
        <f>+IF('（別紙１）原油換算シート【計画用】'!AQ1145&lt;&gt;"",'（別紙１）原油換算シート【計画用】'!AQ1145,"")</f>
        <v/>
      </c>
    </row>
    <row r="1146" spans="39:43">
      <c r="AM1146" s="40">
        <f>+IF('（別紙１）原油換算シート【計画用】'!AM1146&lt;&gt;"",'（別紙１）原油換算シート【計画用】'!AM1146,"")</f>
        <v>1132</v>
      </c>
      <c r="AN1146" s="40" t="str">
        <f>+IF('（別紙１）原油換算シート【計画用】'!AN1146&lt;&gt;"",'（別紙１）原油換算シート【計画用】'!AN1146,"")</f>
        <v>A0729</v>
      </c>
      <c r="AO1146" s="64" t="str">
        <f>+IF('（別紙１）原油換算シート【計画用】'!AO1146&lt;&gt;"",'（別紙１）原油換算シート【計画用】'!AO1146,"")</f>
        <v>神楽電力(株)メニューC(残差)</v>
      </c>
      <c r="AP1146" s="65">
        <f>+IF('（別紙１）原油換算シート【計画用】'!AP1146&lt;&gt;"",'（別紙１）原油換算シート【計画用】'!AP1146,"")</f>
        <v>5.9400000000000002E-4</v>
      </c>
      <c r="AQ1146" s="1" t="str">
        <f>+IF('（別紙１）原油換算シート【計画用】'!AQ1146&lt;&gt;"",'（別紙１）原油換算シート【計画用】'!AQ1146,"")</f>
        <v/>
      </c>
    </row>
    <row r="1147" spans="39:43">
      <c r="AM1147" s="40">
        <f>+IF('（別紙１）原油換算シート【計画用】'!AM1147&lt;&gt;"",'（別紙１）原油換算シート【計画用】'!AM1147,"")</f>
        <v>1133</v>
      </c>
      <c r="AN1147" s="40" t="str">
        <f>+IF('（別紙１）原油換算シート【計画用】'!AN1147&lt;&gt;"",'（別紙１）原油換算シート【計画用】'!AN1147,"")</f>
        <v>A0729</v>
      </c>
      <c r="AO1147" s="64" t="str">
        <f>+IF('（別紙１）原油換算シート【計画用】'!AO1147&lt;&gt;"",'（別紙１）原油換算シート【計画用】'!AO1147,"")</f>
        <v>神楽電力(株)(参考値)事業者全体</v>
      </c>
      <c r="AP1147" s="65">
        <f>+IF('（別紙１）原油換算シート【計画用】'!AP1147&lt;&gt;"",'（別紙１）原油換算シート【計画用】'!AP1147,"")</f>
        <v>2.0799999999999999E-4</v>
      </c>
      <c r="AQ1147" s="1" t="str">
        <f>+IF('（別紙１）原油換算シート【計画用】'!AQ1147&lt;&gt;"",'（別紙１）原油換算シート【計画用】'!AQ1147,"")</f>
        <v/>
      </c>
    </row>
    <row r="1148" spans="39:43">
      <c r="AM1148" s="40">
        <f>+IF('（別紙１）原油換算シート【計画用】'!AM1148&lt;&gt;"",'（別紙１）原油換算シート【計画用】'!AM1148,"")</f>
        <v>1134</v>
      </c>
      <c r="AN1148" s="40" t="str">
        <f>+IF('（別紙１）原油換算シート【計画用】'!AN1148&lt;&gt;"",'（別紙１）原油換算シート【計画用】'!AN1148,"")</f>
        <v>A0730</v>
      </c>
      <c r="AO1148" s="64" t="str">
        <f>+IF('（別紙１）原油換算シート【計画用】'!AO1148&lt;&gt;"",'（別紙１）原油換算シート【計画用】'!AO1148,"")</f>
        <v>ゆきぐに新電力(株)</v>
      </c>
      <c r="AP1148" s="65">
        <f>+IF('（別紙１）原油換算シート【計画用】'!AP1148&lt;&gt;"",'（別紙１）原油換算シート【計画用】'!AP1148,"")</f>
        <v>4.3300000000000001E-4</v>
      </c>
      <c r="AQ1148" s="1" t="str">
        <f>+IF('（別紙１）原油換算シート【計画用】'!AQ1148&lt;&gt;"",'（別紙１）原油換算シート【計画用】'!AQ1148,"")</f>
        <v/>
      </c>
    </row>
    <row r="1149" spans="39:43">
      <c r="AM1149" s="40">
        <f>+IF('（別紙１）原油換算シート【計画用】'!AM1149&lt;&gt;"",'（別紙１）原油換算シート【計画用】'!AM1149,"")</f>
        <v>1135</v>
      </c>
      <c r="AN1149" s="40" t="str">
        <f>+IF('（別紙１）原油換算シート【計画用】'!AN1149&lt;&gt;"",'（別紙１）原油換算シート【計画用】'!AN1149,"")</f>
        <v>A0732</v>
      </c>
      <c r="AO1149" s="64" t="str">
        <f>+IF('（別紙１）原油換算シート【計画用】'!AO1149&lt;&gt;"",'（別紙１）原油換算シート【計画用】'!AO1149,"")</f>
        <v>(株)ながさきサステナエナジー</v>
      </c>
      <c r="AP1149" s="65">
        <f>+IF('（別紙１）原油換算シート【計画用】'!AP1149&lt;&gt;"",'（別紙１）原油換算シート【計画用】'!AP1149,"")</f>
        <v>3.0000000000000001E-6</v>
      </c>
      <c r="AQ1149" s="1" t="str">
        <f>+IF('（別紙１）原油換算シート【計画用】'!AQ1149&lt;&gt;"",'（別紙１）原油換算シート【計画用】'!AQ1149,"")</f>
        <v/>
      </c>
    </row>
    <row r="1150" spans="39:43">
      <c r="AM1150" s="40">
        <f>+IF('（別紙１）原油換算シート【計画用】'!AM1150&lt;&gt;"",'（別紙１）原油換算シート【計画用】'!AM1150,"")</f>
        <v>1136</v>
      </c>
      <c r="AN1150" s="40" t="str">
        <f>+IF('（別紙１）原油換算シート【計画用】'!AN1150&lt;&gt;"",'（別紙１）原油換算シート【計画用】'!AN1150,"")</f>
        <v>A0733</v>
      </c>
      <c r="AO1150" s="64" t="str">
        <f>+IF('（別紙１）原油換算シート【計画用】'!AO1150&lt;&gt;"",'（別紙１）原油換算シート【計画用】'!AO1150,"")</f>
        <v>葛尾創生電力(株)</v>
      </c>
      <c r="AP1150" s="65">
        <f>+IF('（別紙１）原油換算シート【計画用】'!AP1150&lt;&gt;"",'（別紙１）原油換算シート【計画用】'!AP1150,"")</f>
        <v>3.6299999999999999E-4</v>
      </c>
      <c r="AQ1150" s="1" t="str">
        <f>+IF('（別紙１）原油換算シート【計画用】'!AQ1150&lt;&gt;"",'（別紙１）原油換算シート【計画用】'!AQ1150,"")</f>
        <v/>
      </c>
    </row>
    <row r="1151" spans="39:43">
      <c r="AM1151" s="40">
        <f>+IF('（別紙１）原油換算シート【計画用】'!AM1151&lt;&gt;"",'（別紙１）原油換算シート【計画用】'!AM1151,"")</f>
        <v>1137</v>
      </c>
      <c r="AN1151" s="40" t="str">
        <f>+IF('（別紙１）原油換算シート【計画用】'!AN1151&lt;&gt;"",'（別紙１）原油換算シート【計画用】'!AN1151,"")</f>
        <v>A0737</v>
      </c>
      <c r="AO1151" s="64" t="str">
        <f>+IF('（別紙１）原油換算シート【計画用】'!AO1151&lt;&gt;"",'（別紙１）原油換算シート【計画用】'!AO1151,"")</f>
        <v>(株)EFでんき(旧：(株)ライフエナジー)メニューA</v>
      </c>
      <c r="AP1151" s="65">
        <f>+IF('（別紙１）原油換算シート【計画用】'!AP1151&lt;&gt;"",'（別紙１）原油換算シート【計画用】'!AP1151,"")</f>
        <v>0</v>
      </c>
      <c r="AQ1151" s="1" t="str">
        <f>+IF('（別紙１）原油換算シート【計画用】'!AQ1151&lt;&gt;"",'（別紙１）原油換算シート【計画用】'!AQ1151,"")</f>
        <v/>
      </c>
    </row>
    <row r="1152" spans="39:43">
      <c r="AM1152" s="40">
        <f>+IF('（別紙１）原油換算シート【計画用】'!AM1152&lt;&gt;"",'（別紙１）原油換算シート【計画用】'!AM1152,"")</f>
        <v>1138</v>
      </c>
      <c r="AN1152" s="40" t="str">
        <f>+IF('（別紙１）原油換算シート【計画用】'!AN1152&lt;&gt;"",'（別紙１）原油換算シート【計画用】'!AN1152,"")</f>
        <v>A0737</v>
      </c>
      <c r="AO1152" s="64" t="str">
        <f>+IF('（別紙１）原油換算シート【計画用】'!AO1152&lt;&gt;"",'（別紙１）原油換算シート【計画用】'!AO1152,"")</f>
        <v>(株)EFでんき(旧：(株)ライフエナジー)メニューB</v>
      </c>
      <c r="AP1152" s="65">
        <f>+IF('（別紙１）原油換算シート【計画用】'!AP1152&lt;&gt;"",'（別紙１）原油換算シート【計画用】'!AP1152,"")</f>
        <v>1.2400000000000001E-4</v>
      </c>
      <c r="AQ1152" s="1" t="str">
        <f>+IF('（別紙１）原油換算シート【計画用】'!AQ1152&lt;&gt;"",'（別紙１）原油換算シート【計画用】'!AQ1152,"")</f>
        <v/>
      </c>
    </row>
    <row r="1153" spans="39:43">
      <c r="AM1153" s="40">
        <f>+IF('（別紙１）原油換算シート【計画用】'!AM1153&lt;&gt;"",'（別紙１）原油換算シート【計画用】'!AM1153,"")</f>
        <v>1139</v>
      </c>
      <c r="AN1153" s="40" t="str">
        <f>+IF('（別紙１）原油換算シート【計画用】'!AN1153&lt;&gt;"",'（別紙１）原油換算シート【計画用】'!AN1153,"")</f>
        <v>A0737</v>
      </c>
      <c r="AO1153" s="64" t="str">
        <f>+IF('（別紙１）原油換算シート【計画用】'!AO1153&lt;&gt;"",'（別紙１）原油換算シート【計画用】'!AO1153,"")</f>
        <v>(株)EFでんき(旧：(株)ライフエナジー)メニューC(残差)</v>
      </c>
      <c r="AP1153" s="65">
        <f>+IF('（別紙１）原油換算シート【計画用】'!AP1153&lt;&gt;"",'（別紙１）原油換算シート【計画用】'!AP1153,"")</f>
        <v>0</v>
      </c>
      <c r="AQ1153" s="1" t="str">
        <f>+IF('（別紙１）原油換算シート【計画用】'!AQ1153&lt;&gt;"",'（別紙１）原油換算シート【計画用】'!AQ1153,"")</f>
        <v/>
      </c>
    </row>
    <row r="1154" spans="39:43">
      <c r="AM1154" s="40">
        <f>+IF('（別紙１）原油換算シート【計画用】'!AM1154&lt;&gt;"",'（別紙１）原油換算シート【計画用】'!AM1154,"")</f>
        <v>1140</v>
      </c>
      <c r="AN1154" s="40" t="str">
        <f>+IF('（別紙１）原油換算シート【計画用】'!AN1154&lt;&gt;"",'（別紙１）原油換算シート【計画用】'!AN1154,"")</f>
        <v>A0737</v>
      </c>
      <c r="AO1154" s="64" t="str">
        <f>+IF('（別紙１）原油換算シート【計画用】'!AO1154&lt;&gt;"",'（別紙１）原油換算シート【計画用】'!AO1154,"")</f>
        <v>(株)EFでんき(旧：(株)ライフエナジー)(参考値)事業者全体</v>
      </c>
      <c r="AP1154" s="65">
        <f>+IF('（別紙１）原油換算シート【計画用】'!AP1154&lt;&gt;"",'（別紙１）原油換算シート【計画用】'!AP1154,"")</f>
        <v>0</v>
      </c>
      <c r="AQ1154" s="1" t="str">
        <f>+IF('（別紙１）原油換算シート【計画用】'!AQ1154&lt;&gt;"",'（別紙１）原油換算シート【計画用】'!AQ1154,"")</f>
        <v/>
      </c>
    </row>
    <row r="1155" spans="39:43">
      <c r="AM1155" s="40">
        <f>+IF('（別紙１）原油換算シート【計画用】'!AM1155&lt;&gt;"",'（別紙１）原油換算シート【計画用】'!AM1155,"")</f>
        <v>1141</v>
      </c>
      <c r="AN1155" s="40" t="str">
        <f>+IF('（別紙１）原油換算シート【計画用】'!AN1155&lt;&gt;"",'（別紙１）原油換算シート【計画用】'!AN1155,"")</f>
        <v>A0738</v>
      </c>
      <c r="AO1155" s="64" t="str">
        <f>+IF('（別紙１）原油換算シート【計画用】'!AO1155&lt;&gt;"",'（別紙１）原油換算シート【計画用】'!AO1155,"")</f>
        <v>(株)グルーヴエナジー</v>
      </c>
      <c r="AP1155" s="65">
        <f>+IF('（別紙１）原油換算シート【計画用】'!AP1155&lt;&gt;"",'（別紙１）原油換算シート【計画用】'!AP1155,"")</f>
        <v>4.2999999999999999E-4</v>
      </c>
      <c r="AQ1155" s="1" t="str">
        <f>+IF('（別紙１）原油換算シート【計画用】'!AQ1155&lt;&gt;"",'（別紙１）原油換算シート【計画用】'!AQ1155,"")</f>
        <v/>
      </c>
    </row>
    <row r="1156" spans="39:43">
      <c r="AM1156" s="40">
        <f>+IF('（別紙１）原油換算シート【計画用】'!AM1156&lt;&gt;"",'（別紙１）原油換算シート【計画用】'!AM1156,"")</f>
        <v>1142</v>
      </c>
      <c r="AN1156" s="40" t="str">
        <f>+IF('（別紙１）原油換算シート【計画用】'!AN1156&lt;&gt;"",'（別紙１）原油換算シート【計画用】'!AN1156,"")</f>
        <v>A0739</v>
      </c>
      <c r="AO1156" s="64" t="str">
        <f>+IF('（別紙１）原油換算シート【計画用】'!AO1156&lt;&gt;"",'（別紙１）原油換算シート【計画用】'!AO1156,"")</f>
        <v>高知ニューエナジー(株)</v>
      </c>
      <c r="AP1156" s="65">
        <f>+IF('（別紙１）原油換算シート【計画用】'!AP1156&lt;&gt;"",'（別紙１）原油換算シート【計画用】'!AP1156,"")</f>
        <v>5.1199999999999998E-4</v>
      </c>
      <c r="AQ1156" s="1" t="str">
        <f>+IF('（別紙１）原油換算シート【計画用】'!AQ1156&lt;&gt;"",'（別紙１）原油換算シート【計画用】'!AQ1156,"")</f>
        <v/>
      </c>
    </row>
    <row r="1157" spans="39:43">
      <c r="AM1157" s="40">
        <f>+IF('（別紙１）原油換算シート【計画用】'!AM1157&lt;&gt;"",'（別紙１）原油換算シート【計画用】'!AM1157,"")</f>
        <v>1143</v>
      </c>
      <c r="AN1157" s="40" t="str">
        <f>+IF('（別紙１）原油換算シート【計画用】'!AN1157&lt;&gt;"",'（別紙１）原油換算シート【計画用】'!AN1157,"")</f>
        <v>A0740</v>
      </c>
      <c r="AO1157" s="64" t="str">
        <f>+IF('（別紙１）原油換算シート【計画用】'!AO1157&lt;&gt;"",'（別紙１）原油換算シート【計画用】'!AO1157,"")</f>
        <v>もみじ電力(株)</v>
      </c>
      <c r="AP1157" s="65">
        <f>+IF('（別紙１）原油換算シート【計画用】'!AP1157&lt;&gt;"",'（別紙１）原油換算シート【計画用】'!AP1157,"")</f>
        <v>4.64E-4</v>
      </c>
      <c r="AQ1157" s="1" t="str">
        <f>+IF('（別紙１）原油換算シート【計画用】'!AQ1157&lt;&gt;"",'（別紙１）原油換算シート【計画用】'!AQ1157,"")</f>
        <v/>
      </c>
    </row>
    <row r="1158" spans="39:43">
      <c r="AM1158" s="40">
        <f>+IF('（別紙１）原油換算シート【計画用】'!AM1158&lt;&gt;"",'（別紙１）原油換算シート【計画用】'!AM1158,"")</f>
        <v>1144</v>
      </c>
      <c r="AN1158" s="40" t="str">
        <f>+IF('（別紙１）原油換算シート【計画用】'!AN1158&lt;&gt;"",'（別紙１）原油換算シート【計画用】'!AN1158,"")</f>
        <v>A0742</v>
      </c>
      <c r="AO1158" s="64" t="str">
        <f>+IF('（別紙１）原油換算シート【計画用】'!AO1158&lt;&gt;"",'（別紙１）原油換算シート【計画用】'!AO1158,"")</f>
        <v>(株)縁人</v>
      </c>
      <c r="AP1158" s="65">
        <f>+IF('（別紙１）原油換算シート【計画用】'!AP1158&lt;&gt;"",'（別紙１）原油換算シート【計画用】'!AP1158,"")</f>
        <v>5.1199999999999998E-4</v>
      </c>
      <c r="AQ1158" s="1" t="str">
        <f>+IF('（別紙１）原油換算シート【計画用】'!AQ1158&lt;&gt;"",'（別紙１）原油換算シート【計画用】'!AQ1158,"")</f>
        <v/>
      </c>
    </row>
    <row r="1159" spans="39:43">
      <c r="AM1159" s="40">
        <f>+IF('（別紙１）原油換算シート【計画用】'!AM1159&lt;&gt;"",'（別紙１）原油換算シート【計画用】'!AM1159,"")</f>
        <v>1145</v>
      </c>
      <c r="AN1159" s="40" t="str">
        <f>+IF('（別紙１）原油換算シート【計画用】'!AN1159&lt;&gt;"",'（別紙１）原油換算シート【計画用】'!AN1159,"")</f>
        <v>A0743</v>
      </c>
      <c r="AO1159" s="64" t="str">
        <f>+IF('（別紙１）原油換算シート【計画用】'!AO1159&lt;&gt;"",'（別紙１）原油換算シート【計画用】'!AO1159,"")</f>
        <v>T＆Tエナジー(株)</v>
      </c>
      <c r="AP1159" s="65">
        <f>+IF('（別紙１）原油換算シート【計画用】'!AP1159&lt;&gt;"",'（別紙１）原油換算シート【計画用】'!AP1159,"")</f>
        <v>4.55E-4</v>
      </c>
      <c r="AQ1159" s="1" t="str">
        <f>+IF('（別紙１）原油換算シート【計画用】'!AQ1159&lt;&gt;"",'（別紙１）原油換算シート【計画用】'!AQ1159,"")</f>
        <v/>
      </c>
    </row>
    <row r="1160" spans="39:43">
      <c r="AM1160" s="40">
        <f>+IF('（別紙１）原油換算シート【計画用】'!AM1160&lt;&gt;"",'（別紙１）原油換算シート【計画用】'!AM1160,"")</f>
        <v>1146</v>
      </c>
      <c r="AN1160" s="40" t="str">
        <f>+IF('（別紙１）原油換算シート【計画用】'!AN1160&lt;&gt;"",'（別紙１）原油換算シート【計画用】'!AN1160,"")</f>
        <v>A0744</v>
      </c>
      <c r="AO1160" s="64" t="str">
        <f>+IF('（別紙１）原油換算シート【計画用】'!AO1160&lt;&gt;"",'（別紙１）原油換算シート【計画用】'!AO1160,"")</f>
        <v>(株)ルークメニューA</v>
      </c>
      <c r="AP1160" s="65">
        <f>+IF('（別紙１）原油換算シート【計画用】'!AP1160&lt;&gt;"",'（別紙１）原油換算シート【計画用】'!AP1160,"")</f>
        <v>0</v>
      </c>
      <c r="AQ1160" s="1" t="str">
        <f>+IF('（別紙１）原油換算シート【計画用】'!AQ1160&lt;&gt;"",'（別紙１）原油換算シート【計画用】'!AQ1160,"")</f>
        <v/>
      </c>
    </row>
    <row r="1161" spans="39:43">
      <c r="AM1161" s="40">
        <f>+IF('（別紙１）原油換算シート【計画用】'!AM1161&lt;&gt;"",'（別紙１）原油換算シート【計画用】'!AM1161,"")</f>
        <v>1147</v>
      </c>
      <c r="AN1161" s="40" t="str">
        <f>+IF('（別紙１）原油換算シート【計画用】'!AN1161&lt;&gt;"",'（別紙１）原油換算シート【計画用】'!AN1161,"")</f>
        <v>A0744</v>
      </c>
      <c r="AO1161" s="64" t="str">
        <f>+IF('（別紙１）原油換算シート【計画用】'!AO1161&lt;&gt;"",'（別紙１）原油換算シート【計画用】'!AO1161,"")</f>
        <v>(株)ルークメニューB(残差)</v>
      </c>
      <c r="AP1161" s="65">
        <f>+IF('（別紙１）原油換算シート【計画用】'!AP1161&lt;&gt;"",'（別紙１）原油換算シート【計画用】'!AP1161,"")</f>
        <v>4.2999999999999999E-4</v>
      </c>
      <c r="AQ1161" s="1" t="str">
        <f>+IF('（別紙１）原油換算シート【計画用】'!AQ1161&lt;&gt;"",'（別紙１）原油換算シート【計画用】'!AQ1161,"")</f>
        <v/>
      </c>
    </row>
    <row r="1162" spans="39:43">
      <c r="AM1162" s="40">
        <f>+IF('（別紙１）原油換算シート【計画用】'!AM1162&lt;&gt;"",'（別紙１）原油換算シート【計画用】'!AM1162,"")</f>
        <v>1148</v>
      </c>
      <c r="AN1162" s="40" t="str">
        <f>+IF('（別紙１）原油換算シート【計画用】'!AN1162&lt;&gt;"",'（別紙１）原油換算シート【計画用】'!AN1162,"")</f>
        <v>A0744</v>
      </c>
      <c r="AO1162" s="64" t="str">
        <f>+IF('（別紙１）原油換算シート【計画用】'!AO1162&lt;&gt;"",'（別紙１）原油換算シート【計画用】'!AO1162,"")</f>
        <v>(株)ルーク(参考値)事業者全体</v>
      </c>
      <c r="AP1162" s="65">
        <f>+IF('（別紙１）原油換算シート【計画用】'!AP1162&lt;&gt;"",'（別紙１）原油換算シート【計画用】'!AP1162,"")</f>
        <v>4.0900000000000002E-4</v>
      </c>
      <c r="AQ1162" s="1" t="str">
        <f>+IF('（別紙１）原油換算シート【計画用】'!AQ1162&lt;&gt;"",'（別紙１）原油換算シート【計画用】'!AQ1162,"")</f>
        <v/>
      </c>
    </row>
    <row r="1163" spans="39:43">
      <c r="AM1163" s="40">
        <f>+IF('（別紙１）原油換算シート【計画用】'!AM1163&lt;&gt;"",'（別紙１）原油換算シート【計画用】'!AM1163,"")</f>
        <v>1149</v>
      </c>
      <c r="AN1163" s="40" t="str">
        <f>+IF('（別紙１）原油換算シート【計画用】'!AN1163&lt;&gt;"",'（別紙１）原油換算シート【計画用】'!AN1163,"")</f>
        <v>A0746</v>
      </c>
      <c r="AO1163" s="64" t="str">
        <f>+IF('（別紙１）原油換算シート【計画用】'!AO1163&lt;&gt;"",'（別紙１）原油換算シート【計画用】'!AO1163,"")</f>
        <v>かけがわ報徳パワー(株)</v>
      </c>
      <c r="AP1163" s="65">
        <f>+IF('（別紙１）原油換算シート【計画用】'!AP1163&lt;&gt;"",'（別紙１）原油換算シート【計画用】'!AP1163,"")</f>
        <v>0</v>
      </c>
      <c r="AQ1163" s="1" t="str">
        <f>+IF('（別紙１）原油換算シート【計画用】'!AQ1163&lt;&gt;"",'（別紙１）原油換算シート【計画用】'!AQ1163,"")</f>
        <v/>
      </c>
    </row>
    <row r="1164" spans="39:43">
      <c r="AM1164" s="40">
        <f>+IF('（別紙１）原油換算シート【計画用】'!AM1164&lt;&gt;"",'（別紙１）原油換算シート【計画用】'!AM1164,"")</f>
        <v>1150</v>
      </c>
      <c r="AN1164" s="40" t="str">
        <f>+IF('（別紙１）原油換算シート【計画用】'!AN1164&lt;&gt;"",'（別紙１）原油換算シート【計画用】'!AN1164,"")</f>
        <v>A0747</v>
      </c>
      <c r="AO1164" s="64" t="str">
        <f>+IF('（別紙１）原油換算シート【計画用】'!AO1164&lt;&gt;"",'（別紙１）原油換算シート【計画用】'!AO1164,"")</f>
        <v>SustainableEnergy(株)</v>
      </c>
      <c r="AP1164" s="65">
        <f>+IF('（別紙１）原油換算シート【計画用】'!AP1164&lt;&gt;"",'（別紙１）原油換算シート【計画用】'!AP1164,"")</f>
        <v>6.2100000000000002E-4</v>
      </c>
      <c r="AQ1164" s="1" t="str">
        <f>+IF('（別紙１）原油換算シート【計画用】'!AQ1164&lt;&gt;"",'（別紙１）原油換算シート【計画用】'!AQ1164,"")</f>
        <v/>
      </c>
    </row>
    <row r="1165" spans="39:43">
      <c r="AM1165" s="40">
        <f>+IF('（別紙１）原油換算シート【計画用】'!AM1165&lt;&gt;"",'（別紙１）原油換算シート【計画用】'!AM1165,"")</f>
        <v>1151</v>
      </c>
      <c r="AN1165" s="40" t="str">
        <f>+IF('（別紙１）原油換算シート【計画用】'!AN1165&lt;&gt;"",'（別紙１）原油換算シート【計画用】'!AN1165,"")</f>
        <v>A0748</v>
      </c>
      <c r="AO1165" s="64" t="str">
        <f>+IF('（別紙１）原油換算シート【計画用】'!AO1165&lt;&gt;"",'（別紙１）原油換算シート【計画用】'!AO1165,"")</f>
        <v>穂の国とよはし電力(株)</v>
      </c>
      <c r="AP1165" s="65">
        <f>+IF('（別紙１）原油換算シート【計画用】'!AP1165&lt;&gt;"",'（別紙１）原油換算シート【計画用】'!AP1165,"")</f>
        <v>2.4600000000000002E-4</v>
      </c>
      <c r="AQ1165" s="1" t="str">
        <f>+IF('（別紙１）原油換算シート【計画用】'!AQ1165&lt;&gt;"",'（別紙１）原油換算シート【計画用】'!AQ1165,"")</f>
        <v/>
      </c>
    </row>
    <row r="1166" spans="39:43">
      <c r="AM1166" s="40">
        <f>+IF('（別紙１）原油換算シート【計画用】'!AM1166&lt;&gt;"",'（別紙１）原油換算シート【計画用】'!AM1166,"")</f>
        <v>1152</v>
      </c>
      <c r="AN1166" s="40" t="str">
        <f>+IF('（別紙１）原油換算シート【計画用】'!AN1166&lt;&gt;"",'（別紙１）原油換算シート【計画用】'!AN1166,"")</f>
        <v>A0752</v>
      </c>
      <c r="AO1166" s="64" t="str">
        <f>+IF('（別紙１）原油換算シート【計画用】'!AO1166&lt;&gt;"",'（別紙１）原油換算シート【計画用】'!AO1166,"")</f>
        <v>イワタニセントラル北海道(株)</v>
      </c>
      <c r="AP1166" s="65">
        <f>+IF('（別紙１）原油換算シート【計画用】'!AP1166&lt;&gt;"",'（別紙１）原油換算シート【計画用】'!AP1166,"")</f>
        <v>5.6499999999999996E-4</v>
      </c>
      <c r="AQ1166" s="1" t="str">
        <f>+IF('（別紙１）原油換算シート【計画用】'!AQ1166&lt;&gt;"",'（別紙１）原油換算シート【計画用】'!AQ1166,"")</f>
        <v/>
      </c>
    </row>
    <row r="1167" spans="39:43">
      <c r="AM1167" s="40">
        <f>+IF('（別紙１）原油換算シート【計画用】'!AM1167&lt;&gt;"",'（別紙１）原油換算シート【計画用】'!AM1167,"")</f>
        <v>1153</v>
      </c>
      <c r="AN1167" s="40" t="str">
        <f>+IF('（別紙１）原油換算シート【計画用】'!AN1167&lt;&gt;"",'（別紙１）原油換算シート【計画用】'!AN1167,"")</f>
        <v>A0753</v>
      </c>
      <c r="AO1167" s="64" t="str">
        <f>+IF('（別紙１）原油換算シート【計画用】'!AO1167&lt;&gt;"",'（別紙１）原油換算シート【計画用】'!AO1167,"")</f>
        <v>ホームタウンエナジー(株)メニューA</v>
      </c>
      <c r="AP1167" s="65">
        <f>+IF('（別紙１）原油換算シート【計画用】'!AP1167&lt;&gt;"",'（別紙１）原油換算シート【計画用】'!AP1167,"")</f>
        <v>2.63E-4</v>
      </c>
      <c r="AQ1167" s="1" t="str">
        <f>+IF('（別紙１）原油換算シート【計画用】'!AQ1167&lt;&gt;"",'（別紙１）原油換算シート【計画用】'!AQ1167,"")</f>
        <v/>
      </c>
    </row>
    <row r="1168" spans="39:43">
      <c r="AM1168" s="40">
        <f>+IF('（別紙１）原油換算シート【計画用】'!AM1168&lt;&gt;"",'（別紙１）原油換算シート【計画用】'!AM1168,"")</f>
        <v>1154</v>
      </c>
      <c r="AN1168" s="40" t="str">
        <f>+IF('（別紙１）原油換算シート【計画用】'!AN1168&lt;&gt;"",'（別紙１）原油換算シート【計画用】'!AN1168,"")</f>
        <v>A0753</v>
      </c>
      <c r="AO1168" s="64" t="str">
        <f>+IF('（別紙１）原油換算シート【計画用】'!AO1168&lt;&gt;"",'（別紙１）原油換算シート【計画用】'!AO1168,"")</f>
        <v>ホームタウンエナジー(株)メニューB(残差)</v>
      </c>
      <c r="AP1168" s="65">
        <f>+IF('（別紙１）原油換算シート【計画用】'!AP1168&lt;&gt;"",'（別紙１）原油換算シート【計画用】'!AP1168,"")</f>
        <v>5.7899999999999998E-4</v>
      </c>
      <c r="AQ1168" s="1" t="str">
        <f>+IF('（別紙１）原油換算シート【計画用】'!AQ1168&lt;&gt;"",'（別紙１）原油換算シート【計画用】'!AQ1168,"")</f>
        <v/>
      </c>
    </row>
    <row r="1169" spans="39:43">
      <c r="AM1169" s="40">
        <f>+IF('（別紙１）原油換算シート【計画用】'!AM1169&lt;&gt;"",'（別紙１）原油換算シート【計画用】'!AM1169,"")</f>
        <v>1155</v>
      </c>
      <c r="AN1169" s="40" t="str">
        <f>+IF('（別紙１）原油換算シート【計画用】'!AN1169&lt;&gt;"",'（別紙１）原油換算シート【計画用】'!AN1169,"")</f>
        <v>A0753</v>
      </c>
      <c r="AO1169" s="64" t="str">
        <f>+IF('（別紙１）原油換算シート【計画用】'!AO1169&lt;&gt;"",'（別紙１）原油換算シート【計画用】'!AO1169,"")</f>
        <v>ホームタウンエナジー(株)(参考値)事業者全体</v>
      </c>
      <c r="AP1169" s="65">
        <f>+IF('（別紙１）原油換算シート【計画用】'!AP1169&lt;&gt;"",'（別紙１）原油換算シート【計画用】'!AP1169,"")</f>
        <v>5.4600000000000004E-4</v>
      </c>
      <c r="AQ1169" s="1" t="str">
        <f>+IF('（別紙１）原油換算シート【計画用】'!AQ1169&lt;&gt;"",'（別紙１）原油換算シート【計画用】'!AQ1169,"")</f>
        <v/>
      </c>
    </row>
    <row r="1170" spans="39:43">
      <c r="AM1170" s="40">
        <f>+IF('（別紙１）原油換算シート【計画用】'!AM1170&lt;&gt;"",'（別紙１）原油換算シート【計画用】'!AM1170,"")</f>
        <v>1156</v>
      </c>
      <c r="AN1170" s="40" t="str">
        <f>+IF('（別紙１）原油換算シート【計画用】'!AN1170&lt;&gt;"",'（別紙１）原油換算シート【計画用】'!AN1170,"")</f>
        <v>A0754</v>
      </c>
      <c r="AO1170" s="64" t="str">
        <f>+IF('（別紙１）原油換算シート【計画用】'!AO1170&lt;&gt;"",'（別紙１）原油換算シート【計画用】'!AO1170,"")</f>
        <v>(株)彩の国でんき</v>
      </c>
      <c r="AP1170" s="65">
        <f>+IF('（別紙１）原油換算シート【計画用】'!AP1170&lt;&gt;"",'（別紙１）原油換算シート【計画用】'!AP1170,"")</f>
        <v>6.6200000000000005E-4</v>
      </c>
      <c r="AQ1170" s="1" t="str">
        <f>+IF('（別紙１）原油換算シート【計画用】'!AQ1170&lt;&gt;"",'（別紙１）原油換算シート【計画用】'!AQ1170,"")</f>
        <v/>
      </c>
    </row>
    <row r="1171" spans="39:43">
      <c r="AM1171" s="40">
        <f>+IF('（別紙１）原油換算シート【計画用】'!AM1171&lt;&gt;"",'（別紙１）原油換算シート【計画用】'!AM1171,"")</f>
        <v>1157</v>
      </c>
      <c r="AN1171" s="40" t="str">
        <f>+IF('（別紙１）原油換算シート【計画用】'!AN1171&lt;&gt;"",'（別紙１）原油換算シート【計画用】'!AN1171,"")</f>
        <v>A0758</v>
      </c>
      <c r="AO1171" s="64" t="str">
        <f>+IF('（別紙１）原油換算シート【計画用】'!AO1171&lt;&gt;"",'（別紙１）原油換算シート【計画用】'!AO1171,"")</f>
        <v>(株)みやきエネルギー</v>
      </c>
      <c r="AP1171" s="65">
        <f>+IF('（別紙１）原油換算シート【計画用】'!AP1171&lt;&gt;"",'（別紙１）原油換算シート【計画用】'!AP1171,"")</f>
        <v>5.8299999999999997E-4</v>
      </c>
      <c r="AQ1171" s="1" t="str">
        <f>+IF('（別紙１）原油換算シート【計画用】'!AQ1171&lt;&gt;"",'（別紙１）原油換算シート【計画用】'!AQ1171,"")</f>
        <v/>
      </c>
    </row>
    <row r="1172" spans="39:43">
      <c r="AM1172" s="40">
        <f>+IF('（別紙１）原油換算シート【計画用】'!AM1172&lt;&gt;"",'（別紙１）原油換算シート【計画用】'!AM1172,"")</f>
        <v>1158</v>
      </c>
      <c r="AN1172" s="40" t="str">
        <f>+IF('（別紙１）原油換算シート【計画用】'!AN1172&lt;&gt;"",'（別紙１）原油換算シート【計画用】'!AN1172,"")</f>
        <v>A0759</v>
      </c>
      <c r="AO1172" s="64" t="str">
        <f>+IF('（別紙１）原油換算シート【計画用】'!AO1172&lt;&gt;"",'（別紙１）原油換算シート【計画用】'!AO1172,"")</f>
        <v>(株)クリーンベンチャー21</v>
      </c>
      <c r="AP1172" s="65">
        <f>+IF('（別紙１）原油換算シート【計画用】'!AP1172&lt;&gt;"",'（別紙１）原油換算シート【計画用】'!AP1172,"")</f>
        <v>5.5400000000000002E-4</v>
      </c>
      <c r="AQ1172" s="1" t="str">
        <f>+IF('（別紙１）原油換算シート【計画用】'!AQ1172&lt;&gt;"",'（別紙１）原油換算シート【計画用】'!AQ1172,"")</f>
        <v/>
      </c>
    </row>
    <row r="1173" spans="39:43">
      <c r="AM1173" s="40">
        <f>+IF('（別紙１）原油換算シート【計画用】'!AM1173&lt;&gt;"",'（別紙１）原油換算シート【計画用】'!AM1173,"")</f>
        <v>1159</v>
      </c>
      <c r="AN1173" s="40" t="str">
        <f>+IF('（別紙１）原油換算シート【計画用】'!AN1173&lt;&gt;"",'（別紙１）原油換算シート【計画用】'!AN1173,"")</f>
        <v>A0760</v>
      </c>
      <c r="AO1173" s="64" t="str">
        <f>+IF('（別紙１）原油換算シート【計画用】'!AO1173&lt;&gt;"",'（別紙１）原油換算シート【計画用】'!AO1173,"")</f>
        <v>三河商事(株)</v>
      </c>
      <c r="AP1173" s="65">
        <f>+IF('（別紙１）原油換算シート【計画用】'!AP1173&lt;&gt;"",'（別紙１）原油換算シート【計画用】'!AP1173,"")</f>
        <v>6.0300000000000002E-4</v>
      </c>
      <c r="AQ1173" s="1" t="str">
        <f>+IF('（別紙１）原油換算シート【計画用】'!AQ1173&lt;&gt;"",'（別紙１）原油換算シート【計画用】'!AQ1173,"")</f>
        <v/>
      </c>
    </row>
    <row r="1174" spans="39:43">
      <c r="AM1174" s="40">
        <f>+IF('（別紙１）原油換算シート【計画用】'!AM1174&lt;&gt;"",'（別紙１）原油換算シート【計画用】'!AM1174,"")</f>
        <v>1160</v>
      </c>
      <c r="AN1174" s="40" t="str">
        <f>+IF('（別紙１）原油換算シート【計画用】'!AN1174&lt;&gt;"",'（別紙１）原油換算シート【計画用】'!AN1174,"")</f>
        <v>A0764</v>
      </c>
      <c r="AO1174" s="64" t="str">
        <f>+IF('（別紙１）原油換算シート【計画用】'!AO1174&lt;&gt;"",'（別紙１）原油換算シート【計画用】'!AO1174,"")</f>
        <v>沖縄新エネ開発(株)</v>
      </c>
      <c r="AP1174" s="65">
        <f>+IF('（別紙１）原油換算シート【計画用】'!AP1174&lt;&gt;"",'（別紙１）原油換算シート【計画用】'!AP1174,"")</f>
        <v>5.8100000000000003E-4</v>
      </c>
      <c r="AQ1174" s="1" t="str">
        <f>+IF('（別紙１）原油換算シート【計画用】'!AQ1174&lt;&gt;"",'（別紙１）原油換算シート【計画用】'!AQ1174,"")</f>
        <v/>
      </c>
    </row>
    <row r="1175" spans="39:43">
      <c r="AM1175" s="40">
        <f>+IF('（別紙１）原油換算シート【計画用】'!AM1175&lt;&gt;"",'（別紙１）原油換算シート【計画用】'!AM1175,"")</f>
        <v>1161</v>
      </c>
      <c r="AN1175" s="40" t="str">
        <f>+IF('（別紙１）原油換算シート【計画用】'!AN1175&lt;&gt;"",'（別紙１）原油換算シート【計画用】'!AN1175,"")</f>
        <v>A0770</v>
      </c>
      <c r="AO1175" s="64" t="str">
        <f>+IF('（別紙１）原油換算シート【計画用】'!AO1175&lt;&gt;"",'（別紙１）原油換算シート【計画用】'!AO1175,"")</f>
        <v>(株)ほくだん</v>
      </c>
      <c r="AP1175" s="65">
        <f>+IF('（別紙１）原油換算シート【計画用】'!AP1175&lt;&gt;"",'（別紙１）原油換算シート【計画用】'!AP1175,"")</f>
        <v>4.0099999999999999E-4</v>
      </c>
      <c r="AQ1175" s="1" t="str">
        <f>+IF('（別紙１）原油換算シート【計画用】'!AQ1175&lt;&gt;"",'（別紙１）原油換算シート【計画用】'!AQ1175,"")</f>
        <v/>
      </c>
    </row>
    <row r="1176" spans="39:43">
      <c r="AM1176" s="40">
        <f>+IF('（別紙１）原油換算シート【計画用】'!AM1176&lt;&gt;"",'（別紙１）原油換算シート【計画用】'!AM1176,"")</f>
        <v>1162</v>
      </c>
      <c r="AN1176" s="40" t="str">
        <f>+IF('（別紙１）原油換算シート【計画用】'!AN1176&lt;&gt;"",'（別紙１）原油換算シート【計画用】'!AN1176,"")</f>
        <v>A0772</v>
      </c>
      <c r="AO1176" s="64" t="str">
        <f>+IF('（別紙１）原油換算シート【計画用】'!AO1176&lt;&gt;"",'（別紙１）原油換算シート【計画用】'!AO1176,"")</f>
        <v>(株)エスコ</v>
      </c>
      <c r="AP1176" s="65">
        <f>+IF('（別紙１）原油換算シート【計画用】'!AP1176&lt;&gt;"",'（別紙１）原油換算シート【計画用】'!AP1176,"")</f>
        <v>4.06E-4</v>
      </c>
      <c r="AQ1176" s="1" t="str">
        <f>+IF('（別紙１）原油換算シート【計画用】'!AQ1176&lt;&gt;"",'（別紙１）原油換算シート【計画用】'!AQ1176,"")</f>
        <v/>
      </c>
    </row>
    <row r="1177" spans="39:43">
      <c r="AM1177" s="40">
        <f>+IF('（別紙１）原油換算シート【計画用】'!AM1177&lt;&gt;"",'（別紙１）原油換算シート【計画用】'!AM1177,"")</f>
        <v>1163</v>
      </c>
      <c r="AN1177" s="40" t="str">
        <f>+IF('（別紙１）原油換算シート【計画用】'!AN1177&lt;&gt;"",'（別紙１）原油換算シート【計画用】'!AN1177,"")</f>
        <v>A0773</v>
      </c>
      <c r="AO1177" s="64" t="str">
        <f>+IF('（別紙１）原油換算シート【計画用】'!AO1177&lt;&gt;"",'（別紙１）原油換算シート【計画用】'!AO1177,"")</f>
        <v>(株)Qvou</v>
      </c>
      <c r="AP1177" s="65">
        <f>+IF('（別紙１）原油換算シート【計画用】'!AP1177&lt;&gt;"",'（別紙１）原油換算シート【計画用】'!AP1177,"")</f>
        <v>3.88E-4</v>
      </c>
      <c r="AQ1177" s="1" t="str">
        <f>+IF('（別紙１）原油換算シート【計画用】'!AQ1177&lt;&gt;"",'（別紙１）原油換算シート【計画用】'!AQ1177,"")</f>
        <v/>
      </c>
    </row>
    <row r="1178" spans="39:43">
      <c r="AM1178" s="40">
        <f>+IF('（別紙１）原油換算シート【計画用】'!AM1178&lt;&gt;"",'（別紙１）原油換算シート【計画用】'!AM1178,"")</f>
        <v>1164</v>
      </c>
      <c r="AN1178" s="40" t="str">
        <f>+IF('（別紙１）原油換算シート【計画用】'!AN1178&lt;&gt;"",'（別紙１）原油換算シート【計画用】'!AN1178,"")</f>
        <v>A0777</v>
      </c>
      <c r="AO1178" s="64" t="str">
        <f>+IF('（別紙１）原油換算シート【計画用】'!AO1178&lt;&gt;"",'（別紙１）原油換算シート【計画用】'!AO1178,"")</f>
        <v>住友商事(株)メニューA</v>
      </c>
      <c r="AP1178" s="65">
        <f>+IF('（別紙１）原油換算シート【計画用】'!AP1178&lt;&gt;"",'（別紙１）原油換算シート【計画用】'!AP1178,"")</f>
        <v>0</v>
      </c>
      <c r="AQ1178" s="1" t="str">
        <f>+IF('（別紙１）原油換算シート【計画用】'!AQ1178&lt;&gt;"",'（別紙１）原油換算シート【計画用】'!AQ1178,"")</f>
        <v/>
      </c>
    </row>
    <row r="1179" spans="39:43">
      <c r="AM1179" s="40">
        <f>+IF('（別紙１）原油換算シート【計画用】'!AM1179&lt;&gt;"",'（別紙１）原油換算シート【計画用】'!AM1179,"")</f>
        <v>1165</v>
      </c>
      <c r="AN1179" s="40" t="str">
        <f>+IF('（別紙１）原油換算シート【計画用】'!AN1179&lt;&gt;"",'（別紙１）原油換算シート【計画用】'!AN1179,"")</f>
        <v>A0777</v>
      </c>
      <c r="AO1179" s="64" t="str">
        <f>+IF('（別紙１）原油換算シート【計画用】'!AO1179&lt;&gt;"",'（別紙１）原油換算シート【計画用】'!AO1179,"")</f>
        <v>住友商事(株)メニューB(残差)</v>
      </c>
      <c r="AP1179" s="65">
        <f>+IF('（別紙１）原油換算シート【計画用】'!AP1179&lt;&gt;"",'（別紙１）原油換算シート【計画用】'!AP1179,"")</f>
        <v>3.77E-4</v>
      </c>
      <c r="AQ1179" s="1" t="str">
        <f>+IF('（別紙１）原油換算シート【計画用】'!AQ1179&lt;&gt;"",'（別紙１）原油換算シート【計画用】'!AQ1179,"")</f>
        <v/>
      </c>
    </row>
    <row r="1180" spans="39:43">
      <c r="AM1180" s="40">
        <f>+IF('（別紙１）原油換算シート【計画用】'!AM1180&lt;&gt;"",'（別紙１）原油換算シート【計画用】'!AM1180,"")</f>
        <v>1166</v>
      </c>
      <c r="AN1180" s="40" t="str">
        <f>+IF('（別紙１）原油換算シート【計画用】'!AN1180&lt;&gt;"",'（別紙１）原油換算シート【計画用】'!AN1180,"")</f>
        <v>A0777</v>
      </c>
      <c r="AO1180" s="64" t="str">
        <f>+IF('（別紙１）原油換算シート【計画用】'!AO1180&lt;&gt;"",'（別紙１）原油換算シート【計画用】'!AO1180,"")</f>
        <v>住友商事(株)(参考値)事業者全体</v>
      </c>
      <c r="AP1180" s="65">
        <f>+IF('（別紙１）原油換算シート【計画用】'!AP1180&lt;&gt;"",'（別紙１）原油換算シート【計画用】'!AP1180,"")</f>
        <v>3.6999999999999999E-4</v>
      </c>
      <c r="AQ1180" s="1" t="str">
        <f>+IF('（別紙１）原油換算シート【計画用】'!AQ1180&lt;&gt;"",'（別紙１）原油換算シート【計画用】'!AQ1180,"")</f>
        <v/>
      </c>
    </row>
    <row r="1181" spans="39:43">
      <c r="AM1181" s="40">
        <f>+IF('（別紙１）原油換算シート【計画用】'!AM1181&lt;&gt;"",'（別紙１）原油換算シート【計画用】'!AM1181,"")</f>
        <v>1167</v>
      </c>
      <c r="AN1181" s="40" t="str">
        <f>+IF('（別紙１）原油換算シート【計画用】'!AN1181&lt;&gt;"",'（別紙１）原油換算シート【計画用】'!AN1181,"")</f>
        <v>A0781</v>
      </c>
      <c r="AO1181" s="64" t="str">
        <f>+IF('（別紙１）原油換算シート【計画用】'!AO1181&lt;&gt;"",'（別紙１）原油換算シート【計画用】'!AO1181,"")</f>
        <v>(株)丸の内電力</v>
      </c>
      <c r="AP1181" s="65">
        <f>+IF('（別紙１）原油換算シート【計画用】'!AP1181&lt;&gt;"",'（別紙１）原油換算シート【計画用】'!AP1181,"")</f>
        <v>6.2699999999999995E-4</v>
      </c>
      <c r="AQ1181" s="1" t="str">
        <f>+IF('（別紙１）原油換算シート【計画用】'!AQ1181&lt;&gt;"",'（別紙１）原油換算シート【計画用】'!AQ1181,"")</f>
        <v/>
      </c>
    </row>
    <row r="1182" spans="39:43">
      <c r="AM1182" s="40">
        <f>+IF('（別紙１）原油換算シート【計画用】'!AM1182&lt;&gt;"",'（別紙１）原油換算シート【計画用】'!AM1182,"")</f>
        <v>1168</v>
      </c>
      <c r="AN1182" s="40" t="str">
        <f>+IF('（別紙１）原油換算シート【計画用】'!AN1182&lt;&gt;"",'（別紙１）原油換算シート【計画用】'!AN1182,"")</f>
        <v>A0783</v>
      </c>
      <c r="AO1182" s="64" t="str">
        <f>+IF('（別紙１）原油換算シート【計画用】'!AO1182&lt;&gt;"",'（別紙１）原油換算シート【計画用】'!AO1182,"")</f>
        <v>(株)中京電力</v>
      </c>
      <c r="AP1182" s="65">
        <f>+IF('（別紙１）原油換算シート【計画用】'!AP1182&lt;&gt;"",'（別紙１）原油換算シート【計画用】'!AP1182,"")</f>
        <v>4.6799999999999999E-4</v>
      </c>
      <c r="AQ1182" s="1" t="str">
        <f>+IF('（別紙１）原油換算シート【計画用】'!AQ1182&lt;&gt;"",'（別紙１）原油換算シート【計画用】'!AQ1182,"")</f>
        <v/>
      </c>
    </row>
    <row r="1183" spans="39:43">
      <c r="AM1183" s="40">
        <f>+IF('（別紙１）原油換算シート【計画用】'!AM1183&lt;&gt;"",'（別紙１）原油換算シート【計画用】'!AM1183,"")</f>
        <v>1169</v>
      </c>
      <c r="AN1183" s="40" t="str">
        <f>+IF('（別紙１）原油換算シート【計画用】'!AN1183&lt;&gt;"",'（別紙１）原油換算シート【計画用】'!AN1183,"")</f>
        <v>A0785</v>
      </c>
      <c r="AO1183" s="64" t="str">
        <f>+IF('（別紙１）原油換算シート【計画用】'!AO1183&lt;&gt;"",'（別紙１）原油換算シート【計画用】'!AO1183,"")</f>
        <v>(株)クオリティプラス</v>
      </c>
      <c r="AP1183" s="65">
        <f>+IF('（別紙１）原油換算シート【計画用】'!AP1183&lt;&gt;"",'（別紙１）原油換算シート【計画用】'!AP1183,"")</f>
        <v>4.7600000000000002E-4</v>
      </c>
      <c r="AQ1183" s="1" t="str">
        <f>+IF('（別紙１）原油換算シート【計画用】'!AQ1183&lt;&gt;"",'（別紙１）原油換算シート【計画用】'!AQ1183,"")</f>
        <v/>
      </c>
    </row>
    <row r="1184" spans="39:43">
      <c r="AM1184" s="40">
        <f>+IF('（別紙１）原油換算シート【計画用】'!AM1184&lt;&gt;"",'（別紙１）原油換算シート【計画用】'!AM1184,"")</f>
        <v>1170</v>
      </c>
      <c r="AN1184" s="40" t="str">
        <f>+IF('（別紙１）原油換算シート【計画用】'!AN1184&lt;&gt;"",'（別紙１）原油換算シート【計画用】'!AN1184,"")</f>
        <v>A0786</v>
      </c>
      <c r="AO1184" s="64" t="str">
        <f>+IF('（別紙１）原油換算シート【計画用】'!AO1184&lt;&gt;"",'（別紙１）原油換算シート【計画用】'!AO1184,"")</f>
        <v>Y.W.C.(株)メニューA</v>
      </c>
      <c r="AP1184" s="65">
        <f>+IF('（別紙１）原油換算シート【計画用】'!AP1184&lt;&gt;"",'（別紙１）原油換算シート【計画用】'!AP1184,"")</f>
        <v>4.0999999999999999E-4</v>
      </c>
      <c r="AQ1184" s="1" t="str">
        <f>+IF('（別紙１）原油換算シート【計画用】'!AQ1184&lt;&gt;"",'（別紙１）原油換算シート【計画用】'!AQ1184,"")</f>
        <v/>
      </c>
    </row>
    <row r="1185" spans="39:43">
      <c r="AM1185" s="40">
        <f>+IF('（別紙１）原油換算シート【計画用】'!AM1185&lt;&gt;"",'（別紙１）原油換算シート【計画用】'!AM1185,"")</f>
        <v>1171</v>
      </c>
      <c r="AN1185" s="40" t="str">
        <f>+IF('（別紙１）原油換算シート【計画用】'!AN1185&lt;&gt;"",'（別紙１）原油換算シート【計画用】'!AN1185,"")</f>
        <v>A0786</v>
      </c>
      <c r="AO1185" s="64" t="str">
        <f>+IF('（別紙１）原油換算シート【計画用】'!AO1185&lt;&gt;"",'（別紙１）原油換算シート【計画用】'!AO1185,"")</f>
        <v>Y.W.C.(株)メニューB(残差)</v>
      </c>
      <c r="AP1185" s="65">
        <f>+IF('（別紙１）原油換算シート【計画用】'!AP1185&lt;&gt;"",'（別紙１）原油換算シート【計画用】'!AP1185,"")</f>
        <v>4.2499999999999998E-4</v>
      </c>
      <c r="AQ1185" s="1" t="str">
        <f>+IF('（別紙１）原油換算シート【計画用】'!AQ1185&lt;&gt;"",'（別紙１）原油換算シート【計画用】'!AQ1185,"")</f>
        <v/>
      </c>
    </row>
    <row r="1186" spans="39:43">
      <c r="AM1186" s="40">
        <f>+IF('（別紙１）原油換算シート【計画用】'!AM1186&lt;&gt;"",'（別紙１）原油換算シート【計画用】'!AM1186,"")</f>
        <v>1172</v>
      </c>
      <c r="AN1186" s="40" t="str">
        <f>+IF('（別紙１）原油換算シート【計画用】'!AN1186&lt;&gt;"",'（別紙１）原油換算シート【計画用】'!AN1186,"")</f>
        <v>A0786</v>
      </c>
      <c r="AO1186" s="64" t="str">
        <f>+IF('（別紙１）原油換算シート【計画用】'!AO1186&lt;&gt;"",'（別紙１）原油換算シート【計画用】'!AO1186,"")</f>
        <v>Y.W.C.(株)(参考値)事業者全体</v>
      </c>
      <c r="AP1186" s="65">
        <f>+IF('（別紙１）原油換算シート【計画用】'!AP1186&lt;&gt;"",'（別紙１）原油換算シート【計画用】'!AP1186,"")</f>
        <v>4.2099999999999999E-4</v>
      </c>
      <c r="AQ1186" s="1" t="str">
        <f>+IF('（別紙１）原油換算シート【計画用】'!AQ1186&lt;&gt;"",'（別紙１）原油換算シート【計画用】'!AQ1186,"")</f>
        <v/>
      </c>
    </row>
    <row r="1187" spans="39:43">
      <c r="AM1187" s="40">
        <f>+IF('（別紙１）原油換算シート【計画用】'!AM1187&lt;&gt;"",'（別紙１）原油換算シート【計画用】'!AM1187,"")</f>
        <v>1173</v>
      </c>
      <c r="AN1187" s="40" t="str">
        <f>+IF('（別紙１）原油換算シート【計画用】'!AN1187&lt;&gt;"",'（別紙１）原油換算シート【計画用】'!AN1187,"")</f>
        <v>A0792</v>
      </c>
      <c r="AO1187" s="64" t="str">
        <f>+IF('（別紙１）原油換算シート【計画用】'!AO1187&lt;&gt;"",'（別紙１）原油換算シート【計画用】'!AO1187,"")</f>
        <v>(株)MTエナジー</v>
      </c>
      <c r="AP1187" s="65">
        <f>+IF('（別紙１）原油換算シート【計画用】'!AP1187&lt;&gt;"",'（別紙１）原油換算シート【計画用】'!AP1187,"")</f>
        <v>6.2299999999999996E-4</v>
      </c>
      <c r="AQ1187" s="1" t="str">
        <f>+IF('（別紙１）原油換算シート【計画用】'!AQ1187&lt;&gt;"",'（別紙１）原油換算シート【計画用】'!AQ1187,"")</f>
        <v/>
      </c>
    </row>
    <row r="1188" spans="39:43">
      <c r="AM1188" s="40">
        <f>+IF('（別紙１）原油換算シート【計画用】'!AM1188&lt;&gt;"",'（別紙１）原油換算シート【計画用】'!AM1188,"")</f>
        <v>1174</v>
      </c>
      <c r="AN1188" s="40" t="str">
        <f>+IF('（別紙１）原油換算シート【計画用】'!AN1188&lt;&gt;"",'（別紙１）原油換算シート【計画用】'!AN1188,"")</f>
        <v>A0793</v>
      </c>
      <c r="AO1188" s="64" t="str">
        <f>+IF('（別紙１）原油換算シート【計画用】'!AO1188&lt;&gt;"",'（別紙１）原油換算シート【計画用】'!AO1188,"")</f>
        <v>TGオクトパスエナジー(株)メニューA</v>
      </c>
      <c r="AP1188" s="65">
        <f>+IF('（別紙１）原油換算シート【計画用】'!AP1188&lt;&gt;"",'（別紙１）原油換算シート【計画用】'!AP1188,"")</f>
        <v>0</v>
      </c>
      <c r="AQ1188" s="1" t="str">
        <f>+IF('（別紙１）原油換算シート【計画用】'!AQ1188&lt;&gt;"",'（別紙１）原油換算シート【計画用】'!AQ1188,"")</f>
        <v/>
      </c>
    </row>
    <row r="1189" spans="39:43">
      <c r="AM1189" s="40">
        <f>+IF('（別紙１）原油換算シート【計画用】'!AM1189&lt;&gt;"",'（別紙１）原油換算シート【計画用】'!AM1189,"")</f>
        <v>1175</v>
      </c>
      <c r="AN1189" s="40" t="str">
        <f>+IF('（別紙１）原油換算シート【計画用】'!AN1189&lt;&gt;"",'（別紙１）原油換算シート【計画用】'!AN1189,"")</f>
        <v>A0793</v>
      </c>
      <c r="AO1189" s="64" t="str">
        <f>+IF('（別紙１）原油換算シート【計画用】'!AO1189&lt;&gt;"",'（別紙１）原油換算シート【計画用】'!AO1189,"")</f>
        <v>TGオクトパスエナジー(株)メニューB</v>
      </c>
      <c r="AP1189" s="65">
        <f>+IF('（別紙１）原油換算シート【計画用】'!AP1189&lt;&gt;"",'（別紙１）原油換算シート【計画用】'!AP1189,"")</f>
        <v>2.9999999999999997E-4</v>
      </c>
      <c r="AQ1189" s="1" t="str">
        <f>+IF('（別紙１）原油換算シート【計画用】'!AQ1189&lt;&gt;"",'（別紙１）原油換算シート【計画用】'!AQ1189,"")</f>
        <v/>
      </c>
    </row>
    <row r="1190" spans="39:43">
      <c r="AM1190" s="40">
        <f>+IF('（別紙１）原油換算シート【計画用】'!AM1190&lt;&gt;"",'（別紙１）原油換算シート【計画用】'!AM1190,"")</f>
        <v>1176</v>
      </c>
      <c r="AN1190" s="40" t="str">
        <f>+IF('（別紙１）原油換算シート【計画用】'!AN1190&lt;&gt;"",'（別紙１）原油換算シート【計画用】'!AN1190,"")</f>
        <v>A0793</v>
      </c>
      <c r="AO1190" s="64" t="str">
        <f>+IF('（別紙１）原油換算シート【計画用】'!AO1190&lt;&gt;"",'（別紙１）原油換算シート【計画用】'!AO1190,"")</f>
        <v>TGオクトパスエナジー(株)(参考値)事業者全体</v>
      </c>
      <c r="AP1190" s="65">
        <f>+IF('（別紙１）原油換算シート【計画用】'!AP1190&lt;&gt;"",'（別紙１）原油換算シート【計画用】'!AP1190,"")</f>
        <v>4.6E-5</v>
      </c>
      <c r="AQ1190" s="1" t="str">
        <f>+IF('（別紙１）原油換算シート【計画用】'!AQ1190&lt;&gt;"",'（別紙１）原油換算シート【計画用】'!AQ1190,"")</f>
        <v/>
      </c>
    </row>
    <row r="1191" spans="39:43">
      <c r="AM1191" s="40">
        <f>+IF('（別紙１）原油換算シート【計画用】'!AM1191&lt;&gt;"",'（別紙１）原油換算シート【計画用】'!AM1191,"")</f>
        <v>1177</v>
      </c>
      <c r="AN1191" s="40" t="str">
        <f>+IF('（別紙１）原油換算シート【計画用】'!AN1191&lt;&gt;"",'（別紙１）原油換算シート【計画用】'!AN1191,"")</f>
        <v>A0796</v>
      </c>
      <c r="AO1191" s="64" t="str">
        <f>+IF('（別紙１）原油換算シート【計画用】'!AO1191&lt;&gt;"",'（別紙１）原油換算シート【計画用】'!AO1191,"")</f>
        <v>東北電力フロンティア(株)メニューA</v>
      </c>
      <c r="AP1191" s="65">
        <f>+IF('（別紙１）原油換算シート【計画用】'!AP1191&lt;&gt;"",'（別紙１）原油換算シート【計画用】'!AP1191,"")</f>
        <v>0</v>
      </c>
      <c r="AQ1191" s="1" t="str">
        <f>+IF('（別紙１）原油換算シート【計画用】'!AQ1191&lt;&gt;"",'（別紙１）原油換算シート【計画用】'!AQ1191,"")</f>
        <v/>
      </c>
    </row>
    <row r="1192" spans="39:43">
      <c r="AM1192" s="40">
        <f>+IF('（別紙１）原油換算シート【計画用】'!AM1192&lt;&gt;"",'（別紙１）原油換算シート【計画用】'!AM1192,"")</f>
        <v>1178</v>
      </c>
      <c r="AN1192" s="40" t="str">
        <f>+IF('（別紙１）原油換算シート【計画用】'!AN1192&lt;&gt;"",'（別紙１）原油換算シート【計画用】'!AN1192,"")</f>
        <v>A0796</v>
      </c>
      <c r="AO1192" s="64" t="str">
        <f>+IF('（別紙１）原油換算シート【計画用】'!AO1192&lt;&gt;"",'（別紙１）原油換算シート【計画用】'!AO1192,"")</f>
        <v>東北電力フロンティア(株)メニューB(残差)</v>
      </c>
      <c r="AP1192" s="65">
        <f>+IF('（別紙１）原油換算シート【計画用】'!AP1192&lt;&gt;"",'（別紙１）原油換算シート【計画用】'!AP1192,"")</f>
        <v>5.2899999999999996E-4</v>
      </c>
      <c r="AQ1192" s="1" t="str">
        <f>+IF('（別紙１）原油換算シート【計画用】'!AQ1192&lt;&gt;"",'（別紙１）原油換算シート【計画用】'!AQ1192,"")</f>
        <v/>
      </c>
    </row>
    <row r="1193" spans="39:43">
      <c r="AM1193" s="40">
        <f>+IF('（別紙１）原油換算シート【計画用】'!AM1193&lt;&gt;"",'（別紙１）原油換算シート【計画用】'!AM1193,"")</f>
        <v>1179</v>
      </c>
      <c r="AN1193" s="40" t="str">
        <f>+IF('（別紙１）原油換算シート【計画用】'!AN1193&lt;&gt;"",'（別紙１）原油換算シート【計画用】'!AN1193,"")</f>
        <v>A0796</v>
      </c>
      <c r="AO1193" s="64" t="str">
        <f>+IF('（別紙１）原油換算シート【計画用】'!AO1193&lt;&gt;"",'（別紙１）原油換算シート【計画用】'!AO1193,"")</f>
        <v>東北電力フロンティア(株)(参考値)事業者全体</v>
      </c>
      <c r="AP1193" s="65">
        <f>+IF('（別紙１）原油換算シート【計画用】'!AP1193&lt;&gt;"",'（別紙１）原油換算シート【計画用】'!AP1193,"")</f>
        <v>5.2700000000000002E-4</v>
      </c>
      <c r="AQ1193" s="1" t="str">
        <f>+IF('（別紙１）原油換算シート【計画用】'!AQ1193&lt;&gt;"",'（別紙１）原油換算シート【計画用】'!AQ1193,"")</f>
        <v/>
      </c>
    </row>
    <row r="1194" spans="39:43">
      <c r="AM1194" s="40">
        <f>+IF('（別紙１）原油換算シート【計画用】'!AM1194&lt;&gt;"",'（別紙１）原油換算シート【計画用】'!AM1194,"")</f>
        <v>1180</v>
      </c>
      <c r="AN1194" s="40" t="str">
        <f>+IF('（別紙１）原油換算シート【計画用】'!AN1194&lt;&gt;"",'（別紙１）原油換算シート【計画用】'!AN1194,"")</f>
        <v>A0798</v>
      </c>
      <c r="AO1194" s="64" t="str">
        <f>+IF('（別紙１）原油換算シート【計画用】'!AO1194&lt;&gt;"",'（別紙１）原油換算シート【計画用】'!AO1194,"")</f>
        <v>(株)ファラデー</v>
      </c>
      <c r="AP1194" s="65">
        <f>+IF('（別紙１）原油換算シート【計画用】'!AP1194&lt;&gt;"",'（別紙１）原油換算シート【計画用】'!AP1194,"")</f>
        <v>4.3300000000000001E-4</v>
      </c>
      <c r="AQ1194" s="1" t="str">
        <f>+IF('（別紙１）原油換算シート【計画用】'!AQ1194&lt;&gt;"",'（別紙１）原油換算シート【計画用】'!AQ1194,"")</f>
        <v/>
      </c>
    </row>
    <row r="1195" spans="39:43">
      <c r="AM1195" s="40">
        <f>+IF('（別紙１）原油換算シート【計画用】'!AM1195&lt;&gt;"",'（別紙１）原油換算シート【計画用】'!AM1195,"")</f>
        <v>1181</v>
      </c>
      <c r="AN1195" s="40" t="str">
        <f>+IF('（別紙１）原油換算シート【計画用】'!AN1195&lt;&gt;"",'（別紙１）原油換算シート【計画用】'!AN1195,"")</f>
        <v>A0799</v>
      </c>
      <c r="AO1195" s="64" t="str">
        <f>+IF('（別紙１）原油換算シート【計画用】'!AO1195&lt;&gt;"",'（別紙１）原油換算シート【計画用】'!AO1195,"")</f>
        <v>三菱HCキャピタルエナジー(株)</v>
      </c>
      <c r="AP1195" s="65">
        <f>+IF('（別紙１）原油換算シート【計画用】'!AP1195&lt;&gt;"",'（別紙１）原油換算シート【計画用】'!AP1195,"")</f>
        <v>0</v>
      </c>
      <c r="AQ1195" s="1" t="str">
        <f>+IF('（別紙１）原油換算シート【計画用】'!AQ1195&lt;&gt;"",'（別紙１）原油換算シート【計画用】'!AQ1195,"")</f>
        <v/>
      </c>
    </row>
    <row r="1196" spans="39:43">
      <c r="AM1196" s="40">
        <f>+IF('（別紙１）原油換算シート【計画用】'!AM1196&lt;&gt;"",'（別紙１）原油換算シート【計画用】'!AM1196,"")</f>
        <v>1182</v>
      </c>
      <c r="AN1196" s="40" t="str">
        <f>+IF('（別紙１）原油換算シート【計画用】'!AN1196&lt;&gt;"",'（別紙１）原油換算シート【計画用】'!AN1196,"")</f>
        <v>A0800</v>
      </c>
      <c r="AO1196" s="64" t="str">
        <f>+IF('（別紙１）原油換算シート【計画用】'!AO1196&lt;&gt;"",'（別紙１）原油換算シート【計画用】'!AO1196,"")</f>
        <v>(株)Meisin</v>
      </c>
      <c r="AP1196" s="65">
        <f>+IF('（別紙１）原油換算シート【計画用】'!AP1196&lt;&gt;"",'（別紙１）原油換算シート【計画用】'!AP1196,"")</f>
        <v>6.3199999999999997E-4</v>
      </c>
      <c r="AQ1196" s="1" t="str">
        <f>+IF('（別紙１）原油換算シート【計画用】'!AQ1196&lt;&gt;"",'（別紙１）原油換算シート【計画用】'!AQ1196,"")</f>
        <v/>
      </c>
    </row>
    <row r="1197" spans="39:43">
      <c r="AM1197" s="40">
        <f>+IF('（別紙１）原油換算シート【計画用】'!AM1197&lt;&gt;"",'（別紙１）原油換算シート【計画用】'!AM1197,"")</f>
        <v>1183</v>
      </c>
      <c r="AN1197" s="40" t="str">
        <f>+IF('（別紙１）原油換算シート【計画用】'!AN1197&lt;&gt;"",'（別紙１）原油換算シート【計画用】'!AN1197,"")</f>
        <v>A0802</v>
      </c>
      <c r="AO1197" s="64" t="str">
        <f>+IF('（別紙１）原油換算シート【計画用】'!AO1197&lt;&gt;"",'（別紙１）原油換算シート【計画用】'!AO1197,"")</f>
        <v>大塚ビジネスサポート(株)</v>
      </c>
      <c r="AP1197" s="65">
        <f>+IF('（別紙１）原油換算シート【計画用】'!AP1197&lt;&gt;"",'（別紙１）原油換算シート【計画用】'!AP1197,"")</f>
        <v>3.9999999999999998E-6</v>
      </c>
      <c r="AQ1197" s="1" t="str">
        <f>+IF('（別紙１）原油換算シート【計画用】'!AQ1197&lt;&gt;"",'（別紙１）原油換算シート【計画用】'!AQ1197,"")</f>
        <v/>
      </c>
    </row>
    <row r="1198" spans="39:43">
      <c r="AM1198" s="40">
        <f>+IF('（別紙１）原油換算シート【計画用】'!AM1198&lt;&gt;"",'（別紙１）原油換算シート【計画用】'!AM1198,"")</f>
        <v>1184</v>
      </c>
      <c r="AN1198" s="40" t="str">
        <f>+IF('（別紙１）原油換算シート【計画用】'!AN1198&lt;&gt;"",'（別紙１）原油換算シート【計画用】'!AN1198,"")</f>
        <v>A0803</v>
      </c>
      <c r="AO1198" s="64" t="str">
        <f>+IF('（別紙１）原油換算シート【計画用】'!AO1198&lt;&gt;"",'（別紙１）原油換算シート【計画用】'!AO1198,"")</f>
        <v>出雲ケーブルビジョン(株)</v>
      </c>
      <c r="AP1198" s="65">
        <f>+IF('（別紙１）原油換算シート【計画用】'!AP1198&lt;&gt;"",'（別紙１）原油換算シート【計画用】'!AP1198,"")</f>
        <v>7.1199999999999996E-4</v>
      </c>
      <c r="AQ1198" s="1" t="str">
        <f>+IF('（別紙１）原油換算シート【計画用】'!AQ1198&lt;&gt;"",'（別紙１）原油換算シート【計画用】'!AQ1198,"")</f>
        <v/>
      </c>
    </row>
    <row r="1199" spans="39:43">
      <c r="AM1199" s="40">
        <f>+IF('（別紙１）原油換算シート【計画用】'!AM1199&lt;&gt;"",'（別紙１）原油換算シート【計画用】'!AM1199,"")</f>
        <v>1185</v>
      </c>
      <c r="AN1199" s="40" t="str">
        <f>+IF('（別紙１）原油換算シート【計画用】'!AN1199&lt;&gt;"",'（別紙１）原油換算シート【計画用】'!AN1199,"")</f>
        <v>A0806</v>
      </c>
      <c r="AO1199" s="64" t="str">
        <f>+IF('（別紙１）原油換算シート【計画用】'!AO1199&lt;&gt;"",'（別紙１）原油換算シート【計画用】'!AO1199,"")</f>
        <v>いずも縁結び電力(株)</v>
      </c>
      <c r="AP1199" s="65">
        <f>+IF('（別紙１）原油換算シート【計画用】'!AP1199&lt;&gt;"",'（別紙１）原油換算シート【計画用】'!AP1199,"")</f>
        <v>9.8999999999999994E-5</v>
      </c>
      <c r="AQ1199" s="1" t="str">
        <f>+IF('（別紙１）原油換算シート【計画用】'!AQ1199&lt;&gt;"",'（別紙１）原油換算シート【計画用】'!AQ1199,"")</f>
        <v/>
      </c>
    </row>
    <row r="1200" spans="39:43">
      <c r="AM1200" s="40">
        <f>+IF('（別紙１）原油換算シート【計画用】'!AM1200&lt;&gt;"",'（別紙１）原油換算シート【計画用】'!AM1200,"")</f>
        <v>1186</v>
      </c>
      <c r="AN1200" s="40" t="str">
        <f>+IF('（別紙１）原油換算シート【計画用】'!AN1200&lt;&gt;"",'（別紙１）原油換算シート【計画用】'!AN1200,"")</f>
        <v>A0807</v>
      </c>
      <c r="AO1200" s="64" t="str">
        <f>+IF('（別紙１）原油換算シート【計画用】'!AO1200&lt;&gt;"",'（別紙１）原油換算シート【計画用】'!AO1200,"")</f>
        <v>恵那電力(株)メニューA</v>
      </c>
      <c r="AP1200" s="65">
        <f>+IF('（別紙１）原油換算シート【計画用】'!AP1200&lt;&gt;"",'（別紙１）原油換算シート【計画用】'!AP1200,"")</f>
        <v>2.6600000000000001E-4</v>
      </c>
      <c r="AQ1200" s="1" t="str">
        <f>+IF('（別紙１）原油換算シート【計画用】'!AQ1200&lt;&gt;"",'（別紙１）原油換算シート【計画用】'!AQ1200,"")</f>
        <v/>
      </c>
    </row>
    <row r="1201" spans="39:43">
      <c r="AM1201" s="40">
        <f>+IF('（別紙１）原油換算シート【計画用】'!AM1201&lt;&gt;"",'（別紙１）原油換算シート【計画用】'!AM1201,"")</f>
        <v>1187</v>
      </c>
      <c r="AN1201" s="40" t="str">
        <f>+IF('（別紙１）原油換算シート【計画用】'!AN1201&lt;&gt;"",'（別紙１）原油換算シート【計画用】'!AN1201,"")</f>
        <v>A0807</v>
      </c>
      <c r="AO1201" s="64" t="str">
        <f>+IF('（別紙１）原油換算シート【計画用】'!AO1201&lt;&gt;"",'（別紙１）原油換算シート【計画用】'!AO1201,"")</f>
        <v>恵那電力(株)メニューB(残差)</v>
      </c>
      <c r="AP1201" s="65">
        <f>+IF('（別紙１）原油換算シート【計画用】'!AP1201&lt;&gt;"",'（別紙１）原油換算シート【計画用】'!AP1201,"")</f>
        <v>3.4499999999999998E-4</v>
      </c>
      <c r="AQ1201" s="1" t="str">
        <f>+IF('（別紙１）原油換算シート【計画用】'!AQ1201&lt;&gt;"",'（別紙１）原油換算シート【計画用】'!AQ1201,"")</f>
        <v/>
      </c>
    </row>
    <row r="1202" spans="39:43">
      <c r="AM1202" s="40">
        <f>+IF('（別紙１）原油換算シート【計画用】'!AM1202&lt;&gt;"",'（別紙１）原油換算シート【計画用】'!AM1202,"")</f>
        <v>1188</v>
      </c>
      <c r="AN1202" s="40" t="str">
        <f>+IF('（別紙１）原油換算シート【計画用】'!AN1202&lt;&gt;"",'（別紙１）原油換算シート【計画用】'!AN1202,"")</f>
        <v>A0807</v>
      </c>
      <c r="AO1202" s="64" t="str">
        <f>+IF('（別紙１）原油換算シート【計画用】'!AO1202&lt;&gt;"",'（別紙１）原油換算シート【計画用】'!AO1202,"")</f>
        <v>恵那電力(株)(参考値)事業者全体</v>
      </c>
      <c r="AP1202" s="65">
        <f>+IF('（別紙１）原油換算シート【計画用】'!AP1202&lt;&gt;"",'（別紙１）原油換算シート【計画用】'!AP1202,"")</f>
        <v>3.3599999999999998E-4</v>
      </c>
      <c r="AQ1202" s="1" t="str">
        <f>+IF('（別紙１）原油換算シート【計画用】'!AQ1202&lt;&gt;"",'（別紙１）原油換算シート【計画用】'!AQ1202,"")</f>
        <v/>
      </c>
    </row>
    <row r="1203" spans="39:43">
      <c r="AM1203" s="40">
        <f>+IF('（別紙１）原油換算シート【計画用】'!AM1203&lt;&gt;"",'（別紙１）原油換算シート【計画用】'!AM1203,"")</f>
        <v>1189</v>
      </c>
      <c r="AN1203" s="40" t="str">
        <f>+IF('（別紙１）原油換算シート【計画用】'!AN1203&lt;&gt;"",'（別紙１）原油換算シート【計画用】'!AN1203,"")</f>
        <v>A0808</v>
      </c>
      <c r="AO1203" s="64" t="str">
        <f>+IF('（別紙１）原油換算シート【計画用】'!AO1203&lt;&gt;"",'（別紙１）原油換算シート【計画用】'!AO1203,"")</f>
        <v>宇都宮ライトパワー(株)メニューA</v>
      </c>
      <c r="AP1203" s="65">
        <f>+IF('（別紙１）原油換算シート【計画用】'!AP1203&lt;&gt;"",'（別紙１）原油換算シート【計画用】'!AP1203,"")</f>
        <v>0</v>
      </c>
      <c r="AQ1203" s="1" t="str">
        <f>+IF('（別紙１）原油換算シート【計画用】'!AQ1203&lt;&gt;"",'（別紙１）原油換算シート【計画用】'!AQ1203,"")</f>
        <v/>
      </c>
    </row>
    <row r="1204" spans="39:43">
      <c r="AM1204" s="40">
        <f>+IF('（別紙１）原油換算シート【計画用】'!AM1204&lt;&gt;"",'（別紙１）原油換算シート【計画用】'!AM1204,"")</f>
        <v>1190</v>
      </c>
      <c r="AN1204" s="40" t="str">
        <f>+IF('（別紙１）原油換算シート【計画用】'!AN1204&lt;&gt;"",'（別紙１）原油換算シート【計画用】'!AN1204,"")</f>
        <v>A0808</v>
      </c>
      <c r="AO1204" s="64" t="str">
        <f>+IF('（別紙１）原油換算シート【計画用】'!AO1204&lt;&gt;"",'（別紙１）原油換算シート【計画用】'!AO1204,"")</f>
        <v>宇都宮ライトパワー(株)メニューB(残差)</v>
      </c>
      <c r="AP1204" s="65">
        <f>+IF('（別紙１）原油換算シート【計画用】'!AP1204&lt;&gt;"",'（別紙１）原油換算シート【計画用】'!AP1204,"")</f>
        <v>3.6099999999999999E-4</v>
      </c>
      <c r="AQ1204" s="1" t="str">
        <f>+IF('（別紙１）原油換算シート【計画用】'!AQ1204&lt;&gt;"",'（別紙１）原油換算シート【計画用】'!AQ1204,"")</f>
        <v/>
      </c>
    </row>
    <row r="1205" spans="39:43">
      <c r="AM1205" s="40">
        <f>+IF('（別紙１）原油換算シート【計画用】'!AM1205&lt;&gt;"",'（別紙１）原油換算シート【計画用】'!AM1205,"")</f>
        <v>1191</v>
      </c>
      <c r="AN1205" s="40" t="str">
        <f>+IF('（別紙１）原油換算シート【計画用】'!AN1205&lt;&gt;"",'（別紙１）原油換算シート【計画用】'!AN1205,"")</f>
        <v>A0808</v>
      </c>
      <c r="AO1205" s="64" t="str">
        <f>+IF('（別紙１）原油換算シート【計画用】'!AO1205&lt;&gt;"",'（別紙１）原油換算シート【計画用】'!AO1205,"")</f>
        <v>宇都宮ライトパワー(株)(参考値)事業者全体</v>
      </c>
      <c r="AP1205" s="65">
        <f>+IF('（別紙１）原油換算シート【計画用】'!AP1205&lt;&gt;"",'（別紙１）原油換算シート【計画用】'!AP1205,"")</f>
        <v>3.1100000000000002E-4</v>
      </c>
      <c r="AQ1205" s="1" t="str">
        <f>+IF('（別紙１）原油換算シート【計画用】'!AQ1205&lt;&gt;"",'（別紙１）原油換算シート【計画用】'!AQ1205,"")</f>
        <v/>
      </c>
    </row>
    <row r="1206" spans="39:43">
      <c r="AM1206" s="40">
        <f>+IF('（別紙１）原油換算シート【計画用】'!AM1206&lt;&gt;"",'（別紙１）原油換算シート【計画用】'!AM1206,"")</f>
        <v>1192</v>
      </c>
      <c r="AN1206" s="40" t="str">
        <f>+IF('（別紙１）原油換算シート【計画用】'!AN1206&lt;&gt;"",'（別紙１）原油換算シート【計画用】'!AN1206,"")</f>
        <v>A0809</v>
      </c>
      <c r="AO1206" s="64" t="str">
        <f>+IF('（別紙１）原油換算シート【計画用】'!AO1206&lt;&gt;"",'（別紙１）原油換算シート【計画用】'!AO1206,"")</f>
        <v>帯広電力(株)</v>
      </c>
      <c r="AP1206" s="65">
        <f>+IF('（別紙１）原油換算シート【計画用】'!AP1206&lt;&gt;"",'（別紙１）原油換算シート【計画用】'!AP1206,"")</f>
        <v>4.75E-4</v>
      </c>
      <c r="AQ1206" s="1" t="str">
        <f>+IF('（別紙１）原油換算シート【計画用】'!AQ1206&lt;&gt;"",'（別紙１）原油換算シート【計画用】'!AQ1206,"")</f>
        <v/>
      </c>
    </row>
    <row r="1207" spans="39:43">
      <c r="AM1207" s="40">
        <f>+IF('（別紙１）原油換算シート【計画用】'!AM1207&lt;&gt;"",'（別紙１）原油換算シート【計画用】'!AM1207,"")</f>
        <v>1193</v>
      </c>
      <c r="AN1207" s="40" t="str">
        <f>+IF('（別紙１）原油換算シート【計画用】'!AN1207&lt;&gt;"",'（別紙１）原油換算シート【計画用】'!AN1207,"")</f>
        <v>A0810</v>
      </c>
      <c r="AO1207" s="64" t="str">
        <f>+IF('（別紙１）原油換算シート【計画用】'!AO1207&lt;&gt;"",'（別紙１）原油換算シート【計画用】'!AO1207,"")</f>
        <v>フジ物産(株)</v>
      </c>
      <c r="AP1207" s="65">
        <f>+IF('（別紙１）原油換算シート【計画用】'!AP1207&lt;&gt;"",'（別紙１）原油換算シート【計画用】'!AP1207,"")</f>
        <v>4.73E-4</v>
      </c>
      <c r="AQ1207" s="1" t="str">
        <f>+IF('（別紙１）原油換算シート【計画用】'!AQ1207&lt;&gt;"",'（別紙１）原油換算シート【計画用】'!AQ1207,"")</f>
        <v/>
      </c>
    </row>
    <row r="1208" spans="39:43">
      <c r="AM1208" s="40">
        <f>+IF('（別紙１）原油換算シート【計画用】'!AM1208&lt;&gt;"",'（別紙１）原油換算シート【計画用】'!AM1208,"")</f>
        <v>1194</v>
      </c>
      <c r="AN1208" s="40" t="str">
        <f>+IF('（別紙１）原油換算シート【計画用】'!AN1208&lt;&gt;"",'（別紙１）原油換算シート【計画用】'!AN1208,"")</f>
        <v>A0812</v>
      </c>
      <c r="AO1208" s="64" t="str">
        <f>+IF('（別紙１）原油換算シート【計画用】'!AO1208&lt;&gt;"",'（別紙１）原油換算シート【計画用】'!AO1208,"")</f>
        <v>金沢エナジー(株)メニューA</v>
      </c>
      <c r="AP1208" s="65">
        <f>+IF('（別紙１）原油換算シート【計画用】'!AP1208&lt;&gt;"",'（別紙１）原油換算シート【計画用】'!AP1208,"")</f>
        <v>0</v>
      </c>
      <c r="AQ1208" s="1" t="str">
        <f>+IF('（別紙１）原油換算シート【計画用】'!AQ1208&lt;&gt;"",'（別紙１）原油換算シート【計画用】'!AQ1208,"")</f>
        <v/>
      </c>
    </row>
    <row r="1209" spans="39:43">
      <c r="AM1209" s="40">
        <f>+IF('（別紙１）原油換算シート【計画用】'!AM1209&lt;&gt;"",'（別紙１）原油換算シート【計画用】'!AM1209,"")</f>
        <v>1195</v>
      </c>
      <c r="AN1209" s="40" t="str">
        <f>+IF('（別紙１）原油換算シート【計画用】'!AN1209&lt;&gt;"",'（別紙１）原油換算シート【計画用】'!AN1209,"")</f>
        <v>A0812</v>
      </c>
      <c r="AO1209" s="64" t="str">
        <f>+IF('（別紙１）原油換算シート【計画用】'!AO1209&lt;&gt;"",'（別紙１）原油換算シート【計画用】'!AO1209,"")</f>
        <v>金沢エナジー(株)メニューB(残差)</v>
      </c>
      <c r="AP1209" s="65">
        <f>+IF('（別紙１）原油換算シート【計画用】'!AP1209&lt;&gt;"",'（別紙１）原油換算シート【計画用】'!AP1209,"")</f>
        <v>3.88E-4</v>
      </c>
      <c r="AQ1209" s="1" t="str">
        <f>+IF('（別紙１）原油換算シート【計画用】'!AQ1209&lt;&gt;"",'（別紙１）原油換算シート【計画用】'!AQ1209,"")</f>
        <v/>
      </c>
    </row>
    <row r="1210" spans="39:43">
      <c r="AM1210" s="40">
        <f>+IF('（別紙１）原油換算シート【計画用】'!AM1210&lt;&gt;"",'（別紙１）原油換算シート【計画用】'!AM1210,"")</f>
        <v>1196</v>
      </c>
      <c r="AN1210" s="40" t="str">
        <f>+IF('（別紙１）原油換算シート【計画用】'!AN1210&lt;&gt;"",'（別紙１）原油換算シート【計画用】'!AN1210,"")</f>
        <v>A0812</v>
      </c>
      <c r="AO1210" s="64" t="str">
        <f>+IF('（別紙１）原油換算シート【計画用】'!AO1210&lt;&gt;"",'（別紙１）原油換算シート【計画用】'!AO1210,"")</f>
        <v>金沢エナジー(株)(参考値)事業者全体</v>
      </c>
      <c r="AP1210" s="65">
        <f>+IF('（別紙１）原油換算シート【計画用】'!AP1210&lt;&gt;"",'（別紙１）原油換算シート【計画用】'!AP1210,"")</f>
        <v>3.3100000000000002E-4</v>
      </c>
      <c r="AQ1210" s="1" t="str">
        <f>+IF('（別紙１）原油換算シート【計画用】'!AQ1210&lt;&gt;"",'（別紙１）原油換算シート【計画用】'!AQ1210,"")</f>
        <v/>
      </c>
    </row>
    <row r="1211" spans="39:43">
      <c r="AM1211" s="40">
        <f>+IF('（別紙１）原油換算シート【計画用】'!AM1211&lt;&gt;"",'（別紙１）原油換算シート【計画用】'!AM1211,"")</f>
        <v>1197</v>
      </c>
      <c r="AN1211" s="40" t="str">
        <f>+IF('（別紙１）原油換算シート【計画用】'!AN1211&lt;&gt;"",'（別紙１）原油換算シート【計画用】'!AN1211,"")</f>
        <v>A0817</v>
      </c>
      <c r="AO1211" s="64" t="str">
        <f>+IF('（別紙１）原油換算シート【計画用】'!AO1211&lt;&gt;"",'（別紙１）原油換算シート【計画用】'!AO1211,"")</f>
        <v>(株)なんとエナジー</v>
      </c>
      <c r="AP1211" s="65">
        <f>+IF('（別紙１）原油換算シート【計画用】'!AP1211&lt;&gt;"",'（別紙１）原油換算シート【計画用】'!AP1211,"")</f>
        <v>4.4299999999999998E-4</v>
      </c>
      <c r="AQ1211" s="1" t="str">
        <f>+IF('（別紙１）原油換算シート【計画用】'!AQ1211&lt;&gt;"",'（別紙１）原油換算シート【計画用】'!AQ1211,"")</f>
        <v/>
      </c>
    </row>
    <row r="1212" spans="39:43">
      <c r="AM1212" s="40">
        <f>+IF('（別紙１）原油換算シート【計画用】'!AM1212&lt;&gt;"",'（別紙１）原油換算シート【計画用】'!AM1212,"")</f>
        <v>1198</v>
      </c>
      <c r="AN1212" s="40" t="str">
        <f>+IF('（別紙１）原油換算シート【計画用】'!AN1212&lt;&gt;"",'（別紙１）原油換算シート【計画用】'!AN1212,"")</f>
        <v>A0819</v>
      </c>
      <c r="AO1212" s="64" t="str">
        <f>+IF('（別紙１）原油換算シート【計画用】'!AO1212&lt;&gt;"",'（別紙１）原油換算シート【計画用】'!AO1212,"")</f>
        <v>(株)ボーダレス・ジャパン</v>
      </c>
      <c r="AP1212" s="65">
        <f>+IF('（別紙１）原油換算シート【計画用】'!AP1212&lt;&gt;"",'（別紙１）原油換算シート【計画用】'!AP1212,"")</f>
        <v>0</v>
      </c>
      <c r="AQ1212" s="1" t="str">
        <f>+IF('（別紙１）原油換算シート【計画用】'!AQ1212&lt;&gt;"",'（別紙１）原油換算シート【計画用】'!AQ1212,"")</f>
        <v/>
      </c>
    </row>
    <row r="1213" spans="39:43">
      <c r="AM1213" s="40">
        <f>+IF('（別紙１）原油換算シート【計画用】'!AM1213&lt;&gt;"",'（別紙１）原油換算シート【計画用】'!AM1213,"")</f>
        <v>1199</v>
      </c>
      <c r="AN1213" s="40" t="str">
        <f>+IF('（別紙１）原油換算シート【計画用】'!AN1213&lt;&gt;"",'（別紙１）原油換算シート【計画用】'!AN1213,"")</f>
        <v>A0820</v>
      </c>
      <c r="AO1213" s="64" t="str">
        <f>+IF('（別紙１）原油換算シート【計画用】'!AO1213&lt;&gt;"",'（別紙１）原油換算シート【計画用】'!AO1213,"")</f>
        <v>(株)ワットメニューA</v>
      </c>
      <c r="AP1213" s="65">
        <f>+IF('（別紙１）原油換算シート【計画用】'!AP1213&lt;&gt;"",'（別紙１）原油換算シート【計画用】'!AP1213,"")</f>
        <v>0</v>
      </c>
      <c r="AQ1213" s="1" t="str">
        <f>+IF('（別紙１）原油換算シート【計画用】'!AQ1213&lt;&gt;"",'（別紙１）原油換算シート【計画用】'!AQ1213,"")</f>
        <v/>
      </c>
    </row>
    <row r="1214" spans="39:43">
      <c r="AM1214" s="40">
        <f>+IF('（別紙１）原油換算シート【計画用】'!AM1214&lt;&gt;"",'（別紙１）原油換算シート【計画用】'!AM1214,"")</f>
        <v>1200</v>
      </c>
      <c r="AN1214" s="40" t="str">
        <f>+IF('（別紙１）原油換算シート【計画用】'!AN1214&lt;&gt;"",'（別紙１）原油換算シート【計画用】'!AN1214,"")</f>
        <v>A0820</v>
      </c>
      <c r="AO1214" s="64" t="str">
        <f>+IF('（別紙１）原油換算シート【計画用】'!AO1214&lt;&gt;"",'（別紙１）原油換算シート【計画用】'!AO1214,"")</f>
        <v>(株)ワットメニューB</v>
      </c>
      <c r="AP1214" s="65">
        <f>+IF('（別紙１）原油換算シート【計画用】'!AP1214&lt;&gt;"",'（別紙１）原油換算シート【計画用】'!AP1214,"")</f>
        <v>0</v>
      </c>
      <c r="AQ1214" s="1" t="str">
        <f>+IF('（別紙１）原油換算シート【計画用】'!AQ1214&lt;&gt;"",'（別紙１）原油換算シート【計画用】'!AQ1214,"")</f>
        <v/>
      </c>
    </row>
    <row r="1215" spans="39:43">
      <c r="AM1215" s="40">
        <f>+IF('（別紙１）原油換算シート【計画用】'!AM1215&lt;&gt;"",'（別紙１）原油換算シート【計画用】'!AM1215,"")</f>
        <v>1201</v>
      </c>
      <c r="AN1215" s="40" t="str">
        <f>+IF('（別紙１）原油換算シート【計画用】'!AN1215&lt;&gt;"",'（別紙１）原油換算シート【計画用】'!AN1215,"")</f>
        <v>A0820</v>
      </c>
      <c r="AO1215" s="64" t="str">
        <f>+IF('（別紙１）原油換算シート【計画用】'!AO1215&lt;&gt;"",'（別紙１）原油換算シート【計画用】'!AO1215,"")</f>
        <v>(株)ワット(参考値)事業者全体</v>
      </c>
      <c r="AP1215" s="65">
        <f>+IF('（別紙１）原油換算シート【計画用】'!AP1215&lt;&gt;"",'（別紙１）原油換算シート【計画用】'!AP1215,"")</f>
        <v>0</v>
      </c>
      <c r="AQ1215" s="1" t="str">
        <f>+IF('（別紙１）原油換算シート【計画用】'!AQ1215&lt;&gt;"",'（別紙１）原油換算シート【計画用】'!AQ1215,"")</f>
        <v/>
      </c>
    </row>
    <row r="1216" spans="39:43">
      <c r="AM1216" s="40">
        <f>+IF('（別紙１）原油換算シート【計画用】'!AM1216&lt;&gt;"",'（別紙１）原油換算シート【計画用】'!AM1216,"")</f>
        <v>1202</v>
      </c>
      <c r="AN1216" s="40" t="str">
        <f>+IF('（別紙１）原油換算シート【計画用】'!AN1216&lt;&gt;"",'（別紙１）原油換算シート【計画用】'!AN1216,"")</f>
        <v>A0821</v>
      </c>
      <c r="AO1216" s="64" t="str">
        <f>+IF('（別紙１）原油換算シート【計画用】'!AO1216&lt;&gt;"",'（別紙１）原油換算シート【計画用】'!AO1216,"")</f>
        <v>ジケイ・スペース(株)</v>
      </c>
      <c r="AP1216" s="65">
        <f>+IF('（別紙１）原油換算シート【計画用】'!AP1216&lt;&gt;"",'（別紙１）原油換算シート【計画用】'!AP1216,"")</f>
        <v>5.7399999999999997E-4</v>
      </c>
      <c r="AQ1216" s="1" t="str">
        <f>+IF('（別紙１）原油換算シート【計画用】'!AQ1216&lt;&gt;"",'（別紙１）原油換算シート【計画用】'!AQ1216,"")</f>
        <v/>
      </c>
    </row>
    <row r="1217" spans="39:43">
      <c r="AM1217" s="40">
        <f>+IF('（別紙１）原油換算シート【計画用】'!AM1217&lt;&gt;"",'（別紙１）原油換算シート【計画用】'!AM1217,"")</f>
        <v>1203</v>
      </c>
      <c r="AN1217" s="40" t="str">
        <f>+IF('（別紙１）原油換算シート【計画用】'!AN1217&lt;&gt;"",'（別紙１）原油換算シート【計画用】'!AN1217,"")</f>
        <v>A0822</v>
      </c>
      <c r="AO1217" s="64" t="str">
        <f>+IF('（別紙１）原油換算シート【計画用】'!AO1217&lt;&gt;"",'（別紙１）原油換算シート【計画用】'!AO1217,"")</f>
        <v>広島ガス(株)メニューA</v>
      </c>
      <c r="AP1217" s="65">
        <f>+IF('（別紙１）原油換算シート【計画用】'!AP1217&lt;&gt;"",'（別紙１）原油換算シート【計画用】'!AP1217,"")</f>
        <v>0</v>
      </c>
      <c r="AQ1217" s="1" t="str">
        <f>+IF('（別紙１）原油換算シート【計画用】'!AQ1217&lt;&gt;"",'（別紙１）原油換算シート【計画用】'!AQ1217,"")</f>
        <v/>
      </c>
    </row>
    <row r="1218" spans="39:43">
      <c r="AM1218" s="40">
        <f>+IF('（別紙１）原油換算シート【計画用】'!AM1218&lt;&gt;"",'（別紙１）原油換算シート【計画用】'!AM1218,"")</f>
        <v>1204</v>
      </c>
      <c r="AN1218" s="40" t="str">
        <f>+IF('（別紙１）原油換算シート【計画用】'!AN1218&lt;&gt;"",'（別紙１）原油換算シート【計画用】'!AN1218,"")</f>
        <v>A0822</v>
      </c>
      <c r="AO1218" s="64" t="str">
        <f>+IF('（別紙１）原油換算シート【計画用】'!AO1218&lt;&gt;"",'（別紙１）原油換算シート【計画用】'!AO1218,"")</f>
        <v>広島ガス(株)メニューB(残差)</v>
      </c>
      <c r="AP1218" s="65">
        <f>+IF('（別紙１）原油換算シート【計画用】'!AP1218&lt;&gt;"",'（別紙１）原油換算シート【計画用】'!AP1218,"")</f>
        <v>4.6200000000000001E-4</v>
      </c>
      <c r="AQ1218" s="1" t="str">
        <f>+IF('（別紙１）原油換算シート【計画用】'!AQ1218&lt;&gt;"",'（別紙１）原油換算シート【計画用】'!AQ1218,"")</f>
        <v/>
      </c>
    </row>
    <row r="1219" spans="39:43">
      <c r="AM1219" s="40">
        <f>+IF('（別紙１）原油換算シート【計画用】'!AM1219&lt;&gt;"",'（別紙１）原油換算シート【計画用】'!AM1219,"")</f>
        <v>1205</v>
      </c>
      <c r="AN1219" s="40" t="str">
        <f>+IF('（別紙１）原油換算シート【計画用】'!AN1219&lt;&gt;"",'（別紙１）原油換算シート【計画用】'!AN1219,"")</f>
        <v>A0822</v>
      </c>
      <c r="AO1219" s="64" t="str">
        <f>+IF('（別紙１）原油換算シート【計画用】'!AO1219&lt;&gt;"",'（別紙１）原油換算シート【計画用】'!AO1219,"")</f>
        <v>広島ガス(株)(参考値)事業者全体</v>
      </c>
      <c r="AP1219" s="65">
        <f>+IF('（別紙１）原油換算シート【計画用】'!AP1219&lt;&gt;"",'（別紙１）原油換算シート【計画用】'!AP1219,"")</f>
        <v>0</v>
      </c>
      <c r="AQ1219" s="1" t="str">
        <f>+IF('（別紙１）原油換算シート【計画用】'!AQ1219&lt;&gt;"",'（別紙１）原油換算シート【計画用】'!AQ1219,"")</f>
        <v/>
      </c>
    </row>
    <row r="1220" spans="39:43">
      <c r="AM1220" s="40">
        <f>+IF('（別紙１）原油換算シート【計画用】'!AM1220&lt;&gt;"",'（別紙１）原油換算シート【計画用】'!AM1220,"")</f>
        <v>1206</v>
      </c>
      <c r="AN1220" s="40" t="str">
        <f>+IF('（別紙１）原油換算シート【計画用】'!AN1220&lt;&gt;"",'（別紙１）原油換算シート【計画用】'!AN1220,"")</f>
        <v>A0824</v>
      </c>
      <c r="AO1220" s="64" t="str">
        <f>+IF('（別紙１）原油換算シート【計画用】'!AO1220&lt;&gt;"",'（別紙１）原油換算シート【計画用】'!AO1220,"")</f>
        <v>(株)IQg</v>
      </c>
      <c r="AP1220" s="65">
        <f>+IF('（別紙１）原油換算シート【計画用】'!AP1220&lt;&gt;"",'（別紙１）原油換算シート【計画用】'!AP1220,"")</f>
        <v>6.38E-4</v>
      </c>
      <c r="AQ1220" s="1" t="str">
        <f>+IF('（別紙１）原油換算シート【計画用】'!AQ1220&lt;&gt;"",'（別紙１）原油換算シート【計画用】'!AQ1220,"")</f>
        <v/>
      </c>
    </row>
    <row r="1221" spans="39:43">
      <c r="AM1221" s="40">
        <f>+IF('（別紙１）原油換算シート【計画用】'!AM1221&lt;&gt;"",'（別紙１）原油換算シート【計画用】'!AM1221,"")</f>
        <v>1207</v>
      </c>
      <c r="AN1221" s="40" t="str">
        <f>+IF('（別紙１）原油換算シート【計画用】'!AN1221&lt;&gt;"",'（別紙１）原油換算シート【計画用】'!AN1221,"")</f>
        <v>A0825</v>
      </c>
      <c r="AO1221" s="64" t="str">
        <f>+IF('（別紙１）原油換算シート【計画用】'!AO1221&lt;&gt;"",'（別紙１）原油換算シート【計画用】'!AO1221,"")</f>
        <v>最適でんき(株)（旧：エナジーサプライ(株)）</v>
      </c>
      <c r="AP1221" s="65">
        <f>+IF('（別紙１）原油換算シート【計画用】'!AP1221&lt;&gt;"",'（別紙１）原油換算シート【計画用】'!AP1221,"")</f>
        <v>4.7600000000000002E-4</v>
      </c>
      <c r="AQ1221" s="1" t="str">
        <f>+IF('（別紙１）原油換算シート【計画用】'!AQ1221&lt;&gt;"",'（別紙１）原油換算シート【計画用】'!AQ1221,"")</f>
        <v/>
      </c>
    </row>
    <row r="1222" spans="39:43">
      <c r="AM1222" s="40">
        <f>+IF('（別紙１）原油換算シート【計画用】'!AM1222&lt;&gt;"",'（別紙１）原油換算シート【計画用】'!AM1222,"")</f>
        <v>1208</v>
      </c>
      <c r="AN1222" s="40" t="str">
        <f>+IF('（別紙１）原油換算シート【計画用】'!AN1222&lt;&gt;"",'（別紙１）原油換算シート【計画用】'!AN1222,"")</f>
        <v>A0826</v>
      </c>
      <c r="AO1222" s="64" t="str">
        <f>+IF('（別紙１）原油換算シート【計画用】'!AO1222&lt;&gt;"",'（別紙１）原油換算シート【計画用】'!AO1222,"")</f>
        <v>(株)FPSメニューA</v>
      </c>
      <c r="AP1222" s="65">
        <f>+IF('（別紙１）原油換算シート【計画用】'!AP1222&lt;&gt;"",'（別紙１）原油換算シート【計画用】'!AP1222,"")</f>
        <v>0</v>
      </c>
      <c r="AQ1222" s="1" t="str">
        <f>+IF('（別紙１）原油換算シート【計画用】'!AQ1222&lt;&gt;"",'（別紙１）原油換算シート【計画用】'!AQ1222,"")</f>
        <v/>
      </c>
    </row>
    <row r="1223" spans="39:43">
      <c r="AM1223" s="40">
        <f>+IF('（別紙１）原油換算シート【計画用】'!AM1223&lt;&gt;"",'（別紙１）原油換算シート【計画用】'!AM1223,"")</f>
        <v>1209</v>
      </c>
      <c r="AN1223" s="40" t="str">
        <f>+IF('（別紙１）原油換算シート【計画用】'!AN1223&lt;&gt;"",'（別紙１）原油換算シート【計画用】'!AN1223,"")</f>
        <v>A0826</v>
      </c>
      <c r="AO1223" s="64" t="str">
        <f>+IF('（別紙１）原油換算シート【計画用】'!AO1223&lt;&gt;"",'（別紙１）原油換算シート【計画用】'!AO1223,"")</f>
        <v>(株)FPSメニューB</v>
      </c>
      <c r="AP1223" s="65">
        <f>+IF('（別紙１）原油換算シート【計画用】'!AP1223&lt;&gt;"",'（別紙１）原油換算シート【計画用】'!AP1223,"")</f>
        <v>0</v>
      </c>
      <c r="AQ1223" s="1" t="str">
        <f>+IF('（別紙１）原油換算シート【計画用】'!AQ1223&lt;&gt;"",'（別紙１）原油換算シート【計画用】'!AQ1223,"")</f>
        <v/>
      </c>
    </row>
    <row r="1224" spans="39:43">
      <c r="AM1224" s="40">
        <f>+IF('（別紙１）原油換算シート【計画用】'!AM1224&lt;&gt;"",'（別紙１）原油換算シート【計画用】'!AM1224,"")</f>
        <v>1210</v>
      </c>
      <c r="AN1224" s="40" t="str">
        <f>+IF('（別紙１）原油換算シート【計画用】'!AN1224&lt;&gt;"",'（別紙１）原油換算シート【計画用】'!AN1224,"")</f>
        <v>A0826</v>
      </c>
      <c r="AO1224" s="64" t="str">
        <f>+IF('（別紙１）原油換算シート【計画用】'!AO1224&lt;&gt;"",'（別紙１）原油換算シート【計画用】'!AO1224,"")</f>
        <v>(株)FPSメニューC</v>
      </c>
      <c r="AP1224" s="65">
        <f>+IF('（別紙１）原油換算シート【計画用】'!AP1224&lt;&gt;"",'（別紙１）原油換算シート【計画用】'!AP1224,"")</f>
        <v>1.6699999999999999E-4</v>
      </c>
      <c r="AQ1224" s="1" t="str">
        <f>+IF('（別紙１）原油換算シート【計画用】'!AQ1224&lt;&gt;"",'（別紙１）原油換算シート【計画用】'!AQ1224,"")</f>
        <v/>
      </c>
    </row>
    <row r="1225" spans="39:43">
      <c r="AM1225" s="40">
        <f>+IF('（別紙１）原油換算シート【計画用】'!AM1225&lt;&gt;"",'（別紙１）原油換算シート【計画用】'!AM1225,"")</f>
        <v>1211</v>
      </c>
      <c r="AN1225" s="40" t="str">
        <f>+IF('（別紙１）原油換算シート【計画用】'!AN1225&lt;&gt;"",'（別紙１）原油換算シート【計画用】'!AN1225,"")</f>
        <v>A0826</v>
      </c>
      <c r="AO1225" s="64" t="str">
        <f>+IF('（別紙１）原油換算シート【計画用】'!AO1225&lt;&gt;"",'（別紙１）原油換算シート【計画用】'!AO1225,"")</f>
        <v>(株)FPSメニューD</v>
      </c>
      <c r="AP1225" s="65">
        <f>+IF('（別紙１）原油換算シート【計画用】'!AP1225&lt;&gt;"",'（別紙１）原油換算シート【計画用】'!AP1225,"")</f>
        <v>2.13E-4</v>
      </c>
      <c r="AQ1225" s="1" t="str">
        <f>+IF('（別紙１）原油換算シート【計画用】'!AQ1225&lt;&gt;"",'（別紙１）原油換算シート【計画用】'!AQ1225,"")</f>
        <v/>
      </c>
    </row>
    <row r="1226" spans="39:43">
      <c r="AM1226" s="40">
        <f>+IF('（別紙１）原油換算シート【計画用】'!AM1226&lt;&gt;"",'（別紙１）原油換算シート【計画用】'!AM1226,"")</f>
        <v>1212</v>
      </c>
      <c r="AN1226" s="40" t="str">
        <f>+IF('（別紙１）原油換算シート【計画用】'!AN1226&lt;&gt;"",'（別紙１）原油換算シート【計画用】'!AN1226,"")</f>
        <v>A0826</v>
      </c>
      <c r="AO1226" s="64" t="str">
        <f>+IF('（別紙１）原油換算シート【計画用】'!AO1226&lt;&gt;"",'（別紙１）原油換算シート【計画用】'!AO1226,"")</f>
        <v>(株)FPSメニューE</v>
      </c>
      <c r="AP1226" s="65">
        <f>+IF('（別紙１）原油換算シート【計画用】'!AP1226&lt;&gt;"",'（別紙１）原油換算シート【計画用】'!AP1226,"")</f>
        <v>3.0499999999999999E-4</v>
      </c>
      <c r="AQ1226" s="1" t="str">
        <f>+IF('（別紙１）原油換算シート【計画用】'!AQ1226&lt;&gt;"",'（別紙１）原油換算シート【計画用】'!AQ1226,"")</f>
        <v/>
      </c>
    </row>
    <row r="1227" spans="39:43">
      <c r="AM1227" s="40">
        <f>+IF('（別紙１）原油換算シート【計画用】'!AM1227&lt;&gt;"",'（別紙１）原油換算シート【計画用】'!AM1227,"")</f>
        <v>1213</v>
      </c>
      <c r="AN1227" s="40" t="str">
        <f>+IF('（別紙１）原油換算シート【計画用】'!AN1227&lt;&gt;"",'（別紙１）原油換算シート【計画用】'!AN1227,"")</f>
        <v>A0826</v>
      </c>
      <c r="AO1227" s="64" t="str">
        <f>+IF('（別紙１）原油換算シート【計画用】'!AO1227&lt;&gt;"",'（別紙１）原油換算シート【計画用】'!AO1227,"")</f>
        <v>(株)FPSメニューF</v>
      </c>
      <c r="AP1227" s="65">
        <f>+IF('（別紙１）原油換算シート【計画用】'!AP1227&lt;&gt;"",'（別紙１）原油換算シート【計画用】'!AP1227,"")</f>
        <v>3.97E-4</v>
      </c>
      <c r="AQ1227" s="1" t="str">
        <f>+IF('（別紙１）原油換算シート【計画用】'!AQ1227&lt;&gt;"",'（別紙１）原油換算シート【計画用】'!AQ1227,"")</f>
        <v/>
      </c>
    </row>
    <row r="1228" spans="39:43">
      <c r="AM1228" s="40">
        <f>+IF('（別紙１）原油換算シート【計画用】'!AM1228&lt;&gt;"",'（別紙１）原油換算シート【計画用】'!AM1228,"")</f>
        <v>1214</v>
      </c>
      <c r="AN1228" s="40" t="str">
        <f>+IF('（別紙１）原油換算シート【計画用】'!AN1228&lt;&gt;"",'（別紙１）原油換算シート【計画用】'!AN1228,"")</f>
        <v>A0826</v>
      </c>
      <c r="AO1228" s="64" t="str">
        <f>+IF('（別紙１）原油換算シート【計画用】'!AO1228&lt;&gt;"",'（別紙１）原油換算シート【計画用】'!AO1228,"")</f>
        <v>(株)FPSメニューG(残差)</v>
      </c>
      <c r="AP1228" s="65">
        <f>+IF('（別紙１）原油換算シート【計画用】'!AP1228&lt;&gt;"",'（別紙１）原油換算シート【計画用】'!AP1228,"")</f>
        <v>4.57E-4</v>
      </c>
      <c r="AQ1228" s="1" t="str">
        <f>+IF('（別紙１）原油換算シート【計画用】'!AQ1228&lt;&gt;"",'（別紙１）原油換算シート【計画用】'!AQ1228,"")</f>
        <v/>
      </c>
    </row>
    <row r="1229" spans="39:43">
      <c r="AM1229" s="40">
        <f>+IF('（別紙１）原油換算シート【計画用】'!AM1229&lt;&gt;"",'（別紙１）原油換算シート【計画用】'!AM1229,"")</f>
        <v>1215</v>
      </c>
      <c r="AN1229" s="40" t="str">
        <f>+IF('（別紙１）原油換算シート【計画用】'!AN1229&lt;&gt;"",'（別紙１）原油換算シート【計画用】'!AN1229,"")</f>
        <v>A0826</v>
      </c>
      <c r="AO1229" s="64" t="str">
        <f>+IF('（別紙１）原油換算シート【計画用】'!AO1229&lt;&gt;"",'（別紙１）原油換算シート【計画用】'!AO1229,"")</f>
        <v>(株)FPS(参考値)事業者全体</v>
      </c>
      <c r="AP1229" s="65">
        <f>+IF('（別紙１）原油換算シート【計画用】'!AP1229&lt;&gt;"",'（別紙１）原油換算シート【計画用】'!AP1229,"")</f>
        <v>4.2499999999999998E-4</v>
      </c>
      <c r="AQ1229" s="1" t="str">
        <f>+IF('（別紙１）原油換算シート【計画用】'!AQ1229&lt;&gt;"",'（別紙１）原油換算シート【計画用】'!AQ1229,"")</f>
        <v/>
      </c>
    </row>
    <row r="1230" spans="39:43">
      <c r="AM1230" s="40">
        <f>+IF('（別紙１）原油換算シート【計画用】'!AM1230&lt;&gt;"",'（別紙１）原油換算シート【計画用】'!AM1230,"")</f>
        <v>1216</v>
      </c>
      <c r="AN1230" s="40" t="str">
        <f>+IF('（別紙１）原油換算シート【計画用】'!AN1230&lt;&gt;"",'（別紙１）原油換算シート【計画用】'!AN1230,"")</f>
        <v>A0827</v>
      </c>
      <c r="AO1230" s="64" t="str">
        <f>+IF('（別紙１）原油換算シート【計画用】'!AO1230&lt;&gt;"",'（別紙１）原油換算シート【計画用】'!AO1230,"")</f>
        <v>大熊るるるん電力(株)</v>
      </c>
      <c r="AP1230" s="65">
        <f>+IF('（別紙１）原油換算シート【計画用】'!AP1230&lt;&gt;"",'（別紙１）原油換算シート【計画用】'!AP1230,"")</f>
        <v>5.7399999999999997E-4</v>
      </c>
      <c r="AQ1230" s="1" t="str">
        <f>+IF('（別紙１）原油換算シート【計画用】'!AQ1230&lt;&gt;"",'（別紙１）原油換算シート【計画用】'!AQ1230,"")</f>
        <v/>
      </c>
    </row>
    <row r="1231" spans="39:43">
      <c r="AM1231" s="40">
        <f>+IF('（別紙１）原油換算シート【計画用】'!AM1231&lt;&gt;"",'（別紙１）原油換算シート【計画用】'!AM1231,"")</f>
        <v>1217</v>
      </c>
      <c r="AN1231" s="40" t="str">
        <f>+IF('（別紙１）原油換算シート【計画用】'!AN1231&lt;&gt;"",'（別紙１）原油換算シート【計画用】'!AN1231,"")</f>
        <v>A0829</v>
      </c>
      <c r="AO1231" s="64" t="str">
        <f>+IF('（別紙１）原油換算シート【計画用】'!AO1231&lt;&gt;"",'（別紙１）原油換算シート【計画用】'!AO1231,"")</f>
        <v>(株)レックスメニューA</v>
      </c>
      <c r="AP1231" s="65">
        <f>+IF('（別紙１）原油換算シート【計画用】'!AP1231&lt;&gt;"",'（別紙１）原油換算シート【計画用】'!AP1231,"")</f>
        <v>5.3899999999999998E-4</v>
      </c>
      <c r="AQ1231" s="1" t="str">
        <f>+IF('（別紙１）原油換算シート【計画用】'!AQ1231&lt;&gt;"",'（別紙１）原油換算シート【計画用】'!AQ1231,"")</f>
        <v/>
      </c>
    </row>
    <row r="1232" spans="39:43">
      <c r="AM1232" s="40">
        <f>+IF('（別紙１）原油換算シート【計画用】'!AM1232&lt;&gt;"",'（別紙１）原油換算シート【計画用】'!AM1232,"")</f>
        <v>1218</v>
      </c>
      <c r="AN1232" s="40" t="str">
        <f>+IF('（別紙１）原油換算シート【計画用】'!AN1232&lt;&gt;"",'（別紙１）原油換算シート【計画用】'!AN1232,"")</f>
        <v>A0829</v>
      </c>
      <c r="AO1232" s="64" t="str">
        <f>+IF('（別紙１）原油換算シート【計画用】'!AO1232&lt;&gt;"",'（別紙１）原油換算シート【計画用】'!AO1232,"")</f>
        <v>(株)レックス(参考値)事業者全体</v>
      </c>
      <c r="AP1232" s="65">
        <f>+IF('（別紙１）原油換算シート【計画用】'!AP1232&lt;&gt;"",'（別紙１）原油換算シート【計画用】'!AP1232,"")</f>
        <v>5.4699999999999996E-4</v>
      </c>
      <c r="AQ1232" s="1" t="str">
        <f>+IF('（別紙１）原油換算シート【計画用】'!AQ1232&lt;&gt;"",'（別紙１）原油換算シート【計画用】'!AQ1232,"")</f>
        <v/>
      </c>
    </row>
    <row r="1233" spans="39:43">
      <c r="AM1233" s="40">
        <f>+IF('（別紙１）原油換算シート【計画用】'!AM1233&lt;&gt;"",'（別紙１）原油換算シート【計画用】'!AM1233,"")</f>
        <v>1219</v>
      </c>
      <c r="AN1233" s="40" t="str">
        <f>+IF('（別紙１）原油換算シート【計画用】'!AN1233&lt;&gt;"",'（別紙１）原油換算シート【計画用】'!AN1233,"")</f>
        <v>A0831</v>
      </c>
      <c r="AO1233" s="64" t="str">
        <f>+IF('（別紙１）原油換算シート【計画用】'!AO1233&lt;&gt;"",'（別紙１）原油換算シート【計画用】'!AO1233,"")</f>
        <v>おきたま新電力(株)メニューA</v>
      </c>
      <c r="AP1233" s="65">
        <f>+IF('（別紙１）原油換算シート【計画用】'!AP1233&lt;&gt;"",'（別紙１）原油換算シート【計画用】'!AP1233,"")</f>
        <v>0</v>
      </c>
      <c r="AQ1233" s="1" t="str">
        <f>+IF('（別紙１）原油換算シート【計画用】'!AQ1233&lt;&gt;"",'（別紙１）原油換算シート【計画用】'!AQ1233,"")</f>
        <v/>
      </c>
    </row>
    <row r="1234" spans="39:43">
      <c r="AM1234" s="40">
        <f>+IF('（別紙１）原油換算シート【計画用】'!AM1234&lt;&gt;"",'（別紙１）原油換算シート【計画用】'!AM1234,"")</f>
        <v>1220</v>
      </c>
      <c r="AN1234" s="40" t="str">
        <f>+IF('（別紙１）原油換算シート【計画用】'!AN1234&lt;&gt;"",'（別紙１）原油換算シート【計画用】'!AN1234,"")</f>
        <v>A0831</v>
      </c>
      <c r="AO1234" s="64" t="str">
        <f>+IF('（別紙１）原油換算シート【計画用】'!AO1234&lt;&gt;"",'（別紙１）原油換算シート【計画用】'!AO1234,"")</f>
        <v>おきたま新電力(株)メニューB(残差)</v>
      </c>
      <c r="AP1234" s="65">
        <f>+IF('（別紙１）原油換算シート【計画用】'!AP1234&lt;&gt;"",'（別紙１）原油換算シート【計画用】'!AP1234,"")</f>
        <v>5.9800000000000001E-4</v>
      </c>
      <c r="AQ1234" s="1" t="str">
        <f>+IF('（別紙１）原油換算シート【計画用】'!AQ1234&lt;&gt;"",'（別紙１）原油換算シート【計画用】'!AQ1234,"")</f>
        <v/>
      </c>
    </row>
    <row r="1235" spans="39:43">
      <c r="AM1235" s="40">
        <f>+IF('（別紙１）原油換算シート【計画用】'!AM1235&lt;&gt;"",'（別紙１）原油換算シート【計画用】'!AM1235,"")</f>
        <v>1221</v>
      </c>
      <c r="AN1235" s="40" t="str">
        <f>+IF('（別紙１）原油換算シート【計画用】'!AN1235&lt;&gt;"",'（別紙１）原油換算シート【計画用】'!AN1235,"")</f>
        <v>A0831</v>
      </c>
      <c r="AO1235" s="64" t="str">
        <f>+IF('（別紙１）原油換算シート【計画用】'!AO1235&lt;&gt;"",'（別紙１）原油換算シート【計画用】'!AO1235,"")</f>
        <v>おきたま新電力(株)(参考値)事業者全体</v>
      </c>
      <c r="AP1235" s="65">
        <f>+IF('（別紙１）原油換算シート【計画用】'!AP1235&lt;&gt;"",'（別紙１）原油換算シート【計画用】'!AP1235,"")</f>
        <v>5.1800000000000001E-4</v>
      </c>
      <c r="AQ1235" s="1" t="str">
        <f>+IF('（別紙１）原油換算シート【計画用】'!AQ1235&lt;&gt;"",'（別紙１）原油換算シート【計画用】'!AQ1235,"")</f>
        <v/>
      </c>
    </row>
    <row r="1236" spans="39:43">
      <c r="AM1236" s="40">
        <f>+IF('（別紙１）原油換算シート【計画用】'!AM1236&lt;&gt;"",'（別紙１）原油換算シート【計画用】'!AM1236,"")</f>
        <v>1222</v>
      </c>
      <c r="AN1236" s="40" t="str">
        <f>+IF('（別紙１）原油換算シート【計画用】'!AN1236&lt;&gt;"",'（別紙１）原油換算シート【計画用】'!AN1236,"")</f>
        <v>A0835</v>
      </c>
      <c r="AO1236" s="64" t="str">
        <f>+IF('（別紙１）原油換算シート【計画用】'!AO1236&lt;&gt;"",'（別紙１）原油換算シート【計画用】'!AO1236,"")</f>
        <v>河原実業(株)</v>
      </c>
      <c r="AP1236" s="65">
        <f>+IF('（別紙１）原油換算シート【計画用】'!AP1236&lt;&gt;"",'（別紙１）原油換算シート【計画用】'!AP1236,"")</f>
        <v>4.8899999999999996E-4</v>
      </c>
      <c r="AQ1236" s="1" t="str">
        <f>+IF('（別紙１）原油換算シート【計画用】'!AQ1236&lt;&gt;"",'（別紙１）原油換算シート【計画用】'!AQ1236,"")</f>
        <v/>
      </c>
    </row>
    <row r="1237" spans="39:43">
      <c r="AM1237" s="40">
        <f>+IF('（別紙１）原油換算シート【計画用】'!AM1237&lt;&gt;"",'（別紙１）原油換算シート【計画用】'!AM1237,"")</f>
        <v>1223</v>
      </c>
      <c r="AN1237" s="40" t="str">
        <f>+IF('（別紙１）原油換算シート【計画用】'!AN1237&lt;&gt;"",'（別紙１）原油換算シート【計画用】'!AN1237,"")</f>
        <v>A0838</v>
      </c>
      <c r="AO1237" s="64" t="str">
        <f>+IF('（別紙１）原油換算シート【計画用】'!AO1237&lt;&gt;"",'（別紙１）原油換算シート【計画用】'!AO1237,"")</f>
        <v>(株)stc</v>
      </c>
      <c r="AP1237" s="65">
        <f>+IF('（別紙１）原油換算シート【計画用】'!AP1237&lt;&gt;"",'（別紙１）原油換算シート【計画用】'!AP1237,"")</f>
        <v>4.2200000000000001E-4</v>
      </c>
      <c r="AQ1237" s="1" t="str">
        <f>+IF('（別紙１）原油換算シート【計画用】'!AQ1237&lt;&gt;"",'（別紙１）原油換算シート【計画用】'!AQ1237,"")</f>
        <v>※</v>
      </c>
    </row>
    <row r="1238" spans="39:43">
      <c r="AM1238" s="40">
        <f>+IF('（別紙１）原油換算シート【計画用】'!AM1238&lt;&gt;"",'（別紙１）原油換算シート【計画用】'!AM1238,"")</f>
        <v>1224</v>
      </c>
      <c r="AN1238" s="40" t="str">
        <f>+IF('（別紙１）原油換算シート【計画用】'!AN1238&lt;&gt;"",'（別紙１）原油換算シート【計画用】'!AN1238,"")</f>
        <v>A0839</v>
      </c>
      <c r="AO1238" s="64" t="str">
        <f>+IF('（別紙１）原油換算シート【計画用】'!AO1238&lt;&gt;"",'（別紙１）原油換算シート【計画用】'!AO1238,"")</f>
        <v>(株)工営エナジーメニューA</v>
      </c>
      <c r="AP1238" s="65">
        <f>+IF('（別紙１）原油換算シート【計画用】'!AP1238&lt;&gt;"",'（別紙１）原油換算シート【計画用】'!AP1238,"")</f>
        <v>2.0000000000000002E-5</v>
      </c>
      <c r="AQ1238" s="1" t="str">
        <f>+IF('（別紙１）原油換算シート【計画用】'!AQ1238&lt;&gt;"",'（別紙１）原油換算シート【計画用】'!AQ1238,"")</f>
        <v/>
      </c>
    </row>
    <row r="1239" spans="39:43">
      <c r="AM1239" s="40">
        <f>+IF('（別紙１）原油換算シート【計画用】'!AM1239&lt;&gt;"",'（別紙１）原油換算シート【計画用】'!AM1239,"")</f>
        <v>1225</v>
      </c>
      <c r="AN1239" s="40" t="str">
        <f>+IF('（別紙１）原油換算シート【計画用】'!AN1239&lt;&gt;"",'（別紙１）原油換算シート【計画用】'!AN1239,"")</f>
        <v>A0839</v>
      </c>
      <c r="AO1239" s="64" t="str">
        <f>+IF('（別紙１）原油換算シート【計画用】'!AO1239&lt;&gt;"",'（別紙１）原油換算シート【計画用】'!AO1239,"")</f>
        <v>(株)工営エナジー(参考値)事業者全体</v>
      </c>
      <c r="AP1239" s="65">
        <f>+IF('（別紙１）原油換算シート【計画用】'!AP1239&lt;&gt;"",'（別紙１）原油換算シート【計画用】'!AP1239,"")</f>
        <v>2.0000000000000002E-5</v>
      </c>
      <c r="AQ1239" s="1" t="str">
        <f>+IF('（別紙１）原油換算シート【計画用】'!AQ1239&lt;&gt;"",'（別紙１）原油換算シート【計画用】'!AQ1239,"")</f>
        <v/>
      </c>
    </row>
    <row r="1240" spans="39:43">
      <c r="AM1240" s="40">
        <f>+IF('（別紙１）原油換算シート【計画用】'!AM1240&lt;&gt;"",'（別紙１）原油換算シート【計画用】'!AM1240,"")</f>
        <v>1226</v>
      </c>
      <c r="AN1240" s="40" t="str">
        <f>+IF('（別紙１）原油換算シート【計画用】'!AN1240&lt;&gt;"",'（別紙１）原油換算シート【計画用】'!AN1240,"")</f>
        <v>A0840</v>
      </c>
      <c r="AO1240" s="64" t="str">
        <f>+IF('（別紙１）原油換算シート【計画用】'!AO1240&lt;&gt;"",'（別紙１）原油換算シート【計画用】'!AO1240,"")</f>
        <v>アースシグナルソリューションズ(株)</v>
      </c>
      <c r="AP1240" s="65">
        <f>+IF('（別紙１）原油換算シート【計画用】'!AP1240&lt;&gt;"",'（別紙１）原油換算シート【計画用】'!AP1240,"")</f>
        <v>8.8999999999999995E-5</v>
      </c>
      <c r="AQ1240" s="1" t="str">
        <f>+IF('（別紙１）原油換算シート【計画用】'!AQ1240&lt;&gt;"",'（別紙１）原油換算シート【計画用】'!AQ1240,"")</f>
        <v/>
      </c>
    </row>
    <row r="1241" spans="39:43">
      <c r="AM1241" s="40">
        <f>+IF('（別紙１）原油換算シート【計画用】'!AM1241&lt;&gt;"",'（別紙１）原油換算シート【計画用】'!AM1241,"")</f>
        <v>1227</v>
      </c>
      <c r="AN1241" s="40" t="str">
        <f>+IF('（別紙１）原油換算シート【計画用】'!AN1241&lt;&gt;"",'（別紙１）原油換算シート【計画用】'!AN1241,"")</f>
        <v>A0843</v>
      </c>
      <c r="AO1241" s="64" t="str">
        <f>+IF('（別紙１）原油換算シート【計画用】'!AO1241&lt;&gt;"",'（別紙１）原油換算シート【計画用】'!AO1241,"")</f>
        <v>シントウエナジー(株)</v>
      </c>
      <c r="AP1241" s="65">
        <f>+IF('（別紙１）原油換算シート【計画用】'!AP1241&lt;&gt;"",'（別紙１）原油換算シート【計画用】'!AP1241,"")</f>
        <v>2.8899999999999998E-4</v>
      </c>
      <c r="AQ1241" s="1" t="str">
        <f>+IF('（別紙１）原油換算シート【計画用】'!AQ1241&lt;&gt;"",'（別紙１）原油換算シート【計画用】'!AQ1241,"")</f>
        <v/>
      </c>
    </row>
    <row r="1242" spans="39:43">
      <c r="AM1242" s="40">
        <f>+IF('（別紙１）原油換算シート【計画用】'!AM1242&lt;&gt;"",'（別紙１）原油換算シート【計画用】'!AM1242,"")</f>
        <v>1228</v>
      </c>
      <c r="AN1242" s="40" t="str">
        <f>+IF('（別紙１）原油換算シート【計画用】'!AN1242&lt;&gt;"",'（別紙１）原油換算シート【計画用】'!AN1242,"")</f>
        <v>A0844</v>
      </c>
      <c r="AO1242" s="64" t="str">
        <f>+IF('（別紙１）原油換算シート【計画用】'!AO1242&lt;&gt;"",'（別紙１）原油換算シート【計画用】'!AO1242,"")</f>
        <v>那須野ヶ原みらい電力(株)</v>
      </c>
      <c r="AP1242" s="65">
        <f>+IF('（別紙１）原油換算シート【計画用】'!AP1242&lt;&gt;"",'（別紙１）原油換算シート【計画用】'!AP1242,"")</f>
        <v>2.22E-4</v>
      </c>
      <c r="AQ1242" s="1" t="str">
        <f>+IF('（別紙１）原油換算シート【計画用】'!AQ1242&lt;&gt;"",'（別紙１）原油換算シート【計画用】'!AQ1242,"")</f>
        <v/>
      </c>
    </row>
    <row r="1243" spans="39:43">
      <c r="AM1243" s="40">
        <f>+IF('（別紙１）原油換算シート【計画用】'!AM1243&lt;&gt;"",'（別紙１）原油換算シート【計画用】'!AM1243,"")</f>
        <v>1229</v>
      </c>
      <c r="AN1243" s="40" t="str">
        <f>+IF('（別紙１）原油換算シート【計画用】'!AN1243&lt;&gt;"",'（別紙１）原油換算シート【計画用】'!AN1243,"")</f>
        <v>A0847</v>
      </c>
      <c r="AO1243" s="64" t="str">
        <f>+IF('（別紙１）原油換算シート【計画用】'!AO1243&lt;&gt;"",'（別紙１）原油換算シート【計画用】'!AO1243,"")</f>
        <v>柏崎あい・あーるエナジー(株)</v>
      </c>
      <c r="AP1243" s="65">
        <f>+IF('（別紙１）原油換算シート【計画用】'!AP1243&lt;&gt;"",'（別紙１）原油換算シート【計画用】'!AP1243,"")</f>
        <v>5.7899999999999998E-4</v>
      </c>
      <c r="AQ1243" s="1" t="str">
        <f>+IF('（別紙１）原油換算シート【計画用】'!AQ1243&lt;&gt;"",'（別紙１）原油換算シート【計画用】'!AQ1243,"")</f>
        <v/>
      </c>
    </row>
    <row r="1244" spans="39:43">
      <c r="AM1244" s="40">
        <f>+IF('（別紙１）原油換算シート【計画用】'!AM1244&lt;&gt;"",'（別紙１）原油換算シート【計画用】'!AM1244,"")</f>
        <v>1230</v>
      </c>
      <c r="AN1244" s="40" t="str">
        <f>+IF('（別紙１）原油換算シート【計画用】'!AN1244&lt;&gt;"",'（別紙１）原油換算シート【計画用】'!AN1244,"")</f>
        <v>A0849</v>
      </c>
      <c r="AO1244" s="64" t="str">
        <f>+IF('（別紙１）原油換算シート【計画用】'!AO1244&lt;&gt;"",'（別紙１）原油換算シート【計画用】'!AO1244,"")</f>
        <v>京セラ(株)メニューA</v>
      </c>
      <c r="AP1244" s="65">
        <f>+IF('（別紙１）原油換算シート【計画用】'!AP1244&lt;&gt;"",'（別紙１）原油換算シート【計画用】'!AP1244,"")</f>
        <v>0</v>
      </c>
      <c r="AQ1244" s="1" t="str">
        <f>+IF('（別紙１）原油換算シート【計画用】'!AQ1244&lt;&gt;"",'（別紙１）原油換算シート【計画用】'!AQ1244,"")</f>
        <v/>
      </c>
    </row>
    <row r="1245" spans="39:43">
      <c r="AM1245" s="40">
        <f>+IF('（別紙１）原油換算シート【計画用】'!AM1245&lt;&gt;"",'（別紙１）原油換算シート【計画用】'!AM1245,"")</f>
        <v>1231</v>
      </c>
      <c r="AN1245" s="40" t="str">
        <f>+IF('（別紙１）原油換算シート【計画用】'!AN1245&lt;&gt;"",'（別紙１）原油換算シート【計画用】'!AN1245,"")</f>
        <v>A0849</v>
      </c>
      <c r="AO1245" s="64" t="str">
        <f>+IF('（別紙１）原油換算シート【計画用】'!AO1245&lt;&gt;"",'（別紙１）原油換算シート【計画用】'!AO1245,"")</f>
        <v>京セラ(株)(参考値)事業者全体</v>
      </c>
      <c r="AP1245" s="65">
        <f>+IF('（別紙１）原油換算シート【計画用】'!AP1245&lt;&gt;"",'（別紙１）原油換算シート【計画用】'!AP1245,"")</f>
        <v>0</v>
      </c>
      <c r="AQ1245" s="1" t="str">
        <f>+IF('（別紙１）原油換算シート【計画用】'!AQ1245&lt;&gt;"",'（別紙１）原油換算シート【計画用】'!AQ1245,"")</f>
        <v/>
      </c>
    </row>
    <row r="1246" spans="39:43">
      <c r="AM1246" s="40">
        <f>+IF('（別紙１）原油換算シート【計画用】'!AM1246&lt;&gt;"",'（別紙１）原油換算シート【計画用】'!AM1246,"")</f>
        <v>1232</v>
      </c>
      <c r="AN1246" s="40" t="str">
        <f>+IF('（別紙１）原油換算シート【計画用】'!AN1246&lt;&gt;"",'（別紙１）原油換算シート【計画用】'!AN1246,"")</f>
        <v>A0851</v>
      </c>
      <c r="AO1246" s="64" t="str">
        <f>+IF('（別紙１）原油換算シート【計画用】'!AO1246&lt;&gt;"",'（別紙１）原油換算シート【計画用】'!AO1246,"")</f>
        <v>(株)鳥取みらい電力</v>
      </c>
      <c r="AP1246" s="65">
        <f>+IF('（別紙１）原油換算シート【計画用】'!AP1246&lt;&gt;"",'（別紙１）原油換算シート【計画用】'!AP1246,"")</f>
        <v>4.28E-4</v>
      </c>
      <c r="AQ1246" s="1" t="str">
        <f>+IF('（別紙１）原油換算シート【計画用】'!AQ1246&lt;&gt;"",'（別紙１）原油換算シート【計画用】'!AQ1246,"")</f>
        <v/>
      </c>
    </row>
    <row r="1247" spans="39:43">
      <c r="AM1247" s="40">
        <f>+IF('（別紙１）原油換算シート【計画用】'!AM1247&lt;&gt;"",'（別紙１）原油換算シート【計画用】'!AM1247,"")</f>
        <v>1233</v>
      </c>
      <c r="AN1247" s="40" t="str">
        <f>+IF('（別紙１）原油換算シート【計画用】'!AN1247&lt;&gt;"",'（別紙１）原油換算シート【計画用】'!AN1247,"")</f>
        <v>A0852</v>
      </c>
      <c r="AO1247" s="64" t="str">
        <f>+IF('（別紙１）原油換算シート【計画用】'!AO1247&lt;&gt;"",'（別紙１）原油換算シート【計画用】'!AO1247,"")</f>
        <v>鈴鹿グリーンエナジー(株)</v>
      </c>
      <c r="AP1247" s="65">
        <f>+IF('（別紙１）原油換算シート【計画用】'!AP1247&lt;&gt;"",'（別紙１）原油換算シート【計画用】'!AP1247,"")</f>
        <v>2.31E-4</v>
      </c>
      <c r="AQ1247" s="1" t="str">
        <f>+IF('（別紙１）原油換算シート【計画用】'!AQ1247&lt;&gt;"",'（別紙１）原油換算シート【計画用】'!AQ1247,"")</f>
        <v/>
      </c>
    </row>
    <row r="1248" spans="39:43">
      <c r="AM1248" s="40">
        <f>+IF('（別紙１）原油換算シート【計画用】'!AM1248&lt;&gt;"",'（別紙１）原油換算シート【計画用】'!AM1248,"")</f>
        <v>1234</v>
      </c>
      <c r="AN1248" s="40" t="str">
        <f>+IF('（別紙１）原油換算シート【計画用】'!AN1248&lt;&gt;"",'（別紙１）原油換算シート【計画用】'!AN1248,"")</f>
        <v>A0853</v>
      </c>
      <c r="AO1248" s="64" t="str">
        <f>+IF('（別紙１）原油換算シート【計画用】'!AO1248&lt;&gt;"",'（別紙１）原油換算シート【計画用】'!AO1248,"")</f>
        <v>一般社団法人東北自動車産業グリーンエネルギー普及協会</v>
      </c>
      <c r="AP1248" s="65">
        <f>+IF('（別紙１）原油換算シート【計画用】'!AP1248&lt;&gt;"",'（別紙１）原油換算シート【計画用】'!AP1248,"")</f>
        <v>0</v>
      </c>
      <c r="AQ1248" s="1" t="str">
        <f>+IF('（別紙１）原油換算シート【計画用】'!AQ1248&lt;&gt;"",'（別紙１）原油換算シート【計画用】'!AQ1248,"")</f>
        <v/>
      </c>
    </row>
    <row r="1249" spans="39:43">
      <c r="AM1249" s="40">
        <f>+IF('（別紙１）原油換算シート【計画用】'!AM1249&lt;&gt;"",'（別紙１）原油換算シート【計画用】'!AM1249,"")</f>
        <v>1235</v>
      </c>
      <c r="AN1249" s="40" t="str">
        <f>+IF('（別紙１）原油換算シート【計画用】'!AN1249&lt;&gt;"",'（別紙１）原油換算シート【計画用】'!AN1249,"")</f>
        <v>A0854</v>
      </c>
      <c r="AO1249" s="64" t="str">
        <f>+IF('（別紙１）原油換算シート【計画用】'!AO1249&lt;&gt;"",'（別紙１）原油換算シート【計画用】'!AO1249,"")</f>
        <v>刈谷知立みらい電力(株)メニューA</v>
      </c>
      <c r="AP1249" s="65">
        <f>+IF('（別紙１）原油換算シート【計画用】'!AP1249&lt;&gt;"",'（別紙１）原油換算シート【計画用】'!AP1249,"")</f>
        <v>3.0400000000000002E-4</v>
      </c>
      <c r="AQ1249" s="1" t="str">
        <f>+IF('（別紙１）原油換算シート【計画用】'!AQ1249&lt;&gt;"",'（別紙１）原油換算シート【計画用】'!AQ1249,"")</f>
        <v/>
      </c>
    </row>
    <row r="1250" spans="39:43">
      <c r="AM1250" s="40">
        <f>+IF('（別紙１）原油換算シート【計画用】'!AM1250&lt;&gt;"",'（別紙１）原油換算シート【計画用】'!AM1250,"")</f>
        <v>1236</v>
      </c>
      <c r="AN1250" s="40" t="str">
        <f>+IF('（別紙１）原油換算シート【計画用】'!AN1250&lt;&gt;"",'（別紙１）原油換算シート【計画用】'!AN1250,"")</f>
        <v>A0854</v>
      </c>
      <c r="AO1250" s="64" t="str">
        <f>+IF('（別紙１）原油換算シート【計画用】'!AO1250&lt;&gt;"",'（別紙１）原油換算シート【計画用】'!AO1250,"")</f>
        <v>刈谷知立みらい電力(株)(参考値)事業者全体</v>
      </c>
      <c r="AP1250" s="65">
        <f>+IF('（別紙１）原油換算シート【計画用】'!AP1250&lt;&gt;"",'（別紙１）原油換算シート【計画用】'!AP1250,"")</f>
        <v>3.0400000000000002E-4</v>
      </c>
      <c r="AQ1250" s="1" t="str">
        <f>+IF('（別紙１）原油換算シート【計画用】'!AQ1250&lt;&gt;"",'（別紙１）原油換算シート【計画用】'!AQ1250,"")</f>
        <v/>
      </c>
    </row>
    <row r="1251" spans="39:43">
      <c r="AM1251" s="40">
        <f>+IF('（別紙１）原油換算シート【計画用】'!AM1251&lt;&gt;"",'（別紙１）原油換算シート【計画用】'!AM1251,"")</f>
        <v>1237</v>
      </c>
      <c r="AN1251" s="40" t="str">
        <f>+IF('（別紙１）原油換算シート【計画用】'!AN1251&lt;&gt;"",'（別紙１）原油換算シート【計画用】'!AN1251,"")</f>
        <v>A0857</v>
      </c>
      <c r="AO1251" s="64" t="str">
        <f>+IF('（別紙１）原油換算シート【計画用】'!AO1251&lt;&gt;"",'（別紙１）原油換算シート【計画用】'!AO1251,"")</f>
        <v>(株)パワーエックスメニューA</v>
      </c>
      <c r="AP1251" s="65">
        <f>+IF('（別紙１）原油換算シート【計画用】'!AP1251&lt;&gt;"",'（別紙１）原油換算シート【計画用】'!AP1251,"")</f>
        <v>2.9500000000000001E-4</v>
      </c>
      <c r="AQ1251" s="1" t="str">
        <f>+IF('（別紙１）原油換算シート【計画用】'!AQ1251&lt;&gt;"",'（別紙１）原油換算シート【計画用】'!AQ1251,"")</f>
        <v/>
      </c>
    </row>
    <row r="1252" spans="39:43">
      <c r="AM1252" s="40">
        <f>+IF('（別紙１）原油換算シート【計画用】'!AM1252&lt;&gt;"",'（別紙１）原油換算シート【計画用】'!AM1252,"")</f>
        <v>1238</v>
      </c>
      <c r="AN1252" s="40" t="str">
        <f>+IF('（別紙１）原油換算シート【計画用】'!AN1252&lt;&gt;"",'（別紙１）原油換算シート【計画用】'!AN1252,"")</f>
        <v>A0857</v>
      </c>
      <c r="AO1252" s="64" t="str">
        <f>+IF('（別紙１）原油換算シート【計画用】'!AO1252&lt;&gt;"",'（別紙１）原油換算シート【計画用】'!AO1252,"")</f>
        <v>(株)パワーエックスメニューB</v>
      </c>
      <c r="AP1252" s="65">
        <f>+IF('（別紙１）原油換算シート【計画用】'!AP1252&lt;&gt;"",'（別紙１）原油換算シート【計画用】'!AP1252,"")</f>
        <v>4.2999999999999999E-4</v>
      </c>
      <c r="AQ1252" s="1" t="str">
        <f>+IF('（別紙１）原油換算シート【計画用】'!AQ1252&lt;&gt;"",'（別紙１）原油換算シート【計画用】'!AQ1252,"")</f>
        <v/>
      </c>
    </row>
    <row r="1253" spans="39:43">
      <c r="AM1253" s="40">
        <f>+IF('（別紙１）原油換算シート【計画用】'!AM1253&lt;&gt;"",'（別紙１）原油換算シート【計画用】'!AM1253,"")</f>
        <v>1239</v>
      </c>
      <c r="AN1253" s="40" t="str">
        <f>+IF('（別紙１）原油換算シート【計画用】'!AN1253&lt;&gt;"",'（別紙１）原油換算シート【計画用】'!AN1253,"")</f>
        <v>A0857</v>
      </c>
      <c r="AO1253" s="64" t="str">
        <f>+IF('（別紙１）原油換算シート【計画用】'!AO1253&lt;&gt;"",'（別紙１）原油換算シート【計画用】'!AO1253,"")</f>
        <v>(株)パワーエックスメニューC(残差)</v>
      </c>
      <c r="AP1253" s="65">
        <f>+IF('（別紙１）原油換算シート【計画用】'!AP1253&lt;&gt;"",'（別紙１）原油換算シート【計画用】'!AP1253,"")</f>
        <v>4.2200000000000001E-4</v>
      </c>
      <c r="AQ1253" s="1" t="str">
        <f>+IF('（別紙１）原油換算シート【計画用】'!AQ1253&lt;&gt;"",'（別紙１）原油換算シート【計画用】'!AQ1253,"")</f>
        <v>※</v>
      </c>
    </row>
    <row r="1254" spans="39:43">
      <c r="AM1254" s="40">
        <f>+IF('（別紙１）原油換算シート【計画用】'!AM1254&lt;&gt;"",'（別紙１）原油換算シート【計画用】'!AM1254,"")</f>
        <v>1240</v>
      </c>
      <c r="AN1254" s="40" t="str">
        <f>+IF('（別紙１）原油換算シート【計画用】'!AN1254&lt;&gt;"",'（別紙１）原油換算シート【計画用】'!AN1254,"")</f>
        <v>A0857</v>
      </c>
      <c r="AO1254" s="64" t="str">
        <f>+IF('（別紙１）原油換算シート【計画用】'!AO1254&lt;&gt;"",'（別紙１）原油換算シート【計画用】'!AO1254,"")</f>
        <v>(株)パワーエックス(参考値)事業者全体</v>
      </c>
      <c r="AP1254" s="65">
        <f>+IF('（別紙１）原油換算シート【計画用】'!AP1254&lt;&gt;"",'（別紙１）原油換算シート【計画用】'!AP1254,"")</f>
        <v>1.023E-3</v>
      </c>
      <c r="AQ1254" s="1" t="str">
        <f>+IF('（別紙１）原油換算シート【計画用】'!AQ1254&lt;&gt;"",'（別紙１）原油換算シート【計画用】'!AQ1254,"")</f>
        <v/>
      </c>
    </row>
    <row r="1255" spans="39:43">
      <c r="AM1255" s="40">
        <f>+IF('（別紙１）原油換算シート【計画用】'!AM1255&lt;&gt;"",'（別紙１）原油換算シート【計画用】'!AM1255,"")</f>
        <v>1241</v>
      </c>
      <c r="AN1255" s="40" t="str">
        <f>+IF('（別紙１）原油換算シート【計画用】'!AN1255&lt;&gt;"",'（別紙１）原油換算シート【計画用】'!AN1255,"")</f>
        <v>A0859</v>
      </c>
      <c r="AO1255" s="64" t="str">
        <f>+IF('（別紙１）原油換算シート【計画用】'!AO1255&lt;&gt;"",'（別紙１）原油換算シート【計画用】'!AO1255,"")</f>
        <v>いちのみや未来エネルギー(株)メニューA</v>
      </c>
      <c r="AP1255" s="65">
        <f>+IF('（別紙１）原油換算シート【計画用】'!AP1255&lt;&gt;"",'（別紙１）原油換算シート【計画用】'!AP1255,"")</f>
        <v>0</v>
      </c>
      <c r="AQ1255" s="1" t="str">
        <f>+IF('（別紙１）原油換算シート【計画用】'!AQ1255&lt;&gt;"",'（別紙１）原油換算シート【計画用】'!AQ1255,"")</f>
        <v/>
      </c>
    </row>
    <row r="1256" spans="39:43">
      <c r="AM1256" s="40">
        <f>+IF('（別紙１）原油換算シート【計画用】'!AM1256&lt;&gt;"",'（別紙１）原油換算シート【計画用】'!AM1256,"")</f>
        <v>1242</v>
      </c>
      <c r="AN1256" s="40" t="str">
        <f>+IF('（別紙１）原油換算シート【計画用】'!AN1256&lt;&gt;"",'（別紙１）原油換算シート【計画用】'!AN1256,"")</f>
        <v>A0859</v>
      </c>
      <c r="AO1256" s="64" t="str">
        <f>+IF('（別紙１）原油換算シート【計画用】'!AO1256&lt;&gt;"",'（別紙１）原油換算シート【計画用】'!AO1256,"")</f>
        <v>いちのみや未来エネルギー(株)(参考値)事業者全体</v>
      </c>
      <c r="AP1256" s="65">
        <f>+IF('（別紙１）原油換算シート【計画用】'!AP1256&lt;&gt;"",'（別紙１）原油換算シート【計画用】'!AP1256,"")</f>
        <v>0</v>
      </c>
      <c r="AQ1256" s="1" t="str">
        <f>+IF('（別紙１）原油換算シート【計画用】'!AQ1256&lt;&gt;"",'（別紙１）原油換算シート【計画用】'!AQ1256,"")</f>
        <v/>
      </c>
    </row>
    <row r="1257" spans="39:43">
      <c r="AM1257" s="40">
        <f>+IF('（別紙１）原油換算シート【計画用】'!AM1257&lt;&gt;"",'（別紙１）原油換算シート【計画用】'!AM1257,"")</f>
        <v>1243</v>
      </c>
      <c r="AN1257" s="40" t="str">
        <f>+IF('（別紙１）原油換算シート【計画用】'!AN1257&lt;&gt;"",'（別紙１）原油換算シート【計画用】'!AN1257,"")</f>
        <v>A0860</v>
      </c>
      <c r="AO1257" s="64" t="str">
        <f>+IF('（別紙１）原油換算シート【計画用】'!AO1257&lt;&gt;"",'（別紙１）原油換算シート【計画用】'!AO1257,"")</f>
        <v>岡谷酸素(株)</v>
      </c>
      <c r="AP1257" s="65">
        <f>+IF('（別紙１）原油換算シート【計画用】'!AP1257&lt;&gt;"",'（別紙１）原油換算シート【計画用】'!AP1257,"")</f>
        <v>6.2500000000000001E-4</v>
      </c>
      <c r="AQ1257" s="1" t="str">
        <f>+IF('（別紙１）原油換算シート【計画用】'!AQ1257&lt;&gt;"",'（別紙１）原油換算シート【計画用】'!AQ1257,"")</f>
        <v/>
      </c>
    </row>
    <row r="1258" spans="39:43">
      <c r="AM1258" s="40">
        <f>+IF('（別紙１）原油換算シート【計画用】'!AM1258&lt;&gt;"",'（別紙１）原油換算シート【計画用】'!AM1258,"")</f>
        <v>1244</v>
      </c>
      <c r="AN1258" s="40" t="str">
        <f>+IF('（別紙１）原油換算シート【計画用】'!AN1258&lt;&gt;"",'（別紙１）原油換算シート【計画用】'!AN1258,"")</f>
        <v>A0863</v>
      </c>
      <c r="AO1258" s="64" t="str">
        <f>+IF('（別紙１）原油換算シート【計画用】'!AO1258&lt;&gt;"",'（別紙１）原油換算シート【計画用】'!AO1258,"")</f>
        <v>(株)絆</v>
      </c>
      <c r="AP1258" s="65">
        <f>+IF('（別紙１）原油換算シート【計画用】'!AP1258&lt;&gt;"",'（別紙１）原油換算シート【計画用】'!AP1258,"")</f>
        <v>6.1600000000000001E-4</v>
      </c>
      <c r="AQ1258" s="1" t="str">
        <f>+IF('（別紙１）原油換算シート【計画用】'!AQ1258&lt;&gt;"",'（別紙１）原油換算シート【計画用】'!AQ1258,"")</f>
        <v/>
      </c>
    </row>
    <row r="1259" spans="39:43">
      <c r="AM1259" s="40">
        <f>+IF('（別紙１）原油換算シート【計画用】'!AM1259&lt;&gt;"",'（別紙１）原油換算シート【計画用】'!AM1259,"")</f>
        <v>1245</v>
      </c>
      <c r="AN1259" s="40" t="str">
        <f>+IF('（別紙１）原油換算シート【計画用】'!AN1259&lt;&gt;"",'（別紙１）原油換算シート【計画用】'!AN1259,"")</f>
        <v>A0865</v>
      </c>
      <c r="AO1259" s="64" t="str">
        <f>+IF('（別紙１）原油換算シート【計画用】'!AO1259&lt;&gt;"",'（別紙１）原油換算シート【計画用】'!AO1259,"")</f>
        <v>東北エネルギーサービス(株)メニューA</v>
      </c>
      <c r="AP1259" s="65">
        <f>+IF('（別紙１）原油換算シート【計画用】'!AP1259&lt;&gt;"",'（別紙１）原油換算シート【計画用】'!AP1259,"")</f>
        <v>1.2899999999999999E-4</v>
      </c>
      <c r="AQ1259" s="1" t="str">
        <f>+IF('（別紙１）原油換算シート【計画用】'!AQ1259&lt;&gt;"",'（別紙１）原油換算シート【計画用】'!AQ1259,"")</f>
        <v/>
      </c>
    </row>
    <row r="1260" spans="39:43">
      <c r="AM1260" s="40">
        <f>+IF('（別紙１）原油換算シート【計画用】'!AM1260&lt;&gt;"",'（別紙１）原油換算シート【計画用】'!AM1260,"")</f>
        <v>1246</v>
      </c>
      <c r="AN1260" s="40" t="str">
        <f>+IF('（別紙１）原油換算シート【計画用】'!AN1260&lt;&gt;"",'（別紙１）原油換算シート【計画用】'!AN1260,"")</f>
        <v>A0865</v>
      </c>
      <c r="AO1260" s="64" t="str">
        <f>+IF('（別紙１）原油換算シート【計画用】'!AO1260&lt;&gt;"",'（別紙１）原油換算シート【計画用】'!AO1260,"")</f>
        <v>東北エネルギーサービス(株)メニューB</v>
      </c>
      <c r="AP1260" s="65">
        <f>+IF('（別紙１）原油換算シート【計画用】'!AP1260&lt;&gt;"",'（別紙１）原油換算シート【計画用】'!AP1260,"")</f>
        <v>1.4799999999999999E-4</v>
      </c>
    </row>
    <row r="1261" spans="39:43">
      <c r="AM1261" s="40">
        <f>+IF('（別紙１）原油換算シート【計画用】'!AM1261&lt;&gt;"",'（別紙１）原油換算シート【計画用】'!AM1261,"")</f>
        <v>1247</v>
      </c>
      <c r="AN1261" s="40" t="str">
        <f>+IF('（別紙１）原油換算シート【計画用】'!AN1261&lt;&gt;"",'（別紙１）原油換算シート【計画用】'!AN1261,"")</f>
        <v>A0865</v>
      </c>
      <c r="AO1261" s="64" t="str">
        <f>+IF('（別紙１）原油換算シート【計画用】'!AO1261&lt;&gt;"",'（別紙１）原油換算シート【計画用】'!AO1261,"")</f>
        <v>東北エネルギーサービス(株)メニューC</v>
      </c>
      <c r="AP1261" s="65">
        <f>+IF('（別紙１）原油換算シート【計画用】'!AP1261&lt;&gt;"",'（別紙１）原油換算シート【計画用】'!AP1261,"")</f>
        <v>9.7999999999999997E-5</v>
      </c>
    </row>
    <row r="1262" spans="39:43">
      <c r="AM1262" s="40">
        <f>+IF('（別紙１）原油換算シート【計画用】'!AM1262&lt;&gt;"",'（別紙１）原油換算シート【計画用】'!AM1262,"")</f>
        <v>1248</v>
      </c>
      <c r="AN1262" s="40" t="str">
        <f>+IF('（別紙１）原油換算シート【計画用】'!AN1262&lt;&gt;"",'（別紙１）原油換算シート【計画用】'!AN1262,"")</f>
        <v>A0865</v>
      </c>
      <c r="AO1262" s="64" t="str">
        <f>+IF('（別紙１）原油換算シート【計画用】'!AO1262&lt;&gt;"",'（別紙１）原油換算シート【計画用】'!AO1262,"")</f>
        <v>東北エネルギーサービス(株)(参考値)事業者全体</v>
      </c>
      <c r="AP1262" s="65">
        <f>+IF('（別紙１）原油換算シート【計画用】'!AP1262&lt;&gt;"",'（別紙１）原油換算シート【計画用】'!AP1262,"")</f>
        <v>1.2300000000000001E-4</v>
      </c>
    </row>
    <row r="1263" spans="39:43">
      <c r="AM1263" s="40">
        <f>+IF('（別紙１）原油換算シート【計画用】'!AM1263&lt;&gt;"",'（別紙１）原油換算シート【計画用】'!AM1263,"")</f>
        <v>1249</v>
      </c>
      <c r="AN1263" s="40" t="str">
        <f>+IF('（別紙１）原油換算シート【計画用】'!AN1263&lt;&gt;"",'（別紙１）原油換算シート【計画用】'!AN1263,"")</f>
        <v>A0866</v>
      </c>
      <c r="AO1263" s="64" t="str">
        <f>+IF('（別紙１）原油換算シート【計画用】'!AO1263&lt;&gt;"",'（別紙１）原油換算シート【計画用】'!AO1263,"")</f>
        <v>(株)いなしきエナジー</v>
      </c>
      <c r="AP1263" s="65">
        <f>+IF('（別紙１）原油換算シート【計画用】'!AP1263&lt;&gt;"",'（別紙１）原油換算シート【計画用】'!AP1263,"")</f>
        <v>2.41E-4</v>
      </c>
    </row>
    <row r="1264" spans="39:43">
      <c r="AM1264" s="40">
        <f>+IF('（別紙１）原油換算シート【計画用】'!AM1264&lt;&gt;"",'（別紙１）原油換算シート【計画用】'!AM1264,"")</f>
        <v>1250</v>
      </c>
      <c r="AN1264" s="40" t="str">
        <f>+IF('（別紙１）原油換算シート【計画用】'!AN1264&lt;&gt;"",'（別紙１）原油換算シート【計画用】'!AN1264,"")</f>
        <v>A0867</v>
      </c>
      <c r="AO1264" s="64" t="str">
        <f>+IF('（別紙１）原油換算シート【計画用】'!AO1264&lt;&gt;"",'（別紙１）原油換算シート【計画用】'!AO1264,"")</f>
        <v>ながのスマートパワー(株)</v>
      </c>
      <c r="AP1264" s="65">
        <f>+IF('（別紙１）原油換算シート【計画用】'!AP1264&lt;&gt;"",'（別紙１）原油換算シート【計画用】'!AP1264,"")</f>
        <v>9.3999999999999994E-5</v>
      </c>
    </row>
    <row r="1265" spans="39:42">
      <c r="AM1265" s="40">
        <f>+IF('（別紙１）原油換算シート【計画用】'!AM1265&lt;&gt;"",'（別紙１）原油換算シート【計画用】'!AM1265,"")</f>
        <v>1251</v>
      </c>
      <c r="AN1265" s="40" t="str">
        <f>+IF('（別紙１）原油換算シート【計画用】'!AN1265&lt;&gt;"",'（別紙１）原油換算シート【計画用】'!AN1265,"")</f>
        <v>A0868</v>
      </c>
      <c r="AO1265" s="64" t="str">
        <f>+IF('（別紙１）原油換算シート【計画用】'!AO1265&lt;&gt;"",'（別紙１）原油換算シート【計画用】'!AO1265,"")</f>
        <v>(株)ホクレン油機サービス</v>
      </c>
      <c r="AP1265" s="65">
        <f>+IF('（別紙１）原油換算シート【計画用】'!AP1265&lt;&gt;"",'（別紙１）原油換算シート【計画用】'!AP1265,"")</f>
        <v>5.1099999999999995E-4</v>
      </c>
    </row>
    <row r="1266" spans="39:42">
      <c r="AM1266" s="40">
        <f>+IF('（別紙１）原油換算シート【計画用】'!AM1266&lt;&gt;"",'（別紙１）原油換算シート【計画用】'!AM1266,"")</f>
        <v>1252</v>
      </c>
      <c r="AN1266" s="40" t="str">
        <f>+IF('（別紙１）原油換算シート【計画用】'!AN1266&lt;&gt;"",'（別紙１）原油換算シート【計画用】'!AN1266,"")</f>
        <v>A0869</v>
      </c>
      <c r="AO1266" s="64" t="str">
        <f>+IF('（別紙１）原油換算シート【計画用】'!AO1266&lt;&gt;"",'（別紙１）原油換算シート【計画用】'!AO1266,"")</f>
        <v>(株)JR東日本商事メニューA</v>
      </c>
      <c r="AP1266" s="65">
        <f>+IF('（別紙１）原油換算シート【計画用】'!AP1266&lt;&gt;"",'（別紙１）原油換算シート【計画用】'!AP1266,"")</f>
        <v>0</v>
      </c>
    </row>
    <row r="1267" spans="39:42">
      <c r="AM1267" s="40">
        <f>+IF('（別紙１）原油換算シート【計画用】'!AM1267&lt;&gt;"",'（別紙１）原油換算シート【計画用】'!AM1267,"")</f>
        <v>1253</v>
      </c>
      <c r="AN1267" s="40" t="str">
        <f>+IF('（別紙１）原油換算シート【計画用】'!AN1267&lt;&gt;"",'（別紙１）原油換算シート【計画用】'!AN1267,"")</f>
        <v>A0869</v>
      </c>
      <c r="AO1267" s="64" t="str">
        <f>+IF('（別紙１）原油換算シート【計画用】'!AO1267&lt;&gt;"",'（別紙１）原油換算シート【計画用】'!AO1267,"")</f>
        <v>(株)JR東日本商事メニューB(残差)</v>
      </c>
      <c r="AP1267" s="65">
        <f>+IF('（別紙１）原油換算シート【計画用】'!AP1267&lt;&gt;"",'（別紙１）原油換算シート【計画用】'!AP1267,"")</f>
        <v>5.8799999999999998E-4</v>
      </c>
    </row>
    <row r="1268" spans="39:42">
      <c r="AM1268" s="40">
        <f>+IF('（別紙１）原油換算シート【計画用】'!AM1268&lt;&gt;"",'（別紙１）原油換算シート【計画用】'!AM1268,"")</f>
        <v>1254</v>
      </c>
      <c r="AN1268" s="40" t="str">
        <f>+IF('（別紙１）原油換算シート【計画用】'!AN1268&lt;&gt;"",'（別紙１）原油換算シート【計画用】'!AN1268,"")</f>
        <v>A0869</v>
      </c>
      <c r="AO1268" s="64" t="str">
        <f>+IF('（別紙１）原油換算シート【計画用】'!AO1268&lt;&gt;"",'（別紙１）原油換算シート【計画用】'!AO1268,"")</f>
        <v>(株)JR東日本商事(参考値)事業者全体</v>
      </c>
      <c r="AP1268" s="65">
        <f>+IF('（別紙１）原油換算シート【計画用】'!AP1268&lt;&gt;"",'（別紙１）原油換算シート【計画用】'!AP1268,"")</f>
        <v>3.1E-4</v>
      </c>
    </row>
    <row r="1269" spans="39:42">
      <c r="AM1269" s="40">
        <f>+IF('（別紙１）原油換算シート【計画用】'!AM1269&lt;&gt;"",'（別紙１）原油換算シート【計画用】'!AM1269,"")</f>
        <v>1255</v>
      </c>
      <c r="AN1269" s="40" t="str">
        <f>+IF('（別紙１）原油換算シート【計画用】'!AN1269&lt;&gt;"",'（別紙１）原油換算シート【計画用】'!AN1269,"")</f>
        <v>A0870</v>
      </c>
      <c r="AO1269" s="64" t="str">
        <f>+IF('（別紙１）原油換算シート【計画用】'!AO1269&lt;&gt;"",'（別紙１）原油換算シート【計画用】'!AO1269,"")</f>
        <v>岡山ガス(株)</v>
      </c>
      <c r="AP1269" s="65">
        <f>+IF('（別紙１）原油換算シート【計画用】'!AP1269&lt;&gt;"",'（別紙１）原油換算シート【計画用】'!AP1269,"")</f>
        <v>3.0600000000000001E-4</v>
      </c>
    </row>
    <row r="1270" spans="39:42">
      <c r="AM1270" s="40">
        <f>+IF('（別紙１）原油換算シート【計画用】'!AM1270&lt;&gt;"",'（別紙１）原油換算シート【計画用】'!AM1270,"")</f>
        <v>1256</v>
      </c>
      <c r="AN1270" s="40" t="str">
        <f>+IF('（別紙１）原油換算シート【計画用】'!AN1270&lt;&gt;"",'（別紙１）原油換算シート【計画用】'!AN1270,"")</f>
        <v>A0871</v>
      </c>
      <c r="AO1270" s="64" t="str">
        <f>+IF('（別紙１）原油換算シート【計画用】'!AO1270&lt;&gt;"",'（別紙１）原油換算シート【計画用】'!AO1270,"")</f>
        <v>合同会社グリーンパワーリテイリング</v>
      </c>
      <c r="AP1270" s="65">
        <f>+IF('（別紙１）原油換算シート【計画用】'!AP1270&lt;&gt;"",'（別紙１）原油換算シート【計画用】'!AP1270,"")</f>
        <v>4.66E-4</v>
      </c>
    </row>
    <row r="1271" spans="39:42">
      <c r="AM1271" s="40">
        <f>+IF('（別紙１）原油換算シート【計画用】'!AM1271&lt;&gt;"",'（別紙１）原油換算シート【計画用】'!AM1271,"")</f>
        <v>1257</v>
      </c>
      <c r="AN1271" s="40" t="str">
        <f>+IF('（別紙１）原油換算シート【計画用】'!AN1271&lt;&gt;"",'（別紙１）原油換算シート【計画用】'!AN1271,"")</f>
        <v>A0873</v>
      </c>
      <c r="AO1271" s="64" t="str">
        <f>+IF('（別紙１）原油換算シート【計画用】'!AO1271&lt;&gt;"",'（別紙１）原油換算シート【計画用】'!AO1271,"")</f>
        <v>川崎未来エナジー(株)メニューA</v>
      </c>
      <c r="AP1271" s="65">
        <f>+IF('（別紙１）原油換算シート【計画用】'!AP1271&lt;&gt;"",'（別紙１）原油換算シート【計画用】'!AP1271,"")</f>
        <v>2.5000000000000001E-4</v>
      </c>
    </row>
    <row r="1272" spans="39:42">
      <c r="AM1272" s="40">
        <f>+IF('（別紙１）原油換算シート【計画用】'!AM1272&lt;&gt;"",'（別紙１）原油換算シート【計画用】'!AM1272,"")</f>
        <v>1258</v>
      </c>
      <c r="AN1272" s="40" t="str">
        <f>+IF('（別紙１）原油換算シート【計画用】'!AN1272&lt;&gt;"",'（別紙１）原油換算シート【計画用】'!AN1272,"")</f>
        <v>A0873</v>
      </c>
      <c r="AO1272" s="64" t="str">
        <f>+IF('（別紙１）原油換算シート【計画用】'!AO1272&lt;&gt;"",'（別紙１）原油換算シート【計画用】'!AO1272,"")</f>
        <v>川崎未来エナジー(株)(参考値)事業者全体</v>
      </c>
      <c r="AP1272" s="65">
        <f>+IF('（別紙１）原油換算シート【計画用】'!AP1272&lt;&gt;"",'（別紙１）原油換算シート【計画用】'!AP1272,"")</f>
        <v>0</v>
      </c>
    </row>
    <row r="1273" spans="39:42">
      <c r="AM1273" s="40">
        <f>+IF('（別紙１）原油換算シート【計画用】'!AM1273&lt;&gt;"",'（別紙１）原油換算シート【計画用】'!AM1273,"")</f>
        <v>1259</v>
      </c>
      <c r="AN1273" s="40" t="str">
        <f>+IF('（別紙１）原油換算シート【計画用】'!AN1273&lt;&gt;"",'（別紙１）原油換算シート【計画用】'!AN1273,"")</f>
        <v>A0874</v>
      </c>
      <c r="AO1273" s="64" t="str">
        <f>+IF('（別紙１）原油換算シート【計画用】'!AO1273&lt;&gt;"",'（別紙１）原油換算シート【計画用】'!AO1273,"")</f>
        <v>(株)いずみみらい</v>
      </c>
      <c r="AP1273" s="65">
        <f>+IF('（別紙１）原油換算シート【計画用】'!AP1273&lt;&gt;"",'（別紙１）原油換算シート【計画用】'!AP1273,"")</f>
        <v>4.7100000000000006E-4</v>
      </c>
    </row>
    <row r="1274" spans="39:42">
      <c r="AM1274" s="40">
        <f>+IF('（別紙１）原油換算シート【計画用】'!AM1274&lt;&gt;"",'（別紙１）原油換算シート【計画用】'!AM1274,"")</f>
        <v>1260</v>
      </c>
      <c r="AN1274" s="40" t="str">
        <f>+IF('（別紙１）原油換算シート【計画用】'!AN1274&lt;&gt;"",'（別紙１）原油換算シート【計画用】'!AN1274,"")</f>
        <v>A0877</v>
      </c>
      <c r="AO1274" s="64" t="str">
        <f>+IF('（別紙１）原油換算シート【計画用】'!AO1274&lt;&gt;"",'（別紙１）原油換算シート【計画用】'!AO1274,"")</f>
        <v>(株)アット東京メニューA</v>
      </c>
      <c r="AP1274" s="65">
        <f>+IF('（別紙１）原油換算シート【計画用】'!AP1274&lt;&gt;"",'（別紙１）原油換算シート【計画用】'!AP1274,"")</f>
        <v>4.2700000000000002E-4</v>
      </c>
    </row>
    <row r="1275" spans="39:42">
      <c r="AM1275" s="40">
        <f>+IF('（別紙１）原油換算シート【計画用】'!AM1275&lt;&gt;"",'（別紙１）原油換算シート【計画用】'!AM1275,"")</f>
        <v>1261</v>
      </c>
      <c r="AN1275" s="40" t="str">
        <f>+IF('（別紙１）原油換算シート【計画用】'!AN1275&lt;&gt;"",'（別紙１）原油換算シート【計画用】'!AN1275,"")</f>
        <v>A0877</v>
      </c>
      <c r="AO1275" s="64" t="str">
        <f>+IF('（別紙１）原油換算シート【計画用】'!AO1275&lt;&gt;"",'（別紙１）原油換算シート【計画用】'!AO1275,"")</f>
        <v>(株)アット東京メニューB(残差)</v>
      </c>
      <c r="AP1275" s="65">
        <f>+IF('（別紙１）原油換算シート【計画用】'!AP1275&lt;&gt;"",'（別紙１）原油換算シート【計画用】'!AP1275,"")</f>
        <v>4.4499999999999997E-4</v>
      </c>
    </row>
    <row r="1276" spans="39:42">
      <c r="AM1276" s="40">
        <f>+IF('（別紙１）原油換算シート【計画用】'!AM1276&lt;&gt;"",'（別紙１）原油換算シート【計画用】'!AM1276,"")</f>
        <v>1262</v>
      </c>
      <c r="AN1276" s="40" t="str">
        <f>+IF('（別紙１）原油換算シート【計画用】'!AN1276&lt;&gt;"",'（別紙１）原油換算シート【計画用】'!AN1276,"")</f>
        <v>A0877</v>
      </c>
      <c r="AO1276" s="64" t="str">
        <f>+IF('（別紙１）原油換算シート【計画用】'!AO1276&lt;&gt;"",'（別紙１）原油換算シート【計画用】'!AO1276,"")</f>
        <v>(株)アット東京(参考値)事業者全体</v>
      </c>
      <c r="AP1276" s="65">
        <f>+IF('（別紙１）原油換算シート【計画用】'!AP1276&lt;&gt;"",'（別紙１）原油換算シート【計画用】'!AP1276,"")</f>
        <v>4.3100000000000001E-4</v>
      </c>
    </row>
    <row r="1277" spans="39:42">
      <c r="AM1277" s="40">
        <f>+IF('（別紙１）原油換算シート【計画用】'!AM1277&lt;&gt;"",'（別紙１）原油換算シート【計画用】'!AM1277,"")</f>
        <v>1263</v>
      </c>
      <c r="AN1277" s="40" t="str">
        <f>+IF('（別紙１）原油換算シート【計画用】'!AN1277&lt;&gt;"",'（別紙１）原油換算シート【計画用】'!AN1277,"")</f>
        <v>A0880</v>
      </c>
      <c r="AO1277" s="64" t="str">
        <f>+IF('（別紙１）原油換算シート【計画用】'!AO1277&lt;&gt;"",'（別紙１）原油換算シート【計画用】'!AO1277,"")</f>
        <v>(株)つるエネルギー</v>
      </c>
      <c r="AP1277" s="65">
        <f>+IF('（別紙１）原油換算シート【計画用】'!AP1277&lt;&gt;"",'（別紙１）原油換算シート【計画用】'!AP1277,"")</f>
        <v>4.1899999999999999E-4</v>
      </c>
    </row>
    <row r="1278" spans="39:42">
      <c r="AM1278" s="40">
        <f>+IF('（別紙１）原油換算シート【計画用】'!AM1278&lt;&gt;"",'（別紙１）原油換算シート【計画用】'!AM1278,"")</f>
        <v>1264</v>
      </c>
      <c r="AN1278" s="40" t="str">
        <f>+IF('（別紙１）原油換算シート【計画用】'!AN1278&lt;&gt;"",'（別紙１）原油換算シート【計画用】'!AN1278,"")</f>
        <v>A0881</v>
      </c>
      <c r="AO1278" s="64" t="str">
        <f>+IF('（別紙１）原油換算シート【計画用】'!AO1278&lt;&gt;"",'（別紙１）原油換算シート【計画用】'!AO1278,"")</f>
        <v>川重商事(株)</v>
      </c>
      <c r="AP1278" s="65">
        <f>+IF('（別紙１）原油換算シート【計画用】'!AP1278&lt;&gt;"",'（別紙１）原油換算シート【計画用】'!AP1278,"")</f>
        <v>4.4700000000000002E-4</v>
      </c>
    </row>
    <row r="1279" spans="39:42">
      <c r="AM1279" s="40">
        <f>+IF('（別紙１）原油換算シート【計画用】'!AM1279&lt;&gt;"",'（別紙１）原油換算シート【計画用】'!AM1279,"")</f>
        <v>1265</v>
      </c>
      <c r="AN1279" s="40" t="str">
        <f>+IF('（別紙１）原油換算シート【計画用】'!AN1279&lt;&gt;"",'（別紙１）原油換算シート【計画用】'!AN1279,"")</f>
        <v>A0882</v>
      </c>
      <c r="AO1279" s="64" t="str">
        <f>+IF('（別紙１）原油換算シート【計画用】'!AO1279&lt;&gt;"",'（別紙１）原油換算シート【計画用】'!AO1279,"")</f>
        <v>(株)JERA CrossメニューA</v>
      </c>
      <c r="AP1279" s="65">
        <f>+IF('（別紙１）原油換算シート【計画用】'!AP1279&lt;&gt;"",'（別紙１）原油換算シート【計画用】'!AP1279,"")</f>
        <v>0</v>
      </c>
    </row>
    <row r="1280" spans="39:42">
      <c r="AM1280" s="40">
        <f>+IF('（別紙１）原油換算シート【計画用】'!AM1280&lt;&gt;"",'（別紙１）原油換算シート【計画用】'!AM1280,"")</f>
        <v>1266</v>
      </c>
      <c r="AN1280" s="40" t="str">
        <f>+IF('（別紙１）原油換算シート【計画用】'!AN1280&lt;&gt;"",'（別紙１）原油換算シート【計画用】'!AN1280,"")</f>
        <v>A0882</v>
      </c>
      <c r="AO1280" s="64" t="str">
        <f>+IF('（別紙１）原油換算シート【計画用】'!AO1280&lt;&gt;"",'（別紙１）原油換算シート【計画用】'!AO1280,"")</f>
        <v>(株)JERA CrossメニューB</v>
      </c>
      <c r="AP1280" s="65">
        <f>+IF('（別紙１）原油換算シート【計画用】'!AP1280&lt;&gt;"",'（別紙１）原油換算シート【計画用】'!AP1280,"")</f>
        <v>0</v>
      </c>
    </row>
    <row r="1281" spans="39:42">
      <c r="AM1281" s="40">
        <f>+IF('（別紙１）原油換算シート【計画用】'!AM1281&lt;&gt;"",'（別紙１）原油換算シート【計画用】'!AM1281,"")</f>
        <v>1267</v>
      </c>
      <c r="AN1281" s="40" t="str">
        <f>+IF('（別紙１）原油換算シート【計画用】'!AN1281&lt;&gt;"",'（別紙１）原油換算シート【計画用】'!AN1281,"")</f>
        <v>A0882</v>
      </c>
      <c r="AO1281" s="64" t="str">
        <f>+IF('（別紙１）原油換算シート【計画用】'!AO1281&lt;&gt;"",'（別紙１）原油換算シート【計画用】'!AO1281,"")</f>
        <v>(株)JERA CrossメニューC</v>
      </c>
      <c r="AP1281" s="65">
        <f>+IF('（別紙１）原油換算シート【計画用】'!AP1281&lt;&gt;"",'（別紙１）原油換算シート【計画用】'!AP1281,"")</f>
        <v>3.77E-4</v>
      </c>
    </row>
    <row r="1282" spans="39:42">
      <c r="AM1282" s="40">
        <f>+IF('（別紙１）原油換算シート【計画用】'!AM1282&lt;&gt;"",'（別紙１）原油換算シート【計画用】'!AM1282,"")</f>
        <v>1268</v>
      </c>
      <c r="AN1282" s="40" t="str">
        <f>+IF('（別紙１）原油換算シート【計画用】'!AN1282&lt;&gt;"",'（別紙１）原油換算シート【計画用】'!AN1282,"")</f>
        <v>A0882</v>
      </c>
      <c r="AO1282" s="64" t="str">
        <f>+IF('（別紙１）原油換算シート【計画用】'!AO1282&lt;&gt;"",'（別紙１）原油換算シート【計画用】'!AO1282,"")</f>
        <v>(株)JERA Cross(参考値)事業者全体</v>
      </c>
      <c r="AP1282" s="65">
        <f>+IF('（別紙１）原油換算シート【計画用】'!AP1282&lt;&gt;"",'（別紙１）原油換算シート【計画用】'!AP1282,"")</f>
        <v>4.2200000000000001E-4</v>
      </c>
    </row>
    <row r="1283" spans="39:42">
      <c r="AM1283" s="40">
        <f>+IF('（別紙１）原油換算シート【計画用】'!AM1283&lt;&gt;"",'（別紙１）原油換算シート【計画用】'!AM1283,"")</f>
        <v>1269</v>
      </c>
      <c r="AN1283" s="40" t="str">
        <f>+IF('（別紙１）原油換算シート【計画用】'!AN1283&lt;&gt;"",'（別紙１）原油換算シート【計画用】'!AN1283,"")</f>
        <v>A0883</v>
      </c>
      <c r="AO1283" s="64" t="str">
        <f>+IF('（別紙１）原油換算シート【計画用】'!AO1283&lt;&gt;"",'（別紙１）原油換算シート【計画用】'!AO1283,"")</f>
        <v>飛騨高山電力(株)メニューA</v>
      </c>
      <c r="AP1283" s="65">
        <f>+IF('（別紙１）原油換算シート【計画用】'!AP1283&lt;&gt;"",'（別紙１）原油換算シート【計画用】'!AP1283,"")</f>
        <v>0</v>
      </c>
    </row>
    <row r="1284" spans="39:42">
      <c r="AM1284" s="40">
        <f>+IF('（別紙１）原油換算シート【計画用】'!AM1284&lt;&gt;"",'（別紙１）原油換算シート【計画用】'!AM1284,"")</f>
        <v>1270</v>
      </c>
      <c r="AN1284" s="40" t="str">
        <f>+IF('（別紙１）原油換算シート【計画用】'!AN1284&lt;&gt;"",'（別紙１）原油換算シート【計画用】'!AN1284,"")</f>
        <v>A0883</v>
      </c>
      <c r="AO1284" s="64" t="str">
        <f>+IF('（別紙１）原油換算シート【計画用】'!AO1284&lt;&gt;"",'（別紙１）原油換算シート【計画用】'!AO1284,"")</f>
        <v>飛騨高山電力(株)(参考値)事業者全体</v>
      </c>
      <c r="AP1284" s="65">
        <f>+IF('（別紙１）原油換算シート【計画用】'!AP1284&lt;&gt;"",'（別紙１）原油換算シート【計画用】'!AP1284,"")</f>
        <v>6.3599999999999996E-4</v>
      </c>
    </row>
    <row r="1285" spans="39:42">
      <c r="AM1285" s="40">
        <f>+IF('（別紙１）原油換算シート【計画用】'!AM1285&lt;&gt;"",'（別紙１）原油換算シート【計画用】'!AM1285,"")</f>
        <v>1271</v>
      </c>
      <c r="AN1285" s="40" t="str">
        <f>+IF('（別紙１）原油換算シート【計画用】'!AN1285&lt;&gt;"",'（別紙１）原油換算シート【計画用】'!AN1285,"")</f>
        <v>A0886</v>
      </c>
      <c r="AO1285" s="64" t="str">
        <f>+IF('（別紙１）原油換算シート【計画用】'!AO1285&lt;&gt;"",'（別紙１）原油換算シート【計画用】'!AO1285,"")</f>
        <v>(株)リボンエナジー</v>
      </c>
      <c r="AP1285" s="65">
        <f>+IF('（別紙１）原油換算シート【計画用】'!AP1285&lt;&gt;"",'（別紙１）原油換算シート【計画用】'!AP1285,"")</f>
        <v>9.3899999999999995E-4</v>
      </c>
    </row>
    <row r="1286" spans="39:42">
      <c r="AM1286" s="40">
        <f>+IF('（別紙１）原油換算シート【計画用】'!AM1286&lt;&gt;"",'（別紙１）原油換算シート【計画用】'!AM1286,"")</f>
        <v>1272</v>
      </c>
      <c r="AN1286" s="40" t="str">
        <f>+IF('（別紙１）原油換算シート【計画用】'!AN1286&lt;&gt;"",'（別紙１）原油換算シート【計画用】'!AN1286,"")</f>
        <v>A0888</v>
      </c>
      <c r="AO1286" s="64" t="str">
        <f>+IF('（別紙１）原油換算シート【計画用】'!AO1286&lt;&gt;"",'（別紙１）原油換算シート【計画用】'!AO1286,"")</f>
        <v>(株)大崎クリエーション</v>
      </c>
      <c r="AP1286" s="65">
        <f>+IF('（別紙１）原油換算シート【計画用】'!AP1286&lt;&gt;"",'（別紙１）原油換算シート【計画用】'!AP1286,"")</f>
        <v>5.5099999999999995E-4</v>
      </c>
    </row>
    <row r="1287" spans="39:42">
      <c r="AM1287" s="40">
        <f>+IF('（別紙１）原油換算シート【計画用】'!AM1287&lt;&gt;"",'（別紙１）原油換算シート【計画用】'!AM1287,"")</f>
        <v>1273</v>
      </c>
      <c r="AN1287" s="40" t="str">
        <f>+IF('（別紙１）原油換算シート【計画用】'!AN1287&lt;&gt;"",'（別紙１）原油換算シート【計画用】'!AN1287,"")</f>
        <v>A0890</v>
      </c>
      <c r="AO1287" s="64" t="str">
        <f>+IF('（別紙１）原油換算シート【計画用】'!AO1287&lt;&gt;"",'（別紙１）原油換算シート【計画用】'!AO1287,"")</f>
        <v>(株)UPXメニューA</v>
      </c>
      <c r="AP1287" s="65">
        <f>+IF('（別紙１）原油換算シート【計画用】'!AP1287&lt;&gt;"",'（別紙１）原油換算シート【計画用】'!AP1287,"")</f>
        <v>0</v>
      </c>
    </row>
    <row r="1288" spans="39:42">
      <c r="AM1288" s="40">
        <f>+IF('（別紙１）原油換算シート【計画用】'!AM1288&lt;&gt;"",'（別紙１）原油換算シート【計画用】'!AM1288,"")</f>
        <v>1274</v>
      </c>
      <c r="AN1288" s="40" t="str">
        <f>+IF('（別紙１）原油換算シート【計画用】'!AN1288&lt;&gt;"",'（別紙１）原油換算シート【計画用】'!AN1288,"")</f>
        <v>A0890</v>
      </c>
      <c r="AO1288" s="64" t="str">
        <f>+IF('（別紙１）原油換算シート【計画用】'!AO1288&lt;&gt;"",'（別紙１）原油換算シート【計画用】'!AO1288,"")</f>
        <v>(株)UPXメニューB</v>
      </c>
      <c r="AP1288" s="65">
        <f>+IF('（別紙１）原油換算シート【計画用】'!AP1288&lt;&gt;"",'（別紙１）原油換算シート【計画用】'!AP1288,"")</f>
        <v>3.9599999999999998E-4</v>
      </c>
    </row>
    <row r="1289" spans="39:42">
      <c r="AM1289" s="40">
        <f>+IF('（別紙１）原油換算シート【計画用】'!AM1289&lt;&gt;"",'（別紙１）原油換算シート【計画用】'!AM1289,"")</f>
        <v>1275</v>
      </c>
      <c r="AN1289" s="40" t="str">
        <f>+IF('（別紙１）原油換算シート【計画用】'!AN1289&lt;&gt;"",'（別紙１）原油換算シート【計画用】'!AN1289,"")</f>
        <v>A0890</v>
      </c>
      <c r="AO1289" s="64" t="str">
        <f>+IF('（別紙１）原油換算シート【計画用】'!AO1289&lt;&gt;"",'（別紙１）原油換算シート【計画用】'!AO1289,"")</f>
        <v>(株)UPXメニューC(残差)</v>
      </c>
      <c r="AP1289" s="65">
        <f>+IF('（別紙１）原油換算シート【計画用】'!AP1289&lt;&gt;"",'（別紙１）原油換算シート【計画用】'!AP1289,"")</f>
        <v>4.8799999999999999E-4</v>
      </c>
    </row>
    <row r="1290" spans="39:42">
      <c r="AM1290" s="40">
        <f>+IF('（別紙１）原油換算シート【計画用】'!AM1290&lt;&gt;"",'（別紙１）原油換算シート【計画用】'!AM1290,"")</f>
        <v>1276</v>
      </c>
      <c r="AN1290" s="40" t="str">
        <f>+IF('（別紙１）原油換算シート【計画用】'!AN1290&lt;&gt;"",'（別紙１）原油換算シート【計画用】'!AN1290,"")</f>
        <v>A0890</v>
      </c>
      <c r="AO1290" s="64" t="str">
        <f>+IF('（別紙１）原油換算シート【計画用】'!AO1290&lt;&gt;"",'（別紙１）原油換算シート【計画用】'!AO1290,"")</f>
        <v>(株)UPX(参考値)事業者全体</v>
      </c>
      <c r="AP1290" s="65">
        <f>+IF('（別紙１）原油換算シート【計画用】'!AP1290&lt;&gt;"",'（別紙１）原油換算シート【計画用】'!AP1290,"")</f>
        <v>4.6500000000000003E-4</v>
      </c>
    </row>
    <row r="1291" spans="39:42">
      <c r="AM1291" s="40">
        <f>+IF('（別紙１）原油換算シート【計画用】'!AM1291&lt;&gt;"",'（別紙１）原油換算シート【計画用】'!AM1291,"")</f>
        <v>1277</v>
      </c>
      <c r="AN1291" s="40" t="str">
        <f>+IF('（別紙１）原油換算シート【計画用】'!AN1291&lt;&gt;"",'（別紙１）原油換算シート【計画用】'!AN1291,"")</f>
        <v>A0893</v>
      </c>
      <c r="AO1291" s="64" t="str">
        <f>+IF('（別紙１）原油換算シート【計画用】'!AO1291&lt;&gt;"",'（別紙１）原油換算シート【計画用】'!AO1291,"")</f>
        <v>Miraiつのエナジー(株)メニューA</v>
      </c>
      <c r="AP1291" s="65">
        <f>+IF('（別紙１）原油換算シート【計画用】'!AP1291&lt;&gt;"",'（別紙１）原油換算シート【計画用】'!AP1291,"")</f>
        <v>3.7599999999999998E-4</v>
      </c>
    </row>
    <row r="1292" spans="39:42">
      <c r="AM1292" s="40">
        <f>+IF('（別紙１）原油換算シート【計画用】'!AM1292&lt;&gt;"",'（別紙１）原油換算シート【計画用】'!AM1292,"")</f>
        <v>1278</v>
      </c>
      <c r="AN1292" s="40" t="str">
        <f>+IF('（別紙１）原油換算シート【計画用】'!AN1292&lt;&gt;"",'（別紙１）原油換算シート【計画用】'!AN1292,"")</f>
        <v>A0893</v>
      </c>
      <c r="AO1292" s="64" t="str">
        <f>+IF('（別紙１）原油換算シート【計画用】'!AO1292&lt;&gt;"",'（別紙１）原油換算シート【計画用】'!AO1292,"")</f>
        <v>Miraiつのエナジー(株)(参考値)事業者全体</v>
      </c>
      <c r="AP1292" s="65">
        <f>+IF('（別紙１）原油換算シート【計画用】'!AP1292&lt;&gt;"",'（別紙１）原油換算シート【計画用】'!AP1292,"")</f>
        <v>3.7599999999999998E-4</v>
      </c>
    </row>
    <row r="1293" spans="39:42">
      <c r="AM1293" s="40">
        <f>+IF('（別紙１）原油換算シート【計画用】'!AM1293&lt;&gt;"",'（別紙１）原油換算シート【計画用】'!AM1293,"")</f>
        <v>1279</v>
      </c>
      <c r="AN1293" s="40" t="str">
        <f>+IF('（別紙１）原油換算シート【計画用】'!AN1293&lt;&gt;"",'（別紙１）原油換算シート【計画用】'!AN1293,"")</f>
        <v>A0903</v>
      </c>
      <c r="AO1293" s="64" t="str">
        <f>+IF('（別紙１）原油換算シート【計画用】'!AO1293&lt;&gt;"",'（別紙１）原油換算シート【計画用】'!AO1293,"")</f>
        <v>山口グリーンエネルギー(株)</v>
      </c>
      <c r="AP1293" s="65">
        <f>+IF('（別紙１）原油換算シート【計画用】'!AP1293&lt;&gt;"",'（別紙１）原油換算シート【計画用】'!AP1293,"")</f>
        <v>4.8700000000000007E-4</v>
      </c>
    </row>
    <row r="1294" spans="39:42">
      <c r="AM1294" s="40">
        <f>+IF('（別紙１）原油換算シート【計画用】'!AM1294&lt;&gt;"",'（別紙１）原油換算シート【計画用】'!AM1294,"")</f>
        <v>1280</v>
      </c>
      <c r="AN1294" s="40" t="str">
        <f>+IF('（別紙１）原油換算シート【計画用】'!AN1294&lt;&gt;"",'（別紙１）原油換算シート【計画用】'!AN1294,"")</f>
        <v>A0905</v>
      </c>
      <c r="AO1294" s="64" t="str">
        <f>+IF('（別紙１）原油換算シート【計画用】'!AO1294&lt;&gt;"",'（別紙１）原油換算シート【計画用】'!AO1294,"")</f>
        <v>(株)はちまんたいジオパワーメニューA</v>
      </c>
      <c r="AP1294" s="65">
        <f>+IF('（別紙１）原油換算シート【計画用】'!AP1294&lt;&gt;"",'（別紙１）原油換算シート【計画用】'!AP1294,"")</f>
        <v>0</v>
      </c>
    </row>
    <row r="1295" spans="39:42">
      <c r="AM1295" s="40">
        <f>+IF('（別紙１）原油換算シート【計画用】'!AM1295&lt;&gt;"",'（別紙１）原油換算シート【計画用】'!AM1295,"")</f>
        <v>1281</v>
      </c>
      <c r="AN1295" s="40" t="str">
        <f>+IF('（別紙１）原油換算シート【計画用】'!AN1295&lt;&gt;"",'（別紙１）原油換算シート【計画用】'!AN1295,"")</f>
        <v>A0905</v>
      </c>
      <c r="AO1295" s="64" t="str">
        <f>+IF('（別紙１）原油換算シート【計画用】'!AO1295&lt;&gt;"",'（別紙１）原油換算シート【計画用】'!AO1295,"")</f>
        <v>(株)はちまんたいジオパワーメニューB(残差)</v>
      </c>
      <c r="AP1295" s="65">
        <f>+IF('（別紙１）原油換算シート【計画用】'!AP1295&lt;&gt;"",'（別紙１）原油換算シート【計画用】'!AP1295,"")</f>
        <v>6.3100000000000005E-4</v>
      </c>
    </row>
    <row r="1296" spans="39:42">
      <c r="AM1296" s="40">
        <f>+IF('（別紙１）原油換算シート【計画用】'!AM1296&lt;&gt;"",'（別紙１）原油換算シート【計画用】'!AM1296,"")</f>
        <v>1282</v>
      </c>
      <c r="AN1296" s="40" t="str">
        <f>+IF('（別紙１）原油換算シート【計画用】'!AN1296&lt;&gt;"",'（別紙１）原油換算シート【計画用】'!AN1296,"")</f>
        <v>A0905</v>
      </c>
      <c r="AO1296" s="64" t="str">
        <f>+IF('（別紙１）原油換算シート【計画用】'!AO1296&lt;&gt;"",'（別紙１）原油換算シート【計画用】'!AO1296,"")</f>
        <v>(株)はちまんたいジオパワー(参考値)事業者全体</v>
      </c>
      <c r="AP1296" s="65">
        <f>+IF('（別紙１）原油換算シート【計画用】'!AP1296&lt;&gt;"",'（別紙１）原油換算シート【計画用】'!AP1296,"")</f>
        <v>5.5999999999999999E-5</v>
      </c>
    </row>
    <row r="1297" spans="39:42">
      <c r="AM1297" s="40">
        <f>+IF('（別紙１）原油換算シート【計画用】'!AM1297&lt;&gt;"",'（別紙１）原油換算シート【計画用】'!AM1297,"")</f>
        <v>1283</v>
      </c>
      <c r="AN1297" s="40" t="str">
        <f>+IF('（別紙１）原油換算シート【計画用】'!AN1297&lt;&gt;"",'（別紙１）原油換算シート【計画用】'!AN1297,"")</f>
        <v>A0906</v>
      </c>
      <c r="AO1297" s="64" t="str">
        <f>+IF('（別紙１）原油換算シート【計画用】'!AO1297&lt;&gt;"",'（別紙１）原油換算シート【計画用】'!AO1297,"")</f>
        <v>(株)アイモバイル</v>
      </c>
      <c r="AP1297" s="65">
        <f>+IF('（別紙１）原油換算シート【計画用】'!AP1297&lt;&gt;"",'（別紙１）原油換算シート【計画用】'!AP1297,"")</f>
        <v>6.1700000000000004E-4</v>
      </c>
    </row>
    <row r="1298" spans="39:42">
      <c r="AM1298" s="40">
        <f>+IF('（別紙１）原油換算シート【計画用】'!AM1298&lt;&gt;"",'（別紙１）原油換算シート【計画用】'!AM1298,"")</f>
        <v>9999</v>
      </c>
      <c r="AN1298" s="74" t="str">
        <f>+IF('（別紙１）原油換算シート【計画用】'!AN1298&lt;&gt;"",'（別紙１）原油換算シート【計画用】'!AN1298,"")</f>
        <v/>
      </c>
      <c r="AO1298" s="64" t="str">
        <f>+IF('（別紙１）原油換算シート【計画用】'!AO1298&lt;&gt;"",'（別紙１）原油換算シート【計画用】'!AO1298,"")</f>
        <v>代替値</v>
      </c>
      <c r="AP1298" s="65">
        <f>+IF('（別紙１）原油換算シート【計画用】'!AP1298&lt;&gt;"",'（別紙１）原油換算シート【計画用】'!AP1298,"")</f>
        <v>4.1599999999999997E-4</v>
      </c>
    </row>
    <row r="1299" spans="39:42">
      <c r="AM1299" s="71" t="str">
        <f>+IF('（別紙１）原油換算シート【計画用】'!AM1299&lt;&gt;"",'（別紙１）原油換算シート【計画用】'!AM1299,"")</f>
        <v/>
      </c>
      <c r="AN1299" s="71" t="str">
        <f>+IF('（別紙１）原油換算シート【計画用】'!AN1299&lt;&gt;"",'（別紙１）原油換算シート【計画用】'!AN1299,"")</f>
        <v/>
      </c>
      <c r="AO1299" s="72" t="str">
        <f>+IF('（別紙１）原油換算シート【計画用】'!AO1299&lt;&gt;"",'（別紙１）原油換算シート【計画用】'!AO1299,"")</f>
        <v/>
      </c>
      <c r="AP1299" s="73" t="str">
        <f>+IF('（別紙１）原油換算シート【計画用】'!AP1299&lt;&gt;"",'（別紙１）原油換算シート【計画用】'!AP1299,"")</f>
        <v/>
      </c>
    </row>
    <row r="1300" spans="39:42">
      <c r="AM1300" s="71" t="str">
        <f>+IF('（別紙１）原油換算シート【計画用】'!AM1300&lt;&gt;"",'（別紙１）原油換算シート【計画用】'!AM1300,"")</f>
        <v/>
      </c>
      <c r="AN1300" s="71" t="str">
        <f>+IF('（別紙１）原油換算シート【計画用】'!AN1300&lt;&gt;"",'（別紙１）原油換算シート【計画用】'!AN1300,"")</f>
        <v/>
      </c>
      <c r="AO1300" s="72" t="str">
        <f>+IF('（別紙１）原油換算シート【計画用】'!AO1300&lt;&gt;"",'（別紙１）原油換算シート【計画用】'!AO1300,"")</f>
        <v/>
      </c>
      <c r="AP1300" s="73" t="str">
        <f>+IF('（別紙１）原油換算シート【計画用】'!AP1300&lt;&gt;"",'（別紙１）原油換算シート【計画用】'!AP1300,"")</f>
        <v/>
      </c>
    </row>
  </sheetData>
  <sheetProtection formatCells="0" formatColumns="0" formatRows="0" insertHyperlinks="0"/>
  <mergeCells count="184">
    <mergeCell ref="AN11:AN12"/>
    <mergeCell ref="D33:G34"/>
    <mergeCell ref="H33:L34"/>
    <mergeCell ref="M33:O34"/>
    <mergeCell ref="P33:R34"/>
    <mergeCell ref="S33:V34"/>
    <mergeCell ref="D36:G36"/>
    <mergeCell ref="F32:G32"/>
    <mergeCell ref="B12:G14"/>
    <mergeCell ref="AD29:AH30"/>
    <mergeCell ref="AD21:AH22"/>
    <mergeCell ref="AD23:AH24"/>
    <mergeCell ref="D15:G16"/>
    <mergeCell ref="D19:G20"/>
    <mergeCell ref="D17:G18"/>
    <mergeCell ref="D21:G22"/>
    <mergeCell ref="H19:L20"/>
    <mergeCell ref="M19:O20"/>
    <mergeCell ref="D23:G24"/>
    <mergeCell ref="H23:L24"/>
    <mergeCell ref="M23:O24"/>
    <mergeCell ref="F30:G30"/>
    <mergeCell ref="F31:G31"/>
    <mergeCell ref="H31:L31"/>
    <mergeCell ref="H37:L39"/>
    <mergeCell ref="AD40:AH41"/>
    <mergeCell ref="AD37:AH39"/>
    <mergeCell ref="H42:L43"/>
    <mergeCell ref="H40:L41"/>
    <mergeCell ref="Q56:AD56"/>
    <mergeCell ref="B46:AC47"/>
    <mergeCell ref="AD46:AH47"/>
    <mergeCell ref="H56:P56"/>
    <mergeCell ref="D40:G41"/>
    <mergeCell ref="B37:C45"/>
    <mergeCell ref="D37:G39"/>
    <mergeCell ref="D42:G43"/>
    <mergeCell ref="P31:R31"/>
    <mergeCell ref="S31:V31"/>
    <mergeCell ref="D27:E32"/>
    <mergeCell ref="F27:G27"/>
    <mergeCell ref="H27:L27"/>
    <mergeCell ref="P27:R27"/>
    <mergeCell ref="S27:V27"/>
    <mergeCell ref="F28:G28"/>
    <mergeCell ref="F29:G29"/>
    <mergeCell ref="H29:L29"/>
    <mergeCell ref="AI46:AJ47"/>
    <mergeCell ref="H44:L45"/>
    <mergeCell ref="S44:V45"/>
    <mergeCell ref="AD44:AH45"/>
    <mergeCell ref="AI44:AJ45"/>
    <mergeCell ref="H54:P54"/>
    <mergeCell ref="Q54:AD54"/>
    <mergeCell ref="H55:P55"/>
    <mergeCell ref="Q55:AD55"/>
    <mergeCell ref="D51:AJ53"/>
    <mergeCell ref="D49:AJ49"/>
    <mergeCell ref="P44:R45"/>
    <mergeCell ref="H28:R28"/>
    <mergeCell ref="S29:V29"/>
    <mergeCell ref="G11:H11"/>
    <mergeCell ref="J11:K11"/>
    <mergeCell ref="N11:O11"/>
    <mergeCell ref="P11:Q11"/>
    <mergeCell ref="V11:W11"/>
    <mergeCell ref="P21:R22"/>
    <mergeCell ref="S21:V22"/>
    <mergeCell ref="D25:G26"/>
    <mergeCell ref="H25:L26"/>
    <mergeCell ref="M25:O26"/>
    <mergeCell ref="P25:R26"/>
    <mergeCell ref="W14:AC14"/>
    <mergeCell ref="B8:F8"/>
    <mergeCell ref="B9:C9"/>
    <mergeCell ref="D9:E9"/>
    <mergeCell ref="G9:H9"/>
    <mergeCell ref="P19:R20"/>
    <mergeCell ref="J9:K9"/>
    <mergeCell ref="N9:O9"/>
    <mergeCell ref="M15:O16"/>
    <mergeCell ref="P15:R16"/>
    <mergeCell ref="H14:O14"/>
    <mergeCell ref="P14:V14"/>
    <mergeCell ref="P9:Q9"/>
    <mergeCell ref="S11:T11"/>
    <mergeCell ref="H17:L18"/>
    <mergeCell ref="M17:O18"/>
    <mergeCell ref="P17:R18"/>
    <mergeCell ref="S17:V18"/>
    <mergeCell ref="H15:L16"/>
    <mergeCell ref="S19:V20"/>
    <mergeCell ref="S9:T9"/>
    <mergeCell ref="V9:W9"/>
    <mergeCell ref="B10:F10"/>
    <mergeCell ref="B11:C11"/>
    <mergeCell ref="D11:E11"/>
    <mergeCell ref="AI40:AJ41"/>
    <mergeCell ref="AD31:AH32"/>
    <mergeCell ref="H36:R36"/>
    <mergeCell ref="S36:V36"/>
    <mergeCell ref="H12:O13"/>
    <mergeCell ref="P12:V13"/>
    <mergeCell ref="W12:AC13"/>
    <mergeCell ref="M21:O22"/>
    <mergeCell ref="AI29:AJ30"/>
    <mergeCell ref="AI21:AJ22"/>
    <mergeCell ref="S23:V24"/>
    <mergeCell ref="AD25:AH26"/>
    <mergeCell ref="P23:R24"/>
    <mergeCell ref="S15:V16"/>
    <mergeCell ref="H21:L22"/>
    <mergeCell ref="S25:V26"/>
    <mergeCell ref="AD12:AJ13"/>
    <mergeCell ref="AD14:AJ14"/>
    <mergeCell ref="AI15:AJ16"/>
    <mergeCell ref="AD17:AH18"/>
    <mergeCell ref="AI25:AJ26"/>
    <mergeCell ref="AI27:AJ28"/>
    <mergeCell ref="P35:R35"/>
    <mergeCell ref="P29:R29"/>
    <mergeCell ref="H57:P57"/>
    <mergeCell ref="Q57:AD57"/>
    <mergeCell ref="D59:AJ60"/>
    <mergeCell ref="K62:AJ62"/>
    <mergeCell ref="B63:E64"/>
    <mergeCell ref="F63:H64"/>
    <mergeCell ref="I63:J64"/>
    <mergeCell ref="K63:S63"/>
    <mergeCell ref="T63:V63"/>
    <mergeCell ref="D58:AJ58"/>
    <mergeCell ref="K64:O64"/>
    <mergeCell ref="R64:S64"/>
    <mergeCell ref="W64:X64"/>
    <mergeCell ref="AB64:AC64"/>
    <mergeCell ref="AG64:AH64"/>
    <mergeCell ref="S35:V35"/>
    <mergeCell ref="AI31:AJ32"/>
    <mergeCell ref="AI17:AJ18"/>
    <mergeCell ref="AD15:AH16"/>
    <mergeCell ref="AD19:AH20"/>
    <mergeCell ref="AD27:AH28"/>
    <mergeCell ref="AI19:AJ20"/>
    <mergeCell ref="D50:AJ50"/>
    <mergeCell ref="D44:G45"/>
    <mergeCell ref="M37:O39"/>
    <mergeCell ref="P37:R39"/>
    <mergeCell ref="S37:V39"/>
    <mergeCell ref="W37:Z45"/>
    <mergeCell ref="AA37:AC45"/>
    <mergeCell ref="M40:O41"/>
    <mergeCell ref="P40:R41"/>
    <mergeCell ref="S40:V41"/>
    <mergeCell ref="AD42:AH43"/>
    <mergeCell ref="M42:O43"/>
    <mergeCell ref="P42:R43"/>
    <mergeCell ref="S42:V43"/>
    <mergeCell ref="AI42:AJ43"/>
    <mergeCell ref="M44:O45"/>
    <mergeCell ref="AI37:AJ39"/>
    <mergeCell ref="AM3:AP4"/>
    <mergeCell ref="AR3:AR4"/>
    <mergeCell ref="AM5:AP6"/>
    <mergeCell ref="AM7:AP10"/>
    <mergeCell ref="AM11:AM12"/>
    <mergeCell ref="AO11:AO12"/>
    <mergeCell ref="AP11:AP12"/>
    <mergeCell ref="AI23:AJ24"/>
    <mergeCell ref="B65:AJ67"/>
    <mergeCell ref="B15:C36"/>
    <mergeCell ref="W15:Z36"/>
    <mergeCell ref="AA15:AC36"/>
    <mergeCell ref="AD33:AH34"/>
    <mergeCell ref="AI33:AJ34"/>
    <mergeCell ref="AD35:AH36"/>
    <mergeCell ref="AI35:AJ36"/>
    <mergeCell ref="S28:V28"/>
    <mergeCell ref="H30:R30"/>
    <mergeCell ref="S30:V30"/>
    <mergeCell ref="H32:R32"/>
    <mergeCell ref="S32:V32"/>
    <mergeCell ref="D35:G35"/>
    <mergeCell ref="H35:L35"/>
    <mergeCell ref="M35:O35"/>
  </mergeCells>
  <phoneticPr fontId="34"/>
  <dataValidations disablePrompts="1" count="1">
    <dataValidation type="list" allowBlank="1" showInputMessage="1" showErrorMessage="1" sqref="D36:G36" xr:uid="{DEE7FD17-5D7D-4E58-937C-3FC30EA9B53E}">
      <formula1>$AR$5:$AR$8</formula1>
    </dataValidation>
  </dataValidations>
  <printOptions horizontalCentered="1" verticalCentered="1"/>
  <pageMargins left="0.70866141732283472" right="0.70866141732283472" top="0.74803149606299213" bottom="0.74803149606299213" header="0.31496062992125984" footer="0.31496062992125984"/>
  <pageSetup paperSize="9" scale="9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99FF99"/>
  </sheetPr>
  <dimension ref="A5:AJ142"/>
  <sheetViews>
    <sheetView showGridLines="0" view="pageBreakPreview" zoomScale="115" zoomScaleNormal="100" zoomScaleSheetLayoutView="115" workbookViewId="0">
      <pane xSplit="1" ySplit="4" topLeftCell="B5" activePane="bottomRight" state="frozen"/>
      <selection activeCell="U135" sqref="U135"/>
      <selection pane="topRight" activeCell="U135" sqref="U135"/>
      <selection pane="bottomLeft" activeCell="U135" sqref="U135"/>
      <selection pane="bottomRight" activeCell="C5" sqref="C5"/>
    </sheetView>
  </sheetViews>
  <sheetFormatPr defaultColWidth="2.5" defaultRowHeight="13.5"/>
  <cols>
    <col min="1" max="41" width="2.5" style="1" customWidth="1"/>
    <col min="42" max="16384" width="2.5" style="1"/>
  </cols>
  <sheetData>
    <row r="5" spans="2:36" ht="13.5" customHeight="1">
      <c r="B5" s="1" t="s">
        <v>219</v>
      </c>
    </row>
    <row r="6" spans="2:36" ht="13.5" customHeight="1">
      <c r="N6" s="179" t="s">
        <v>214</v>
      </c>
      <c r="O6" s="179"/>
      <c r="P6" s="179"/>
      <c r="Q6" s="179"/>
      <c r="R6" s="179"/>
      <c r="S6" s="179"/>
      <c r="T6" s="179"/>
      <c r="U6" s="179"/>
      <c r="V6" s="179"/>
      <c r="W6" s="179"/>
      <c r="X6" s="179"/>
    </row>
    <row r="7" spans="2:36" ht="13.5" customHeight="1"/>
    <row r="8" spans="2:36" ht="13.5" customHeight="1">
      <c r="B8" s="104" t="s">
        <v>223</v>
      </c>
      <c r="C8" s="104"/>
      <c r="D8" s="104"/>
      <c r="E8" s="104"/>
      <c r="F8" s="104"/>
      <c r="O8" s="8"/>
    </row>
    <row r="9" spans="2:36"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row>
    <row r="10" spans="2:36" ht="13.5" customHeight="1"/>
    <row r="11" spans="2:36" ht="13.5" customHeight="1">
      <c r="B11" s="104" t="s">
        <v>467</v>
      </c>
      <c r="C11" s="104"/>
      <c r="D11" s="104"/>
      <c r="E11" s="104"/>
      <c r="F11" s="104"/>
      <c r="G11" s="104"/>
      <c r="H11" s="104"/>
      <c r="I11" s="104"/>
      <c r="J11" s="104"/>
      <c r="K11" s="104"/>
      <c r="L11" s="104"/>
      <c r="M11" s="104"/>
      <c r="N11" s="104"/>
      <c r="O11" s="104"/>
      <c r="P11" s="104"/>
      <c r="Q11" s="104"/>
      <c r="R11" s="104"/>
    </row>
    <row r="12" spans="2:36" ht="13.5" customHeight="1">
      <c r="B12" s="104"/>
      <c r="C12" s="104"/>
      <c r="D12" s="104"/>
      <c r="E12" s="104"/>
      <c r="F12" s="104"/>
      <c r="G12" s="104"/>
      <c r="H12" s="104"/>
      <c r="I12" s="104"/>
      <c r="J12" s="104"/>
      <c r="K12" s="104"/>
      <c r="L12" s="104"/>
      <c r="M12" s="104"/>
      <c r="N12" s="104"/>
      <c r="O12" s="104"/>
      <c r="P12" s="104"/>
      <c r="Q12" s="104"/>
      <c r="R12" s="104"/>
      <c r="S12" s="8"/>
      <c r="T12" s="8"/>
      <c r="U12" s="8"/>
    </row>
    <row r="13" spans="2:36" ht="13.5" customHeight="1">
      <c r="B13" s="104" t="s">
        <v>224</v>
      </c>
      <c r="C13" s="104"/>
      <c r="D13" s="104"/>
      <c r="E13" s="104"/>
      <c r="F13" s="104"/>
      <c r="G13"/>
      <c r="H13"/>
      <c r="J13"/>
      <c r="O13"/>
      <c r="P13"/>
      <c r="R13"/>
      <c r="S13"/>
      <c r="U13"/>
      <c r="V13"/>
      <c r="Y13" s="9"/>
      <c r="Z13" s="9"/>
      <c r="AA13" s="9"/>
      <c r="AB13" s="9"/>
    </row>
    <row r="14" spans="2:36" ht="13.5" customHeight="1" thickBot="1">
      <c r="B14" s="509"/>
      <c r="C14" s="509"/>
      <c r="D14" s="514">
        <f>IF(計画提出書!N47="","",計画提出書!N47+1)</f>
        <v>2027</v>
      </c>
      <c r="E14" s="514"/>
      <c r="F14" s="18" t="s">
        <v>4</v>
      </c>
      <c r="G14" s="514">
        <f>IF(計画提出書!N47="","",4)</f>
        <v>4</v>
      </c>
      <c r="H14" s="514"/>
      <c r="I14" s="18" t="s">
        <v>5</v>
      </c>
      <c r="J14" s="514">
        <f>IF(計画提出書!N47="","",1)</f>
        <v>1</v>
      </c>
      <c r="K14" s="514"/>
      <c r="L14" s="18" t="s">
        <v>6</v>
      </c>
      <c r="M14" s="18" t="s">
        <v>39</v>
      </c>
      <c r="N14" s="509"/>
      <c r="O14" s="509"/>
      <c r="P14" s="514">
        <f>IF(計画提出書!N47="","",計画提出書!N47+2)</f>
        <v>2028</v>
      </c>
      <c r="Q14" s="514"/>
      <c r="R14" s="18" t="s">
        <v>4</v>
      </c>
      <c r="S14" s="514">
        <f>IF(計画提出書!N47="","",3)</f>
        <v>3</v>
      </c>
      <c r="T14" s="514"/>
      <c r="U14" s="18" t="s">
        <v>5</v>
      </c>
      <c r="V14" s="514">
        <f>IF(計画提出書!N47="","",31)</f>
        <v>31</v>
      </c>
      <c r="W14" s="514"/>
      <c r="X14" s="18" t="s">
        <v>6</v>
      </c>
      <c r="Y14" s="9"/>
      <c r="Z14" s="9"/>
      <c r="AA14" s="9"/>
      <c r="AB14" s="9"/>
    </row>
    <row r="15" spans="2:36" ht="13.5" customHeight="1">
      <c r="B15" s="833" t="s">
        <v>236</v>
      </c>
      <c r="C15" s="692"/>
      <c r="D15" s="692"/>
      <c r="E15" s="692"/>
      <c r="F15" s="692"/>
      <c r="G15" s="834"/>
      <c r="H15" s="824" t="str">
        <f>IF(D14="","",D14&amp;"年度の使用量")</f>
        <v>2027年度の使用量</v>
      </c>
      <c r="I15" s="825"/>
      <c r="J15" s="826"/>
      <c r="K15" s="826"/>
      <c r="L15" s="826"/>
      <c r="M15" s="826"/>
      <c r="N15" s="827"/>
      <c r="O15" s="815" t="s">
        <v>67</v>
      </c>
      <c r="P15" s="815"/>
      <c r="Q15" s="815"/>
      <c r="R15" s="815"/>
      <c r="S15" s="815"/>
      <c r="T15" s="815"/>
      <c r="U15" s="815"/>
      <c r="V15" s="815"/>
      <c r="W15" s="815"/>
      <c r="X15" s="815"/>
      <c r="Y15" s="815"/>
      <c r="Z15" s="816"/>
      <c r="AA15" s="816"/>
      <c r="AB15" s="816"/>
      <c r="AC15" s="792" t="s">
        <v>234</v>
      </c>
      <c r="AD15" s="793"/>
      <c r="AE15" s="794"/>
      <c r="AF15" s="794"/>
      <c r="AG15" s="794"/>
      <c r="AH15" s="794"/>
      <c r="AI15" s="794"/>
      <c r="AJ15" s="795"/>
    </row>
    <row r="16" spans="2:36" ht="13.5" customHeight="1">
      <c r="B16" s="835"/>
      <c r="C16" s="694"/>
      <c r="D16" s="694"/>
      <c r="E16" s="694"/>
      <c r="F16" s="694"/>
      <c r="G16" s="836"/>
      <c r="H16" s="828"/>
      <c r="I16" s="829"/>
      <c r="J16" s="829"/>
      <c r="K16" s="829"/>
      <c r="L16" s="829"/>
      <c r="M16" s="829"/>
      <c r="N16" s="830"/>
      <c r="O16" s="817" t="s">
        <v>69</v>
      </c>
      <c r="P16" s="817"/>
      <c r="Q16" s="817"/>
      <c r="R16" s="817"/>
      <c r="S16" s="823"/>
      <c r="T16" s="823"/>
      <c r="U16" s="817" t="s">
        <v>68</v>
      </c>
      <c r="V16" s="817"/>
      <c r="W16" s="817"/>
      <c r="X16" s="817"/>
      <c r="Y16" s="817"/>
      <c r="Z16" s="817"/>
      <c r="AA16" s="817"/>
      <c r="AB16" s="817"/>
      <c r="AC16" s="796"/>
      <c r="AD16" s="797"/>
      <c r="AE16" s="797"/>
      <c r="AF16" s="797"/>
      <c r="AG16" s="797"/>
      <c r="AH16" s="797"/>
      <c r="AI16" s="797"/>
      <c r="AJ16" s="798"/>
    </row>
    <row r="17" spans="2:36" ht="13.5" customHeight="1" thickBot="1">
      <c r="B17" s="837"/>
      <c r="C17" s="838"/>
      <c r="D17" s="838"/>
      <c r="E17" s="838"/>
      <c r="F17" s="838"/>
      <c r="G17" s="839"/>
      <c r="H17" s="831" t="s">
        <v>406</v>
      </c>
      <c r="I17" s="803"/>
      <c r="J17" s="803"/>
      <c r="K17" s="803"/>
      <c r="L17" s="803"/>
      <c r="M17" s="803"/>
      <c r="N17" s="832"/>
      <c r="O17" s="820" t="s">
        <v>407</v>
      </c>
      <c r="P17" s="821"/>
      <c r="Q17" s="821"/>
      <c r="R17" s="821"/>
      <c r="S17" s="821"/>
      <c r="T17" s="821"/>
      <c r="U17" s="820" t="s">
        <v>408</v>
      </c>
      <c r="V17" s="821"/>
      <c r="W17" s="821"/>
      <c r="X17" s="821"/>
      <c r="Y17" s="821"/>
      <c r="Z17" s="821"/>
      <c r="AA17" s="821"/>
      <c r="AB17" s="822"/>
      <c r="AC17" s="802" t="s">
        <v>409</v>
      </c>
      <c r="AD17" s="803"/>
      <c r="AE17" s="804"/>
      <c r="AF17" s="804"/>
      <c r="AG17" s="804"/>
      <c r="AH17" s="804"/>
      <c r="AI17" s="804"/>
      <c r="AJ17" s="805"/>
    </row>
    <row r="18" spans="2:36" ht="13.5" customHeight="1">
      <c r="B18" s="656" t="s">
        <v>522</v>
      </c>
      <c r="C18" s="657"/>
      <c r="D18" s="584" t="s">
        <v>57</v>
      </c>
      <c r="E18" s="585"/>
      <c r="F18" s="585"/>
      <c r="G18" s="840"/>
      <c r="H18" s="727" t="str">
        <f>IF('（別紙１）原油換算シート【2年目報告用】'!H15="","",'（別紙１）原油換算シート【2年目報告用】'!H15)</f>
        <v/>
      </c>
      <c r="I18" s="728"/>
      <c r="J18" s="728"/>
      <c r="K18" s="729"/>
      <c r="L18" s="737" t="s">
        <v>228</v>
      </c>
      <c r="M18" s="738"/>
      <c r="N18" s="738"/>
      <c r="O18" s="818">
        <f>'（別紙２）二酸化炭素排出量計算シート【計画用】'!O18</f>
        <v>36.5</v>
      </c>
      <c r="P18" s="819"/>
      <c r="Q18" s="819"/>
      <c r="R18" s="853" t="s">
        <v>230</v>
      </c>
      <c r="S18" s="703"/>
      <c r="T18" s="854"/>
      <c r="U18" s="812">
        <f>'（別紙２）二酸化炭素排出量計算シート【計画用】'!U18</f>
        <v>1.8700000000000001E-2</v>
      </c>
      <c r="V18" s="813"/>
      <c r="W18" s="813"/>
      <c r="X18" s="814"/>
      <c r="Y18" s="731" t="s">
        <v>468</v>
      </c>
      <c r="Z18" s="732"/>
      <c r="AA18" s="732"/>
      <c r="AB18" s="733"/>
      <c r="AC18" s="806" t="str">
        <f>IF(H18="","",H18*O18*U18*44/12)</f>
        <v/>
      </c>
      <c r="AD18" s="807"/>
      <c r="AE18" s="807"/>
      <c r="AF18" s="807"/>
      <c r="AG18" s="808"/>
      <c r="AH18" s="717" t="s">
        <v>463</v>
      </c>
      <c r="AI18" s="718"/>
      <c r="AJ18" s="719"/>
    </row>
    <row r="19" spans="2:36" ht="13.5" customHeight="1">
      <c r="B19" s="658"/>
      <c r="C19" s="659"/>
      <c r="D19" s="586"/>
      <c r="E19" s="587"/>
      <c r="F19" s="587"/>
      <c r="G19" s="771"/>
      <c r="H19" s="730"/>
      <c r="I19" s="707"/>
      <c r="J19" s="707"/>
      <c r="K19" s="708"/>
      <c r="L19" s="739"/>
      <c r="M19" s="740"/>
      <c r="N19" s="740"/>
      <c r="O19" s="744"/>
      <c r="P19" s="745"/>
      <c r="Q19" s="745"/>
      <c r="R19" s="851"/>
      <c r="S19" s="735"/>
      <c r="T19" s="852"/>
      <c r="U19" s="741" t="s">
        <v>411</v>
      </c>
      <c r="V19" s="742"/>
      <c r="W19" s="742"/>
      <c r="X19" s="743"/>
      <c r="Y19" s="734"/>
      <c r="Z19" s="735"/>
      <c r="AA19" s="735"/>
      <c r="AB19" s="736"/>
      <c r="AC19" s="809"/>
      <c r="AD19" s="810"/>
      <c r="AE19" s="810"/>
      <c r="AF19" s="810"/>
      <c r="AG19" s="811"/>
      <c r="AH19" s="720"/>
      <c r="AI19" s="376"/>
      <c r="AJ19" s="721"/>
    </row>
    <row r="20" spans="2:36" ht="13.5" customHeight="1">
      <c r="B20" s="658"/>
      <c r="C20" s="659"/>
      <c r="D20" s="576" t="s">
        <v>58</v>
      </c>
      <c r="E20" s="577"/>
      <c r="F20" s="577"/>
      <c r="G20" s="770"/>
      <c r="H20" s="730" t="str">
        <f>IF('（別紙１）原油換算シート【2年目報告用】'!H17="","",'（別紙１）原油換算シート【2年目報告用】'!H17)</f>
        <v/>
      </c>
      <c r="I20" s="707"/>
      <c r="J20" s="707"/>
      <c r="K20" s="708"/>
      <c r="L20" s="722" t="s">
        <v>228</v>
      </c>
      <c r="M20" s="723"/>
      <c r="N20" s="723"/>
      <c r="O20" s="818">
        <f>'（別紙２）二酸化炭素排出量計算シート【計画用】'!O20</f>
        <v>38.9</v>
      </c>
      <c r="P20" s="819"/>
      <c r="Q20" s="819"/>
      <c r="R20" s="851" t="s">
        <v>230</v>
      </c>
      <c r="S20" s="735"/>
      <c r="T20" s="852"/>
      <c r="U20" s="799">
        <f>'（別紙２）二酸化炭素排出量計算シート【計画用】'!U20</f>
        <v>1.9300000000000001E-2</v>
      </c>
      <c r="V20" s="800"/>
      <c r="W20" s="800"/>
      <c r="X20" s="801"/>
      <c r="Y20" s="734" t="s">
        <v>468</v>
      </c>
      <c r="Z20" s="735"/>
      <c r="AA20" s="735"/>
      <c r="AB20" s="736"/>
      <c r="AC20" s="724" t="str">
        <f>IF(H20="","",H20*O20*U20*44/12)</f>
        <v/>
      </c>
      <c r="AD20" s="725"/>
      <c r="AE20" s="725"/>
      <c r="AF20" s="725"/>
      <c r="AG20" s="726"/>
      <c r="AH20" s="709" t="s">
        <v>463</v>
      </c>
      <c r="AI20" s="339"/>
      <c r="AJ20" s="710"/>
    </row>
    <row r="21" spans="2:36" ht="13.5" customHeight="1">
      <c r="B21" s="658"/>
      <c r="C21" s="659"/>
      <c r="D21" s="576"/>
      <c r="E21" s="577"/>
      <c r="F21" s="577"/>
      <c r="G21" s="770"/>
      <c r="H21" s="730"/>
      <c r="I21" s="707"/>
      <c r="J21" s="707"/>
      <c r="K21" s="708"/>
      <c r="L21" s="722"/>
      <c r="M21" s="723"/>
      <c r="N21" s="723"/>
      <c r="O21" s="744"/>
      <c r="P21" s="745"/>
      <c r="Q21" s="745"/>
      <c r="R21" s="851"/>
      <c r="S21" s="735"/>
      <c r="T21" s="852"/>
      <c r="U21" s="741" t="s">
        <v>411</v>
      </c>
      <c r="V21" s="742"/>
      <c r="W21" s="742"/>
      <c r="X21" s="743"/>
      <c r="Y21" s="734"/>
      <c r="Z21" s="735"/>
      <c r="AA21" s="735"/>
      <c r="AB21" s="736"/>
      <c r="AC21" s="724"/>
      <c r="AD21" s="725"/>
      <c r="AE21" s="725"/>
      <c r="AF21" s="725"/>
      <c r="AG21" s="726"/>
      <c r="AH21" s="720"/>
      <c r="AI21" s="376"/>
      <c r="AJ21" s="721"/>
    </row>
    <row r="22" spans="2:36" ht="13.5" customHeight="1">
      <c r="B22" s="658"/>
      <c r="C22" s="659"/>
      <c r="D22" s="576" t="s">
        <v>59</v>
      </c>
      <c r="E22" s="577"/>
      <c r="F22" s="577"/>
      <c r="G22" s="770"/>
      <c r="H22" s="730" t="str">
        <f>IF('（別紙１）原油換算シート【2年目報告用】'!H19="","",'（別紙１）原油換算シート【2年目報告用】'!H19)</f>
        <v/>
      </c>
      <c r="I22" s="707"/>
      <c r="J22" s="707"/>
      <c r="K22" s="708"/>
      <c r="L22" s="722" t="s">
        <v>228</v>
      </c>
      <c r="M22" s="723"/>
      <c r="N22" s="723"/>
      <c r="O22" s="818">
        <f>'（別紙２）二酸化炭素排出量計算シート【計画用】'!O22</f>
        <v>41.8</v>
      </c>
      <c r="P22" s="819"/>
      <c r="Q22" s="819"/>
      <c r="R22" s="851" t="s">
        <v>230</v>
      </c>
      <c r="S22" s="735"/>
      <c r="T22" s="852"/>
      <c r="U22" s="799">
        <f>'（別紙２）二酸化炭素排出量計算シート【計画用】'!U22</f>
        <v>2.0199999999999999E-2</v>
      </c>
      <c r="V22" s="800"/>
      <c r="W22" s="800"/>
      <c r="X22" s="801"/>
      <c r="Y22" s="734" t="s">
        <v>468</v>
      </c>
      <c r="Z22" s="735"/>
      <c r="AA22" s="735"/>
      <c r="AB22" s="736"/>
      <c r="AC22" s="724" t="str">
        <f>IF(H22="","",H22*O22*U22*44/12)</f>
        <v/>
      </c>
      <c r="AD22" s="725"/>
      <c r="AE22" s="725"/>
      <c r="AF22" s="725"/>
      <c r="AG22" s="726"/>
      <c r="AH22" s="709" t="s">
        <v>463</v>
      </c>
      <c r="AI22" s="339"/>
      <c r="AJ22" s="710"/>
    </row>
    <row r="23" spans="2:36" ht="13.5" customHeight="1">
      <c r="B23" s="658"/>
      <c r="C23" s="659"/>
      <c r="D23" s="576"/>
      <c r="E23" s="577"/>
      <c r="F23" s="577"/>
      <c r="G23" s="770"/>
      <c r="H23" s="730"/>
      <c r="I23" s="707"/>
      <c r="J23" s="707"/>
      <c r="K23" s="708"/>
      <c r="L23" s="722"/>
      <c r="M23" s="723"/>
      <c r="N23" s="723"/>
      <c r="O23" s="744"/>
      <c r="P23" s="745"/>
      <c r="Q23" s="745"/>
      <c r="R23" s="851"/>
      <c r="S23" s="735"/>
      <c r="T23" s="852"/>
      <c r="U23" s="741" t="s">
        <v>411</v>
      </c>
      <c r="V23" s="742"/>
      <c r="W23" s="742"/>
      <c r="X23" s="743"/>
      <c r="Y23" s="734"/>
      <c r="Z23" s="735"/>
      <c r="AA23" s="735"/>
      <c r="AB23" s="736"/>
      <c r="AC23" s="724"/>
      <c r="AD23" s="725"/>
      <c r="AE23" s="725"/>
      <c r="AF23" s="725"/>
      <c r="AG23" s="726"/>
      <c r="AH23" s="720"/>
      <c r="AI23" s="376"/>
      <c r="AJ23" s="721"/>
    </row>
    <row r="24" spans="2:36" ht="13.5" customHeight="1">
      <c r="B24" s="658"/>
      <c r="C24" s="659"/>
      <c r="D24" s="576" t="s">
        <v>60</v>
      </c>
      <c r="E24" s="577"/>
      <c r="F24" s="577"/>
      <c r="G24" s="770"/>
      <c r="H24" s="730" t="str">
        <f>IF('（別紙１）原油換算シート【2年目報告用】'!H21="","",'（別紙１）原油換算シート【2年目報告用】'!H21)</f>
        <v/>
      </c>
      <c r="I24" s="707"/>
      <c r="J24" s="707"/>
      <c r="K24" s="708"/>
      <c r="L24" s="722" t="s">
        <v>228</v>
      </c>
      <c r="M24" s="723"/>
      <c r="N24" s="723"/>
      <c r="O24" s="818">
        <f>'（別紙２）二酸化炭素排出量計算シート【計画用】'!O24</f>
        <v>41.8</v>
      </c>
      <c r="P24" s="819"/>
      <c r="Q24" s="819"/>
      <c r="R24" s="851" t="s">
        <v>230</v>
      </c>
      <c r="S24" s="735"/>
      <c r="T24" s="852"/>
      <c r="U24" s="799">
        <f>'（別紙２）二酸化炭素排出量計算シート【計画用】'!U24</f>
        <v>2.0199999999999999E-2</v>
      </c>
      <c r="V24" s="800"/>
      <c r="W24" s="800"/>
      <c r="X24" s="801"/>
      <c r="Y24" s="734" t="s">
        <v>468</v>
      </c>
      <c r="Z24" s="735"/>
      <c r="AA24" s="735"/>
      <c r="AB24" s="736"/>
      <c r="AC24" s="724" t="str">
        <f>IF(H24="","",H24*O24*U24*44/12)</f>
        <v/>
      </c>
      <c r="AD24" s="725"/>
      <c r="AE24" s="725"/>
      <c r="AF24" s="725"/>
      <c r="AG24" s="726"/>
      <c r="AH24" s="709" t="s">
        <v>463</v>
      </c>
      <c r="AI24" s="339"/>
      <c r="AJ24" s="710"/>
    </row>
    <row r="25" spans="2:36" ht="13.5" customHeight="1">
      <c r="B25" s="658"/>
      <c r="C25" s="659"/>
      <c r="D25" s="576"/>
      <c r="E25" s="577"/>
      <c r="F25" s="577"/>
      <c r="G25" s="770"/>
      <c r="H25" s="730"/>
      <c r="I25" s="707"/>
      <c r="J25" s="707"/>
      <c r="K25" s="708"/>
      <c r="L25" s="722"/>
      <c r="M25" s="723"/>
      <c r="N25" s="723"/>
      <c r="O25" s="744"/>
      <c r="P25" s="745"/>
      <c r="Q25" s="745"/>
      <c r="R25" s="851"/>
      <c r="S25" s="735"/>
      <c r="T25" s="852"/>
      <c r="U25" s="741" t="s">
        <v>411</v>
      </c>
      <c r="V25" s="742"/>
      <c r="W25" s="742"/>
      <c r="X25" s="743"/>
      <c r="Y25" s="734"/>
      <c r="Z25" s="735"/>
      <c r="AA25" s="735"/>
      <c r="AB25" s="736"/>
      <c r="AC25" s="724"/>
      <c r="AD25" s="725"/>
      <c r="AE25" s="725"/>
      <c r="AF25" s="725"/>
      <c r="AG25" s="726"/>
      <c r="AH25" s="720"/>
      <c r="AI25" s="376"/>
      <c r="AJ25" s="721"/>
    </row>
    <row r="26" spans="2:36" ht="13.5" customHeight="1">
      <c r="B26" s="658"/>
      <c r="C26" s="659"/>
      <c r="D26" s="594" t="s">
        <v>380</v>
      </c>
      <c r="E26" s="595"/>
      <c r="F26" s="595"/>
      <c r="G26" s="859"/>
      <c r="H26" s="730" t="str">
        <f>IF('（別紙１）原油換算シート【2年目報告用】'!H23="","",'（別紙１）原油換算シート【2年目報告用】'!H23)</f>
        <v/>
      </c>
      <c r="I26" s="707"/>
      <c r="J26" s="707"/>
      <c r="K26" s="708"/>
      <c r="L26" s="722" t="s">
        <v>229</v>
      </c>
      <c r="M26" s="723"/>
      <c r="N26" s="723"/>
      <c r="O26" s="818">
        <f>'（別紙２）二酸化炭素排出量計算シート【計画用】'!O26</f>
        <v>50.1</v>
      </c>
      <c r="P26" s="819"/>
      <c r="Q26" s="819"/>
      <c r="R26" s="851" t="s">
        <v>231</v>
      </c>
      <c r="S26" s="735"/>
      <c r="T26" s="852"/>
      <c r="U26" s="799">
        <f>'（別紙２）二酸化炭素排出量計算シート【計画用】'!U26</f>
        <v>1.6299999999999999E-2</v>
      </c>
      <c r="V26" s="800"/>
      <c r="W26" s="800"/>
      <c r="X26" s="801"/>
      <c r="Y26" s="734" t="s">
        <v>468</v>
      </c>
      <c r="Z26" s="735"/>
      <c r="AA26" s="735"/>
      <c r="AB26" s="736"/>
      <c r="AC26" s="724" t="str">
        <f>IF(H26="","",H26*O26*U26*44/12)</f>
        <v/>
      </c>
      <c r="AD26" s="725"/>
      <c r="AE26" s="725"/>
      <c r="AF26" s="725"/>
      <c r="AG26" s="726"/>
      <c r="AH26" s="709" t="s">
        <v>463</v>
      </c>
      <c r="AI26" s="339"/>
      <c r="AJ26" s="710"/>
    </row>
    <row r="27" spans="2:36" ht="13.5" customHeight="1">
      <c r="B27" s="658"/>
      <c r="C27" s="659"/>
      <c r="D27" s="594"/>
      <c r="E27" s="595"/>
      <c r="F27" s="595"/>
      <c r="G27" s="859"/>
      <c r="H27" s="730"/>
      <c r="I27" s="707"/>
      <c r="J27" s="707"/>
      <c r="K27" s="708"/>
      <c r="L27" s="722"/>
      <c r="M27" s="723"/>
      <c r="N27" s="723"/>
      <c r="O27" s="744"/>
      <c r="P27" s="745"/>
      <c r="Q27" s="745"/>
      <c r="R27" s="851"/>
      <c r="S27" s="735"/>
      <c r="T27" s="852"/>
      <c r="U27" s="741" t="s">
        <v>411</v>
      </c>
      <c r="V27" s="742"/>
      <c r="W27" s="742"/>
      <c r="X27" s="743"/>
      <c r="Y27" s="734"/>
      <c r="Z27" s="735"/>
      <c r="AA27" s="735"/>
      <c r="AB27" s="736"/>
      <c r="AC27" s="724"/>
      <c r="AD27" s="725"/>
      <c r="AE27" s="725"/>
      <c r="AF27" s="725"/>
      <c r="AG27" s="726"/>
      <c r="AH27" s="720"/>
      <c r="AI27" s="376"/>
      <c r="AJ27" s="721"/>
    </row>
    <row r="28" spans="2:36" ht="13.5" customHeight="1">
      <c r="B28" s="658"/>
      <c r="C28" s="659"/>
      <c r="D28" s="589" t="s">
        <v>385</v>
      </c>
      <c r="E28" s="590"/>
      <c r="F28" s="590"/>
      <c r="G28" s="841"/>
      <c r="H28" s="730" t="str">
        <f>IF('（別紙１）原油換算シート【2年目報告用】'!H25="","",'（別紙１）原油換算シート【2年目報告用】'!H25)</f>
        <v/>
      </c>
      <c r="I28" s="707"/>
      <c r="J28" s="707"/>
      <c r="K28" s="708"/>
      <c r="L28" s="722" t="s">
        <v>344</v>
      </c>
      <c r="M28" s="723"/>
      <c r="N28" s="723"/>
      <c r="O28" s="784" t="s">
        <v>533</v>
      </c>
      <c r="P28" s="785"/>
      <c r="Q28" s="785"/>
      <c r="R28" s="785"/>
      <c r="S28" s="785"/>
      <c r="T28" s="786"/>
      <c r="U28" s="697">
        <f>'（別紙２）二酸化炭素排出量計算シート【計画用】'!U28</f>
        <v>2.29</v>
      </c>
      <c r="V28" s="697"/>
      <c r="W28" s="697"/>
      <c r="X28" s="698"/>
      <c r="Y28" s="734" t="s">
        <v>534</v>
      </c>
      <c r="Z28" s="735"/>
      <c r="AA28" s="735"/>
      <c r="AB28" s="736"/>
      <c r="AC28" s="724" t="str">
        <f>IF(H28="","",H28*U28)</f>
        <v/>
      </c>
      <c r="AD28" s="725"/>
      <c r="AE28" s="725"/>
      <c r="AF28" s="725"/>
      <c r="AG28" s="726"/>
      <c r="AH28" s="709" t="s">
        <v>463</v>
      </c>
      <c r="AI28" s="339"/>
      <c r="AJ28" s="710"/>
    </row>
    <row r="29" spans="2:36" ht="13.5" customHeight="1">
      <c r="B29" s="658"/>
      <c r="C29" s="659"/>
      <c r="D29" s="589"/>
      <c r="E29" s="590"/>
      <c r="F29" s="590"/>
      <c r="G29" s="841"/>
      <c r="H29" s="730"/>
      <c r="I29" s="707"/>
      <c r="J29" s="707"/>
      <c r="K29" s="708"/>
      <c r="L29" s="722"/>
      <c r="M29" s="723"/>
      <c r="N29" s="723"/>
      <c r="O29" s="787"/>
      <c r="P29" s="788"/>
      <c r="Q29" s="788"/>
      <c r="R29" s="788"/>
      <c r="S29" s="788"/>
      <c r="T29" s="789"/>
      <c r="U29" s="697"/>
      <c r="V29" s="697"/>
      <c r="W29" s="697"/>
      <c r="X29" s="698"/>
      <c r="Y29" s="734"/>
      <c r="Z29" s="735"/>
      <c r="AA29" s="735"/>
      <c r="AB29" s="736"/>
      <c r="AC29" s="724"/>
      <c r="AD29" s="725"/>
      <c r="AE29" s="725"/>
      <c r="AF29" s="725"/>
      <c r="AG29" s="726"/>
      <c r="AH29" s="720"/>
      <c r="AI29" s="376"/>
      <c r="AJ29" s="721"/>
    </row>
    <row r="30" spans="2:36" ht="13.5" customHeight="1">
      <c r="B30" s="658"/>
      <c r="C30" s="659"/>
      <c r="D30" s="776" t="s">
        <v>501</v>
      </c>
      <c r="E30" s="777"/>
      <c r="F30" s="782" t="s">
        <v>502</v>
      </c>
      <c r="G30" s="783"/>
      <c r="H30" s="730" t="str">
        <f>IF('（別紙１）原油換算シート【2年目報告用】'!H27="","",'（別紙１）原油換算シート【2年目報告用】'!H27)</f>
        <v/>
      </c>
      <c r="I30" s="707"/>
      <c r="J30" s="707"/>
      <c r="K30" s="708"/>
      <c r="L30" s="722" t="s">
        <v>363</v>
      </c>
      <c r="M30" s="723"/>
      <c r="N30" s="723"/>
      <c r="O30" s="784" t="s">
        <v>533</v>
      </c>
      <c r="P30" s="785"/>
      <c r="Q30" s="785"/>
      <c r="R30" s="785"/>
      <c r="S30" s="785"/>
      <c r="T30" s="786"/>
      <c r="U30" s="697">
        <f>IF('（別紙１）原油換算シート【2年目報告用】'!S28="","",'（別紙１）原油換算シート【2年目報告用】'!S28)</f>
        <v>0</v>
      </c>
      <c r="V30" s="697"/>
      <c r="W30" s="697"/>
      <c r="X30" s="698"/>
      <c r="Y30" s="699" t="s">
        <v>469</v>
      </c>
      <c r="Z30" s="700"/>
      <c r="AA30" s="700"/>
      <c r="AB30" s="701"/>
      <c r="AC30" s="724" t="str">
        <f>IF(H30="","",H30*U30)</f>
        <v/>
      </c>
      <c r="AD30" s="725"/>
      <c r="AE30" s="725"/>
      <c r="AF30" s="725"/>
      <c r="AG30" s="726"/>
      <c r="AH30" s="709" t="s">
        <v>453</v>
      </c>
      <c r="AI30" s="339"/>
      <c r="AJ30" s="710"/>
    </row>
    <row r="31" spans="2:36" ht="13.5" customHeight="1">
      <c r="B31" s="658"/>
      <c r="C31" s="659"/>
      <c r="D31" s="778"/>
      <c r="E31" s="779"/>
      <c r="F31" s="571">
        <f>IF('（別紙１）原油換算シート【2年目報告用】'!F28="","",'（別紙１）原油換算シート【2年目報告用】'!F28)</f>
        <v>128</v>
      </c>
      <c r="G31" s="573"/>
      <c r="H31" s="730"/>
      <c r="I31" s="707"/>
      <c r="J31" s="707"/>
      <c r="K31" s="708"/>
      <c r="L31" s="722"/>
      <c r="M31" s="723"/>
      <c r="N31" s="723"/>
      <c r="O31" s="787"/>
      <c r="P31" s="788"/>
      <c r="Q31" s="788"/>
      <c r="R31" s="788"/>
      <c r="S31" s="788"/>
      <c r="T31" s="789"/>
      <c r="U31" s="697"/>
      <c r="V31" s="697"/>
      <c r="W31" s="697"/>
      <c r="X31" s="698"/>
      <c r="Y31" s="702"/>
      <c r="Z31" s="703"/>
      <c r="AA31" s="703"/>
      <c r="AB31" s="704"/>
      <c r="AC31" s="724"/>
      <c r="AD31" s="725"/>
      <c r="AE31" s="725"/>
      <c r="AF31" s="725"/>
      <c r="AG31" s="726"/>
      <c r="AH31" s="720"/>
      <c r="AI31" s="376"/>
      <c r="AJ31" s="721"/>
    </row>
    <row r="32" spans="2:36" ht="13.5" customHeight="1">
      <c r="B32" s="658"/>
      <c r="C32" s="659"/>
      <c r="D32" s="778"/>
      <c r="E32" s="779"/>
      <c r="F32" s="782" t="s">
        <v>502</v>
      </c>
      <c r="G32" s="783"/>
      <c r="H32" s="730" t="str">
        <f>IF('（別紙１）原油換算シート【2年目報告用】'!H29="","",'（別紙１）原油換算シート【2年目報告用】'!H29)</f>
        <v/>
      </c>
      <c r="I32" s="707"/>
      <c r="J32" s="707"/>
      <c r="K32" s="708"/>
      <c r="L32" s="722" t="s">
        <v>363</v>
      </c>
      <c r="M32" s="723"/>
      <c r="N32" s="723"/>
      <c r="O32" s="784" t="s">
        <v>533</v>
      </c>
      <c r="P32" s="785"/>
      <c r="Q32" s="785"/>
      <c r="R32" s="785"/>
      <c r="S32" s="785"/>
      <c r="T32" s="786"/>
      <c r="U32" s="697">
        <f>IF('（別紙１）原油換算シート【2年目報告用】'!S30="","",'（別紙１）原油換算シート【2年目報告用】'!S30)</f>
        <v>0</v>
      </c>
      <c r="V32" s="697"/>
      <c r="W32" s="697"/>
      <c r="X32" s="698"/>
      <c r="Y32" s="699" t="s">
        <v>469</v>
      </c>
      <c r="Z32" s="700"/>
      <c r="AA32" s="700"/>
      <c r="AB32" s="701"/>
      <c r="AC32" s="724" t="str">
        <f>IF(H32="","",H32*U32)</f>
        <v/>
      </c>
      <c r="AD32" s="725"/>
      <c r="AE32" s="725"/>
      <c r="AF32" s="725"/>
      <c r="AG32" s="726"/>
      <c r="AH32" s="709" t="s">
        <v>453</v>
      </c>
      <c r="AI32" s="339"/>
      <c r="AJ32" s="710"/>
    </row>
    <row r="33" spans="2:36" ht="13.5" customHeight="1">
      <c r="B33" s="658"/>
      <c r="C33" s="659"/>
      <c r="D33" s="778"/>
      <c r="E33" s="779"/>
      <c r="F33" s="571">
        <f>IF('（別紙１）原油換算シート【2年目報告用】'!F30="","",'（別紙１）原油換算シート【2年目報告用】'!F30)</f>
        <v>604</v>
      </c>
      <c r="G33" s="573"/>
      <c r="H33" s="730"/>
      <c r="I33" s="707"/>
      <c r="J33" s="707"/>
      <c r="K33" s="708"/>
      <c r="L33" s="722"/>
      <c r="M33" s="723"/>
      <c r="N33" s="723"/>
      <c r="O33" s="787"/>
      <c r="P33" s="788"/>
      <c r="Q33" s="788"/>
      <c r="R33" s="788"/>
      <c r="S33" s="788"/>
      <c r="T33" s="789"/>
      <c r="U33" s="697"/>
      <c r="V33" s="697"/>
      <c r="W33" s="697"/>
      <c r="X33" s="698"/>
      <c r="Y33" s="702"/>
      <c r="Z33" s="703"/>
      <c r="AA33" s="703"/>
      <c r="AB33" s="704"/>
      <c r="AC33" s="724"/>
      <c r="AD33" s="725"/>
      <c r="AE33" s="725"/>
      <c r="AF33" s="725"/>
      <c r="AG33" s="726"/>
      <c r="AH33" s="720"/>
      <c r="AI33" s="376"/>
      <c r="AJ33" s="721"/>
    </row>
    <row r="34" spans="2:36" ht="13.5" customHeight="1">
      <c r="B34" s="658"/>
      <c r="C34" s="659"/>
      <c r="D34" s="778"/>
      <c r="E34" s="779"/>
      <c r="F34" s="782" t="s">
        <v>502</v>
      </c>
      <c r="G34" s="783"/>
      <c r="H34" s="730" t="str">
        <f>IF('（別紙１）原油換算シート【2年目報告用】'!H31="","",'（別紙１）原油換算シート【2年目報告用】'!H31)</f>
        <v/>
      </c>
      <c r="I34" s="707"/>
      <c r="J34" s="707"/>
      <c r="K34" s="708"/>
      <c r="L34" s="722" t="s">
        <v>363</v>
      </c>
      <c r="M34" s="723"/>
      <c r="N34" s="723"/>
      <c r="O34" s="784" t="s">
        <v>533</v>
      </c>
      <c r="P34" s="785"/>
      <c r="Q34" s="785"/>
      <c r="R34" s="785"/>
      <c r="S34" s="785"/>
      <c r="T34" s="786"/>
      <c r="U34" s="697" t="e">
        <f>IF('（別紙１）原油換算シート【2年目報告用】'!S32="","",'（別紙１）原油換算シート【2年目報告用】'!S32)</f>
        <v>#N/A</v>
      </c>
      <c r="V34" s="697"/>
      <c r="W34" s="697"/>
      <c r="X34" s="698"/>
      <c r="Y34" s="699" t="s">
        <v>469</v>
      </c>
      <c r="Z34" s="700"/>
      <c r="AA34" s="700"/>
      <c r="AB34" s="701"/>
      <c r="AC34" s="724" t="str">
        <f>IF(H34="","",H34*U34)</f>
        <v/>
      </c>
      <c r="AD34" s="725"/>
      <c r="AE34" s="725"/>
      <c r="AF34" s="725"/>
      <c r="AG34" s="726"/>
      <c r="AH34" s="709" t="s">
        <v>453</v>
      </c>
      <c r="AI34" s="339"/>
      <c r="AJ34" s="710"/>
    </row>
    <row r="35" spans="2:36" ht="13.5" customHeight="1">
      <c r="B35" s="658"/>
      <c r="C35" s="659"/>
      <c r="D35" s="780"/>
      <c r="E35" s="781"/>
      <c r="F35" s="571">
        <f>IF('（別紙１）原油換算シート【2年目報告用】'!F32="","",'（別紙１）原油換算シート【2年目報告用】'!F32)</f>
        <v>0</v>
      </c>
      <c r="G35" s="573"/>
      <c r="H35" s="730"/>
      <c r="I35" s="707"/>
      <c r="J35" s="707"/>
      <c r="K35" s="708"/>
      <c r="L35" s="722"/>
      <c r="M35" s="723"/>
      <c r="N35" s="723"/>
      <c r="O35" s="787"/>
      <c r="P35" s="788"/>
      <c r="Q35" s="788"/>
      <c r="R35" s="788"/>
      <c r="S35" s="788"/>
      <c r="T35" s="789"/>
      <c r="U35" s="697"/>
      <c r="V35" s="697"/>
      <c r="W35" s="697"/>
      <c r="X35" s="698"/>
      <c r="Y35" s="702"/>
      <c r="Z35" s="703"/>
      <c r="AA35" s="703"/>
      <c r="AB35" s="704"/>
      <c r="AC35" s="724"/>
      <c r="AD35" s="725"/>
      <c r="AE35" s="725"/>
      <c r="AF35" s="725"/>
      <c r="AG35" s="726"/>
      <c r="AH35" s="720"/>
      <c r="AI35" s="376"/>
      <c r="AJ35" s="721"/>
    </row>
    <row r="36" spans="2:36" ht="13.5" customHeight="1">
      <c r="B36" s="658"/>
      <c r="C36" s="659"/>
      <c r="D36" s="568" t="s">
        <v>504</v>
      </c>
      <c r="E36" s="569"/>
      <c r="F36" s="569"/>
      <c r="G36" s="570"/>
      <c r="H36" s="730" t="str">
        <f>IF('（別紙１）原油換算シート【2年目報告用】'!H33="","",'（別紙１）原油換算シート【2年目報告用】'!H33)</f>
        <v/>
      </c>
      <c r="I36" s="707"/>
      <c r="J36" s="707"/>
      <c r="K36" s="708"/>
      <c r="L36" s="722" t="s">
        <v>363</v>
      </c>
      <c r="M36" s="723"/>
      <c r="N36" s="723"/>
      <c r="O36" s="784" t="s">
        <v>533</v>
      </c>
      <c r="P36" s="785"/>
      <c r="Q36" s="785"/>
      <c r="R36" s="785"/>
      <c r="S36" s="785"/>
      <c r="T36" s="786"/>
      <c r="U36" s="697">
        <v>0</v>
      </c>
      <c r="V36" s="697"/>
      <c r="W36" s="697"/>
      <c r="X36" s="698"/>
      <c r="Y36" s="699" t="s">
        <v>469</v>
      </c>
      <c r="Z36" s="700"/>
      <c r="AA36" s="700"/>
      <c r="AB36" s="701"/>
      <c r="AC36" s="724" t="str">
        <f>IF(H36="","",H36*U36)</f>
        <v/>
      </c>
      <c r="AD36" s="725"/>
      <c r="AE36" s="725"/>
      <c r="AF36" s="725"/>
      <c r="AG36" s="726"/>
      <c r="AH36" s="709" t="s">
        <v>453</v>
      </c>
      <c r="AI36" s="339"/>
      <c r="AJ36" s="710"/>
    </row>
    <row r="37" spans="2:36" ht="13.5" customHeight="1">
      <c r="B37" s="658"/>
      <c r="C37" s="659"/>
      <c r="D37" s="571"/>
      <c r="E37" s="572"/>
      <c r="F37" s="572"/>
      <c r="G37" s="573"/>
      <c r="H37" s="730"/>
      <c r="I37" s="707"/>
      <c r="J37" s="707"/>
      <c r="K37" s="708"/>
      <c r="L37" s="722"/>
      <c r="M37" s="723"/>
      <c r="N37" s="723"/>
      <c r="O37" s="787"/>
      <c r="P37" s="788"/>
      <c r="Q37" s="788"/>
      <c r="R37" s="788"/>
      <c r="S37" s="788"/>
      <c r="T37" s="789"/>
      <c r="U37" s="817"/>
      <c r="V37" s="817"/>
      <c r="W37" s="817"/>
      <c r="X37" s="823"/>
      <c r="Y37" s="702"/>
      <c r="Z37" s="703"/>
      <c r="AA37" s="703"/>
      <c r="AB37" s="704"/>
      <c r="AC37" s="724"/>
      <c r="AD37" s="725"/>
      <c r="AE37" s="725"/>
      <c r="AF37" s="725"/>
      <c r="AG37" s="726"/>
      <c r="AH37" s="720"/>
      <c r="AI37" s="376"/>
      <c r="AJ37" s="721"/>
    </row>
    <row r="38" spans="2:36" ht="13.5" customHeight="1">
      <c r="B38" s="658"/>
      <c r="C38" s="659"/>
      <c r="D38" s="546" t="s">
        <v>403</v>
      </c>
      <c r="E38" s="547"/>
      <c r="F38" s="547"/>
      <c r="G38" s="548"/>
      <c r="H38" s="730" t="str">
        <f>IF('（別紙１）原油換算シート【2年目報告用】'!H35="","",'（別紙１）原油換算シート【2年目報告用】'!H35)</f>
        <v/>
      </c>
      <c r="I38" s="707"/>
      <c r="J38" s="707"/>
      <c r="K38" s="708"/>
      <c r="L38" s="722" t="s">
        <v>365</v>
      </c>
      <c r="M38" s="723"/>
      <c r="N38" s="723"/>
      <c r="O38" s="784" t="s">
        <v>533</v>
      </c>
      <c r="P38" s="785"/>
      <c r="Q38" s="785"/>
      <c r="R38" s="785"/>
      <c r="S38" s="785"/>
      <c r="T38" s="786"/>
      <c r="U38" s="697">
        <f>IF('（別紙１）原油換算シート【2年目報告用】'!S36="","",'（別紙１）原油換算シート【2年目報告用】'!S36)</f>
        <v>5.3199999999999997E-2</v>
      </c>
      <c r="V38" s="697"/>
      <c r="W38" s="697"/>
      <c r="X38" s="698"/>
      <c r="Y38" s="699" t="s">
        <v>468</v>
      </c>
      <c r="Z38" s="700"/>
      <c r="AA38" s="700"/>
      <c r="AB38" s="883"/>
      <c r="AC38" s="724" t="str">
        <f>IF(H38="","",H38*U38)</f>
        <v/>
      </c>
      <c r="AD38" s="725"/>
      <c r="AE38" s="725"/>
      <c r="AF38" s="725"/>
      <c r="AG38" s="726"/>
      <c r="AH38" s="709" t="s">
        <v>453</v>
      </c>
      <c r="AI38" s="339"/>
      <c r="AJ38" s="710"/>
    </row>
    <row r="39" spans="2:36" ht="13.5" customHeight="1">
      <c r="B39" s="658"/>
      <c r="C39" s="659"/>
      <c r="D39" s="848" t="str">
        <f>IF('（別紙１）原油換算シート【2年目報告用】'!D36="","",'（別紙１）原油換算シート【2年目報告用】'!D36)</f>
        <v>（代替値）</v>
      </c>
      <c r="E39" s="849"/>
      <c r="F39" s="849"/>
      <c r="G39" s="850"/>
      <c r="H39" s="730"/>
      <c r="I39" s="707"/>
      <c r="J39" s="707"/>
      <c r="K39" s="708"/>
      <c r="L39" s="722"/>
      <c r="M39" s="723"/>
      <c r="N39" s="723"/>
      <c r="O39" s="787"/>
      <c r="P39" s="788"/>
      <c r="Q39" s="788"/>
      <c r="R39" s="788"/>
      <c r="S39" s="788"/>
      <c r="T39" s="789"/>
      <c r="U39" s="697"/>
      <c r="V39" s="697"/>
      <c r="W39" s="697"/>
      <c r="X39" s="698"/>
      <c r="Y39" s="702"/>
      <c r="Z39" s="703"/>
      <c r="AA39" s="703"/>
      <c r="AB39" s="884"/>
      <c r="AC39" s="724"/>
      <c r="AD39" s="725"/>
      <c r="AE39" s="725"/>
      <c r="AF39" s="725"/>
      <c r="AG39" s="726"/>
      <c r="AH39" s="720"/>
      <c r="AI39" s="376"/>
      <c r="AJ39" s="721"/>
    </row>
    <row r="40" spans="2:36" ht="13.5" customHeight="1">
      <c r="B40" s="658"/>
      <c r="C40" s="659"/>
      <c r="D40" s="955" t="s">
        <v>65</v>
      </c>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9" t="str">
        <f>IF(SUM(AC18:AG39)=0,"",ROUND(SUM(AC18:AG39),-INT(LOG(ABS(SUM(AC18:AG39))))-1+3))</f>
        <v/>
      </c>
      <c r="AD40" s="870"/>
      <c r="AE40" s="870"/>
      <c r="AF40" s="870"/>
      <c r="AG40" s="871"/>
      <c r="AH40" s="842" t="s">
        <v>462</v>
      </c>
      <c r="AI40" s="843"/>
      <c r="AJ40" s="844"/>
    </row>
    <row r="41" spans="2:36" ht="13.5" customHeight="1" thickBot="1">
      <c r="B41" s="658"/>
      <c r="C41" s="659"/>
      <c r="D41" s="862"/>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72"/>
      <c r="AD41" s="873"/>
      <c r="AE41" s="873"/>
      <c r="AF41" s="873"/>
      <c r="AG41" s="874"/>
      <c r="AH41" s="845"/>
      <c r="AI41" s="846"/>
      <c r="AJ41" s="847"/>
    </row>
    <row r="42" spans="2:36" ht="13.5" customHeight="1">
      <c r="B42" s="646" t="s">
        <v>63</v>
      </c>
      <c r="C42" s="647"/>
      <c r="D42" s="596" t="s">
        <v>235</v>
      </c>
      <c r="E42" s="596"/>
      <c r="F42" s="596"/>
      <c r="G42" s="596"/>
      <c r="H42" s="727" t="str">
        <f>IF('（別紙１）原油換算シート【2年目報告用】'!H37="","",'（別紙１）原油換算シート【2年目報告用】'!H37)</f>
        <v/>
      </c>
      <c r="I42" s="728"/>
      <c r="J42" s="728"/>
      <c r="K42" s="728"/>
      <c r="L42" s="860" t="s">
        <v>228</v>
      </c>
      <c r="M42" s="861"/>
      <c r="N42" s="861"/>
      <c r="O42" s="691">
        <f>'（別紙２）二酸化炭素排出量計算シート【計画用】'!O42</f>
        <v>33.4</v>
      </c>
      <c r="P42" s="692"/>
      <c r="Q42" s="692"/>
      <c r="R42" s="717" t="s">
        <v>375</v>
      </c>
      <c r="S42" s="718"/>
      <c r="T42" s="875"/>
      <c r="U42" s="966">
        <f>'（別紙２）二酸化炭素排出量計算シート【計画用】'!U42</f>
        <v>1.83E-2</v>
      </c>
      <c r="V42" s="967"/>
      <c r="W42" s="967"/>
      <c r="X42" s="968"/>
      <c r="Y42" s="717" t="s">
        <v>468</v>
      </c>
      <c r="Z42" s="718"/>
      <c r="AA42" s="718"/>
      <c r="AB42" s="875"/>
      <c r="AC42" s="806" t="str">
        <f>IF(H42="","",H42*O42*U42*44/12)</f>
        <v/>
      </c>
      <c r="AD42" s="807"/>
      <c r="AE42" s="807"/>
      <c r="AF42" s="807"/>
      <c r="AG42" s="807"/>
      <c r="AH42" s="717" t="s">
        <v>477</v>
      </c>
      <c r="AI42" s="718"/>
      <c r="AJ42" s="719"/>
    </row>
    <row r="43" spans="2:36" ht="13.5" customHeight="1">
      <c r="B43" s="648"/>
      <c r="C43" s="649"/>
      <c r="D43" s="556"/>
      <c r="E43" s="556"/>
      <c r="F43" s="556"/>
      <c r="G43" s="556"/>
      <c r="H43" s="730"/>
      <c r="I43" s="707"/>
      <c r="J43" s="707"/>
      <c r="K43" s="707"/>
      <c r="L43" s="722"/>
      <c r="M43" s="723"/>
      <c r="N43" s="723"/>
      <c r="O43" s="693"/>
      <c r="P43" s="694"/>
      <c r="Q43" s="694"/>
      <c r="R43" s="876"/>
      <c r="S43" s="877"/>
      <c r="T43" s="878"/>
      <c r="U43" s="969"/>
      <c r="V43" s="970"/>
      <c r="W43" s="970"/>
      <c r="X43" s="971"/>
      <c r="Y43" s="876"/>
      <c r="Z43" s="877"/>
      <c r="AA43" s="877"/>
      <c r="AB43" s="878"/>
      <c r="AC43" s="724"/>
      <c r="AD43" s="725"/>
      <c r="AE43" s="725"/>
      <c r="AF43" s="725"/>
      <c r="AG43" s="725"/>
      <c r="AH43" s="876"/>
      <c r="AI43" s="877"/>
      <c r="AJ43" s="882"/>
    </row>
    <row r="44" spans="2:36">
      <c r="B44" s="648"/>
      <c r="C44" s="649"/>
      <c r="D44" s="556"/>
      <c r="E44" s="556"/>
      <c r="F44" s="556"/>
      <c r="G44" s="556"/>
      <c r="H44" s="730"/>
      <c r="I44" s="707"/>
      <c r="J44" s="707"/>
      <c r="K44" s="707"/>
      <c r="L44" s="722"/>
      <c r="M44" s="723"/>
      <c r="N44" s="723"/>
      <c r="O44" s="695"/>
      <c r="P44" s="696"/>
      <c r="Q44" s="696"/>
      <c r="R44" s="720"/>
      <c r="S44" s="376"/>
      <c r="T44" s="377"/>
      <c r="U44" s="963" t="s">
        <v>411</v>
      </c>
      <c r="V44" s="964"/>
      <c r="W44" s="964"/>
      <c r="X44" s="965"/>
      <c r="Y44" s="720"/>
      <c r="Z44" s="376"/>
      <c r="AA44" s="376"/>
      <c r="AB44" s="377"/>
      <c r="AC44" s="724"/>
      <c r="AD44" s="725"/>
      <c r="AE44" s="725"/>
      <c r="AF44" s="725"/>
      <c r="AG44" s="725"/>
      <c r="AH44" s="720"/>
      <c r="AI44" s="376"/>
      <c r="AJ44" s="721"/>
    </row>
    <row r="45" spans="2:36" ht="13.5" customHeight="1">
      <c r="B45" s="648"/>
      <c r="C45" s="649"/>
      <c r="D45" s="556" t="s">
        <v>61</v>
      </c>
      <c r="E45" s="556"/>
      <c r="F45" s="556"/>
      <c r="G45" s="556"/>
      <c r="H45" s="191" t="str">
        <f>IF('（別紙１）原油換算シート【2年目報告用】'!H40="","",'（別紙１）原油換算シート【2年目報告用】'!H40)</f>
        <v/>
      </c>
      <c r="I45" s="146"/>
      <c r="J45" s="146"/>
      <c r="K45" s="855"/>
      <c r="L45" s="722" t="s">
        <v>228</v>
      </c>
      <c r="M45" s="723"/>
      <c r="N45" s="723"/>
      <c r="O45" s="975">
        <f>'（別紙２）二酸化炭素排出量計算シート【計画用】'!O45</f>
        <v>38</v>
      </c>
      <c r="P45" s="976"/>
      <c r="Q45" s="976"/>
      <c r="R45" s="699" t="s">
        <v>375</v>
      </c>
      <c r="S45" s="700"/>
      <c r="T45" s="701"/>
      <c r="U45" s="972">
        <f>'（別紙２）二酸化炭素排出量計算シート【計画用】'!U45</f>
        <v>1.8700000000000001E-2</v>
      </c>
      <c r="V45" s="973"/>
      <c r="W45" s="973"/>
      <c r="X45" s="974"/>
      <c r="Y45" s="734" t="s">
        <v>468</v>
      </c>
      <c r="Z45" s="735"/>
      <c r="AA45" s="735"/>
      <c r="AB45" s="736"/>
      <c r="AC45" s="724" t="str">
        <f>IF(H45="","",H45*O45*U45*44/12)</f>
        <v/>
      </c>
      <c r="AD45" s="725"/>
      <c r="AE45" s="725"/>
      <c r="AF45" s="725"/>
      <c r="AG45" s="725"/>
      <c r="AH45" s="709" t="s">
        <v>477</v>
      </c>
      <c r="AI45" s="339"/>
      <c r="AJ45" s="710"/>
    </row>
    <row r="46" spans="2:36" ht="13.5" customHeight="1">
      <c r="B46" s="648"/>
      <c r="C46" s="649"/>
      <c r="D46" s="556"/>
      <c r="E46" s="556"/>
      <c r="F46" s="556"/>
      <c r="G46" s="556"/>
      <c r="H46" s="856"/>
      <c r="I46" s="857"/>
      <c r="J46" s="857"/>
      <c r="K46" s="858"/>
      <c r="L46" s="722"/>
      <c r="M46" s="723"/>
      <c r="N46" s="723"/>
      <c r="O46" s="695"/>
      <c r="P46" s="696"/>
      <c r="Q46" s="696"/>
      <c r="R46" s="702"/>
      <c r="S46" s="703"/>
      <c r="T46" s="704"/>
      <c r="U46" s="963" t="s">
        <v>411</v>
      </c>
      <c r="V46" s="964"/>
      <c r="W46" s="964"/>
      <c r="X46" s="965"/>
      <c r="Y46" s="734"/>
      <c r="Z46" s="735"/>
      <c r="AA46" s="735"/>
      <c r="AB46" s="736"/>
      <c r="AC46" s="724"/>
      <c r="AD46" s="725"/>
      <c r="AE46" s="725"/>
      <c r="AF46" s="725"/>
      <c r="AG46" s="725"/>
      <c r="AH46" s="720"/>
      <c r="AI46" s="376"/>
      <c r="AJ46" s="721"/>
    </row>
    <row r="47" spans="2:36" ht="13.5" customHeight="1">
      <c r="B47" s="648"/>
      <c r="C47" s="649"/>
      <c r="D47" s="566" t="s">
        <v>62</v>
      </c>
      <c r="E47" s="566"/>
      <c r="F47" s="566"/>
      <c r="G47" s="566"/>
      <c r="H47" s="191" t="str">
        <f>IF('（別紙１）原油換算シート【2年目報告用】'!H42="","",'（別紙１）原油換算シート【2年目報告用】'!H42)</f>
        <v/>
      </c>
      <c r="I47" s="146"/>
      <c r="J47" s="146"/>
      <c r="K47" s="855"/>
      <c r="L47" s="722" t="s">
        <v>344</v>
      </c>
      <c r="M47" s="723"/>
      <c r="N47" s="723"/>
      <c r="O47" s="975">
        <f>'（別紙２）二酸化炭素排出量計算シート【計画用】'!O47</f>
        <v>38.4</v>
      </c>
      <c r="P47" s="976"/>
      <c r="Q47" s="976"/>
      <c r="R47" s="699" t="s">
        <v>384</v>
      </c>
      <c r="S47" s="700"/>
      <c r="T47" s="701"/>
      <c r="U47" s="972">
        <f>'（別紙２）二酸化炭素排出量計算シート【計画用】'!U47</f>
        <v>1.3899999999999999E-2</v>
      </c>
      <c r="V47" s="973"/>
      <c r="W47" s="973"/>
      <c r="X47" s="974"/>
      <c r="Y47" s="734" t="s">
        <v>468</v>
      </c>
      <c r="Z47" s="735"/>
      <c r="AA47" s="735"/>
      <c r="AB47" s="736"/>
      <c r="AC47" s="724" t="str">
        <f>IF(H47="","",H47*O47*U47*44/12)</f>
        <v/>
      </c>
      <c r="AD47" s="725"/>
      <c r="AE47" s="725"/>
      <c r="AF47" s="725"/>
      <c r="AG47" s="725"/>
      <c r="AH47" s="709" t="s">
        <v>477</v>
      </c>
      <c r="AI47" s="339"/>
      <c r="AJ47" s="710"/>
    </row>
    <row r="48" spans="2:36" ht="13.5" customHeight="1">
      <c r="B48" s="648"/>
      <c r="C48" s="649"/>
      <c r="D48" s="566"/>
      <c r="E48" s="566"/>
      <c r="F48" s="566"/>
      <c r="G48" s="566"/>
      <c r="H48" s="856"/>
      <c r="I48" s="857"/>
      <c r="J48" s="857"/>
      <c r="K48" s="858"/>
      <c r="L48" s="722"/>
      <c r="M48" s="723"/>
      <c r="N48" s="723"/>
      <c r="O48" s="695"/>
      <c r="P48" s="696"/>
      <c r="Q48" s="696"/>
      <c r="R48" s="702"/>
      <c r="S48" s="703"/>
      <c r="T48" s="704"/>
      <c r="U48" s="963" t="s">
        <v>411</v>
      </c>
      <c r="V48" s="964"/>
      <c r="W48" s="964"/>
      <c r="X48" s="965"/>
      <c r="Y48" s="734"/>
      <c r="Z48" s="735"/>
      <c r="AA48" s="735"/>
      <c r="AB48" s="736"/>
      <c r="AC48" s="724"/>
      <c r="AD48" s="725"/>
      <c r="AE48" s="725"/>
      <c r="AF48" s="725"/>
      <c r="AG48" s="725"/>
      <c r="AH48" s="720"/>
      <c r="AI48" s="376"/>
      <c r="AJ48" s="721"/>
    </row>
    <row r="49" spans="1:36" ht="13.5" customHeight="1">
      <c r="B49" s="648"/>
      <c r="C49" s="649"/>
      <c r="D49" s="566" t="s">
        <v>378</v>
      </c>
      <c r="E49" s="566"/>
      <c r="F49" s="566"/>
      <c r="G49" s="566"/>
      <c r="H49" s="191" t="str">
        <f>IF('（別紙１）原油換算シート【2年目報告用】'!H44="","",'（別紙１）原油換算シート【2年目報告用】'!H44)</f>
        <v/>
      </c>
      <c r="I49" s="146"/>
      <c r="J49" s="146"/>
      <c r="K49" s="855"/>
      <c r="L49" s="722" t="s">
        <v>229</v>
      </c>
      <c r="M49" s="723"/>
      <c r="N49" s="723"/>
      <c r="O49" s="975">
        <f>'（別紙２）二酸化炭素排出量計算シート【計画用】'!O49</f>
        <v>50.1</v>
      </c>
      <c r="P49" s="976"/>
      <c r="Q49" s="976"/>
      <c r="R49" s="699" t="s">
        <v>377</v>
      </c>
      <c r="S49" s="700"/>
      <c r="T49" s="701"/>
      <c r="U49" s="972">
        <f>'（別紙２）二酸化炭素排出量計算シート【計画用】'!U49</f>
        <v>1.61E-2</v>
      </c>
      <c r="V49" s="973"/>
      <c r="W49" s="973"/>
      <c r="X49" s="974"/>
      <c r="Y49" s="699" t="s">
        <v>478</v>
      </c>
      <c r="Z49" s="700"/>
      <c r="AA49" s="700"/>
      <c r="AB49" s="701"/>
      <c r="AC49" s="724" t="str">
        <f>IF(H49="","",H49*O49*U49*44/12)</f>
        <v/>
      </c>
      <c r="AD49" s="725"/>
      <c r="AE49" s="725"/>
      <c r="AF49" s="725"/>
      <c r="AG49" s="725"/>
      <c r="AH49" s="709" t="s">
        <v>477</v>
      </c>
      <c r="AI49" s="339"/>
      <c r="AJ49" s="710"/>
    </row>
    <row r="50" spans="1:36" ht="13.5" customHeight="1">
      <c r="B50" s="648"/>
      <c r="C50" s="649"/>
      <c r="D50" s="567"/>
      <c r="E50" s="567"/>
      <c r="F50" s="567"/>
      <c r="G50" s="567"/>
      <c r="H50" s="856"/>
      <c r="I50" s="857"/>
      <c r="J50" s="857"/>
      <c r="K50" s="858"/>
      <c r="L50" s="962"/>
      <c r="M50" s="323"/>
      <c r="N50" s="323"/>
      <c r="O50" s="695"/>
      <c r="P50" s="696"/>
      <c r="Q50" s="696"/>
      <c r="R50" s="702"/>
      <c r="S50" s="703"/>
      <c r="T50" s="704"/>
      <c r="U50" s="963" t="s">
        <v>411</v>
      </c>
      <c r="V50" s="964"/>
      <c r="W50" s="964"/>
      <c r="X50" s="965"/>
      <c r="Y50" s="702"/>
      <c r="Z50" s="703"/>
      <c r="AA50" s="703"/>
      <c r="AB50" s="704"/>
      <c r="AC50" s="724"/>
      <c r="AD50" s="725"/>
      <c r="AE50" s="725"/>
      <c r="AF50" s="725"/>
      <c r="AG50" s="725"/>
      <c r="AH50" s="720"/>
      <c r="AI50" s="376"/>
      <c r="AJ50" s="721"/>
    </row>
    <row r="51" spans="1:36" ht="13.5" customHeight="1">
      <c r="B51" s="648"/>
      <c r="C51" s="649"/>
      <c r="D51" s="955" t="s">
        <v>65</v>
      </c>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9" t="str">
        <f>IF(SUM(AC42:AG50)=0,"",ROUND(SUM(AC42:AG50),-INT(LOG(ABS(SUM(AC42:AG50))))-1+3))</f>
        <v/>
      </c>
      <c r="AD51" s="870"/>
      <c r="AE51" s="870"/>
      <c r="AF51" s="870"/>
      <c r="AG51" s="871"/>
      <c r="AH51" s="842" t="s">
        <v>476</v>
      </c>
      <c r="AI51" s="843"/>
      <c r="AJ51" s="844"/>
    </row>
    <row r="52" spans="1:36" ht="13.5" customHeight="1" thickBot="1">
      <c r="B52" s="648"/>
      <c r="C52" s="649"/>
      <c r="D52" s="862"/>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72"/>
      <c r="AD52" s="873"/>
      <c r="AE52" s="873"/>
      <c r="AF52" s="873"/>
      <c r="AG52" s="874"/>
      <c r="AH52" s="845"/>
      <c r="AI52" s="846"/>
      <c r="AJ52" s="847"/>
    </row>
    <row r="53" spans="1:36" ht="13.5" customHeight="1">
      <c r="B53" s="639" t="s">
        <v>66</v>
      </c>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0"/>
      <c r="AA53" s="640"/>
      <c r="AB53" s="640"/>
      <c r="AC53" s="956" t="str">
        <f>IF(SUM(AC18:AG39,AC42:AG50)=0,"",ROUND(SUM(AC18:AG39,AC42:AG50),-INT(LOG(ABS(SUM(AC18:AG39,AC42:AG50))))-1+3))</f>
        <v/>
      </c>
      <c r="AD53" s="957"/>
      <c r="AE53" s="957"/>
      <c r="AF53" s="957"/>
      <c r="AG53" s="958"/>
      <c r="AH53" s="764" t="s">
        <v>475</v>
      </c>
      <c r="AI53" s="765"/>
      <c r="AJ53" s="766"/>
    </row>
    <row r="54" spans="1:36" ht="13.5" customHeight="1" thickBot="1">
      <c r="B54" s="641"/>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959"/>
      <c r="AD54" s="960"/>
      <c r="AE54" s="960"/>
      <c r="AF54" s="960"/>
      <c r="AG54" s="961"/>
      <c r="AH54" s="767"/>
      <c r="AI54" s="768"/>
      <c r="AJ54" s="769"/>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93" t="s">
        <v>272</v>
      </c>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row>
    <row r="57" spans="1:36" ht="13.5" customHeight="1">
      <c r="A57" s="6"/>
      <c r="C57" s="1">
        <v>2</v>
      </c>
      <c r="D57" s="104" t="s">
        <v>222</v>
      </c>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104" t="s">
        <v>466</v>
      </c>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3"/>
      <c r="AB68" s="14"/>
      <c r="AC68" s="14"/>
    </row>
    <row r="69" spans="1:36" ht="13.5" customHeight="1">
      <c r="A69" s="15"/>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6"/>
      <c r="AB69" s="17"/>
      <c r="AC69" s="17"/>
    </row>
    <row r="70" spans="1:36" ht="13.5" customHeight="1">
      <c r="B70" s="104" t="s">
        <v>224</v>
      </c>
      <c r="C70" s="104"/>
      <c r="D70" s="104"/>
      <c r="E70" s="104"/>
      <c r="F70" s="104"/>
      <c r="G70"/>
      <c r="H70"/>
      <c r="J70"/>
      <c r="O70"/>
      <c r="P70"/>
      <c r="R70"/>
      <c r="S70"/>
      <c r="U70"/>
      <c r="V70"/>
      <c r="Z70" s="7"/>
      <c r="AA70" s="7"/>
      <c r="AB70" s="7"/>
      <c r="AC70" s="7"/>
      <c r="AD70"/>
    </row>
    <row r="71" spans="1:36" ht="13.5" customHeight="1" thickBot="1">
      <c r="B71" s="509"/>
      <c r="C71" s="509"/>
      <c r="D71" s="514">
        <f>IF(計画提出書!N47="","",計画提出書!N47+1)</f>
        <v>2027</v>
      </c>
      <c r="E71" s="514"/>
      <c r="F71" s="18" t="s">
        <v>4</v>
      </c>
      <c r="G71" s="514">
        <f>IF(計画提出書!N47="","",4)</f>
        <v>4</v>
      </c>
      <c r="H71" s="514"/>
      <c r="I71" s="18" t="s">
        <v>5</v>
      </c>
      <c r="J71" s="514">
        <f>IF(計画提出書!N47="","",1)</f>
        <v>1</v>
      </c>
      <c r="K71" s="514"/>
      <c r="L71" s="18" t="s">
        <v>6</v>
      </c>
      <c r="M71" s="18" t="s">
        <v>39</v>
      </c>
      <c r="N71" s="509"/>
      <c r="O71" s="509"/>
      <c r="P71" s="514">
        <f>IF(計画提出書!N47="","",計画提出書!N47+2)</f>
        <v>2028</v>
      </c>
      <c r="Q71" s="514"/>
      <c r="R71" s="18" t="s">
        <v>4</v>
      </c>
      <c r="S71" s="514">
        <f>IF(計画提出書!N47="","",3)</f>
        <v>3</v>
      </c>
      <c r="T71" s="514"/>
      <c r="U71" s="18" t="s">
        <v>5</v>
      </c>
      <c r="V71" s="514">
        <f>IF(計画提出書!N47="","",31)</f>
        <v>31</v>
      </c>
      <c r="W71" s="514"/>
      <c r="X71" s="18" t="s">
        <v>6</v>
      </c>
    </row>
    <row r="72" spans="1:36" ht="13.5" customHeight="1">
      <c r="A72" s="6"/>
      <c r="B72" s="1239" t="s">
        <v>238</v>
      </c>
      <c r="C72" s="1240"/>
      <c r="D72" s="1240"/>
      <c r="E72" s="1240"/>
      <c r="F72" s="1240"/>
      <c r="G72" s="1240"/>
      <c r="H72" s="1240"/>
      <c r="I72" s="1241"/>
      <c r="J72" s="1245" t="str">
        <f>IF(D14="","",D14&amp;"年度の排出量")</f>
        <v>2027年度の排出量</v>
      </c>
      <c r="K72" s="1246"/>
      <c r="L72" s="1246"/>
      <c r="M72" s="1246"/>
      <c r="N72" s="1246"/>
      <c r="O72" s="1246"/>
      <c r="P72" s="1246"/>
      <c r="Q72" s="1246"/>
      <c r="R72" s="1246"/>
      <c r="S72" s="1249" t="s">
        <v>390</v>
      </c>
      <c r="T72" s="1250"/>
      <c r="U72" s="1250"/>
      <c r="V72" s="1250"/>
      <c r="W72" s="1250"/>
      <c r="X72" s="1250"/>
      <c r="Y72" s="1250"/>
      <c r="Z72" s="1251"/>
      <c r="AA72" s="1227" t="s">
        <v>96</v>
      </c>
      <c r="AB72" s="1228"/>
      <c r="AC72" s="1228"/>
      <c r="AD72" s="1228"/>
      <c r="AE72" s="1228"/>
      <c r="AF72" s="1228"/>
      <c r="AG72" s="1228"/>
      <c r="AH72" s="1228"/>
      <c r="AI72" s="1228"/>
      <c r="AJ72" s="1229"/>
    </row>
    <row r="73" spans="1:36" ht="13.5" customHeight="1">
      <c r="A73" s="6"/>
      <c r="B73" s="1242"/>
      <c r="C73" s="188"/>
      <c r="D73" s="188"/>
      <c r="E73" s="188"/>
      <c r="F73" s="188"/>
      <c r="G73" s="188"/>
      <c r="H73" s="188"/>
      <c r="I73" s="423"/>
      <c r="J73" s="1247"/>
      <c r="K73" s="1248"/>
      <c r="L73" s="1248"/>
      <c r="M73" s="1248"/>
      <c r="N73" s="1248"/>
      <c r="O73" s="1248"/>
      <c r="P73" s="1248"/>
      <c r="Q73" s="1248"/>
      <c r="R73" s="1248"/>
      <c r="S73" s="1252"/>
      <c r="T73" s="1253"/>
      <c r="U73" s="1253"/>
      <c r="V73" s="1253"/>
      <c r="W73" s="1253"/>
      <c r="X73" s="1253"/>
      <c r="Y73" s="1253"/>
      <c r="Z73" s="1254"/>
      <c r="AA73" s="1230"/>
      <c r="AB73" s="1231"/>
      <c r="AC73" s="1231"/>
      <c r="AD73" s="1231"/>
      <c r="AE73" s="1231"/>
      <c r="AF73" s="1231"/>
      <c r="AG73" s="1231"/>
      <c r="AH73" s="1231"/>
      <c r="AI73" s="1231"/>
      <c r="AJ73" s="1232"/>
    </row>
    <row r="74" spans="1:36" ht="13.5" customHeight="1" thickBot="1">
      <c r="A74" s="6"/>
      <c r="B74" s="1243"/>
      <c r="C74" s="923"/>
      <c r="D74" s="923"/>
      <c r="E74" s="923"/>
      <c r="F74" s="923"/>
      <c r="G74" s="923"/>
      <c r="H74" s="923"/>
      <c r="I74" s="1244"/>
      <c r="J74" s="1233" t="s">
        <v>243</v>
      </c>
      <c r="K74" s="1234"/>
      <c r="L74" s="1234"/>
      <c r="M74" s="1234"/>
      <c r="N74" s="1234"/>
      <c r="O74" s="1234"/>
      <c r="P74" s="1234"/>
      <c r="Q74" s="1234"/>
      <c r="R74" s="1235"/>
      <c r="S74" s="534" t="s">
        <v>244</v>
      </c>
      <c r="T74" s="535"/>
      <c r="U74" s="535"/>
      <c r="V74" s="535"/>
      <c r="W74" s="535"/>
      <c r="X74" s="535"/>
      <c r="Y74" s="535"/>
      <c r="Z74" s="1236"/>
      <c r="AA74" s="1237" t="s">
        <v>247</v>
      </c>
      <c r="AB74" s="1234"/>
      <c r="AC74" s="1234"/>
      <c r="AD74" s="1234"/>
      <c r="AE74" s="1234"/>
      <c r="AF74" s="1234"/>
      <c r="AG74" s="1234"/>
      <c r="AH74" s="1234"/>
      <c r="AI74" s="1234"/>
      <c r="AJ74" s="1238"/>
    </row>
    <row r="75" spans="1:36" ht="13.5" customHeight="1">
      <c r="B75" s="1255" t="s">
        <v>74</v>
      </c>
      <c r="C75" s="1256"/>
      <c r="D75" s="1256"/>
      <c r="E75" s="1256"/>
      <c r="F75" s="1256"/>
      <c r="G75" s="1256"/>
      <c r="H75" s="1256"/>
      <c r="I75" s="1257"/>
      <c r="J75" s="899"/>
      <c r="K75" s="900"/>
      <c r="L75" s="900"/>
      <c r="M75" s="900"/>
      <c r="N75" s="900"/>
      <c r="O75" s="900"/>
      <c r="P75" s="901"/>
      <c r="Q75" s="902" t="s">
        <v>232</v>
      </c>
      <c r="R75" s="903"/>
      <c r="S75" s="604">
        <f>'（別紙２）二酸化炭素排出量計算シート【計画用】'!S75</f>
        <v>1</v>
      </c>
      <c r="T75" s="600"/>
      <c r="U75" s="600"/>
      <c r="V75" s="600"/>
      <c r="W75" s="600"/>
      <c r="X75" s="600"/>
      <c r="Y75" s="600"/>
      <c r="Z75" s="600"/>
      <c r="AA75" s="761" t="str">
        <f>IF(SUM(J75)=0,"",ROUND(J75*S75,-INT(LOG(ABS(J75*S75)))-1+3))</f>
        <v/>
      </c>
      <c r="AB75" s="762"/>
      <c r="AC75" s="762"/>
      <c r="AD75" s="762"/>
      <c r="AE75" s="762"/>
      <c r="AF75" s="762"/>
      <c r="AG75" s="763"/>
      <c r="AH75" s="1221" t="s">
        <v>462</v>
      </c>
      <c r="AI75" s="1222"/>
      <c r="AJ75" s="1223"/>
    </row>
    <row r="76" spans="1:36" ht="13.5" customHeight="1" thickBot="1">
      <c r="B76" s="1258"/>
      <c r="C76" s="1259"/>
      <c r="D76" s="1259"/>
      <c r="E76" s="1259"/>
      <c r="F76" s="1259"/>
      <c r="G76" s="1259"/>
      <c r="H76" s="1259"/>
      <c r="I76" s="1260"/>
      <c r="J76" s="404"/>
      <c r="K76" s="136"/>
      <c r="L76" s="136"/>
      <c r="M76" s="136"/>
      <c r="N76" s="136"/>
      <c r="O76" s="136"/>
      <c r="P76" s="705"/>
      <c r="Q76" s="953"/>
      <c r="R76" s="954"/>
      <c r="S76" s="106"/>
      <c r="T76" s="107"/>
      <c r="U76" s="107"/>
      <c r="V76" s="107"/>
      <c r="W76" s="107"/>
      <c r="X76" s="107"/>
      <c r="Y76" s="107"/>
      <c r="Z76" s="107"/>
      <c r="AA76" s="714"/>
      <c r="AB76" s="715"/>
      <c r="AC76" s="715"/>
      <c r="AD76" s="715"/>
      <c r="AE76" s="715"/>
      <c r="AF76" s="715"/>
      <c r="AG76" s="716"/>
      <c r="AH76" s="915"/>
      <c r="AI76" s="916"/>
      <c r="AJ76" s="917"/>
    </row>
    <row r="77" spans="1:36" ht="13.5" customHeight="1">
      <c r="B77" s="1255" t="s">
        <v>73</v>
      </c>
      <c r="C77" s="1256"/>
      <c r="D77" s="1256"/>
      <c r="E77" s="1256"/>
      <c r="F77" s="1256"/>
      <c r="G77" s="1256"/>
      <c r="H77" s="1256"/>
      <c r="I77" s="1257"/>
      <c r="J77" s="899"/>
      <c r="K77" s="900"/>
      <c r="L77" s="900"/>
      <c r="M77" s="900"/>
      <c r="N77" s="900"/>
      <c r="O77" s="900"/>
      <c r="P77" s="901"/>
      <c r="Q77" s="902" t="s">
        <v>232</v>
      </c>
      <c r="R77" s="903"/>
      <c r="S77" s="604">
        <f>'（別紙２）二酸化炭素排出量計算シート【計画用】'!S77</f>
        <v>28</v>
      </c>
      <c r="T77" s="600"/>
      <c r="U77" s="600"/>
      <c r="V77" s="600"/>
      <c r="W77" s="600"/>
      <c r="X77" s="600"/>
      <c r="Y77" s="600"/>
      <c r="Z77" s="600"/>
      <c r="AA77" s="761" t="str">
        <f>IF(SUM(J77)=0,"",ROUND(J77*S77,-INT(LOG(ABS(J77*S77)))-1+3))</f>
        <v/>
      </c>
      <c r="AB77" s="762"/>
      <c r="AC77" s="762"/>
      <c r="AD77" s="762"/>
      <c r="AE77" s="762"/>
      <c r="AF77" s="762"/>
      <c r="AG77" s="763"/>
      <c r="AH77" s="1221" t="s">
        <v>462</v>
      </c>
      <c r="AI77" s="1222"/>
      <c r="AJ77" s="1223"/>
    </row>
    <row r="78" spans="1:36" ht="13.5" customHeight="1" thickBot="1">
      <c r="B78" s="1218"/>
      <c r="C78" s="1219"/>
      <c r="D78" s="1219"/>
      <c r="E78" s="1219"/>
      <c r="F78" s="1219"/>
      <c r="G78" s="1219"/>
      <c r="H78" s="1219"/>
      <c r="I78" s="1220"/>
      <c r="J78" s="753"/>
      <c r="K78" s="754"/>
      <c r="L78" s="754"/>
      <c r="M78" s="754"/>
      <c r="N78" s="754"/>
      <c r="O78" s="754"/>
      <c r="P78" s="755"/>
      <c r="Q78" s="904"/>
      <c r="R78" s="905"/>
      <c r="S78" s="106"/>
      <c r="T78" s="107"/>
      <c r="U78" s="107"/>
      <c r="V78" s="107"/>
      <c r="W78" s="107"/>
      <c r="X78" s="107"/>
      <c r="Y78" s="107"/>
      <c r="Z78" s="107"/>
      <c r="AA78" s="714"/>
      <c r="AB78" s="715"/>
      <c r="AC78" s="715"/>
      <c r="AD78" s="715"/>
      <c r="AE78" s="715"/>
      <c r="AF78" s="715"/>
      <c r="AG78" s="716"/>
      <c r="AH78" s="915"/>
      <c r="AI78" s="916"/>
      <c r="AJ78" s="917"/>
    </row>
    <row r="79" spans="1:36" ht="13.5" customHeight="1">
      <c r="B79" s="1255" t="s">
        <v>75</v>
      </c>
      <c r="C79" s="1256"/>
      <c r="D79" s="1256"/>
      <c r="E79" s="1256"/>
      <c r="F79" s="1256"/>
      <c r="G79" s="1256"/>
      <c r="H79" s="1256"/>
      <c r="I79" s="1257"/>
      <c r="J79" s="899"/>
      <c r="K79" s="900"/>
      <c r="L79" s="900"/>
      <c r="M79" s="900"/>
      <c r="N79" s="900"/>
      <c r="O79" s="900"/>
      <c r="P79" s="901"/>
      <c r="Q79" s="902" t="s">
        <v>232</v>
      </c>
      <c r="R79" s="903"/>
      <c r="S79" s="604">
        <f>'（別紙２）二酸化炭素排出量計算シート【計画用】'!S79</f>
        <v>265</v>
      </c>
      <c r="T79" s="600"/>
      <c r="U79" s="600"/>
      <c r="V79" s="600"/>
      <c r="W79" s="600"/>
      <c r="X79" s="600"/>
      <c r="Y79" s="600"/>
      <c r="Z79" s="609"/>
      <c r="AA79" s="761" t="str">
        <f>IF(SUM(J79)=0,"",ROUND(J79*S79,-INT(LOG(ABS(J79*S79)))-1+3))</f>
        <v/>
      </c>
      <c r="AB79" s="762"/>
      <c r="AC79" s="762"/>
      <c r="AD79" s="762"/>
      <c r="AE79" s="762"/>
      <c r="AF79" s="762"/>
      <c r="AG79" s="763"/>
      <c r="AH79" s="1221" t="s">
        <v>462</v>
      </c>
      <c r="AI79" s="1222"/>
      <c r="AJ79" s="1223"/>
    </row>
    <row r="80" spans="1:36" ht="13.5" customHeight="1" thickBot="1">
      <c r="B80" s="1218"/>
      <c r="C80" s="1219"/>
      <c r="D80" s="1219"/>
      <c r="E80" s="1219"/>
      <c r="F80" s="1219"/>
      <c r="G80" s="1219"/>
      <c r="H80" s="1219"/>
      <c r="I80" s="1220"/>
      <c r="J80" s="753"/>
      <c r="K80" s="754"/>
      <c r="L80" s="754"/>
      <c r="M80" s="754"/>
      <c r="N80" s="754"/>
      <c r="O80" s="754"/>
      <c r="P80" s="755"/>
      <c r="Q80" s="904"/>
      <c r="R80" s="905"/>
      <c r="S80" s="759"/>
      <c r="T80" s="760"/>
      <c r="U80" s="760"/>
      <c r="V80" s="760"/>
      <c r="W80" s="760"/>
      <c r="X80" s="760"/>
      <c r="Y80" s="760"/>
      <c r="Z80" s="1261"/>
      <c r="AA80" s="714"/>
      <c r="AB80" s="715"/>
      <c r="AC80" s="715"/>
      <c r="AD80" s="715"/>
      <c r="AE80" s="715"/>
      <c r="AF80" s="715"/>
      <c r="AG80" s="716"/>
      <c r="AH80" s="915"/>
      <c r="AI80" s="916"/>
      <c r="AJ80" s="917"/>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104" t="s">
        <v>224</v>
      </c>
      <c r="C82" s="104"/>
      <c r="D82" s="104"/>
      <c r="E82" s="104"/>
      <c r="F82" s="104"/>
      <c r="G82"/>
      <c r="H82"/>
      <c r="J82"/>
      <c r="O82"/>
      <c r="P82"/>
      <c r="R82"/>
      <c r="S82"/>
      <c r="U82"/>
      <c r="V82"/>
      <c r="Y82" s="8"/>
      <c r="Z82" s="8"/>
      <c r="AA82" s="22"/>
      <c r="AB82" s="22"/>
      <c r="AC82" s="22"/>
      <c r="AD82" s="22"/>
      <c r="AE82" s="22"/>
      <c r="AF82" s="22"/>
      <c r="AG82" s="22"/>
      <c r="AH82" s="12"/>
      <c r="AI82" s="12"/>
      <c r="AJ82" s="12"/>
    </row>
    <row r="83" spans="2:36" ht="13.5" customHeight="1" thickBot="1">
      <c r="B83" s="509"/>
      <c r="C83" s="509"/>
      <c r="D83" s="514">
        <f>IF(計画提出書!N47="","",計画提出書!N47+1)</f>
        <v>2027</v>
      </c>
      <c r="E83" s="514"/>
      <c r="F83" s="18" t="s">
        <v>4</v>
      </c>
      <c r="G83" s="514">
        <f>IF(計画提出書!N47="","",1)</f>
        <v>1</v>
      </c>
      <c r="H83" s="514"/>
      <c r="I83" s="18" t="s">
        <v>5</v>
      </c>
      <c r="J83" s="514">
        <f>IF(計画提出書!N47="","",1)</f>
        <v>1</v>
      </c>
      <c r="K83" s="514"/>
      <c r="L83" s="18" t="s">
        <v>6</v>
      </c>
      <c r="M83" s="18" t="s">
        <v>39</v>
      </c>
      <c r="N83" s="509"/>
      <c r="O83" s="509"/>
      <c r="P83" s="514">
        <f>IF(計画提出書!N47="","",計画提出書!N47+1)</f>
        <v>2027</v>
      </c>
      <c r="Q83" s="514"/>
      <c r="R83" s="18" t="s">
        <v>4</v>
      </c>
      <c r="S83" s="514">
        <f>IF(計画提出書!N47="","",12)</f>
        <v>12</v>
      </c>
      <c r="T83" s="514"/>
      <c r="U83" s="18" t="s">
        <v>5</v>
      </c>
      <c r="V83" s="514">
        <f>IF(計画提出書!N47="","",31)</f>
        <v>31</v>
      </c>
      <c r="W83" s="514"/>
      <c r="X83" s="18" t="s">
        <v>6</v>
      </c>
      <c r="Y83" s="8"/>
      <c r="Z83" s="8"/>
      <c r="AA83" s="22"/>
      <c r="AB83" s="22"/>
      <c r="AC83" s="22"/>
      <c r="AD83" s="22"/>
      <c r="AE83" s="22"/>
      <c r="AF83" s="22"/>
      <c r="AG83" s="22"/>
      <c r="AH83" s="12"/>
      <c r="AI83" s="12"/>
      <c r="AJ83" s="12"/>
    </row>
    <row r="84" spans="2:36" ht="13.5" customHeight="1">
      <c r="B84" s="1239" t="s">
        <v>238</v>
      </c>
      <c r="C84" s="1240"/>
      <c r="D84" s="1240"/>
      <c r="E84" s="1240"/>
      <c r="F84" s="1240"/>
      <c r="G84" s="1240"/>
      <c r="H84" s="1240"/>
      <c r="I84" s="1241"/>
      <c r="J84" s="1245" t="str">
        <f>IF(D14="","",D14&amp;"年の排出量")</f>
        <v>2027年の排出量</v>
      </c>
      <c r="K84" s="1246"/>
      <c r="L84" s="1246"/>
      <c r="M84" s="1246"/>
      <c r="N84" s="1246"/>
      <c r="O84" s="1246"/>
      <c r="P84" s="1246"/>
      <c r="Q84" s="1246"/>
      <c r="R84" s="1246"/>
      <c r="S84" s="1249" t="s">
        <v>390</v>
      </c>
      <c r="T84" s="1250"/>
      <c r="U84" s="1250"/>
      <c r="V84" s="1250"/>
      <c r="W84" s="1250"/>
      <c r="X84" s="1250"/>
      <c r="Y84" s="1250"/>
      <c r="Z84" s="1251"/>
      <c r="AA84" s="1227" t="s">
        <v>96</v>
      </c>
      <c r="AB84" s="1228"/>
      <c r="AC84" s="1228"/>
      <c r="AD84" s="1228"/>
      <c r="AE84" s="1228"/>
      <c r="AF84" s="1228"/>
      <c r="AG84" s="1228"/>
      <c r="AH84" s="1228"/>
      <c r="AI84" s="1228"/>
      <c r="AJ84" s="1229"/>
    </row>
    <row r="85" spans="2:36" ht="13.5" customHeight="1">
      <c r="B85" s="1242"/>
      <c r="C85" s="188"/>
      <c r="D85" s="188"/>
      <c r="E85" s="188"/>
      <c r="F85" s="188"/>
      <c r="G85" s="188"/>
      <c r="H85" s="188"/>
      <c r="I85" s="423"/>
      <c r="J85" s="1247"/>
      <c r="K85" s="1248"/>
      <c r="L85" s="1248"/>
      <c r="M85" s="1248"/>
      <c r="N85" s="1248"/>
      <c r="O85" s="1248"/>
      <c r="P85" s="1248"/>
      <c r="Q85" s="1248"/>
      <c r="R85" s="1248"/>
      <c r="S85" s="1252"/>
      <c r="T85" s="1253"/>
      <c r="U85" s="1253"/>
      <c r="V85" s="1253"/>
      <c r="W85" s="1253"/>
      <c r="X85" s="1253"/>
      <c r="Y85" s="1253"/>
      <c r="Z85" s="1254"/>
      <c r="AA85" s="1230"/>
      <c r="AB85" s="1231"/>
      <c r="AC85" s="1231"/>
      <c r="AD85" s="1231"/>
      <c r="AE85" s="1231"/>
      <c r="AF85" s="1231"/>
      <c r="AG85" s="1231"/>
      <c r="AH85" s="1231"/>
      <c r="AI85" s="1231"/>
      <c r="AJ85" s="1232"/>
    </row>
    <row r="86" spans="2:36" ht="13.5" customHeight="1" thickBot="1">
      <c r="B86" s="1243"/>
      <c r="C86" s="923"/>
      <c r="D86" s="923"/>
      <c r="E86" s="923"/>
      <c r="F86" s="923"/>
      <c r="G86" s="923"/>
      <c r="H86" s="923"/>
      <c r="I86" s="1244"/>
      <c r="J86" s="1233" t="s">
        <v>243</v>
      </c>
      <c r="K86" s="1234"/>
      <c r="L86" s="1234"/>
      <c r="M86" s="1234"/>
      <c r="N86" s="1234"/>
      <c r="O86" s="1234"/>
      <c r="P86" s="1234"/>
      <c r="Q86" s="1234"/>
      <c r="R86" s="1235"/>
      <c r="S86" s="534" t="s">
        <v>244</v>
      </c>
      <c r="T86" s="535"/>
      <c r="U86" s="535"/>
      <c r="V86" s="535"/>
      <c r="W86" s="535"/>
      <c r="X86" s="535"/>
      <c r="Y86" s="535"/>
      <c r="Z86" s="1236"/>
      <c r="AA86" s="1237" t="s">
        <v>247</v>
      </c>
      <c r="AB86" s="1234"/>
      <c r="AC86" s="1234"/>
      <c r="AD86" s="1234"/>
      <c r="AE86" s="1234"/>
      <c r="AF86" s="1234"/>
      <c r="AG86" s="1234"/>
      <c r="AH86" s="1234"/>
      <c r="AI86" s="1234"/>
      <c r="AJ86" s="1238"/>
    </row>
    <row r="87" spans="2:36" ht="13.5" customHeight="1">
      <c r="B87" s="656" t="s">
        <v>340</v>
      </c>
      <c r="C87" s="657"/>
      <c r="D87" s="925" t="s">
        <v>77</v>
      </c>
      <c r="E87" s="926"/>
      <c r="F87" s="926"/>
      <c r="G87" s="926"/>
      <c r="H87" s="926"/>
      <c r="I87" s="927"/>
      <c r="J87" s="928"/>
      <c r="K87" s="929"/>
      <c r="L87" s="929"/>
      <c r="M87" s="929"/>
      <c r="N87" s="929"/>
      <c r="O87" s="929"/>
      <c r="P87" s="930"/>
      <c r="Q87" s="902" t="s">
        <v>232</v>
      </c>
      <c r="R87" s="903"/>
      <c r="S87" s="604">
        <f>'（別紙２）二酸化炭素排出量計算シート【計画用】'!S87</f>
        <v>12400</v>
      </c>
      <c r="T87" s="600"/>
      <c r="U87" s="600"/>
      <c r="V87" s="600"/>
      <c r="W87" s="600"/>
      <c r="X87" s="600"/>
      <c r="Y87" s="600"/>
      <c r="Z87" s="609"/>
      <c r="AA87" s="921" t="str">
        <f t="shared" ref="AA87:AA105" si="0">IF(J87="","",J87*S87)</f>
        <v/>
      </c>
      <c r="AB87" s="728"/>
      <c r="AC87" s="728"/>
      <c r="AD87" s="728"/>
      <c r="AE87" s="728"/>
      <c r="AF87" s="728"/>
      <c r="AG87" s="729"/>
      <c r="AH87" s="876" t="s">
        <v>480</v>
      </c>
      <c r="AI87" s="877"/>
      <c r="AJ87" s="882"/>
    </row>
    <row r="88" spans="2:36" ht="13.5" customHeight="1">
      <c r="B88" s="658"/>
      <c r="C88" s="659"/>
      <c r="D88" s="771" t="s">
        <v>78</v>
      </c>
      <c r="E88" s="772"/>
      <c r="F88" s="772"/>
      <c r="G88" s="772"/>
      <c r="H88" s="772"/>
      <c r="I88" s="586"/>
      <c r="J88" s="404"/>
      <c r="K88" s="136"/>
      <c r="L88" s="136"/>
      <c r="M88" s="136"/>
      <c r="N88" s="136"/>
      <c r="O88" s="136"/>
      <c r="P88" s="705"/>
      <c r="Q88" s="683" t="s">
        <v>232</v>
      </c>
      <c r="R88" s="684"/>
      <c r="S88" s="353">
        <f>'（別紙２）二酸化炭素排出量計算シート【計画用】'!S88</f>
        <v>677</v>
      </c>
      <c r="T88" s="559"/>
      <c r="U88" s="559"/>
      <c r="V88" s="559"/>
      <c r="W88" s="559"/>
      <c r="X88" s="559"/>
      <c r="Y88" s="559"/>
      <c r="Z88" s="484"/>
      <c r="AA88" s="706" t="str">
        <f t="shared" si="0"/>
        <v/>
      </c>
      <c r="AB88" s="707"/>
      <c r="AC88" s="707"/>
      <c r="AD88" s="707"/>
      <c r="AE88" s="707"/>
      <c r="AF88" s="707"/>
      <c r="AG88" s="708"/>
      <c r="AH88" s="709" t="s">
        <v>463</v>
      </c>
      <c r="AI88" s="339"/>
      <c r="AJ88" s="710"/>
    </row>
    <row r="89" spans="2:36" ht="13.5" customHeight="1">
      <c r="B89" s="658"/>
      <c r="C89" s="659"/>
      <c r="D89" s="771" t="s">
        <v>79</v>
      </c>
      <c r="E89" s="772"/>
      <c r="F89" s="772"/>
      <c r="G89" s="772"/>
      <c r="H89" s="772"/>
      <c r="I89" s="586"/>
      <c r="J89" s="404"/>
      <c r="K89" s="136"/>
      <c r="L89" s="136"/>
      <c r="M89" s="136"/>
      <c r="N89" s="136"/>
      <c r="O89" s="136"/>
      <c r="P89" s="705"/>
      <c r="Q89" s="683" t="s">
        <v>232</v>
      </c>
      <c r="R89" s="684"/>
      <c r="S89" s="353">
        <f>'（別紙２）二酸化炭素排出量計算シート【計画用】'!S89</f>
        <v>116</v>
      </c>
      <c r="T89" s="559"/>
      <c r="U89" s="559"/>
      <c r="V89" s="559"/>
      <c r="W89" s="559"/>
      <c r="X89" s="559"/>
      <c r="Y89" s="559"/>
      <c r="Z89" s="484"/>
      <c r="AA89" s="706" t="str">
        <f t="shared" si="0"/>
        <v/>
      </c>
      <c r="AB89" s="707"/>
      <c r="AC89" s="707"/>
      <c r="AD89" s="707"/>
      <c r="AE89" s="707"/>
      <c r="AF89" s="707"/>
      <c r="AG89" s="708"/>
      <c r="AH89" s="709" t="s">
        <v>463</v>
      </c>
      <c r="AI89" s="339"/>
      <c r="AJ89" s="710"/>
    </row>
    <row r="90" spans="2:36" ht="13.5" customHeight="1">
      <c r="B90" s="658"/>
      <c r="C90" s="659"/>
      <c r="D90" s="771" t="s">
        <v>80</v>
      </c>
      <c r="E90" s="772"/>
      <c r="F90" s="772"/>
      <c r="G90" s="772"/>
      <c r="H90" s="772"/>
      <c r="I90" s="586"/>
      <c r="J90" s="404"/>
      <c r="K90" s="136"/>
      <c r="L90" s="136"/>
      <c r="M90" s="136"/>
      <c r="N90" s="136"/>
      <c r="O90" s="136"/>
      <c r="P90" s="705"/>
      <c r="Q90" s="683" t="s">
        <v>232</v>
      </c>
      <c r="R90" s="684"/>
      <c r="S90" s="353">
        <f>'（別紙２）二酸化炭素排出量計算シート【計画用】'!S90</f>
        <v>3170</v>
      </c>
      <c r="T90" s="559"/>
      <c r="U90" s="559"/>
      <c r="V90" s="559"/>
      <c r="W90" s="559"/>
      <c r="X90" s="559"/>
      <c r="Y90" s="559"/>
      <c r="Z90" s="484"/>
      <c r="AA90" s="706" t="str">
        <f t="shared" si="0"/>
        <v/>
      </c>
      <c r="AB90" s="707"/>
      <c r="AC90" s="707"/>
      <c r="AD90" s="707"/>
      <c r="AE90" s="707"/>
      <c r="AF90" s="707"/>
      <c r="AG90" s="708"/>
      <c r="AH90" s="709" t="s">
        <v>463</v>
      </c>
      <c r="AI90" s="339"/>
      <c r="AJ90" s="710"/>
    </row>
    <row r="91" spans="2:36" ht="13.5" customHeight="1">
      <c r="B91" s="658"/>
      <c r="C91" s="659"/>
      <c r="D91" s="771" t="s">
        <v>81</v>
      </c>
      <c r="E91" s="772"/>
      <c r="F91" s="772"/>
      <c r="G91" s="772"/>
      <c r="H91" s="772"/>
      <c r="I91" s="586"/>
      <c r="J91" s="404"/>
      <c r="K91" s="136"/>
      <c r="L91" s="136"/>
      <c r="M91" s="136"/>
      <c r="N91" s="136"/>
      <c r="O91" s="136"/>
      <c r="P91" s="705"/>
      <c r="Q91" s="683" t="s">
        <v>232</v>
      </c>
      <c r="R91" s="684"/>
      <c r="S91" s="353">
        <f>'（別紙２）二酸化炭素排出量計算シート【計画用】'!S91</f>
        <v>1120</v>
      </c>
      <c r="T91" s="559"/>
      <c r="U91" s="559"/>
      <c r="V91" s="559"/>
      <c r="W91" s="559"/>
      <c r="X91" s="559"/>
      <c r="Y91" s="559"/>
      <c r="Z91" s="484"/>
      <c r="AA91" s="706" t="str">
        <f t="shared" si="0"/>
        <v/>
      </c>
      <c r="AB91" s="707"/>
      <c r="AC91" s="707"/>
      <c r="AD91" s="707"/>
      <c r="AE91" s="707"/>
      <c r="AF91" s="707"/>
      <c r="AG91" s="708"/>
      <c r="AH91" s="709" t="s">
        <v>463</v>
      </c>
      <c r="AI91" s="339"/>
      <c r="AJ91" s="710"/>
    </row>
    <row r="92" spans="2:36" ht="13.5" customHeight="1">
      <c r="B92" s="658"/>
      <c r="C92" s="659"/>
      <c r="D92" s="771" t="s">
        <v>82</v>
      </c>
      <c r="E92" s="772"/>
      <c r="F92" s="772"/>
      <c r="G92" s="772"/>
      <c r="H92" s="772"/>
      <c r="I92" s="586"/>
      <c r="J92" s="404"/>
      <c r="K92" s="136"/>
      <c r="L92" s="136"/>
      <c r="M92" s="136"/>
      <c r="N92" s="136"/>
      <c r="O92" s="136"/>
      <c r="P92" s="705"/>
      <c r="Q92" s="683" t="s">
        <v>232</v>
      </c>
      <c r="R92" s="684"/>
      <c r="S92" s="353">
        <f>'（別紙２）二酸化炭素排出量計算シート【計画用】'!S92</f>
        <v>1300</v>
      </c>
      <c r="T92" s="559"/>
      <c r="U92" s="559"/>
      <c r="V92" s="559"/>
      <c r="W92" s="559"/>
      <c r="X92" s="559"/>
      <c r="Y92" s="559"/>
      <c r="Z92" s="484"/>
      <c r="AA92" s="706" t="str">
        <f t="shared" si="0"/>
        <v/>
      </c>
      <c r="AB92" s="707"/>
      <c r="AC92" s="707"/>
      <c r="AD92" s="707"/>
      <c r="AE92" s="707"/>
      <c r="AF92" s="707"/>
      <c r="AG92" s="708"/>
      <c r="AH92" s="709" t="s">
        <v>463</v>
      </c>
      <c r="AI92" s="339"/>
      <c r="AJ92" s="710"/>
    </row>
    <row r="93" spans="2:36" ht="13.5" customHeight="1">
      <c r="B93" s="658"/>
      <c r="C93" s="659"/>
      <c r="D93" s="771" t="s">
        <v>83</v>
      </c>
      <c r="E93" s="772"/>
      <c r="F93" s="772"/>
      <c r="G93" s="772"/>
      <c r="H93" s="772"/>
      <c r="I93" s="586"/>
      <c r="J93" s="404"/>
      <c r="K93" s="136"/>
      <c r="L93" s="136"/>
      <c r="M93" s="136"/>
      <c r="N93" s="136"/>
      <c r="O93" s="136"/>
      <c r="P93" s="705"/>
      <c r="Q93" s="683" t="s">
        <v>232</v>
      </c>
      <c r="R93" s="684"/>
      <c r="S93" s="353">
        <f>'（別紙２）二酸化炭素排出量計算シート【計画用】'!S93</f>
        <v>328</v>
      </c>
      <c r="T93" s="559"/>
      <c r="U93" s="559"/>
      <c r="V93" s="559"/>
      <c r="W93" s="559"/>
      <c r="X93" s="559"/>
      <c r="Y93" s="559"/>
      <c r="Z93" s="484"/>
      <c r="AA93" s="706" t="str">
        <f t="shared" si="0"/>
        <v/>
      </c>
      <c r="AB93" s="707"/>
      <c r="AC93" s="707"/>
      <c r="AD93" s="707"/>
      <c r="AE93" s="707"/>
      <c r="AF93" s="707"/>
      <c r="AG93" s="708"/>
      <c r="AH93" s="709" t="s">
        <v>463</v>
      </c>
      <c r="AI93" s="339"/>
      <c r="AJ93" s="710"/>
    </row>
    <row r="94" spans="2:36" ht="13.5" customHeight="1">
      <c r="B94" s="658"/>
      <c r="C94" s="659"/>
      <c r="D94" s="771" t="s">
        <v>84</v>
      </c>
      <c r="E94" s="772"/>
      <c r="F94" s="772"/>
      <c r="G94" s="772"/>
      <c r="H94" s="772"/>
      <c r="I94" s="586"/>
      <c r="J94" s="404"/>
      <c r="K94" s="136"/>
      <c r="L94" s="136"/>
      <c r="M94" s="136"/>
      <c r="N94" s="136"/>
      <c r="O94" s="136"/>
      <c r="P94" s="705"/>
      <c r="Q94" s="683" t="s">
        <v>232</v>
      </c>
      <c r="R94" s="684"/>
      <c r="S94" s="353">
        <f>'（別紙２）二酸化炭素排出量計算シート【計画用】'!S94</f>
        <v>4800</v>
      </c>
      <c r="T94" s="559"/>
      <c r="U94" s="559"/>
      <c r="V94" s="559"/>
      <c r="W94" s="559"/>
      <c r="X94" s="559"/>
      <c r="Y94" s="559"/>
      <c r="Z94" s="484"/>
      <c r="AA94" s="706" t="str">
        <f t="shared" si="0"/>
        <v/>
      </c>
      <c r="AB94" s="707"/>
      <c r="AC94" s="707"/>
      <c r="AD94" s="707"/>
      <c r="AE94" s="707"/>
      <c r="AF94" s="707"/>
      <c r="AG94" s="708"/>
      <c r="AH94" s="709" t="s">
        <v>463</v>
      </c>
      <c r="AI94" s="339"/>
      <c r="AJ94" s="710"/>
    </row>
    <row r="95" spans="2:36" ht="13.5" customHeight="1">
      <c r="B95" s="658"/>
      <c r="C95" s="659"/>
      <c r="D95" s="771" t="s">
        <v>434</v>
      </c>
      <c r="E95" s="772"/>
      <c r="F95" s="772"/>
      <c r="G95" s="772"/>
      <c r="H95" s="772"/>
      <c r="I95" s="586"/>
      <c r="J95" s="404"/>
      <c r="K95" s="136"/>
      <c r="L95" s="136"/>
      <c r="M95" s="136"/>
      <c r="N95" s="136"/>
      <c r="O95" s="136"/>
      <c r="P95" s="705"/>
      <c r="Q95" s="683" t="s">
        <v>232</v>
      </c>
      <c r="R95" s="684"/>
      <c r="S95" s="353">
        <f>'（別紙２）二酸化炭素排出量計算シート【計画用】'!S95</f>
        <v>16</v>
      </c>
      <c r="T95" s="559"/>
      <c r="U95" s="559"/>
      <c r="V95" s="559"/>
      <c r="W95" s="559"/>
      <c r="X95" s="559"/>
      <c r="Y95" s="559"/>
      <c r="Z95" s="484"/>
      <c r="AA95" s="706" t="str">
        <f>IF(J95="","",J95*S95)</f>
        <v/>
      </c>
      <c r="AB95" s="707"/>
      <c r="AC95" s="707"/>
      <c r="AD95" s="707"/>
      <c r="AE95" s="707"/>
      <c r="AF95" s="707"/>
      <c r="AG95" s="708"/>
      <c r="AH95" s="709" t="s">
        <v>463</v>
      </c>
      <c r="AI95" s="339"/>
      <c r="AJ95" s="710"/>
    </row>
    <row r="96" spans="2:36" ht="13.5" customHeight="1">
      <c r="B96" s="658"/>
      <c r="C96" s="659"/>
      <c r="D96" s="771" t="s">
        <v>85</v>
      </c>
      <c r="E96" s="772"/>
      <c r="F96" s="772"/>
      <c r="G96" s="772"/>
      <c r="H96" s="772"/>
      <c r="I96" s="586"/>
      <c r="J96" s="404"/>
      <c r="K96" s="136"/>
      <c r="L96" s="136"/>
      <c r="M96" s="136"/>
      <c r="N96" s="136"/>
      <c r="O96" s="136"/>
      <c r="P96" s="705"/>
      <c r="Q96" s="683" t="s">
        <v>232</v>
      </c>
      <c r="R96" s="684"/>
      <c r="S96" s="353">
        <f>'（別紙２）二酸化炭素排出量計算シート【計画用】'!S96</f>
        <v>138</v>
      </c>
      <c r="T96" s="559"/>
      <c r="U96" s="559"/>
      <c r="V96" s="559"/>
      <c r="W96" s="559"/>
      <c r="X96" s="559"/>
      <c r="Y96" s="559"/>
      <c r="Z96" s="484"/>
      <c r="AA96" s="706" t="str">
        <f t="shared" si="0"/>
        <v/>
      </c>
      <c r="AB96" s="707"/>
      <c r="AC96" s="707"/>
      <c r="AD96" s="707"/>
      <c r="AE96" s="707"/>
      <c r="AF96" s="707"/>
      <c r="AG96" s="708"/>
      <c r="AH96" s="709" t="s">
        <v>463</v>
      </c>
      <c r="AI96" s="339"/>
      <c r="AJ96" s="710"/>
    </row>
    <row r="97" spans="2:36" ht="13.5" customHeight="1">
      <c r="B97" s="658"/>
      <c r="C97" s="659"/>
      <c r="D97" s="771" t="s">
        <v>435</v>
      </c>
      <c r="E97" s="772"/>
      <c r="F97" s="772"/>
      <c r="G97" s="772"/>
      <c r="H97" s="772"/>
      <c r="I97" s="586"/>
      <c r="J97" s="404"/>
      <c r="K97" s="136"/>
      <c r="L97" s="136"/>
      <c r="M97" s="136"/>
      <c r="N97" s="136"/>
      <c r="O97" s="136"/>
      <c r="P97" s="705"/>
      <c r="Q97" s="683" t="s">
        <v>232</v>
      </c>
      <c r="R97" s="684"/>
      <c r="S97" s="353">
        <f>'（別紙２）二酸化炭素排出量計算シート【計画用】'!S97</f>
        <v>4</v>
      </c>
      <c r="T97" s="559"/>
      <c r="U97" s="559"/>
      <c r="V97" s="559"/>
      <c r="W97" s="559"/>
      <c r="X97" s="559"/>
      <c r="Y97" s="559"/>
      <c r="Z97" s="484"/>
      <c r="AA97" s="706" t="str">
        <f>IF(J97="","",J97*S97)</f>
        <v/>
      </c>
      <c r="AB97" s="707"/>
      <c r="AC97" s="707"/>
      <c r="AD97" s="707"/>
      <c r="AE97" s="707"/>
      <c r="AF97" s="707"/>
      <c r="AG97" s="708"/>
      <c r="AH97" s="709" t="s">
        <v>463</v>
      </c>
      <c r="AI97" s="339"/>
      <c r="AJ97" s="710"/>
    </row>
    <row r="98" spans="2:36" ht="13.5" customHeight="1">
      <c r="B98" s="658"/>
      <c r="C98" s="659"/>
      <c r="D98" s="771" t="s">
        <v>86</v>
      </c>
      <c r="E98" s="772"/>
      <c r="F98" s="772"/>
      <c r="G98" s="772"/>
      <c r="H98" s="772"/>
      <c r="I98" s="586"/>
      <c r="J98" s="404"/>
      <c r="K98" s="136"/>
      <c r="L98" s="136"/>
      <c r="M98" s="136"/>
      <c r="N98" s="136"/>
      <c r="O98" s="136"/>
      <c r="P98" s="705"/>
      <c r="Q98" s="683" t="s">
        <v>232</v>
      </c>
      <c r="R98" s="684"/>
      <c r="S98" s="353">
        <f>'（別紙２）二酸化炭素排出量計算シート【計画用】'!S98</f>
        <v>3350</v>
      </c>
      <c r="T98" s="559"/>
      <c r="U98" s="559"/>
      <c r="V98" s="559"/>
      <c r="W98" s="559"/>
      <c r="X98" s="559"/>
      <c r="Y98" s="559"/>
      <c r="Z98" s="484"/>
      <c r="AA98" s="706" t="str">
        <f t="shared" si="0"/>
        <v/>
      </c>
      <c r="AB98" s="707"/>
      <c r="AC98" s="707"/>
      <c r="AD98" s="707"/>
      <c r="AE98" s="707"/>
      <c r="AF98" s="707"/>
      <c r="AG98" s="708"/>
      <c r="AH98" s="709" t="s">
        <v>463</v>
      </c>
      <c r="AI98" s="339"/>
      <c r="AJ98" s="710"/>
    </row>
    <row r="99" spans="2:36" ht="13.5" customHeight="1">
      <c r="B99" s="658"/>
      <c r="C99" s="659"/>
      <c r="D99" s="771" t="s">
        <v>98</v>
      </c>
      <c r="E99" s="772"/>
      <c r="F99" s="772"/>
      <c r="G99" s="772"/>
      <c r="H99" s="772"/>
      <c r="I99" s="586"/>
      <c r="J99" s="404"/>
      <c r="K99" s="136"/>
      <c r="L99" s="136"/>
      <c r="M99" s="136"/>
      <c r="N99" s="136"/>
      <c r="O99" s="136"/>
      <c r="P99" s="705"/>
      <c r="Q99" s="683" t="s">
        <v>232</v>
      </c>
      <c r="R99" s="684"/>
      <c r="S99" s="353">
        <f>'（別紙２）二酸化炭素排出量計算シート【計画用】'!S99</f>
        <v>8060</v>
      </c>
      <c r="T99" s="559"/>
      <c r="U99" s="559"/>
      <c r="V99" s="559"/>
      <c r="W99" s="559"/>
      <c r="X99" s="559"/>
      <c r="Y99" s="559"/>
      <c r="Z99" s="484"/>
      <c r="AA99" s="706" t="str">
        <f t="shared" si="0"/>
        <v/>
      </c>
      <c r="AB99" s="707"/>
      <c r="AC99" s="707"/>
      <c r="AD99" s="707"/>
      <c r="AE99" s="707"/>
      <c r="AF99" s="707"/>
      <c r="AG99" s="708"/>
      <c r="AH99" s="709" t="s">
        <v>463</v>
      </c>
      <c r="AI99" s="339"/>
      <c r="AJ99" s="710"/>
    </row>
    <row r="100" spans="2:36" ht="13.5" customHeight="1">
      <c r="B100" s="658"/>
      <c r="C100" s="659"/>
      <c r="D100" s="771" t="s">
        <v>436</v>
      </c>
      <c r="E100" s="772"/>
      <c r="F100" s="772"/>
      <c r="G100" s="772"/>
      <c r="H100" s="772"/>
      <c r="I100" s="586"/>
      <c r="J100" s="404"/>
      <c r="K100" s="136"/>
      <c r="L100" s="136"/>
      <c r="M100" s="136"/>
      <c r="N100" s="136"/>
      <c r="O100" s="136"/>
      <c r="P100" s="705"/>
      <c r="Q100" s="683" t="s">
        <v>232</v>
      </c>
      <c r="R100" s="684"/>
      <c r="S100" s="353">
        <f>'（別紙２）二酸化炭素排出量計算シート【計画用】'!S100</f>
        <v>1330</v>
      </c>
      <c r="T100" s="559"/>
      <c r="U100" s="559"/>
      <c r="V100" s="559"/>
      <c r="W100" s="559"/>
      <c r="X100" s="559"/>
      <c r="Y100" s="559"/>
      <c r="Z100" s="484"/>
      <c r="AA100" s="706" t="str">
        <f>IF(J100="","",J100*S100)</f>
        <v/>
      </c>
      <c r="AB100" s="707"/>
      <c r="AC100" s="707"/>
      <c r="AD100" s="707"/>
      <c r="AE100" s="707"/>
      <c r="AF100" s="707"/>
      <c r="AG100" s="708"/>
      <c r="AH100" s="709" t="s">
        <v>463</v>
      </c>
      <c r="AI100" s="339"/>
      <c r="AJ100" s="710"/>
    </row>
    <row r="101" spans="2:36" ht="13.5" customHeight="1">
      <c r="B101" s="658"/>
      <c r="C101" s="659"/>
      <c r="D101" s="771" t="s">
        <v>437</v>
      </c>
      <c r="E101" s="567"/>
      <c r="F101" s="567"/>
      <c r="G101" s="567"/>
      <c r="H101" s="567"/>
      <c r="I101" s="943"/>
      <c r="J101" s="404"/>
      <c r="K101" s="136"/>
      <c r="L101" s="136"/>
      <c r="M101" s="136"/>
      <c r="N101" s="136"/>
      <c r="O101" s="136"/>
      <c r="P101" s="705"/>
      <c r="Q101" s="683" t="s">
        <v>232</v>
      </c>
      <c r="R101" s="684"/>
      <c r="S101" s="353">
        <f>'（別紙２）二酸化炭素排出量計算シート【計画用】'!S101</f>
        <v>1210</v>
      </c>
      <c r="T101" s="559"/>
      <c r="U101" s="559"/>
      <c r="V101" s="559"/>
      <c r="W101" s="559"/>
      <c r="X101" s="559"/>
      <c r="Y101" s="559"/>
      <c r="Z101" s="484"/>
      <c r="AA101" s="706" t="str">
        <f>IF(J101="","",J101*S101)</f>
        <v/>
      </c>
      <c r="AB101" s="707"/>
      <c r="AC101" s="707"/>
      <c r="AD101" s="707"/>
      <c r="AE101" s="707"/>
      <c r="AF101" s="707"/>
      <c r="AG101" s="708"/>
      <c r="AH101" s="709" t="s">
        <v>463</v>
      </c>
      <c r="AI101" s="339"/>
      <c r="AJ101" s="710"/>
    </row>
    <row r="102" spans="2:36" ht="13.5" customHeight="1">
      <c r="B102" s="658"/>
      <c r="C102" s="659"/>
      <c r="D102" s="771" t="s">
        <v>87</v>
      </c>
      <c r="E102" s="772"/>
      <c r="F102" s="772"/>
      <c r="G102" s="772"/>
      <c r="H102" s="772"/>
      <c r="I102" s="586"/>
      <c r="J102" s="404"/>
      <c r="K102" s="136"/>
      <c r="L102" s="136"/>
      <c r="M102" s="136"/>
      <c r="N102" s="136"/>
      <c r="O102" s="136"/>
      <c r="P102" s="705"/>
      <c r="Q102" s="683" t="s">
        <v>232</v>
      </c>
      <c r="R102" s="684"/>
      <c r="S102" s="353">
        <f>'（別紙２）二酸化炭素排出量計算シート【計画用】'!S102</f>
        <v>716</v>
      </c>
      <c r="T102" s="559"/>
      <c r="U102" s="559"/>
      <c r="V102" s="559"/>
      <c r="W102" s="559"/>
      <c r="X102" s="559"/>
      <c r="Y102" s="559"/>
      <c r="Z102" s="484"/>
      <c r="AA102" s="706" t="str">
        <f t="shared" si="0"/>
        <v/>
      </c>
      <c r="AB102" s="707"/>
      <c r="AC102" s="707"/>
      <c r="AD102" s="707"/>
      <c r="AE102" s="707"/>
      <c r="AF102" s="707"/>
      <c r="AG102" s="708"/>
      <c r="AH102" s="709" t="s">
        <v>463</v>
      </c>
      <c r="AI102" s="339"/>
      <c r="AJ102" s="710"/>
    </row>
    <row r="103" spans="2:36" ht="13.5" customHeight="1">
      <c r="B103" s="658"/>
      <c r="C103" s="659"/>
      <c r="D103" s="771" t="s">
        <v>438</v>
      </c>
      <c r="E103" s="772"/>
      <c r="F103" s="772"/>
      <c r="G103" s="772"/>
      <c r="H103" s="772"/>
      <c r="I103" s="586"/>
      <c r="J103" s="404"/>
      <c r="K103" s="136"/>
      <c r="L103" s="136"/>
      <c r="M103" s="136"/>
      <c r="N103" s="136"/>
      <c r="O103" s="136"/>
      <c r="P103" s="705"/>
      <c r="Q103" s="683" t="s">
        <v>232</v>
      </c>
      <c r="R103" s="684"/>
      <c r="S103" s="353">
        <f>'（別紙２）二酸化炭素排出量計算シート【計画用】'!S103</f>
        <v>858</v>
      </c>
      <c r="T103" s="559"/>
      <c r="U103" s="559"/>
      <c r="V103" s="559"/>
      <c r="W103" s="559"/>
      <c r="X103" s="559"/>
      <c r="Y103" s="559"/>
      <c r="Z103" s="484"/>
      <c r="AA103" s="706" t="str">
        <f>IF(J103="","",J103*S103)</f>
        <v/>
      </c>
      <c r="AB103" s="707"/>
      <c r="AC103" s="707"/>
      <c r="AD103" s="707"/>
      <c r="AE103" s="707"/>
      <c r="AF103" s="707"/>
      <c r="AG103" s="708"/>
      <c r="AH103" s="709" t="s">
        <v>463</v>
      </c>
      <c r="AI103" s="339"/>
      <c r="AJ103" s="710"/>
    </row>
    <row r="104" spans="2:36" ht="13.5" customHeight="1">
      <c r="B104" s="658"/>
      <c r="C104" s="659"/>
      <c r="D104" s="771" t="s">
        <v>439</v>
      </c>
      <c r="E104" s="772"/>
      <c r="F104" s="772"/>
      <c r="G104" s="772"/>
      <c r="H104" s="772"/>
      <c r="I104" s="586"/>
      <c r="J104" s="404"/>
      <c r="K104" s="136"/>
      <c r="L104" s="136"/>
      <c r="M104" s="136"/>
      <c r="N104" s="136"/>
      <c r="O104" s="136"/>
      <c r="P104" s="705"/>
      <c r="Q104" s="683" t="s">
        <v>232</v>
      </c>
      <c r="R104" s="684"/>
      <c r="S104" s="353">
        <f>'（別紙２）二酸化炭素排出量計算シート【計画用】'!S104</f>
        <v>804</v>
      </c>
      <c r="T104" s="559"/>
      <c r="U104" s="559"/>
      <c r="V104" s="559"/>
      <c r="W104" s="559"/>
      <c r="X104" s="559"/>
      <c r="Y104" s="559"/>
      <c r="Z104" s="484"/>
      <c r="AA104" s="706" t="str">
        <f>IF(J104="","",J104*S104)</f>
        <v/>
      </c>
      <c r="AB104" s="707"/>
      <c r="AC104" s="707"/>
      <c r="AD104" s="707"/>
      <c r="AE104" s="707"/>
      <c r="AF104" s="707"/>
      <c r="AG104" s="708"/>
      <c r="AH104" s="709" t="s">
        <v>463</v>
      </c>
      <c r="AI104" s="339"/>
      <c r="AJ104" s="710"/>
    </row>
    <row r="105" spans="2:36" ht="13.5" customHeight="1">
      <c r="B105" s="658"/>
      <c r="C105" s="659"/>
      <c r="D105" s="942" t="s">
        <v>217</v>
      </c>
      <c r="E105" s="567"/>
      <c r="F105" s="567"/>
      <c r="G105" s="567"/>
      <c r="H105" s="567"/>
      <c r="I105" s="943"/>
      <c r="J105" s="404"/>
      <c r="K105" s="136"/>
      <c r="L105" s="136"/>
      <c r="M105" s="136"/>
      <c r="N105" s="136"/>
      <c r="O105" s="136"/>
      <c r="P105" s="705"/>
      <c r="Q105" s="683" t="s">
        <v>232</v>
      </c>
      <c r="R105" s="684"/>
      <c r="S105" s="353">
        <f>'（別紙２）二酸化炭素排出量計算シート【計画用】'!S105</f>
        <v>1650</v>
      </c>
      <c r="T105" s="559"/>
      <c r="U105" s="559"/>
      <c r="V105" s="559"/>
      <c r="W105" s="559"/>
      <c r="X105" s="559"/>
      <c r="Y105" s="559"/>
      <c r="Z105" s="484"/>
      <c r="AA105" s="706" t="str">
        <f t="shared" si="0"/>
        <v/>
      </c>
      <c r="AB105" s="707"/>
      <c r="AC105" s="707"/>
      <c r="AD105" s="707"/>
      <c r="AE105" s="707"/>
      <c r="AF105" s="707"/>
      <c r="AG105" s="708"/>
      <c r="AH105" s="709" t="s">
        <v>463</v>
      </c>
      <c r="AI105" s="339"/>
      <c r="AJ105" s="710"/>
    </row>
    <row r="106" spans="2:36" ht="13.5" customHeight="1">
      <c r="B106" s="658"/>
      <c r="C106" s="659"/>
      <c r="D106" s="166" t="s">
        <v>65</v>
      </c>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711" t="str">
        <f>IF(SUM(AA87:AG105)=0,"",ROUND(SUM(AA87:AG105),-INT(LOG(ABS(SUM(AA87:AG105))))-1+3))</f>
        <v/>
      </c>
      <c r="AB106" s="712"/>
      <c r="AC106" s="712"/>
      <c r="AD106" s="712"/>
      <c r="AE106" s="712"/>
      <c r="AF106" s="712"/>
      <c r="AG106" s="713"/>
      <c r="AH106" s="934" t="s">
        <v>462</v>
      </c>
      <c r="AI106" s="935"/>
      <c r="AJ106" s="936"/>
    </row>
    <row r="107" spans="2:36" ht="13.5" customHeight="1" thickBot="1">
      <c r="B107" s="660"/>
      <c r="C107" s="661"/>
      <c r="D107" s="922"/>
      <c r="E107" s="923"/>
      <c r="F107" s="923"/>
      <c r="G107" s="923"/>
      <c r="H107" s="923"/>
      <c r="I107" s="923"/>
      <c r="J107" s="923"/>
      <c r="K107" s="923"/>
      <c r="L107" s="923"/>
      <c r="M107" s="923"/>
      <c r="N107" s="923"/>
      <c r="O107" s="923"/>
      <c r="P107" s="923"/>
      <c r="Q107" s="923"/>
      <c r="R107" s="923"/>
      <c r="S107" s="923"/>
      <c r="T107" s="923"/>
      <c r="U107" s="923"/>
      <c r="V107" s="923"/>
      <c r="W107" s="923"/>
      <c r="X107" s="923"/>
      <c r="Y107" s="923"/>
      <c r="Z107" s="923"/>
      <c r="AA107" s="714"/>
      <c r="AB107" s="715"/>
      <c r="AC107" s="715"/>
      <c r="AD107" s="715"/>
      <c r="AE107" s="715"/>
      <c r="AF107" s="715"/>
      <c r="AG107" s="716"/>
      <c r="AH107" s="915"/>
      <c r="AI107" s="916"/>
      <c r="AJ107" s="917"/>
    </row>
    <row r="108" spans="2:36" ht="13.5" customHeight="1">
      <c r="B108" s="656" t="s">
        <v>341</v>
      </c>
      <c r="C108" s="657"/>
      <c r="D108" s="925" t="s">
        <v>88</v>
      </c>
      <c r="E108" s="926"/>
      <c r="F108" s="926"/>
      <c r="G108" s="926"/>
      <c r="H108" s="926"/>
      <c r="I108" s="927"/>
      <c r="J108" s="928"/>
      <c r="K108" s="929"/>
      <c r="L108" s="929"/>
      <c r="M108" s="929"/>
      <c r="N108" s="929"/>
      <c r="O108" s="929"/>
      <c r="P108" s="930"/>
      <c r="Q108" s="940" t="s">
        <v>232</v>
      </c>
      <c r="R108" s="941"/>
      <c r="S108" s="604">
        <f>'（別紙２）二酸化炭素排出量計算シート【計画用】'!S108</f>
        <v>6630</v>
      </c>
      <c r="T108" s="600"/>
      <c r="U108" s="600"/>
      <c r="V108" s="600"/>
      <c r="W108" s="600"/>
      <c r="X108" s="600"/>
      <c r="Y108" s="600"/>
      <c r="Z108" s="609"/>
      <c r="AA108" s="921" t="str">
        <f t="shared" ref="AA108:AA115" si="1">IF(J108="","",J108*S108)</f>
        <v/>
      </c>
      <c r="AB108" s="728"/>
      <c r="AC108" s="728"/>
      <c r="AD108" s="728"/>
      <c r="AE108" s="728"/>
      <c r="AF108" s="728"/>
      <c r="AG108" s="729"/>
      <c r="AH108" s="876" t="s">
        <v>463</v>
      </c>
      <c r="AI108" s="877"/>
      <c r="AJ108" s="882"/>
    </row>
    <row r="109" spans="2:36" ht="13.5" customHeight="1">
      <c r="B109" s="658"/>
      <c r="C109" s="659"/>
      <c r="D109" s="771" t="s">
        <v>89</v>
      </c>
      <c r="E109" s="772"/>
      <c r="F109" s="772"/>
      <c r="G109" s="772"/>
      <c r="H109" s="772"/>
      <c r="I109" s="586"/>
      <c r="J109" s="404"/>
      <c r="K109" s="136"/>
      <c r="L109" s="136"/>
      <c r="M109" s="136"/>
      <c r="N109" s="136"/>
      <c r="O109" s="136"/>
      <c r="P109" s="705"/>
      <c r="Q109" s="682" t="s">
        <v>232</v>
      </c>
      <c r="R109" s="224"/>
      <c r="S109" s="353">
        <f>'（別紙２）二酸化炭素排出量計算シート【計画用】'!S109</f>
        <v>11100</v>
      </c>
      <c r="T109" s="559"/>
      <c r="U109" s="559"/>
      <c r="V109" s="559"/>
      <c r="W109" s="559"/>
      <c r="X109" s="559"/>
      <c r="Y109" s="559"/>
      <c r="Z109" s="484"/>
      <c r="AA109" s="706" t="str">
        <f t="shared" si="1"/>
        <v/>
      </c>
      <c r="AB109" s="707"/>
      <c r="AC109" s="707"/>
      <c r="AD109" s="707"/>
      <c r="AE109" s="707"/>
      <c r="AF109" s="707"/>
      <c r="AG109" s="708"/>
      <c r="AH109" s="709" t="s">
        <v>463</v>
      </c>
      <c r="AI109" s="339"/>
      <c r="AJ109" s="710"/>
    </row>
    <row r="110" spans="2:36" ht="13.5" customHeight="1">
      <c r="B110" s="658"/>
      <c r="C110" s="659"/>
      <c r="D110" s="771" t="s">
        <v>90</v>
      </c>
      <c r="E110" s="772"/>
      <c r="F110" s="772"/>
      <c r="G110" s="772"/>
      <c r="H110" s="772"/>
      <c r="I110" s="586"/>
      <c r="J110" s="404"/>
      <c r="K110" s="136"/>
      <c r="L110" s="136"/>
      <c r="M110" s="136"/>
      <c r="N110" s="136"/>
      <c r="O110" s="136"/>
      <c r="P110" s="705"/>
      <c r="Q110" s="682" t="s">
        <v>232</v>
      </c>
      <c r="R110" s="224"/>
      <c r="S110" s="353">
        <f>'（別紙２）二酸化炭素排出量計算シート【計画用】'!S110</f>
        <v>8900</v>
      </c>
      <c r="T110" s="559"/>
      <c r="U110" s="559"/>
      <c r="V110" s="559"/>
      <c r="W110" s="559"/>
      <c r="X110" s="559"/>
      <c r="Y110" s="559"/>
      <c r="Z110" s="484"/>
      <c r="AA110" s="706" t="str">
        <f t="shared" si="1"/>
        <v/>
      </c>
      <c r="AB110" s="707"/>
      <c r="AC110" s="707"/>
      <c r="AD110" s="707"/>
      <c r="AE110" s="707"/>
      <c r="AF110" s="707"/>
      <c r="AG110" s="708"/>
      <c r="AH110" s="709" t="s">
        <v>463</v>
      </c>
      <c r="AI110" s="339"/>
      <c r="AJ110" s="710"/>
    </row>
    <row r="111" spans="2:36" ht="13.5" customHeight="1">
      <c r="B111" s="658"/>
      <c r="C111" s="659"/>
      <c r="D111" s="937" t="s">
        <v>440</v>
      </c>
      <c r="E111" s="938"/>
      <c r="F111" s="938"/>
      <c r="G111" s="938"/>
      <c r="H111" s="938"/>
      <c r="I111" s="939"/>
      <c r="J111" s="404"/>
      <c r="K111" s="136"/>
      <c r="L111" s="136"/>
      <c r="M111" s="136"/>
      <c r="N111" s="136"/>
      <c r="O111" s="136"/>
      <c r="P111" s="705"/>
      <c r="Q111" s="682" t="s">
        <v>232</v>
      </c>
      <c r="R111" s="224"/>
      <c r="S111" s="353">
        <f>'（別紙２）二酸化炭素排出量計算シート【計画用】'!S111</f>
        <v>9200</v>
      </c>
      <c r="T111" s="559"/>
      <c r="U111" s="559"/>
      <c r="V111" s="559"/>
      <c r="W111" s="559"/>
      <c r="X111" s="559"/>
      <c r="Y111" s="559"/>
      <c r="Z111" s="484"/>
      <c r="AA111" s="706" t="str">
        <f>IF(J111="","",J111*S111)</f>
        <v/>
      </c>
      <c r="AB111" s="707"/>
      <c r="AC111" s="707"/>
      <c r="AD111" s="707"/>
      <c r="AE111" s="707"/>
      <c r="AF111" s="707"/>
      <c r="AG111" s="708"/>
      <c r="AH111" s="709" t="s">
        <v>463</v>
      </c>
      <c r="AI111" s="339"/>
      <c r="AJ111" s="710"/>
    </row>
    <row r="112" spans="2:36" ht="13.5" customHeight="1">
      <c r="B112" s="658"/>
      <c r="C112" s="659"/>
      <c r="D112" s="771" t="s">
        <v>91</v>
      </c>
      <c r="E112" s="772"/>
      <c r="F112" s="772"/>
      <c r="G112" s="772"/>
      <c r="H112" s="772"/>
      <c r="I112" s="586"/>
      <c r="J112" s="404"/>
      <c r="K112" s="136"/>
      <c r="L112" s="136"/>
      <c r="M112" s="136"/>
      <c r="N112" s="136"/>
      <c r="O112" s="136"/>
      <c r="P112" s="705"/>
      <c r="Q112" s="682" t="s">
        <v>232</v>
      </c>
      <c r="R112" s="224"/>
      <c r="S112" s="353">
        <f>'（別紙２）二酸化炭素排出量計算シート【計画用】'!S112</f>
        <v>9200</v>
      </c>
      <c r="T112" s="559"/>
      <c r="U112" s="559"/>
      <c r="V112" s="559"/>
      <c r="W112" s="559"/>
      <c r="X112" s="559"/>
      <c r="Y112" s="559"/>
      <c r="Z112" s="484"/>
      <c r="AA112" s="706" t="str">
        <f t="shared" si="1"/>
        <v/>
      </c>
      <c r="AB112" s="707"/>
      <c r="AC112" s="707"/>
      <c r="AD112" s="707"/>
      <c r="AE112" s="707"/>
      <c r="AF112" s="707"/>
      <c r="AG112" s="708"/>
      <c r="AH112" s="709" t="s">
        <v>463</v>
      </c>
      <c r="AI112" s="339"/>
      <c r="AJ112" s="710"/>
    </row>
    <row r="113" spans="2:36" ht="13.5" customHeight="1">
      <c r="B113" s="658"/>
      <c r="C113" s="659"/>
      <c r="D113" s="771" t="s">
        <v>92</v>
      </c>
      <c r="E113" s="772"/>
      <c r="F113" s="772"/>
      <c r="G113" s="772"/>
      <c r="H113" s="772"/>
      <c r="I113" s="586"/>
      <c r="J113" s="404"/>
      <c r="K113" s="136"/>
      <c r="L113" s="136"/>
      <c r="M113" s="136"/>
      <c r="N113" s="136"/>
      <c r="O113" s="136"/>
      <c r="P113" s="705"/>
      <c r="Q113" s="682" t="s">
        <v>232</v>
      </c>
      <c r="R113" s="224"/>
      <c r="S113" s="353">
        <f>'（別紙２）二酸化炭素排出量計算シート【計画用】'!S113</f>
        <v>9540</v>
      </c>
      <c r="T113" s="559"/>
      <c r="U113" s="559"/>
      <c r="V113" s="559"/>
      <c r="W113" s="559"/>
      <c r="X113" s="559"/>
      <c r="Y113" s="559"/>
      <c r="Z113" s="484"/>
      <c r="AA113" s="706" t="str">
        <f t="shared" si="1"/>
        <v/>
      </c>
      <c r="AB113" s="707"/>
      <c r="AC113" s="707"/>
      <c r="AD113" s="707"/>
      <c r="AE113" s="707"/>
      <c r="AF113" s="707"/>
      <c r="AG113" s="708"/>
      <c r="AH113" s="709" t="s">
        <v>463</v>
      </c>
      <c r="AI113" s="339"/>
      <c r="AJ113" s="710"/>
    </row>
    <row r="114" spans="2:36" ht="13.5" customHeight="1">
      <c r="B114" s="658"/>
      <c r="C114" s="659"/>
      <c r="D114" s="771" t="s">
        <v>93</v>
      </c>
      <c r="E114" s="772"/>
      <c r="F114" s="772"/>
      <c r="G114" s="772"/>
      <c r="H114" s="772"/>
      <c r="I114" s="586"/>
      <c r="J114" s="404"/>
      <c r="K114" s="136"/>
      <c r="L114" s="136"/>
      <c r="M114" s="136"/>
      <c r="N114" s="136"/>
      <c r="O114" s="136"/>
      <c r="P114" s="705"/>
      <c r="Q114" s="682" t="s">
        <v>232</v>
      </c>
      <c r="R114" s="224"/>
      <c r="S114" s="353">
        <f>'（別紙２）二酸化炭素排出量計算シート【計画用】'!S114</f>
        <v>8550</v>
      </c>
      <c r="T114" s="559"/>
      <c r="U114" s="559"/>
      <c r="V114" s="559"/>
      <c r="W114" s="559"/>
      <c r="X114" s="559"/>
      <c r="Y114" s="559"/>
      <c r="Z114" s="484"/>
      <c r="AA114" s="706" t="str">
        <f t="shared" si="1"/>
        <v/>
      </c>
      <c r="AB114" s="707"/>
      <c r="AC114" s="707"/>
      <c r="AD114" s="707"/>
      <c r="AE114" s="707"/>
      <c r="AF114" s="707"/>
      <c r="AG114" s="708"/>
      <c r="AH114" s="709" t="s">
        <v>463</v>
      </c>
      <c r="AI114" s="339"/>
      <c r="AJ114" s="710"/>
    </row>
    <row r="115" spans="2:36" ht="13.5" customHeight="1">
      <c r="B115" s="658"/>
      <c r="C115" s="659"/>
      <c r="D115" s="771" t="s">
        <v>94</v>
      </c>
      <c r="E115" s="772"/>
      <c r="F115" s="772"/>
      <c r="G115" s="772"/>
      <c r="H115" s="772"/>
      <c r="I115" s="586"/>
      <c r="J115" s="404"/>
      <c r="K115" s="136"/>
      <c r="L115" s="136"/>
      <c r="M115" s="136"/>
      <c r="N115" s="136"/>
      <c r="O115" s="136"/>
      <c r="P115" s="705"/>
      <c r="Q115" s="682" t="s">
        <v>232</v>
      </c>
      <c r="R115" s="224"/>
      <c r="S115" s="353">
        <f>'（別紙２）二酸化炭素排出量計算シート【計画用】'!S115</f>
        <v>7910</v>
      </c>
      <c r="T115" s="559"/>
      <c r="U115" s="559"/>
      <c r="V115" s="559"/>
      <c r="W115" s="559"/>
      <c r="X115" s="559"/>
      <c r="Y115" s="559"/>
      <c r="Z115" s="484"/>
      <c r="AA115" s="706" t="str">
        <f t="shared" si="1"/>
        <v/>
      </c>
      <c r="AB115" s="707"/>
      <c r="AC115" s="707"/>
      <c r="AD115" s="707"/>
      <c r="AE115" s="707"/>
      <c r="AF115" s="707"/>
      <c r="AG115" s="708"/>
      <c r="AH115" s="709" t="s">
        <v>463</v>
      </c>
      <c r="AI115" s="339"/>
      <c r="AJ115" s="710"/>
    </row>
    <row r="116" spans="2:36" ht="13.5" customHeight="1">
      <c r="B116" s="658"/>
      <c r="C116" s="659"/>
      <c r="D116" s="771" t="s">
        <v>441</v>
      </c>
      <c r="E116" s="772"/>
      <c r="F116" s="772"/>
      <c r="G116" s="772"/>
      <c r="H116" s="772"/>
      <c r="I116" s="586"/>
      <c r="J116" s="404"/>
      <c r="K116" s="136"/>
      <c r="L116" s="136"/>
      <c r="M116" s="136"/>
      <c r="N116" s="136"/>
      <c r="O116" s="136"/>
      <c r="P116" s="705"/>
      <c r="Q116" s="682" t="s">
        <v>232</v>
      </c>
      <c r="R116" s="224"/>
      <c r="S116" s="353">
        <f>'（別紙２）二酸化炭素排出量計算シート【計画用】'!S116</f>
        <v>7190</v>
      </c>
      <c r="T116" s="559"/>
      <c r="U116" s="559"/>
      <c r="V116" s="559"/>
      <c r="W116" s="559"/>
      <c r="X116" s="559"/>
      <c r="Y116" s="559"/>
      <c r="Z116" s="484"/>
      <c r="AA116" s="706" t="str">
        <f>IF(J116="","",J116*S116)</f>
        <v/>
      </c>
      <c r="AB116" s="707"/>
      <c r="AC116" s="707"/>
      <c r="AD116" s="707"/>
      <c r="AE116" s="707"/>
      <c r="AF116" s="707"/>
      <c r="AG116" s="708"/>
      <c r="AH116" s="709" t="s">
        <v>463</v>
      </c>
      <c r="AI116" s="339"/>
      <c r="AJ116" s="710"/>
    </row>
    <row r="117" spans="2:36" ht="13.5" customHeight="1">
      <c r="B117" s="658"/>
      <c r="C117" s="659"/>
      <c r="D117" s="166" t="s">
        <v>65</v>
      </c>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931" t="str">
        <f>IF(SUM(AA108:AG116)=0,"",ROUND(SUM(AA108:AG116),-INT(LOG(ABS(SUM(AA108:AG116))))-1+3))</f>
        <v/>
      </c>
      <c r="AB117" s="932"/>
      <c r="AC117" s="932"/>
      <c r="AD117" s="932"/>
      <c r="AE117" s="932"/>
      <c r="AF117" s="932"/>
      <c r="AG117" s="933"/>
      <c r="AH117" s="934" t="s">
        <v>462</v>
      </c>
      <c r="AI117" s="935"/>
      <c r="AJ117" s="936"/>
    </row>
    <row r="118" spans="2:36" ht="13.5" customHeight="1" thickBot="1">
      <c r="B118" s="660"/>
      <c r="C118" s="661"/>
      <c r="D118" s="922"/>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3"/>
      <c r="AA118" s="714"/>
      <c r="AB118" s="715"/>
      <c r="AC118" s="715"/>
      <c r="AD118" s="715"/>
      <c r="AE118" s="715"/>
      <c r="AF118" s="715"/>
      <c r="AG118" s="716"/>
      <c r="AH118" s="915"/>
      <c r="AI118" s="916"/>
      <c r="AJ118" s="917"/>
    </row>
    <row r="119" spans="2:36" ht="13.5" customHeight="1">
      <c r="B119" s="1215" t="s">
        <v>76</v>
      </c>
      <c r="C119" s="1216"/>
      <c r="D119" s="1216"/>
      <c r="E119" s="1216"/>
      <c r="F119" s="1216"/>
      <c r="G119" s="1216"/>
      <c r="H119" s="1216"/>
      <c r="I119" s="1217"/>
      <c r="J119" s="406"/>
      <c r="K119" s="349"/>
      <c r="L119" s="349"/>
      <c r="M119" s="349"/>
      <c r="N119" s="349"/>
      <c r="O119" s="349"/>
      <c r="P119" s="752"/>
      <c r="Q119" s="756" t="s">
        <v>232</v>
      </c>
      <c r="R119" s="229"/>
      <c r="S119" s="109">
        <f>'（別紙２）二酸化炭素排出量計算シート【計画用】'!S119</f>
        <v>23500</v>
      </c>
      <c r="T119" s="110"/>
      <c r="U119" s="110"/>
      <c r="V119" s="110"/>
      <c r="W119" s="110"/>
      <c r="X119" s="110"/>
      <c r="Y119" s="110"/>
      <c r="Z119" s="110"/>
      <c r="AA119" s="761" t="str">
        <f>IF(SUM(J119)=0,"",ROUND(J119*S119,-INT(LOG(ABS(J119*S119)))-1+3))</f>
        <v/>
      </c>
      <c r="AB119" s="762"/>
      <c r="AC119" s="762"/>
      <c r="AD119" s="762"/>
      <c r="AE119" s="762"/>
      <c r="AF119" s="762"/>
      <c r="AG119" s="763"/>
      <c r="AH119" s="1221" t="s">
        <v>462</v>
      </c>
      <c r="AI119" s="1222"/>
      <c r="AJ119" s="1223"/>
    </row>
    <row r="120" spans="2:36" ht="13.5" customHeight="1" thickBot="1">
      <c r="B120" s="1218"/>
      <c r="C120" s="1219"/>
      <c r="D120" s="1219"/>
      <c r="E120" s="1219"/>
      <c r="F120" s="1219"/>
      <c r="G120" s="1219"/>
      <c r="H120" s="1219"/>
      <c r="I120" s="1220"/>
      <c r="J120" s="753"/>
      <c r="K120" s="754"/>
      <c r="L120" s="754"/>
      <c r="M120" s="754"/>
      <c r="N120" s="754"/>
      <c r="O120" s="754"/>
      <c r="P120" s="755"/>
      <c r="Q120" s="757"/>
      <c r="R120" s="758"/>
      <c r="S120" s="759"/>
      <c r="T120" s="760"/>
      <c r="U120" s="760"/>
      <c r="V120" s="760"/>
      <c r="W120" s="760"/>
      <c r="X120" s="760"/>
      <c r="Y120" s="760"/>
      <c r="Z120" s="760"/>
      <c r="AA120" s="714"/>
      <c r="AB120" s="715"/>
      <c r="AC120" s="715"/>
      <c r="AD120" s="715"/>
      <c r="AE120" s="715"/>
      <c r="AF120" s="715"/>
      <c r="AG120" s="716"/>
      <c r="AH120" s="915"/>
      <c r="AI120" s="916"/>
      <c r="AJ120" s="917"/>
    </row>
    <row r="121" spans="2:36" ht="13.5" customHeight="1">
      <c r="B121" s="1215" t="s">
        <v>417</v>
      </c>
      <c r="C121" s="1216"/>
      <c r="D121" s="1216"/>
      <c r="E121" s="1216"/>
      <c r="F121" s="1216"/>
      <c r="G121" s="1216"/>
      <c r="H121" s="1216"/>
      <c r="I121" s="1217"/>
      <c r="J121" s="406"/>
      <c r="K121" s="349"/>
      <c r="L121" s="349"/>
      <c r="M121" s="349"/>
      <c r="N121" s="349"/>
      <c r="O121" s="349"/>
      <c r="P121" s="752"/>
      <c r="Q121" s="756" t="s">
        <v>232</v>
      </c>
      <c r="R121" s="229"/>
      <c r="S121" s="109">
        <f>'（別紙２）二酸化炭素排出量計算シート【計画用】'!S121</f>
        <v>16100</v>
      </c>
      <c r="T121" s="110"/>
      <c r="U121" s="110"/>
      <c r="V121" s="110"/>
      <c r="W121" s="110"/>
      <c r="X121" s="110"/>
      <c r="Y121" s="110"/>
      <c r="Z121" s="110"/>
      <c r="AA121" s="761" t="str">
        <f>IF(SUM(J121)=0,"",ROUND(J121*S121,-INT(LOG(ABS(J121*S121)))-1+3))</f>
        <v/>
      </c>
      <c r="AB121" s="762"/>
      <c r="AC121" s="762"/>
      <c r="AD121" s="762"/>
      <c r="AE121" s="762"/>
      <c r="AF121" s="762"/>
      <c r="AG121" s="763"/>
      <c r="AH121" s="1221" t="s">
        <v>462</v>
      </c>
      <c r="AI121" s="1222"/>
      <c r="AJ121" s="1223"/>
    </row>
    <row r="122" spans="2:36" ht="13.5" customHeight="1" thickBot="1">
      <c r="B122" s="1218"/>
      <c r="C122" s="1219"/>
      <c r="D122" s="1219"/>
      <c r="E122" s="1219"/>
      <c r="F122" s="1219"/>
      <c r="G122" s="1219"/>
      <c r="H122" s="1219"/>
      <c r="I122" s="1220"/>
      <c r="J122" s="753"/>
      <c r="K122" s="754"/>
      <c r="L122" s="754"/>
      <c r="M122" s="754"/>
      <c r="N122" s="754"/>
      <c r="O122" s="754"/>
      <c r="P122" s="755"/>
      <c r="Q122" s="757"/>
      <c r="R122" s="758"/>
      <c r="S122" s="759"/>
      <c r="T122" s="760"/>
      <c r="U122" s="760"/>
      <c r="V122" s="760"/>
      <c r="W122" s="760"/>
      <c r="X122" s="760"/>
      <c r="Y122" s="760"/>
      <c r="Z122" s="760"/>
      <c r="AA122" s="714"/>
      <c r="AB122" s="715"/>
      <c r="AC122" s="715"/>
      <c r="AD122" s="715"/>
      <c r="AE122" s="715"/>
      <c r="AF122" s="715"/>
      <c r="AG122" s="716"/>
      <c r="AH122" s="915"/>
      <c r="AI122" s="916"/>
      <c r="AJ122" s="917"/>
    </row>
    <row r="123" spans="2:36" ht="13.5" customHeight="1"/>
    <row r="124" spans="2:36" ht="21" customHeight="1">
      <c r="B124" s="1" t="s">
        <v>220</v>
      </c>
      <c r="C124" s="1">
        <v>1</v>
      </c>
      <c r="D124" s="924" t="s">
        <v>479</v>
      </c>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4"/>
      <c r="AA124" s="924"/>
      <c r="AB124" s="924"/>
      <c r="AC124" s="924"/>
      <c r="AD124" s="924"/>
      <c r="AE124" s="924"/>
      <c r="AF124" s="924"/>
      <c r="AG124" s="924"/>
      <c r="AH124" s="924"/>
      <c r="AI124" s="924"/>
      <c r="AJ124" s="924"/>
    </row>
    <row r="125" spans="2:36" ht="13.5" customHeight="1">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row>
    <row r="126" spans="2:36" ht="13.5" customHeight="1">
      <c r="C126" s="1">
        <v>2</v>
      </c>
      <c r="D126" s="193" t="s">
        <v>451</v>
      </c>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93"/>
      <c r="AI126" s="193"/>
      <c r="AJ126" s="193"/>
    </row>
    <row r="127" spans="2:36" ht="13.5" customHeight="1">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row>
    <row r="128" spans="2:36" ht="13.5" customHeight="1">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row>
    <row r="129" spans="3:36" ht="13.5" customHeight="1">
      <c r="C129" s="1">
        <v>3</v>
      </c>
      <c r="D129" s="193" t="s">
        <v>391</v>
      </c>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row>
    <row r="130" spans="3:36" ht="13.5" customHeight="1">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formatCells="0" formatColumns="0" formatRows="0" insertHyperlinks="0"/>
  <mergeCells count="428">
    <mergeCell ref="O49:Q50"/>
    <mergeCell ref="R49:T50"/>
    <mergeCell ref="O30:T31"/>
    <mergeCell ref="O32:T33"/>
    <mergeCell ref="O34:T35"/>
    <mergeCell ref="O36:T37"/>
    <mergeCell ref="O38:T39"/>
    <mergeCell ref="D49:G50"/>
    <mergeCell ref="AC49:AG50"/>
    <mergeCell ref="L47:N48"/>
    <mergeCell ref="D30:E35"/>
    <mergeCell ref="F30:G30"/>
    <mergeCell ref="F31:G31"/>
    <mergeCell ref="F32:G32"/>
    <mergeCell ref="F33:G33"/>
    <mergeCell ref="F34:G34"/>
    <mergeCell ref="F35:G35"/>
    <mergeCell ref="D36:G37"/>
    <mergeCell ref="D38:G38"/>
    <mergeCell ref="D39:G39"/>
    <mergeCell ref="AC32:AG33"/>
    <mergeCell ref="AH49:AJ50"/>
    <mergeCell ref="AH53:AJ54"/>
    <mergeCell ref="D51:AB52"/>
    <mergeCell ref="AC51:AG52"/>
    <mergeCell ref="AH51:AJ52"/>
    <mergeCell ref="B42:C52"/>
    <mergeCell ref="D42:G44"/>
    <mergeCell ref="D45:G46"/>
    <mergeCell ref="Y42:AB44"/>
    <mergeCell ref="H42:K44"/>
    <mergeCell ref="L42:N44"/>
    <mergeCell ref="O42:Q44"/>
    <mergeCell ref="U50:X50"/>
    <mergeCell ref="U46:X46"/>
    <mergeCell ref="U45:X45"/>
    <mergeCell ref="U44:X44"/>
    <mergeCell ref="U42:X43"/>
    <mergeCell ref="AC47:AG48"/>
    <mergeCell ref="O45:Q46"/>
    <mergeCell ref="H45:K46"/>
    <mergeCell ref="L45:N46"/>
    <mergeCell ref="Y49:AB50"/>
    <mergeCell ref="H47:K48"/>
    <mergeCell ref="Y45:AB46"/>
    <mergeCell ref="D114:I114"/>
    <mergeCell ref="S114:Z114"/>
    <mergeCell ref="D124:AJ125"/>
    <mergeCell ref="D126:AJ128"/>
    <mergeCell ref="D117:Z118"/>
    <mergeCell ref="AA117:AG118"/>
    <mergeCell ref="AH117:AJ118"/>
    <mergeCell ref="B119:I120"/>
    <mergeCell ref="J119:P120"/>
    <mergeCell ref="Q119:R120"/>
    <mergeCell ref="S119:Z120"/>
    <mergeCell ref="AA119:AG120"/>
    <mergeCell ref="AH119:AJ120"/>
    <mergeCell ref="AA121:AG122"/>
    <mergeCell ref="AH121:AJ122"/>
    <mergeCell ref="D115:I115"/>
    <mergeCell ref="J115:P115"/>
    <mergeCell ref="Q115:R115"/>
    <mergeCell ref="S115:Z115"/>
    <mergeCell ref="AA115:AG115"/>
    <mergeCell ref="AH115:AJ115"/>
    <mergeCell ref="AA114:AG114"/>
    <mergeCell ref="AH114:AJ114"/>
    <mergeCell ref="Q114:R114"/>
    <mergeCell ref="J108:P108"/>
    <mergeCell ref="Q108:R108"/>
    <mergeCell ref="Q109:R109"/>
    <mergeCell ref="S109:Z109"/>
    <mergeCell ref="AA112:AG112"/>
    <mergeCell ref="AH112:AJ112"/>
    <mergeCell ref="D110:I110"/>
    <mergeCell ref="J110:P110"/>
    <mergeCell ref="Q110:R110"/>
    <mergeCell ref="S110:Z110"/>
    <mergeCell ref="AA110:AG110"/>
    <mergeCell ref="AH110:AJ110"/>
    <mergeCell ref="D112:I112"/>
    <mergeCell ref="AA109:AG109"/>
    <mergeCell ref="AH109:AJ109"/>
    <mergeCell ref="J112:P112"/>
    <mergeCell ref="Q112:R112"/>
    <mergeCell ref="AH111:AJ111"/>
    <mergeCell ref="S112:Z112"/>
    <mergeCell ref="AA105:AG105"/>
    <mergeCell ref="AH105:AJ105"/>
    <mergeCell ref="AA102:AG102"/>
    <mergeCell ref="AH102:AJ102"/>
    <mergeCell ref="AA99:AG99"/>
    <mergeCell ref="AH99:AJ99"/>
    <mergeCell ref="Q100:R100"/>
    <mergeCell ref="S100:Z100"/>
    <mergeCell ref="AA100:AG100"/>
    <mergeCell ref="AH100:AJ100"/>
    <mergeCell ref="Q105:R105"/>
    <mergeCell ref="S105:Z105"/>
    <mergeCell ref="Q102:R102"/>
    <mergeCell ref="S102:Z102"/>
    <mergeCell ref="AH103:AJ103"/>
    <mergeCell ref="Q104:R104"/>
    <mergeCell ref="S104:Z104"/>
    <mergeCell ref="AA104:AG104"/>
    <mergeCell ref="AH104:AJ104"/>
    <mergeCell ref="D94:I94"/>
    <mergeCell ref="J94:P94"/>
    <mergeCell ref="Q94:R94"/>
    <mergeCell ref="S94:Z94"/>
    <mergeCell ref="Q93:R93"/>
    <mergeCell ref="S93:Z93"/>
    <mergeCell ref="D93:I93"/>
    <mergeCell ref="J93:P93"/>
    <mergeCell ref="Q91:R91"/>
    <mergeCell ref="D92:I92"/>
    <mergeCell ref="J92:P92"/>
    <mergeCell ref="Q92:R92"/>
    <mergeCell ref="AA94:AG94"/>
    <mergeCell ref="AH94:AJ94"/>
    <mergeCell ref="S91:Z91"/>
    <mergeCell ref="AA93:AG93"/>
    <mergeCell ref="AH93:AJ93"/>
    <mergeCell ref="AA91:AG91"/>
    <mergeCell ref="AH91:AJ91"/>
    <mergeCell ref="S92:Z92"/>
    <mergeCell ref="AA92:AG92"/>
    <mergeCell ref="AH92:AJ92"/>
    <mergeCell ref="D90:I90"/>
    <mergeCell ref="J90:P90"/>
    <mergeCell ref="Q90:R90"/>
    <mergeCell ref="S90:Z90"/>
    <mergeCell ref="AA90:AG90"/>
    <mergeCell ref="AH90:AJ90"/>
    <mergeCell ref="D91:I91"/>
    <mergeCell ref="J91:P91"/>
    <mergeCell ref="AA89:AG89"/>
    <mergeCell ref="AH89:AJ89"/>
    <mergeCell ref="S89:Z89"/>
    <mergeCell ref="D87:I87"/>
    <mergeCell ref="J87:P87"/>
    <mergeCell ref="Q87:R87"/>
    <mergeCell ref="D89:I89"/>
    <mergeCell ref="J89:P89"/>
    <mergeCell ref="Q89:R89"/>
    <mergeCell ref="D88:I88"/>
    <mergeCell ref="AA87:AG87"/>
    <mergeCell ref="AA84:AJ85"/>
    <mergeCell ref="J86:R86"/>
    <mergeCell ref="S86:Z86"/>
    <mergeCell ref="AA86:AJ86"/>
    <mergeCell ref="S87:Z87"/>
    <mergeCell ref="AH87:AJ87"/>
    <mergeCell ref="J88:P88"/>
    <mergeCell ref="Q88:R88"/>
    <mergeCell ref="S88:Z88"/>
    <mergeCell ref="AA88:AG88"/>
    <mergeCell ref="AH88:AJ88"/>
    <mergeCell ref="B84:I86"/>
    <mergeCell ref="J84:R85"/>
    <mergeCell ref="S84:Z85"/>
    <mergeCell ref="B82:F82"/>
    <mergeCell ref="B83:C83"/>
    <mergeCell ref="D83:E83"/>
    <mergeCell ref="G83:H83"/>
    <mergeCell ref="J83:K83"/>
    <mergeCell ref="N83:O83"/>
    <mergeCell ref="P83:Q83"/>
    <mergeCell ref="S83:T83"/>
    <mergeCell ref="V83:W83"/>
    <mergeCell ref="AA79:AG80"/>
    <mergeCell ref="AH79:AJ80"/>
    <mergeCell ref="B77:I78"/>
    <mergeCell ref="J77:P78"/>
    <mergeCell ref="Q77:R78"/>
    <mergeCell ref="S77:Z78"/>
    <mergeCell ref="AA77:AG78"/>
    <mergeCell ref="AH77:AJ78"/>
    <mergeCell ref="B79:I80"/>
    <mergeCell ref="J79:P80"/>
    <mergeCell ref="Q79:R80"/>
    <mergeCell ref="S79:Z80"/>
    <mergeCell ref="B68:Z69"/>
    <mergeCell ref="D56:AJ56"/>
    <mergeCell ref="D57:AJ57"/>
    <mergeCell ref="B75:I76"/>
    <mergeCell ref="J75:P76"/>
    <mergeCell ref="Q75:R76"/>
    <mergeCell ref="S75:Z76"/>
    <mergeCell ref="AA75:AG76"/>
    <mergeCell ref="AH75:AJ76"/>
    <mergeCell ref="S71:T71"/>
    <mergeCell ref="V71:W71"/>
    <mergeCell ref="AA72:AJ73"/>
    <mergeCell ref="J74:R74"/>
    <mergeCell ref="S74:Z74"/>
    <mergeCell ref="AA74:AJ74"/>
    <mergeCell ref="B72:I74"/>
    <mergeCell ref="J72:R73"/>
    <mergeCell ref="S72:Z73"/>
    <mergeCell ref="AH45:AJ46"/>
    <mergeCell ref="AC34:AG35"/>
    <mergeCell ref="AH34:AJ35"/>
    <mergeCell ref="H34:K35"/>
    <mergeCell ref="L34:N35"/>
    <mergeCell ref="AC40:AG41"/>
    <mergeCell ref="R42:T44"/>
    <mergeCell ref="R45:T46"/>
    <mergeCell ref="H36:K37"/>
    <mergeCell ref="L36:N37"/>
    <mergeCell ref="H38:K39"/>
    <mergeCell ref="L38:N39"/>
    <mergeCell ref="AH47:AJ48"/>
    <mergeCell ref="U34:X35"/>
    <mergeCell ref="Y34:AB35"/>
    <mergeCell ref="U47:X47"/>
    <mergeCell ref="U48:X48"/>
    <mergeCell ref="O47:Q48"/>
    <mergeCell ref="R47:T48"/>
    <mergeCell ref="Y47:AB48"/>
    <mergeCell ref="AH20:AJ21"/>
    <mergeCell ref="U26:X26"/>
    <mergeCell ref="O26:Q27"/>
    <mergeCell ref="R26:T27"/>
    <mergeCell ref="AH36:AJ37"/>
    <mergeCell ref="AH38:AJ39"/>
    <mergeCell ref="U36:X37"/>
    <mergeCell ref="Y36:AB37"/>
    <mergeCell ref="AC36:AG37"/>
    <mergeCell ref="U38:X39"/>
    <mergeCell ref="Y38:AB39"/>
    <mergeCell ref="AC38:AG39"/>
    <mergeCell ref="AH40:AJ41"/>
    <mergeCell ref="AC42:AG44"/>
    <mergeCell ref="AH42:AJ44"/>
    <mergeCell ref="AC45:AG46"/>
    <mergeCell ref="AH32:AJ33"/>
    <mergeCell ref="AH26:AJ27"/>
    <mergeCell ref="D28:G29"/>
    <mergeCell ref="AC28:AG29"/>
    <mergeCell ref="AH28:AJ29"/>
    <mergeCell ref="D26:G27"/>
    <mergeCell ref="L26:N27"/>
    <mergeCell ref="AC30:AG31"/>
    <mergeCell ref="AH30:AJ31"/>
    <mergeCell ref="AC26:AG27"/>
    <mergeCell ref="Y26:AB27"/>
    <mergeCell ref="U30:X31"/>
    <mergeCell ref="Y30:AB31"/>
    <mergeCell ref="Y32:AB33"/>
    <mergeCell ref="H32:K33"/>
    <mergeCell ref="L32:N33"/>
    <mergeCell ref="U32:X33"/>
    <mergeCell ref="U27:X27"/>
    <mergeCell ref="L30:N31"/>
    <mergeCell ref="L28:N29"/>
    <mergeCell ref="Y28:AB29"/>
    <mergeCell ref="AC22:AG23"/>
    <mergeCell ref="U24:X24"/>
    <mergeCell ref="U25:X25"/>
    <mergeCell ref="AH18:AJ19"/>
    <mergeCell ref="AC20:AG21"/>
    <mergeCell ref="AH22:AJ23"/>
    <mergeCell ref="AC24:AG25"/>
    <mergeCell ref="L24:N25"/>
    <mergeCell ref="O24:Q25"/>
    <mergeCell ref="R24:T25"/>
    <mergeCell ref="Y20:AB21"/>
    <mergeCell ref="U20:X20"/>
    <mergeCell ref="R18:T19"/>
    <mergeCell ref="AC18:AG19"/>
    <mergeCell ref="R20:T21"/>
    <mergeCell ref="AH24:AJ25"/>
    <mergeCell ref="Y22:AB23"/>
    <mergeCell ref="U23:X23"/>
    <mergeCell ref="U18:X18"/>
    <mergeCell ref="U19:X19"/>
    <mergeCell ref="U22:X22"/>
    <mergeCell ref="Y24:AB25"/>
    <mergeCell ref="D22:G23"/>
    <mergeCell ref="H22:K23"/>
    <mergeCell ref="L22:N23"/>
    <mergeCell ref="O22:Q23"/>
    <mergeCell ref="R22:T23"/>
    <mergeCell ref="O28:T29"/>
    <mergeCell ref="U28:X29"/>
    <mergeCell ref="J14:K14"/>
    <mergeCell ref="N14:O14"/>
    <mergeCell ref="P14:Q14"/>
    <mergeCell ref="S14:T14"/>
    <mergeCell ref="V14:W14"/>
    <mergeCell ref="B15:G17"/>
    <mergeCell ref="U21:X21"/>
    <mergeCell ref="D24:G25"/>
    <mergeCell ref="H17:N17"/>
    <mergeCell ref="O17:T17"/>
    <mergeCell ref="L18:N19"/>
    <mergeCell ref="O18:Q19"/>
    <mergeCell ref="B18:C41"/>
    <mergeCell ref="D18:G19"/>
    <mergeCell ref="D40:AB41"/>
    <mergeCell ref="Y18:AB19"/>
    <mergeCell ref="N6:X6"/>
    <mergeCell ref="B8:F8"/>
    <mergeCell ref="B9:C9"/>
    <mergeCell ref="D9:E9"/>
    <mergeCell ref="G9:H9"/>
    <mergeCell ref="J9:K9"/>
    <mergeCell ref="N9:O9"/>
    <mergeCell ref="P9:Q9"/>
    <mergeCell ref="S9:T9"/>
    <mergeCell ref="V9:W9"/>
    <mergeCell ref="AC17:AJ17"/>
    <mergeCell ref="B11:R12"/>
    <mergeCell ref="B13:F13"/>
    <mergeCell ref="B14:C14"/>
    <mergeCell ref="D14:E14"/>
    <mergeCell ref="H18:K19"/>
    <mergeCell ref="G14:H14"/>
    <mergeCell ref="D47:G48"/>
    <mergeCell ref="AH101:AJ101"/>
    <mergeCell ref="H20:K21"/>
    <mergeCell ref="L20:N21"/>
    <mergeCell ref="H26:K27"/>
    <mergeCell ref="O20:Q21"/>
    <mergeCell ref="H30:K31"/>
    <mergeCell ref="D20:G21"/>
    <mergeCell ref="H28:K29"/>
    <mergeCell ref="AH98:AJ98"/>
    <mergeCell ref="AC15:AJ16"/>
    <mergeCell ref="H15:N16"/>
    <mergeCell ref="O15:AB15"/>
    <mergeCell ref="O16:T16"/>
    <mergeCell ref="U16:AB16"/>
    <mergeCell ref="U17:AB17"/>
    <mergeCell ref="H24:K25"/>
    <mergeCell ref="AA95:AG95"/>
    <mergeCell ref="AH95:AJ95"/>
    <mergeCell ref="D97:I97"/>
    <mergeCell ref="J97:P97"/>
    <mergeCell ref="Q97:R97"/>
    <mergeCell ref="S97:Z97"/>
    <mergeCell ref="AA97:AG97"/>
    <mergeCell ref="AH97:AJ97"/>
    <mergeCell ref="D100:I100"/>
    <mergeCell ref="J100:P100"/>
    <mergeCell ref="AA96:AG96"/>
    <mergeCell ref="AH96:AJ96"/>
    <mergeCell ref="D99:I99"/>
    <mergeCell ref="J99:P99"/>
    <mergeCell ref="D96:I96"/>
    <mergeCell ref="Q95:R95"/>
    <mergeCell ref="S95:Z95"/>
    <mergeCell ref="Q99:R99"/>
    <mergeCell ref="S99:Z99"/>
    <mergeCell ref="Q121:R122"/>
    <mergeCell ref="S121:Z122"/>
    <mergeCell ref="H49:K50"/>
    <mergeCell ref="L49:N50"/>
    <mergeCell ref="U49:X49"/>
    <mergeCell ref="J96:P96"/>
    <mergeCell ref="Q96:R96"/>
    <mergeCell ref="S96:Z96"/>
    <mergeCell ref="D98:I98"/>
    <mergeCell ref="J98:P98"/>
    <mergeCell ref="Q98:R98"/>
    <mergeCell ref="S98:Z98"/>
    <mergeCell ref="B70:F70"/>
    <mergeCell ref="B71:C71"/>
    <mergeCell ref="D71:E71"/>
    <mergeCell ref="G71:H71"/>
    <mergeCell ref="J71:K71"/>
    <mergeCell ref="N71:O71"/>
    <mergeCell ref="P71:Q71"/>
    <mergeCell ref="B53:AB54"/>
    <mergeCell ref="S101:Z101"/>
    <mergeCell ref="AA101:AG101"/>
    <mergeCell ref="AA98:AG98"/>
    <mergeCell ref="AC53:AG54"/>
    <mergeCell ref="D129:AJ130"/>
    <mergeCell ref="D105:I105"/>
    <mergeCell ref="J105:P105"/>
    <mergeCell ref="D102:I102"/>
    <mergeCell ref="J102:P102"/>
    <mergeCell ref="D103:I103"/>
    <mergeCell ref="J103:P103"/>
    <mergeCell ref="D106:Z107"/>
    <mergeCell ref="AA106:AG107"/>
    <mergeCell ref="AH106:AJ107"/>
    <mergeCell ref="S108:Z108"/>
    <mergeCell ref="AA108:AG108"/>
    <mergeCell ref="AH108:AJ108"/>
    <mergeCell ref="D109:I109"/>
    <mergeCell ref="J109:P109"/>
    <mergeCell ref="D108:I108"/>
    <mergeCell ref="AH116:AJ116"/>
    <mergeCell ref="J114:P114"/>
    <mergeCell ref="D113:I113"/>
    <mergeCell ref="J113:P113"/>
    <mergeCell ref="B121:I122"/>
    <mergeCell ref="J121:P122"/>
    <mergeCell ref="Q113:R113"/>
    <mergeCell ref="S113:Z113"/>
    <mergeCell ref="AA113:AG113"/>
    <mergeCell ref="AH113:AJ113"/>
    <mergeCell ref="B87:C107"/>
    <mergeCell ref="D111:I111"/>
    <mergeCell ref="J111:P111"/>
    <mergeCell ref="Q111:R111"/>
    <mergeCell ref="S111:Z111"/>
    <mergeCell ref="AA111:AG111"/>
    <mergeCell ref="B108:C118"/>
    <mergeCell ref="Q103:R103"/>
    <mergeCell ref="S103:Z103"/>
    <mergeCell ref="AA103:AG103"/>
    <mergeCell ref="D116:I116"/>
    <mergeCell ref="J116:P116"/>
    <mergeCell ref="Q116:R116"/>
    <mergeCell ref="S116:Z116"/>
    <mergeCell ref="AA116:AG116"/>
    <mergeCell ref="D101:I101"/>
    <mergeCell ref="J101:P101"/>
    <mergeCell ref="Q101:R101"/>
    <mergeCell ref="D95:I95"/>
    <mergeCell ref="J95:P95"/>
    <mergeCell ref="D104:I104"/>
    <mergeCell ref="J104:P104"/>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6600FF"/>
  </sheetPr>
  <dimension ref="B7:AY66"/>
  <sheetViews>
    <sheetView showGridLines="0" view="pageBreakPreview" zoomScale="115" zoomScaleNormal="100" zoomScaleSheetLayoutView="115" workbookViewId="0">
      <pane xSplit="1" ySplit="6" topLeftCell="B7" activePane="bottomRight" state="frozen"/>
      <selection activeCell="U135" sqref="U135"/>
      <selection pane="topRight" activeCell="U135" sqref="U135"/>
      <selection pane="bottomLeft" activeCell="U135" sqref="U135"/>
      <selection pane="bottomRight" activeCell="B7" sqref="B7:D7"/>
    </sheetView>
  </sheetViews>
  <sheetFormatPr defaultColWidth="2.5" defaultRowHeight="13.5" customHeight="1"/>
  <cols>
    <col min="1" max="50" width="2.5" style="1" customWidth="1"/>
    <col min="51" max="51" width="9" customWidth="1"/>
    <col min="52" max="16384" width="2.5" style="1"/>
  </cols>
  <sheetData>
    <row r="7" spans="2:35" ht="13.5" customHeight="1">
      <c r="B7" s="179" t="s">
        <v>334</v>
      </c>
      <c r="C7" s="179"/>
      <c r="D7" s="179"/>
    </row>
    <row r="8" spans="2:35" ht="13.5" customHeight="1">
      <c r="M8" s="238" t="s">
        <v>1</v>
      </c>
      <c r="N8" s="238"/>
      <c r="O8" s="238"/>
      <c r="P8" s="238"/>
      <c r="Q8" s="238"/>
      <c r="R8" s="238"/>
      <c r="S8" s="238"/>
      <c r="T8" s="238"/>
      <c r="U8" s="179" t="s">
        <v>281</v>
      </c>
      <c r="V8" s="179"/>
      <c r="W8" s="179"/>
      <c r="X8" s="179"/>
      <c r="Y8" s="179"/>
    </row>
    <row r="9" spans="2:35" ht="13.5" customHeight="1">
      <c r="M9" s="238" t="s">
        <v>282</v>
      </c>
      <c r="N9" s="238"/>
      <c r="O9" s="238"/>
      <c r="P9" s="238"/>
      <c r="Q9" s="238"/>
      <c r="R9" s="238"/>
      <c r="S9" s="238"/>
      <c r="T9" s="238"/>
      <c r="U9" s="179"/>
      <c r="V9" s="179"/>
      <c r="W9" s="179"/>
      <c r="X9" s="179"/>
      <c r="Y9" s="179"/>
    </row>
    <row r="10" spans="2:35">
      <c r="Y10" s="179"/>
      <c r="Z10" s="237"/>
      <c r="AA10" s="1153">
        <f>IF(計画提出書!N47="","",計画提出書!N47+3)</f>
        <v>2029</v>
      </c>
      <c r="AB10" s="1154"/>
      <c r="AC10" s="179" t="s">
        <v>4</v>
      </c>
      <c r="AD10" s="244"/>
      <c r="AE10" s="245"/>
      <c r="AF10" s="179" t="s">
        <v>5</v>
      </c>
      <c r="AG10" s="244"/>
      <c r="AH10" s="245"/>
      <c r="AI10" s="179" t="s">
        <v>6</v>
      </c>
    </row>
    <row r="11" spans="2:35" ht="13.5" customHeight="1">
      <c r="Y11" s="179"/>
      <c r="Z11" s="237"/>
      <c r="AA11" s="1155"/>
      <c r="AB11" s="1156"/>
      <c r="AC11" s="179"/>
      <c r="AD11" s="244"/>
      <c r="AE11" s="245"/>
      <c r="AF11" s="179"/>
      <c r="AG11" s="244"/>
      <c r="AH11" s="245"/>
      <c r="AI11" s="179"/>
    </row>
    <row r="12" spans="2:35" ht="13.5" customHeight="1">
      <c r="D12" s="104" t="s">
        <v>416</v>
      </c>
      <c r="E12" s="104"/>
      <c r="F12" s="104"/>
      <c r="G12" s="104"/>
      <c r="H12" s="104"/>
      <c r="I12" s="104"/>
      <c r="J12" s="104"/>
      <c r="K12" s="104"/>
    </row>
    <row r="13" spans="2:35" ht="16.5" customHeight="1">
      <c r="N13" s="179" t="s">
        <v>8</v>
      </c>
      <c r="O13" s="179"/>
      <c r="P13" s="179"/>
      <c r="Q13" s="179" t="s">
        <v>227</v>
      </c>
      <c r="R13" s="179"/>
      <c r="S13" s="179"/>
      <c r="T13" s="179"/>
      <c r="U13" s="2" t="s">
        <v>7</v>
      </c>
      <c r="V13" s="1159" t="str">
        <f>IF(報告提出書【2年目】!V13="","",報告提出書【2年目】!V13)</f>
        <v/>
      </c>
      <c r="W13" s="1159"/>
      <c r="X13" s="1159"/>
      <c r="Y13" s="1159"/>
      <c r="Z13" s="1159"/>
      <c r="AA13" s="1159"/>
      <c r="AB13" s="1159"/>
      <c r="AC13" s="1159"/>
      <c r="AD13" s="1159"/>
      <c r="AE13" s="1159"/>
      <c r="AF13" s="1159"/>
      <c r="AG13" s="1159"/>
      <c r="AH13" s="1159"/>
      <c r="AI13" s="1160"/>
    </row>
    <row r="14" spans="2:35">
      <c r="N14" s="179"/>
      <c r="O14" s="179"/>
      <c r="P14" s="179"/>
      <c r="Q14" s="179"/>
      <c r="R14" s="179"/>
      <c r="S14" s="179"/>
      <c r="T14" s="179"/>
      <c r="U14" s="1161" t="str">
        <f>IF(報告提出書【2年目】!U14="","",報告提出書【2年目】!U14)</f>
        <v/>
      </c>
      <c r="V14" s="1162"/>
      <c r="W14" s="1162"/>
      <c r="X14" s="1162"/>
      <c r="Y14" s="1162"/>
      <c r="Z14" s="1162"/>
      <c r="AA14" s="1162"/>
      <c r="AB14" s="1162"/>
      <c r="AC14" s="1162"/>
      <c r="AD14" s="1162"/>
      <c r="AE14" s="1162"/>
      <c r="AF14" s="1162"/>
      <c r="AG14" s="1162"/>
      <c r="AH14" s="1162"/>
      <c r="AI14" s="1163"/>
    </row>
    <row r="15" spans="2:35">
      <c r="N15" s="179"/>
      <c r="O15" s="179"/>
      <c r="P15" s="179"/>
      <c r="Q15" s="179"/>
      <c r="R15" s="179"/>
      <c r="S15" s="179"/>
      <c r="T15" s="179"/>
      <c r="U15" s="1164"/>
      <c r="V15" s="1165"/>
      <c r="W15" s="1165"/>
      <c r="X15" s="1165"/>
      <c r="Y15" s="1165"/>
      <c r="Z15" s="1165"/>
      <c r="AA15" s="1165"/>
      <c r="AB15" s="1165"/>
      <c r="AC15" s="1165"/>
      <c r="AD15" s="1165"/>
      <c r="AE15" s="1165"/>
      <c r="AF15" s="1165"/>
      <c r="AG15" s="1165"/>
      <c r="AH15" s="1165"/>
      <c r="AI15" s="1166"/>
    </row>
    <row r="16" spans="2:35">
      <c r="Q16" s="179" t="s">
        <v>226</v>
      </c>
      <c r="R16" s="179"/>
      <c r="S16" s="179"/>
      <c r="T16" s="237"/>
      <c r="U16" s="1167" t="str">
        <f>IF(報告提出書【2年目】!U16="","",報告提出書【2年目】!U16)</f>
        <v/>
      </c>
      <c r="V16" s="1159"/>
      <c r="W16" s="1159"/>
      <c r="X16" s="1159"/>
      <c r="Y16" s="1159"/>
      <c r="Z16" s="1159"/>
      <c r="AA16" s="1159"/>
      <c r="AB16" s="1159"/>
      <c r="AC16" s="1159"/>
      <c r="AD16" s="1159"/>
      <c r="AE16" s="1159"/>
      <c r="AF16" s="1159"/>
      <c r="AG16" s="1159"/>
      <c r="AH16" s="1159"/>
      <c r="AI16" s="1160"/>
    </row>
    <row r="17" spans="3:51">
      <c r="Q17" s="179"/>
      <c r="R17" s="179"/>
      <c r="S17" s="179"/>
      <c r="T17" s="237"/>
      <c r="U17" s="1168"/>
      <c r="V17" s="1169"/>
      <c r="W17" s="1169"/>
      <c r="X17" s="1169"/>
      <c r="Y17" s="1169"/>
      <c r="Z17" s="1169"/>
      <c r="AA17" s="1169"/>
      <c r="AB17" s="1169"/>
      <c r="AC17" s="1169"/>
      <c r="AD17" s="1169"/>
      <c r="AE17" s="1169"/>
      <c r="AF17" s="1169"/>
      <c r="AG17" s="1169"/>
      <c r="AH17" s="1169"/>
      <c r="AI17" s="1170"/>
    </row>
    <row r="18" spans="3:51">
      <c r="Q18" s="179" t="s">
        <v>225</v>
      </c>
      <c r="R18" s="179"/>
      <c r="S18" s="179"/>
      <c r="T18" s="179"/>
      <c r="U18" s="1168" t="str">
        <f>IF(報告提出書【2年目】!U18="","",報告提出書【2年目】!U18)</f>
        <v/>
      </c>
      <c r="V18" s="1169"/>
      <c r="W18" s="1169"/>
      <c r="X18" s="1169"/>
      <c r="Y18" s="1169"/>
      <c r="Z18" s="1169"/>
      <c r="AA18" s="1169"/>
      <c r="AB18" s="1169"/>
      <c r="AC18" s="1169"/>
      <c r="AD18" s="1169"/>
      <c r="AE18" s="1169"/>
      <c r="AF18" s="1169"/>
      <c r="AG18" s="1169"/>
      <c r="AH18" s="1169"/>
      <c r="AI18" s="1170"/>
    </row>
    <row r="19" spans="3:51">
      <c r="Q19" s="179"/>
      <c r="R19" s="179"/>
      <c r="S19" s="179"/>
      <c r="T19" s="179"/>
      <c r="U19" s="1172"/>
      <c r="V19" s="1173"/>
      <c r="W19" s="1173"/>
      <c r="X19" s="1173"/>
      <c r="Y19" s="1173"/>
      <c r="Z19" s="1173"/>
      <c r="AA19" s="1173"/>
      <c r="AB19" s="1173"/>
      <c r="AC19" s="1173"/>
      <c r="AD19" s="1173"/>
      <c r="AE19" s="1173"/>
      <c r="AF19" s="1173"/>
      <c r="AG19" s="1173"/>
      <c r="AH19" s="1173"/>
      <c r="AI19" s="1174"/>
    </row>
    <row r="20" spans="3:51" ht="13.5" customHeight="1">
      <c r="S20" s="104" t="s">
        <v>9</v>
      </c>
      <c r="T20" s="104"/>
      <c r="U20" s="104"/>
      <c r="V20" s="104"/>
      <c r="W20" s="104"/>
      <c r="X20" s="104"/>
      <c r="Y20" s="104"/>
      <c r="Z20" s="104"/>
      <c r="AA20" s="104"/>
      <c r="AB20" s="104"/>
      <c r="AC20" s="104"/>
      <c r="AD20" s="104"/>
      <c r="AE20" s="104"/>
      <c r="AF20" s="104"/>
      <c r="AG20" s="104"/>
      <c r="AH20" s="104"/>
      <c r="AI20" s="104"/>
    </row>
    <row r="22" spans="3:51" ht="13.5" customHeight="1">
      <c r="C22" s="104" t="s">
        <v>283</v>
      </c>
      <c r="D22" s="104"/>
      <c r="E22" s="104"/>
      <c r="F22" s="104"/>
      <c r="G22" s="104"/>
      <c r="H22" s="104"/>
      <c r="I22" s="104"/>
      <c r="J22" s="104"/>
      <c r="K22" s="104"/>
      <c r="L22" s="104"/>
      <c r="M22" s="104"/>
      <c r="N22" s="104"/>
      <c r="O22" s="104"/>
      <c r="P22" s="104"/>
      <c r="Q22" s="179" t="s">
        <v>284</v>
      </c>
      <c r="R22" s="179"/>
      <c r="S22" s="179"/>
      <c r="T22" s="179"/>
      <c r="U22" s="179"/>
      <c r="V22" s="179"/>
      <c r="W22" s="1171" t="s">
        <v>286</v>
      </c>
      <c r="X22" s="1171"/>
      <c r="Y22" s="1171"/>
      <c r="Z22" s="1171"/>
      <c r="AA22" s="1171"/>
      <c r="AB22" s="238" t="s">
        <v>1</v>
      </c>
      <c r="AC22" s="238"/>
      <c r="AD22" s="238"/>
      <c r="AE22" s="238"/>
      <c r="AF22" s="238"/>
      <c r="AG22" s="238"/>
      <c r="AH22" s="238"/>
      <c r="AI22" s="238"/>
    </row>
    <row r="23" spans="3:51" ht="13.5" customHeight="1">
      <c r="C23" s="104"/>
      <c r="D23" s="104"/>
      <c r="E23" s="104"/>
      <c r="F23" s="104"/>
      <c r="G23" s="104"/>
      <c r="H23" s="104"/>
      <c r="I23" s="104"/>
      <c r="J23" s="104"/>
      <c r="K23" s="104"/>
      <c r="L23" s="104"/>
      <c r="M23" s="104"/>
      <c r="N23" s="104"/>
      <c r="O23" s="104"/>
      <c r="P23" s="104"/>
      <c r="Q23" s="179" t="s">
        <v>285</v>
      </c>
      <c r="R23" s="179"/>
      <c r="S23" s="179"/>
      <c r="T23" s="179"/>
      <c r="U23" s="179"/>
      <c r="V23" s="179"/>
      <c r="W23" s="1171"/>
      <c r="X23" s="1171"/>
      <c r="Y23" s="1171"/>
      <c r="Z23" s="1171"/>
      <c r="AA23" s="1171"/>
      <c r="AB23" s="238" t="s">
        <v>282</v>
      </c>
      <c r="AC23" s="238"/>
      <c r="AD23" s="238"/>
      <c r="AE23" s="238"/>
      <c r="AF23" s="238"/>
      <c r="AG23" s="238"/>
      <c r="AH23" s="238"/>
      <c r="AI23" s="238"/>
    </row>
    <row r="24" spans="3:51" ht="13.5" customHeight="1">
      <c r="C24" s="104" t="s">
        <v>287</v>
      </c>
      <c r="D24" s="104"/>
      <c r="E24" s="104"/>
      <c r="F24" s="104"/>
      <c r="G24" s="104"/>
      <c r="H24" s="104"/>
      <c r="I24" s="104"/>
      <c r="J24" s="104"/>
      <c r="K24" s="104"/>
    </row>
    <row r="25" spans="3:51" ht="13.5" customHeight="1">
      <c r="C25" s="105"/>
      <c r="D25" s="105"/>
      <c r="E25" s="105"/>
      <c r="F25" s="105"/>
      <c r="G25" s="105"/>
      <c r="H25" s="105"/>
      <c r="I25" s="105"/>
      <c r="J25" s="105"/>
      <c r="K25" s="105"/>
    </row>
    <row r="26" spans="3:51" ht="13.5" customHeight="1">
      <c r="C26" s="106" t="s">
        <v>288</v>
      </c>
      <c r="D26" s="107"/>
      <c r="E26" s="107"/>
      <c r="F26" s="107"/>
      <c r="G26" s="107"/>
      <c r="H26" s="107"/>
      <c r="I26" s="107"/>
      <c r="J26" s="107"/>
      <c r="K26" s="108"/>
      <c r="L26" s="106"/>
      <c r="M26" s="107"/>
      <c r="N26" s="1157">
        <f>IF(計画提出書!N47="","",計画提出書!N47+2)</f>
        <v>2028</v>
      </c>
      <c r="O26" s="1157"/>
      <c r="P26" s="107" t="s">
        <v>289</v>
      </c>
      <c r="Q26" s="1157">
        <f>IF(計画提出書!N47="","",4)</f>
        <v>4</v>
      </c>
      <c r="R26" s="1157"/>
      <c r="S26" s="107" t="s">
        <v>290</v>
      </c>
      <c r="T26" s="1157">
        <f>IF(計画提出書!N47="","",1)</f>
        <v>1</v>
      </c>
      <c r="U26" s="1157"/>
      <c r="V26" s="107" t="s">
        <v>291</v>
      </c>
      <c r="W26" s="107" t="s">
        <v>292</v>
      </c>
      <c r="X26" s="107"/>
      <c r="Y26" s="107"/>
      <c r="Z26" s="107"/>
      <c r="AA26" s="1157">
        <f>IF(計画提出書!N47="","",計画提出書!N47+3)</f>
        <v>2029</v>
      </c>
      <c r="AB26" s="1157"/>
      <c r="AC26" s="107" t="s">
        <v>289</v>
      </c>
      <c r="AD26" s="1157">
        <f>IF(計画提出書!N47="","",3)</f>
        <v>3</v>
      </c>
      <c r="AE26" s="1157"/>
      <c r="AF26" s="107" t="s">
        <v>290</v>
      </c>
      <c r="AG26" s="1157">
        <f>IF(計画提出書!N47="","",31)</f>
        <v>31</v>
      </c>
      <c r="AH26" s="1157"/>
      <c r="AI26" s="108" t="s">
        <v>291</v>
      </c>
      <c r="AY26" s="1"/>
    </row>
    <row r="27" spans="3:51" ht="13.5" customHeight="1">
      <c r="C27" s="109"/>
      <c r="D27" s="110"/>
      <c r="E27" s="110"/>
      <c r="F27" s="110"/>
      <c r="G27" s="110"/>
      <c r="H27" s="110"/>
      <c r="I27" s="110"/>
      <c r="J27" s="110"/>
      <c r="K27" s="111"/>
      <c r="L27" s="109"/>
      <c r="M27" s="110"/>
      <c r="N27" s="1158"/>
      <c r="O27" s="1158"/>
      <c r="P27" s="110"/>
      <c r="Q27" s="1158"/>
      <c r="R27" s="1158"/>
      <c r="S27" s="110"/>
      <c r="T27" s="1158"/>
      <c r="U27" s="1158"/>
      <c r="V27" s="110"/>
      <c r="W27" s="110"/>
      <c r="X27" s="110"/>
      <c r="Y27" s="110"/>
      <c r="Z27" s="110"/>
      <c r="AA27" s="1158"/>
      <c r="AB27" s="1158"/>
      <c r="AC27" s="110"/>
      <c r="AD27" s="1158"/>
      <c r="AE27" s="1158"/>
      <c r="AF27" s="110"/>
      <c r="AG27" s="1158"/>
      <c r="AH27" s="1158"/>
      <c r="AI27" s="111"/>
      <c r="AY27" s="1"/>
    </row>
    <row r="28" spans="3:51" ht="13.5" customHeight="1">
      <c r="C28" s="239" t="s">
        <v>33</v>
      </c>
      <c r="D28" s="239"/>
      <c r="E28" s="103" t="s">
        <v>12</v>
      </c>
      <c r="F28" s="103"/>
      <c r="G28" s="103"/>
      <c r="H28" s="103"/>
      <c r="I28" s="103"/>
      <c r="J28" s="103"/>
      <c r="K28" s="103"/>
      <c r="L28" s="1287" t="str">
        <f>IF(報告提出書【2年目】!L28="","",報告提出書【2年目】!L28)</f>
        <v/>
      </c>
      <c r="M28" s="1197"/>
      <c r="N28" s="1197"/>
      <c r="O28" s="1197"/>
      <c r="P28" s="1197"/>
      <c r="Q28" s="1197"/>
      <c r="R28" s="1288"/>
      <c r="S28" s="107" t="s">
        <v>34</v>
      </c>
      <c r="T28" s="222" t="s">
        <v>47</v>
      </c>
      <c r="U28" s="223"/>
      <c r="V28" s="223"/>
      <c r="W28" s="223"/>
      <c r="X28" s="223"/>
      <c r="Y28" s="223"/>
      <c r="Z28" s="223"/>
      <c r="AA28" s="224"/>
      <c r="AB28" s="1204" t="str">
        <f>IF('（別紙１）原油換算シート【3年目報告用】'!AD46="","",'（別紙１）原油換算シート【3年目報告用】'!AD46)</f>
        <v/>
      </c>
      <c r="AC28" s="1205"/>
      <c r="AD28" s="1205"/>
      <c r="AE28" s="1205"/>
      <c r="AF28" s="1205"/>
      <c r="AG28" s="1205"/>
      <c r="AH28" s="273" t="s">
        <v>37</v>
      </c>
      <c r="AI28" s="108"/>
    </row>
    <row r="29" spans="3:51" ht="13.5" customHeight="1">
      <c r="C29" s="239"/>
      <c r="D29" s="239"/>
      <c r="E29" s="103"/>
      <c r="F29" s="103"/>
      <c r="G29" s="103"/>
      <c r="H29" s="103"/>
      <c r="I29" s="103"/>
      <c r="J29" s="103"/>
      <c r="K29" s="103"/>
      <c r="L29" s="1289"/>
      <c r="M29" s="1198"/>
      <c r="N29" s="1198"/>
      <c r="O29" s="1198"/>
      <c r="P29" s="1198"/>
      <c r="Q29" s="1198"/>
      <c r="R29" s="1290"/>
      <c r="S29" s="110"/>
      <c r="T29" s="225"/>
      <c r="U29" s="226"/>
      <c r="V29" s="226"/>
      <c r="W29" s="226"/>
      <c r="X29" s="226"/>
      <c r="Y29" s="226"/>
      <c r="Z29" s="226"/>
      <c r="AA29" s="227"/>
      <c r="AB29" s="1206"/>
      <c r="AC29" s="1207"/>
      <c r="AD29" s="1207"/>
      <c r="AE29" s="1207"/>
      <c r="AF29" s="1207"/>
      <c r="AG29" s="1207"/>
      <c r="AH29" s="266"/>
      <c r="AI29" s="181"/>
    </row>
    <row r="30" spans="3:51" ht="13.5" customHeight="1">
      <c r="C30" s="239"/>
      <c r="D30" s="239"/>
      <c r="E30" s="103" t="s">
        <v>13</v>
      </c>
      <c r="F30" s="103"/>
      <c r="G30" s="103"/>
      <c r="H30" s="103"/>
      <c r="I30" s="103"/>
      <c r="J30" s="103"/>
      <c r="K30" s="103"/>
      <c r="L30" s="1287" t="str">
        <f>IF(報告提出書【2年目】!L30="","",報告提出書【2年目】!L30)</f>
        <v/>
      </c>
      <c r="M30" s="1197"/>
      <c r="N30" s="1197"/>
      <c r="O30" s="1197"/>
      <c r="P30" s="1197"/>
      <c r="Q30" s="1197"/>
      <c r="R30" s="1288"/>
      <c r="S30" s="107" t="s">
        <v>35</v>
      </c>
      <c r="T30" s="225"/>
      <c r="U30" s="226"/>
      <c r="V30" s="226"/>
      <c r="W30" s="226"/>
      <c r="X30" s="226"/>
      <c r="Y30" s="226"/>
      <c r="Z30" s="226"/>
      <c r="AA30" s="227"/>
      <c r="AB30" s="1206"/>
      <c r="AC30" s="1207"/>
      <c r="AD30" s="1207"/>
      <c r="AE30" s="1207"/>
      <c r="AF30" s="1207"/>
      <c r="AG30" s="1207"/>
      <c r="AH30" s="266"/>
      <c r="AI30" s="181"/>
    </row>
    <row r="31" spans="3:51" ht="13.5" customHeight="1">
      <c r="C31" s="239"/>
      <c r="D31" s="239"/>
      <c r="E31" s="103"/>
      <c r="F31" s="103"/>
      <c r="G31" s="103"/>
      <c r="H31" s="103"/>
      <c r="I31" s="103"/>
      <c r="J31" s="103"/>
      <c r="K31" s="103"/>
      <c r="L31" s="1289"/>
      <c r="M31" s="1198"/>
      <c r="N31" s="1198"/>
      <c r="O31" s="1198"/>
      <c r="P31" s="1198"/>
      <c r="Q31" s="1198"/>
      <c r="R31" s="1290"/>
      <c r="S31" s="110"/>
      <c r="T31" s="228"/>
      <c r="U31" s="229"/>
      <c r="V31" s="229"/>
      <c r="W31" s="229"/>
      <c r="X31" s="229"/>
      <c r="Y31" s="229"/>
      <c r="Z31" s="229"/>
      <c r="AA31" s="230"/>
      <c r="AB31" s="1208"/>
      <c r="AC31" s="1209"/>
      <c r="AD31" s="1209"/>
      <c r="AE31" s="1209"/>
      <c r="AF31" s="1209"/>
      <c r="AG31" s="1209"/>
      <c r="AH31" s="274"/>
      <c r="AI31" s="111"/>
    </row>
    <row r="32" spans="3:51" ht="13.5" customHeight="1">
      <c r="C32" s="239"/>
      <c r="D32" s="239"/>
      <c r="E32" s="103" t="s">
        <v>14</v>
      </c>
      <c r="F32" s="103"/>
      <c r="G32" s="103"/>
      <c r="H32" s="103"/>
      <c r="I32" s="103"/>
      <c r="J32" s="103"/>
      <c r="K32" s="103"/>
      <c r="L32" s="1287" t="str">
        <f>IF(報告提出書【2年目】!L32="","",報告提出書【2年目】!L32)</f>
        <v/>
      </c>
      <c r="M32" s="1197"/>
      <c r="N32" s="1197"/>
      <c r="O32" s="1197"/>
      <c r="P32" s="1197"/>
      <c r="Q32" s="265" t="s">
        <v>36</v>
      </c>
      <c r="R32" s="107"/>
      <c r="S32" s="108"/>
      <c r="T32" s="249" t="s">
        <v>15</v>
      </c>
      <c r="U32" s="249"/>
      <c r="V32" s="249"/>
      <c r="W32" s="249"/>
      <c r="X32" s="249"/>
      <c r="Y32" s="249"/>
      <c r="Z32" s="249"/>
      <c r="AA32" s="249"/>
      <c r="AB32" s="1293" t="str">
        <f>IF(報告提出書【2年目】!AB32="","",報告提出書【2年目】!AB32)</f>
        <v/>
      </c>
      <c r="AC32" s="1293"/>
      <c r="AD32" s="1293"/>
      <c r="AE32" s="1293"/>
      <c r="AF32" s="1293"/>
      <c r="AG32" s="1289"/>
      <c r="AH32" s="313" t="s">
        <v>38</v>
      </c>
      <c r="AI32" s="249"/>
    </row>
    <row r="33" spans="3:35" ht="13.5" customHeight="1">
      <c r="C33" s="239"/>
      <c r="D33" s="239"/>
      <c r="E33" s="250"/>
      <c r="F33" s="250"/>
      <c r="G33" s="250"/>
      <c r="H33" s="250"/>
      <c r="I33" s="250"/>
      <c r="J33" s="250"/>
      <c r="K33" s="250"/>
      <c r="L33" s="1291"/>
      <c r="M33" s="1292"/>
      <c r="N33" s="1292"/>
      <c r="O33" s="1292"/>
      <c r="P33" s="1292"/>
      <c r="Q33" s="266"/>
      <c r="R33" s="179"/>
      <c r="S33" s="181"/>
      <c r="T33" s="250"/>
      <c r="U33" s="250"/>
      <c r="V33" s="250"/>
      <c r="W33" s="250"/>
      <c r="X33" s="250"/>
      <c r="Y33" s="250"/>
      <c r="Z33" s="250"/>
      <c r="AA33" s="250"/>
      <c r="AB33" s="1294"/>
      <c r="AC33" s="1294"/>
      <c r="AD33" s="1294"/>
      <c r="AE33" s="1294"/>
      <c r="AF33" s="1294"/>
      <c r="AG33" s="1287"/>
      <c r="AH33" s="314"/>
      <c r="AI33" s="250"/>
    </row>
    <row r="34" spans="3:35" ht="13.5" customHeight="1">
      <c r="C34" s="239"/>
      <c r="D34" s="240"/>
      <c r="E34" s="182" t="s">
        <v>218</v>
      </c>
      <c r="F34" s="299"/>
      <c r="G34" s="299"/>
      <c r="H34" s="299"/>
      <c r="I34" s="299"/>
      <c r="J34" s="299"/>
      <c r="K34" s="300"/>
      <c r="L34" s="207" t="s">
        <v>458</v>
      </c>
      <c r="M34" s="321"/>
      <c r="N34" s="321"/>
      <c r="O34" s="321"/>
      <c r="P34" s="321"/>
      <c r="Q34" s="322"/>
      <c r="R34" s="207" t="s">
        <v>72</v>
      </c>
      <c r="S34" s="208"/>
      <c r="T34" s="208"/>
      <c r="U34" s="208"/>
      <c r="V34" s="208"/>
      <c r="W34" s="209"/>
      <c r="X34" s="207" t="s">
        <v>459</v>
      </c>
      <c r="Y34" s="208"/>
      <c r="Z34" s="208"/>
      <c r="AA34" s="208"/>
      <c r="AB34" s="208"/>
      <c r="AC34" s="209"/>
      <c r="AD34" s="207" t="s">
        <v>45</v>
      </c>
      <c r="AE34" s="208"/>
      <c r="AF34" s="208"/>
      <c r="AG34" s="208"/>
      <c r="AH34" s="208"/>
      <c r="AI34" s="209"/>
    </row>
    <row r="35" spans="3:35" ht="13.5" customHeight="1">
      <c r="C35" s="239"/>
      <c r="D35" s="240"/>
      <c r="E35" s="301"/>
      <c r="F35" s="302"/>
      <c r="G35" s="302"/>
      <c r="H35" s="302"/>
      <c r="I35" s="302"/>
      <c r="J35" s="302"/>
      <c r="K35" s="303"/>
      <c r="L35" s="218" t="str">
        <f>IF('（別紙２）二酸化炭素排出量計算シート【3年目報告用】'!AC53="","",'（別紙２）二酸化炭素排出量計算シート【3年目報告用】'!AC53)</f>
        <v/>
      </c>
      <c r="M35" s="219"/>
      <c r="N35" s="219"/>
      <c r="O35" s="219"/>
      <c r="P35" s="210" t="s">
        <v>461</v>
      </c>
      <c r="Q35" s="211"/>
      <c r="R35" s="218" t="str">
        <f>IF('（別紙２）二酸化炭素排出量計算シート【3年目報告用】'!AA77="","",'（別紙２）二酸化炭素排出量計算シート【3年目報告用】'!AA77)</f>
        <v/>
      </c>
      <c r="S35" s="219"/>
      <c r="T35" s="219"/>
      <c r="U35" s="219"/>
      <c r="V35" s="210" t="s">
        <v>460</v>
      </c>
      <c r="W35" s="211"/>
      <c r="X35" s="218" t="str">
        <f>IF('（別紙２）二酸化炭素排出量計算シート【3年目報告用】'!AA79="","",'（別紙２）二酸化炭素排出量計算シート【3年目報告用】'!AA79)</f>
        <v/>
      </c>
      <c r="Y35" s="219"/>
      <c r="Z35" s="219"/>
      <c r="AA35" s="219"/>
      <c r="AB35" s="210" t="s">
        <v>453</v>
      </c>
      <c r="AC35" s="211"/>
      <c r="AD35" s="218" t="str">
        <f>IF('（別紙２）二酸化炭素排出量計算シート【3年目報告用】'!AA106="","",'（別紙２）二酸化炭素排出量計算シート【3年目報告用】'!AA106)</f>
        <v/>
      </c>
      <c r="AE35" s="219"/>
      <c r="AF35" s="219"/>
      <c r="AG35" s="219"/>
      <c r="AH35" s="210" t="s">
        <v>460</v>
      </c>
      <c r="AI35" s="211"/>
    </row>
    <row r="36" spans="3:35" ht="13.5" customHeight="1">
      <c r="C36" s="239"/>
      <c r="D36" s="240"/>
      <c r="E36" s="301"/>
      <c r="F36" s="302"/>
      <c r="G36" s="302"/>
      <c r="H36" s="302"/>
      <c r="I36" s="302"/>
      <c r="J36" s="302"/>
      <c r="K36" s="303"/>
      <c r="L36" s="220"/>
      <c r="M36" s="221"/>
      <c r="N36" s="221"/>
      <c r="O36" s="221"/>
      <c r="P36" s="212"/>
      <c r="Q36" s="213"/>
      <c r="R36" s="220"/>
      <c r="S36" s="221"/>
      <c r="T36" s="221"/>
      <c r="U36" s="221"/>
      <c r="V36" s="212"/>
      <c r="W36" s="213"/>
      <c r="X36" s="220"/>
      <c r="Y36" s="221"/>
      <c r="Z36" s="221"/>
      <c r="AA36" s="221"/>
      <c r="AB36" s="212"/>
      <c r="AC36" s="213"/>
      <c r="AD36" s="220"/>
      <c r="AE36" s="221"/>
      <c r="AF36" s="221"/>
      <c r="AG36" s="221"/>
      <c r="AH36" s="212"/>
      <c r="AI36" s="213"/>
    </row>
    <row r="37" spans="3:35" ht="13.5" customHeight="1">
      <c r="C37" s="239"/>
      <c r="D37" s="240"/>
      <c r="E37" s="301"/>
      <c r="F37" s="302"/>
      <c r="G37" s="302"/>
      <c r="H37" s="302"/>
      <c r="I37" s="302"/>
      <c r="J37" s="302"/>
      <c r="K37" s="303"/>
      <c r="L37" s="241" t="s">
        <v>457</v>
      </c>
      <c r="M37" s="242"/>
      <c r="N37" s="242"/>
      <c r="O37" s="242"/>
      <c r="P37" s="242"/>
      <c r="Q37" s="243"/>
      <c r="R37" s="207" t="s">
        <v>46</v>
      </c>
      <c r="S37" s="208"/>
      <c r="T37" s="208"/>
      <c r="U37" s="208"/>
      <c r="V37" s="208"/>
      <c r="W37" s="209"/>
      <c r="X37" s="207" t="s">
        <v>454</v>
      </c>
      <c r="Y37" s="208"/>
      <c r="Z37" s="208"/>
      <c r="AA37" s="208"/>
      <c r="AB37" s="208"/>
      <c r="AC37" s="209"/>
      <c r="AD37" s="207" t="s">
        <v>452</v>
      </c>
      <c r="AE37" s="208"/>
      <c r="AF37" s="208"/>
      <c r="AG37" s="208"/>
      <c r="AH37" s="208"/>
      <c r="AI37" s="209"/>
    </row>
    <row r="38" spans="3:35" ht="13.5" customHeight="1">
      <c r="C38" s="239"/>
      <c r="D38" s="240"/>
      <c r="E38" s="301"/>
      <c r="F38" s="302"/>
      <c r="G38" s="302"/>
      <c r="H38" s="302"/>
      <c r="I38" s="302"/>
      <c r="J38" s="302"/>
      <c r="K38" s="303"/>
      <c r="L38" s="218" t="str">
        <f>IF('（別紙２）二酸化炭素排出量計算シート【3年目報告用】'!AA75="","",'（別紙２）二酸化炭素排出量計算シート【3年目報告用】'!AA75)</f>
        <v/>
      </c>
      <c r="M38" s="219"/>
      <c r="N38" s="219"/>
      <c r="O38" s="219"/>
      <c r="P38" s="210" t="s">
        <v>456</v>
      </c>
      <c r="Q38" s="211"/>
      <c r="R38" s="218" t="str">
        <f>IF('（別紙２）二酸化炭素排出量計算シート【3年目報告用】'!AA117="","",'（別紙２）二酸化炭素排出量計算シート【3年目報告用】'!AA117)</f>
        <v/>
      </c>
      <c r="S38" s="219"/>
      <c r="T38" s="219"/>
      <c r="U38" s="219"/>
      <c r="V38" s="210" t="s">
        <v>456</v>
      </c>
      <c r="W38" s="211"/>
      <c r="X38" s="218" t="str">
        <f>IF('（別紙２）二酸化炭素排出量計算シート【3年目報告用】'!AA119="","",'（別紙２）二酸化炭素排出量計算シート【3年目報告用】'!AA119)</f>
        <v/>
      </c>
      <c r="Y38" s="219"/>
      <c r="Z38" s="219"/>
      <c r="AA38" s="219"/>
      <c r="AB38" s="210" t="s">
        <v>455</v>
      </c>
      <c r="AC38" s="211"/>
      <c r="AD38" s="218" t="str">
        <f>IF('（別紙２）二酸化炭素排出量計算シート【3年目報告用】'!AA121="","",'（別紙２）二酸化炭素排出量計算シート【3年目報告用】'!AA121)</f>
        <v/>
      </c>
      <c r="AE38" s="219"/>
      <c r="AF38" s="219"/>
      <c r="AG38" s="219"/>
      <c r="AH38" s="210" t="s">
        <v>453</v>
      </c>
      <c r="AI38" s="211"/>
    </row>
    <row r="39" spans="3:35" ht="13.5" customHeight="1">
      <c r="C39" s="239"/>
      <c r="D39" s="240"/>
      <c r="E39" s="304"/>
      <c r="F39" s="305"/>
      <c r="G39" s="305"/>
      <c r="H39" s="305"/>
      <c r="I39" s="305"/>
      <c r="J39" s="305"/>
      <c r="K39" s="306"/>
      <c r="L39" s="220"/>
      <c r="M39" s="221"/>
      <c r="N39" s="221"/>
      <c r="O39" s="221"/>
      <c r="P39" s="212"/>
      <c r="Q39" s="213"/>
      <c r="R39" s="220"/>
      <c r="S39" s="221"/>
      <c r="T39" s="221"/>
      <c r="U39" s="221"/>
      <c r="V39" s="212"/>
      <c r="W39" s="213"/>
      <c r="X39" s="220"/>
      <c r="Y39" s="221"/>
      <c r="Z39" s="221"/>
      <c r="AA39" s="221"/>
      <c r="AB39" s="212"/>
      <c r="AC39" s="213"/>
      <c r="AD39" s="220"/>
      <c r="AE39" s="221"/>
      <c r="AF39" s="221"/>
      <c r="AG39" s="221"/>
      <c r="AH39" s="212"/>
      <c r="AI39" s="213"/>
    </row>
    <row r="40" spans="3:35" ht="16.5" customHeight="1">
      <c r="C40" s="103" t="s">
        <v>293</v>
      </c>
      <c r="D40" s="103"/>
      <c r="E40" s="103"/>
      <c r="F40" s="103"/>
      <c r="G40" s="103"/>
      <c r="H40" s="103"/>
      <c r="I40" s="103"/>
      <c r="J40" s="103"/>
      <c r="K40" s="103"/>
      <c r="L40" s="103"/>
      <c r="M40" s="103"/>
      <c r="N40" s="255" t="s">
        <v>20</v>
      </c>
      <c r="O40" s="256"/>
      <c r="P40" s="256"/>
      <c r="Q40" s="256"/>
      <c r="R40" s="256"/>
      <c r="S40" s="256"/>
      <c r="T40" s="256"/>
      <c r="U40" s="1183" t="str">
        <f>IF(報告提出書【2年目】!U40="","",報告提出書【2年目】!U40)</f>
        <v/>
      </c>
      <c r="V40" s="1184"/>
      <c r="W40" s="1184"/>
      <c r="X40" s="1184"/>
      <c r="Y40" s="1184"/>
      <c r="Z40" s="1184"/>
      <c r="AA40" s="1184"/>
      <c r="AB40" s="1184"/>
      <c r="AC40" s="1184"/>
      <c r="AD40" s="1184"/>
      <c r="AE40" s="1184"/>
      <c r="AF40" s="1184"/>
      <c r="AG40" s="1184"/>
      <c r="AH40" s="1184"/>
      <c r="AI40" s="1185"/>
    </row>
    <row r="41" spans="3:35" ht="16.5" customHeight="1">
      <c r="C41" s="103"/>
      <c r="D41" s="103"/>
      <c r="E41" s="103"/>
      <c r="F41" s="103"/>
      <c r="G41" s="103"/>
      <c r="H41" s="103"/>
      <c r="I41" s="103"/>
      <c r="J41" s="103"/>
      <c r="K41" s="103"/>
      <c r="L41" s="103"/>
      <c r="M41" s="103"/>
      <c r="N41" s="257" t="s">
        <v>21</v>
      </c>
      <c r="O41" s="104"/>
      <c r="P41" s="104"/>
      <c r="Q41" s="104"/>
      <c r="R41" s="104"/>
      <c r="S41" s="104"/>
      <c r="T41" s="104"/>
      <c r="U41" s="1268" t="str">
        <f>IF(報告提出書【2年目】!U41="","",報告提出書【2年目】!U41)</f>
        <v/>
      </c>
      <c r="V41" s="1269"/>
      <c r="W41" s="1269"/>
      <c r="X41" s="1269"/>
      <c r="Y41" s="1269"/>
      <c r="Z41" s="1269"/>
      <c r="AA41" s="1269"/>
      <c r="AB41" s="1269"/>
      <c r="AC41" s="1269"/>
      <c r="AD41" s="1269"/>
      <c r="AE41" s="1269"/>
      <c r="AF41" s="1269"/>
      <c r="AG41" s="1269"/>
      <c r="AH41" s="1269"/>
      <c r="AI41" s="1270"/>
    </row>
    <row r="42" spans="3:35" ht="16.5" customHeight="1">
      <c r="C42" s="103"/>
      <c r="D42" s="103"/>
      <c r="E42" s="103"/>
      <c r="F42" s="103"/>
      <c r="G42" s="103"/>
      <c r="H42" s="103"/>
      <c r="I42" s="103"/>
      <c r="J42" s="103"/>
      <c r="K42" s="103"/>
      <c r="L42" s="103"/>
      <c r="M42" s="103"/>
      <c r="N42" s="257" t="s">
        <v>22</v>
      </c>
      <c r="O42" s="104"/>
      <c r="P42" s="104"/>
      <c r="Q42" s="104"/>
      <c r="R42" s="104"/>
      <c r="S42" s="104"/>
      <c r="T42" s="104"/>
      <c r="U42" s="1161" t="str">
        <f>IF(報告提出書【2年目】!U42="","",報告提出書【2年目】!U42)</f>
        <v/>
      </c>
      <c r="V42" s="1162"/>
      <c r="W42" s="1162"/>
      <c r="X42" s="1162"/>
      <c r="Y42" s="1162"/>
      <c r="Z42" s="1162"/>
      <c r="AA42" s="1162"/>
      <c r="AB42" s="1163"/>
      <c r="AC42" s="1162" t="str">
        <f>IF(報告提出書【2年目】!AC42="","",報告提出書【2年目】!AC42)</f>
        <v/>
      </c>
      <c r="AD42" s="1162"/>
      <c r="AE42" s="1162"/>
      <c r="AF42" s="1162"/>
      <c r="AG42" s="1162"/>
      <c r="AH42" s="1162"/>
      <c r="AI42" s="1179"/>
    </row>
    <row r="43" spans="3:35" ht="16.5" customHeight="1">
      <c r="C43" s="103"/>
      <c r="D43" s="103"/>
      <c r="E43" s="103"/>
      <c r="F43" s="103"/>
      <c r="G43" s="103"/>
      <c r="H43" s="103"/>
      <c r="I43" s="103"/>
      <c r="J43" s="103"/>
      <c r="K43" s="103"/>
      <c r="L43" s="103"/>
      <c r="M43" s="103"/>
      <c r="N43" s="345" t="s">
        <v>23</v>
      </c>
      <c r="O43" s="346"/>
      <c r="P43" s="346"/>
      <c r="Q43" s="346"/>
      <c r="R43" s="346"/>
      <c r="S43" s="346"/>
      <c r="T43" s="346"/>
      <c r="U43" s="1268" t="str">
        <f>IF(報告提出書【2年目】!U43="","",報告提出書【2年目】!U43)</f>
        <v/>
      </c>
      <c r="V43" s="1269"/>
      <c r="W43" s="1269"/>
      <c r="X43" s="1269"/>
      <c r="Y43" s="1269"/>
      <c r="Z43" s="1269"/>
      <c r="AA43" s="1269"/>
      <c r="AB43" s="1269"/>
      <c r="AC43" s="1269"/>
      <c r="AD43" s="1269"/>
      <c r="AE43" s="1269"/>
      <c r="AF43" s="1269"/>
      <c r="AG43" s="1269"/>
      <c r="AH43" s="1269"/>
      <c r="AI43" s="1270"/>
    </row>
    <row r="44" spans="3:35" ht="13.5" customHeight="1">
      <c r="C44" s="103" t="s">
        <v>294</v>
      </c>
      <c r="D44" s="103"/>
      <c r="E44" s="249"/>
      <c r="F44" s="249"/>
      <c r="G44" s="249"/>
      <c r="H44" s="249"/>
      <c r="I44" s="249"/>
      <c r="J44" s="249"/>
      <c r="K44" s="249"/>
      <c r="L44" s="249"/>
      <c r="M44" s="249"/>
      <c r="N44" s="255" t="s">
        <v>17</v>
      </c>
      <c r="O44" s="256"/>
      <c r="P44" s="256"/>
      <c r="Q44" s="256"/>
      <c r="R44" s="256"/>
      <c r="S44" s="256"/>
      <c r="T44" s="256"/>
      <c r="U44" s="256"/>
      <c r="V44" s="256"/>
      <c r="W44" s="256"/>
      <c r="X44" s="256"/>
      <c r="Y44" s="256"/>
      <c r="Z44" s="256"/>
      <c r="AA44" s="256"/>
      <c r="AB44" s="265" t="s">
        <v>41</v>
      </c>
      <c r="AC44" s="107"/>
      <c r="AD44" s="107"/>
      <c r="AE44" s="107"/>
      <c r="AF44" s="107"/>
      <c r="AG44" s="107"/>
      <c r="AH44" s="107"/>
      <c r="AI44" s="108"/>
    </row>
    <row r="45" spans="3:35" ht="13.5" customHeight="1">
      <c r="C45" s="103"/>
      <c r="D45" s="103"/>
      <c r="E45" s="103"/>
      <c r="F45" s="103"/>
      <c r="G45" s="103"/>
      <c r="H45" s="103"/>
      <c r="I45" s="103"/>
      <c r="J45" s="103"/>
      <c r="K45" s="103"/>
      <c r="L45" s="103"/>
      <c r="M45" s="103"/>
      <c r="N45" s="264"/>
      <c r="O45" s="105"/>
      <c r="P45" s="105"/>
      <c r="Q45" s="105"/>
      <c r="R45" s="105"/>
      <c r="S45" s="105"/>
      <c r="T45" s="105"/>
      <c r="U45" s="105"/>
      <c r="V45" s="105"/>
      <c r="W45" s="105"/>
      <c r="X45" s="105"/>
      <c r="Y45" s="105"/>
      <c r="Z45" s="105"/>
      <c r="AA45" s="105"/>
      <c r="AB45" s="274"/>
      <c r="AC45" s="110"/>
      <c r="AD45" s="110"/>
      <c r="AE45" s="110"/>
      <c r="AF45" s="110"/>
      <c r="AG45" s="110"/>
      <c r="AH45" s="110"/>
      <c r="AI45" s="111"/>
    </row>
    <row r="46" spans="3:35" ht="13.5" customHeight="1">
      <c r="C46" s="103"/>
      <c r="D46" s="103"/>
      <c r="E46" s="103"/>
      <c r="F46" s="103"/>
      <c r="G46" s="103"/>
      <c r="H46" s="103"/>
      <c r="I46" s="103"/>
      <c r="J46" s="103"/>
      <c r="K46" s="103"/>
      <c r="L46" s="103"/>
      <c r="M46" s="103"/>
      <c r="N46" s="255" t="s">
        <v>18</v>
      </c>
      <c r="O46" s="256"/>
      <c r="P46" s="256"/>
      <c r="Q46" s="256"/>
      <c r="R46" s="256"/>
      <c r="S46" s="256"/>
      <c r="T46" s="256"/>
      <c r="U46" s="256"/>
      <c r="V46" s="256"/>
      <c r="W46" s="256"/>
      <c r="X46" s="256"/>
      <c r="Y46" s="256"/>
      <c r="Z46" s="256"/>
      <c r="AA46" s="256"/>
      <c r="AB46" s="265" t="s">
        <v>40</v>
      </c>
      <c r="AC46" s="107"/>
      <c r="AD46" s="107"/>
      <c r="AE46" s="107"/>
      <c r="AF46" s="107"/>
      <c r="AG46" s="107"/>
      <c r="AH46" s="107"/>
      <c r="AI46" s="108"/>
    </row>
    <row r="47" spans="3:35" ht="13.5" customHeight="1">
      <c r="C47" s="103"/>
      <c r="D47" s="103"/>
      <c r="E47" s="103"/>
      <c r="F47" s="103"/>
      <c r="G47" s="103"/>
      <c r="H47" s="103"/>
      <c r="I47" s="103"/>
      <c r="J47" s="103"/>
      <c r="K47" s="103"/>
      <c r="L47" s="103"/>
      <c r="M47" s="103"/>
      <c r="N47" s="257"/>
      <c r="O47" s="104"/>
      <c r="P47" s="104"/>
      <c r="Q47" s="104"/>
      <c r="R47" s="104"/>
      <c r="S47" s="104"/>
      <c r="T47" s="104"/>
      <c r="U47" s="104"/>
      <c r="V47" s="104"/>
      <c r="W47" s="104"/>
      <c r="X47" s="104"/>
      <c r="Y47" s="104"/>
      <c r="Z47" s="104"/>
      <c r="AA47" s="104"/>
      <c r="AB47" s="274"/>
      <c r="AC47" s="110"/>
      <c r="AD47" s="110"/>
      <c r="AE47" s="110"/>
      <c r="AF47" s="110"/>
      <c r="AG47" s="110"/>
      <c r="AH47" s="110"/>
      <c r="AI47" s="111"/>
    </row>
    <row r="48" spans="3:35" ht="13.5" customHeight="1">
      <c r="C48" s="103" t="s">
        <v>24</v>
      </c>
      <c r="D48" s="103"/>
      <c r="E48" s="103"/>
      <c r="F48" s="103"/>
      <c r="G48" s="103"/>
      <c r="H48" s="103"/>
      <c r="I48" s="103"/>
      <c r="J48" s="103"/>
      <c r="K48" s="103"/>
      <c r="L48" s="103"/>
      <c r="M48" s="353"/>
      <c r="N48" s="1199"/>
      <c r="O48" s="323"/>
      <c r="P48" s="1197">
        <f>IF(計画提出書!N47="","",計画提出書!N47)</f>
        <v>2026</v>
      </c>
      <c r="Q48" s="1197"/>
      <c r="R48" s="323" t="s">
        <v>4</v>
      </c>
      <c r="S48" s="1197">
        <f>IF(計画提出書!S47="","",計画提出書!S47)</f>
        <v>4</v>
      </c>
      <c r="T48" s="1197"/>
      <c r="U48" s="323" t="s">
        <v>5</v>
      </c>
      <c r="V48" s="1197">
        <f>IF(計画提出書!V47="","",計画提出書!V47)</f>
        <v>1</v>
      </c>
      <c r="W48" s="1197"/>
      <c r="X48" s="323" t="s">
        <v>492</v>
      </c>
      <c r="Y48" s="323"/>
      <c r="Z48" s="323"/>
      <c r="AA48" s="1197">
        <f>IF(計画提出書!AA47="","",計画提出書!AA47)</f>
        <v>2029</v>
      </c>
      <c r="AB48" s="1197"/>
      <c r="AC48" s="323" t="s">
        <v>4</v>
      </c>
      <c r="AD48" s="1197">
        <f>IF(計画提出書!AD47="","",計画提出書!AD47)</f>
        <v>3</v>
      </c>
      <c r="AE48" s="1197"/>
      <c r="AF48" s="323" t="s">
        <v>5</v>
      </c>
      <c r="AG48" s="1197">
        <f>IF(計画提出書!AG47="","",計画提出書!AG47)</f>
        <v>31</v>
      </c>
      <c r="AH48" s="1197"/>
      <c r="AI48" s="354" t="s">
        <v>6</v>
      </c>
    </row>
    <row r="49" spans="3:35" ht="13.5" customHeight="1">
      <c r="C49" s="103"/>
      <c r="D49" s="103"/>
      <c r="E49" s="103"/>
      <c r="F49" s="103"/>
      <c r="G49" s="103"/>
      <c r="H49" s="103"/>
      <c r="I49" s="103"/>
      <c r="J49" s="103"/>
      <c r="K49" s="103"/>
      <c r="L49" s="103"/>
      <c r="M49" s="353"/>
      <c r="N49" s="1200"/>
      <c r="O49" s="324"/>
      <c r="P49" s="1198"/>
      <c r="Q49" s="1198"/>
      <c r="R49" s="324"/>
      <c r="S49" s="1198"/>
      <c r="T49" s="1198"/>
      <c r="U49" s="324"/>
      <c r="V49" s="1198"/>
      <c r="W49" s="1198"/>
      <c r="X49" s="324"/>
      <c r="Y49" s="324"/>
      <c r="Z49" s="324"/>
      <c r="AA49" s="1198"/>
      <c r="AB49" s="1198"/>
      <c r="AC49" s="324"/>
      <c r="AD49" s="1198"/>
      <c r="AE49" s="1198"/>
      <c r="AF49" s="324"/>
      <c r="AG49" s="1198"/>
      <c r="AH49" s="1198"/>
      <c r="AI49" s="355"/>
    </row>
    <row r="50" spans="3:35" ht="13.5" customHeight="1">
      <c r="C50" s="329" t="s">
        <v>1</v>
      </c>
      <c r="D50" s="330"/>
      <c r="E50" s="330"/>
      <c r="F50" s="330"/>
      <c r="G50" s="330"/>
      <c r="H50" s="330"/>
      <c r="I50" s="330"/>
      <c r="J50" s="256" t="s">
        <v>295</v>
      </c>
      <c r="K50" s="256"/>
      <c r="L50" s="256"/>
      <c r="M50" s="350"/>
      <c r="N50" s="257" t="s">
        <v>26</v>
      </c>
      <c r="O50" s="104"/>
      <c r="P50" s="104"/>
      <c r="Q50" s="104"/>
      <c r="R50" s="104"/>
      <c r="S50" s="104"/>
      <c r="T50" s="104"/>
      <c r="U50" s="104"/>
      <c r="V50" s="104"/>
      <c r="W50" s="104"/>
      <c r="X50" s="104"/>
      <c r="Y50" s="104"/>
      <c r="Z50" s="104"/>
      <c r="AA50" s="104"/>
      <c r="AB50" s="104"/>
      <c r="AC50" s="104"/>
      <c r="AD50" s="104"/>
      <c r="AE50" s="104"/>
      <c r="AF50" s="104"/>
      <c r="AG50" s="104"/>
      <c r="AH50" s="104"/>
      <c r="AI50" s="343"/>
    </row>
    <row r="51" spans="3:35" ht="13.5" customHeight="1">
      <c r="C51" s="1189" t="s">
        <v>282</v>
      </c>
      <c r="D51" s="1190"/>
      <c r="E51" s="1190"/>
      <c r="F51" s="1190"/>
      <c r="G51" s="1190"/>
      <c r="H51" s="1190"/>
      <c r="I51" s="1190"/>
      <c r="J51" s="105"/>
      <c r="K51" s="105"/>
      <c r="L51" s="105"/>
      <c r="M51" s="344"/>
      <c r="N51" s="264"/>
      <c r="O51" s="105"/>
      <c r="P51" s="105"/>
      <c r="Q51" s="105"/>
      <c r="R51" s="105"/>
      <c r="S51" s="105"/>
      <c r="T51" s="105"/>
      <c r="U51" s="105"/>
      <c r="V51" s="105"/>
      <c r="W51" s="105"/>
      <c r="X51" s="105"/>
      <c r="Y51" s="105"/>
      <c r="Z51" s="105"/>
      <c r="AA51" s="105"/>
      <c r="AB51" s="105"/>
      <c r="AC51" s="105"/>
      <c r="AD51" s="105"/>
      <c r="AE51" s="105"/>
      <c r="AF51" s="105"/>
      <c r="AG51" s="105"/>
      <c r="AH51" s="105"/>
      <c r="AI51" s="344"/>
    </row>
    <row r="52" spans="3:35" ht="13.5" customHeight="1">
      <c r="C52" s="106" t="s">
        <v>296</v>
      </c>
      <c r="D52" s="107"/>
      <c r="E52" s="107"/>
      <c r="F52" s="107"/>
      <c r="G52" s="107"/>
      <c r="H52" s="107"/>
      <c r="I52" s="107"/>
      <c r="J52" s="107"/>
      <c r="K52" s="107"/>
      <c r="L52" s="107"/>
      <c r="M52" s="108"/>
      <c r="N52" s="1191"/>
      <c r="O52" s="1192"/>
      <c r="P52" s="1192"/>
      <c r="Q52" s="1192"/>
      <c r="R52" s="1192"/>
      <c r="S52" s="1192"/>
      <c r="T52" s="1192"/>
      <c r="U52" s="1192"/>
      <c r="V52" s="1192"/>
      <c r="W52" s="1192"/>
      <c r="X52" s="1192"/>
      <c r="Y52" s="1192"/>
      <c r="Z52" s="1192"/>
      <c r="AA52" s="1192"/>
      <c r="AB52" s="1192"/>
      <c r="AC52" s="1192"/>
      <c r="AD52" s="1192"/>
      <c r="AE52" s="1192"/>
      <c r="AF52" s="1192"/>
      <c r="AG52" s="1192"/>
      <c r="AH52" s="1192"/>
      <c r="AI52" s="1193"/>
    </row>
    <row r="53" spans="3:35" ht="13.5" customHeight="1">
      <c r="C53" s="109"/>
      <c r="D53" s="110"/>
      <c r="E53" s="110"/>
      <c r="F53" s="110"/>
      <c r="G53" s="110"/>
      <c r="H53" s="110"/>
      <c r="I53" s="110"/>
      <c r="J53" s="110"/>
      <c r="K53" s="110"/>
      <c r="L53" s="110"/>
      <c r="M53" s="111"/>
      <c r="N53" s="1194"/>
      <c r="O53" s="1195"/>
      <c r="P53" s="1195"/>
      <c r="Q53" s="1195"/>
      <c r="R53" s="1195"/>
      <c r="S53" s="1195"/>
      <c r="T53" s="1195"/>
      <c r="U53" s="1195"/>
      <c r="V53" s="1195"/>
      <c r="W53" s="1195"/>
      <c r="X53" s="1195"/>
      <c r="Y53" s="1195"/>
      <c r="Z53" s="1195"/>
      <c r="AA53" s="1195"/>
      <c r="AB53" s="1195"/>
      <c r="AC53" s="1195"/>
      <c r="AD53" s="1195"/>
      <c r="AE53" s="1195"/>
      <c r="AF53" s="1195"/>
      <c r="AG53" s="1195"/>
      <c r="AH53" s="1195"/>
      <c r="AI53" s="1196"/>
    </row>
    <row r="55" spans="3:35" ht="13.5" customHeight="1">
      <c r="C55" s="1" t="s">
        <v>28</v>
      </c>
      <c r="D55" s="1">
        <v>1</v>
      </c>
      <c r="E55" s="193" t="s">
        <v>301</v>
      </c>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3:35" ht="13.5" customHeight="1">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row>
    <row r="57" spans="3:35" ht="13.5" customHeight="1">
      <c r="D57" s="1">
        <v>2</v>
      </c>
      <c r="E57" s="193" t="s">
        <v>308</v>
      </c>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row>
    <row r="58" spans="3:35" ht="13.5" customHeight="1">
      <c r="E58" s="193"/>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row>
    <row r="59" spans="3:35" ht="13.5" customHeight="1">
      <c r="D59" s="1">
        <v>3</v>
      </c>
      <c r="E59" s="193" t="s">
        <v>389</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row>
    <row r="60" spans="3:35" ht="13.5" customHeight="1">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row>
    <row r="61" spans="3:35" ht="13.5" customHeight="1">
      <c r="D61" s="1">
        <v>4</v>
      </c>
      <c r="E61" s="193" t="s">
        <v>495</v>
      </c>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row>
    <row r="62" spans="3:35" ht="13.5" customHeight="1">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row>
    <row r="63" spans="3:35" ht="13.5" customHeight="1">
      <c r="D63" s="1">
        <v>5</v>
      </c>
      <c r="E63" s="193" t="s">
        <v>309</v>
      </c>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3:35" ht="13.5" customHeight="1">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row>
    <row r="65" spans="3:35" ht="13.5" customHeight="1">
      <c r="D65" s="1">
        <v>6</v>
      </c>
      <c r="E65" s="104" t="s">
        <v>310</v>
      </c>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row>
    <row r="66" spans="3:35" ht="13.5" customHeight="1">
      <c r="C66" s="298" t="s">
        <v>31</v>
      </c>
      <c r="D66" s="298"/>
      <c r="E66" s="104" t="s">
        <v>311</v>
      </c>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row>
  </sheetData>
  <sheetProtection formatCells="0" formatColumns="0" formatRows="0" insertHyperlinks="0"/>
  <mergeCells count="128">
    <mergeCell ref="B7:D7"/>
    <mergeCell ref="M8:T8"/>
    <mergeCell ref="U8:Y9"/>
    <mergeCell ref="M9:T9"/>
    <mergeCell ref="AF10:AF11"/>
    <mergeCell ref="AG10:AH11"/>
    <mergeCell ref="AI10:AI11"/>
    <mergeCell ref="D12:K12"/>
    <mergeCell ref="Y10:Z11"/>
    <mergeCell ref="AA10:AB11"/>
    <mergeCell ref="AC10:AC11"/>
    <mergeCell ref="AD10:AE11"/>
    <mergeCell ref="N13:P15"/>
    <mergeCell ref="Q13:T15"/>
    <mergeCell ref="V13:AI13"/>
    <mergeCell ref="U14:AI15"/>
    <mergeCell ref="Q16:T17"/>
    <mergeCell ref="U16:AI17"/>
    <mergeCell ref="Q18:T19"/>
    <mergeCell ref="U18:AI19"/>
    <mergeCell ref="S20:AI20"/>
    <mergeCell ref="C22:P23"/>
    <mergeCell ref="Q22:V22"/>
    <mergeCell ref="W22:AA23"/>
    <mergeCell ref="AB22:AI22"/>
    <mergeCell ref="Q23:V23"/>
    <mergeCell ref="AB23:AI23"/>
    <mergeCell ref="C24:K25"/>
    <mergeCell ref="C26:K27"/>
    <mergeCell ref="L26:M27"/>
    <mergeCell ref="N26:O27"/>
    <mergeCell ref="P26:P27"/>
    <mergeCell ref="Q26:R27"/>
    <mergeCell ref="AC26:AC27"/>
    <mergeCell ref="AD26:AE27"/>
    <mergeCell ref="AF26:AF27"/>
    <mergeCell ref="AG26:AH27"/>
    <mergeCell ref="AI26:AI27"/>
    <mergeCell ref="C28:D39"/>
    <mergeCell ref="E28:K29"/>
    <mergeCell ref="L28:R29"/>
    <mergeCell ref="S28:S29"/>
    <mergeCell ref="T28:AA31"/>
    <mergeCell ref="S26:S27"/>
    <mergeCell ref="T26:U27"/>
    <mergeCell ref="V26:V27"/>
    <mergeCell ref="W26:X27"/>
    <mergeCell ref="Y26:Z27"/>
    <mergeCell ref="AA26:AB27"/>
    <mergeCell ref="AB28:AG31"/>
    <mergeCell ref="E34:K39"/>
    <mergeCell ref="L34:Q34"/>
    <mergeCell ref="R34:W34"/>
    <mergeCell ref="X34:AC34"/>
    <mergeCell ref="AD34:AI34"/>
    <mergeCell ref="L35:O36"/>
    <mergeCell ref="P35:Q36"/>
    <mergeCell ref="X35:AA36"/>
    <mergeCell ref="AB35:AC36"/>
    <mergeCell ref="V35:W36"/>
    <mergeCell ref="AH28:AI31"/>
    <mergeCell ref="E30:K31"/>
    <mergeCell ref="L30:R31"/>
    <mergeCell ref="S30:S31"/>
    <mergeCell ref="E32:K33"/>
    <mergeCell ref="L32:P33"/>
    <mergeCell ref="Q32:S33"/>
    <mergeCell ref="AH32:AI33"/>
    <mergeCell ref="T32:AA33"/>
    <mergeCell ref="AB32:AG33"/>
    <mergeCell ref="AD35:AG36"/>
    <mergeCell ref="AH35:AI36"/>
    <mergeCell ref="L37:Q37"/>
    <mergeCell ref="R37:W37"/>
    <mergeCell ref="X37:AC37"/>
    <mergeCell ref="L38:O39"/>
    <mergeCell ref="P38:Q39"/>
    <mergeCell ref="R35:U36"/>
    <mergeCell ref="R38:U39"/>
    <mergeCell ref="V38:W39"/>
    <mergeCell ref="X38:AA39"/>
    <mergeCell ref="AB38:AC39"/>
    <mergeCell ref="C44:M47"/>
    <mergeCell ref="N44:AA45"/>
    <mergeCell ref="AB44:AI45"/>
    <mergeCell ref="N46:AA47"/>
    <mergeCell ref="AB46:AI47"/>
    <mergeCell ref="C40:M43"/>
    <mergeCell ref="N42:T42"/>
    <mergeCell ref="U42:AB42"/>
    <mergeCell ref="AC42:AI42"/>
    <mergeCell ref="N41:T41"/>
    <mergeCell ref="U41:AI41"/>
    <mergeCell ref="N40:T40"/>
    <mergeCell ref="U40:AI40"/>
    <mergeCell ref="N50:AI51"/>
    <mergeCell ref="C51:I51"/>
    <mergeCell ref="V48:W49"/>
    <mergeCell ref="AA48:AB49"/>
    <mergeCell ref="AC48:AC49"/>
    <mergeCell ref="AD48:AE49"/>
    <mergeCell ref="C48:M49"/>
    <mergeCell ref="N48:O49"/>
    <mergeCell ref="P48:Q49"/>
    <mergeCell ref="E57:AI58"/>
    <mergeCell ref="E63:AI64"/>
    <mergeCell ref="E65:AI65"/>
    <mergeCell ref="C66:D66"/>
    <mergeCell ref="E66:AI66"/>
    <mergeCell ref="E59:AI60"/>
    <mergeCell ref="E61:AI62"/>
    <mergeCell ref="AD37:AI37"/>
    <mergeCell ref="AD38:AG39"/>
    <mergeCell ref="AH38:AI39"/>
    <mergeCell ref="C52:M53"/>
    <mergeCell ref="N52:AI53"/>
    <mergeCell ref="E55:AI56"/>
    <mergeCell ref="AF48:AF49"/>
    <mergeCell ref="AG48:AH49"/>
    <mergeCell ref="AI48:AI49"/>
    <mergeCell ref="C50:I50"/>
    <mergeCell ref="R48:R49"/>
    <mergeCell ref="S48:T49"/>
    <mergeCell ref="U48:U49"/>
    <mergeCell ref="X48:Z49"/>
    <mergeCell ref="N43:T43"/>
    <mergeCell ref="U43:AI43"/>
    <mergeCell ref="J50:M51"/>
  </mergeCells>
  <phoneticPr fontId="34"/>
  <dataValidations count="1">
    <dataValidation showInputMessage="1" sqref="V26:W26 AA26 AC26 Y26 S26:T26 L26 P26:Q26 N26 AI26" xr:uid="{00000000-0002-0000-0D00-000000000000}"/>
  </dataValidations>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indexed="24"/>
  </sheetPr>
  <dimension ref="B6:AJ132"/>
  <sheetViews>
    <sheetView showGridLines="0" view="pageBreakPreview" zoomScale="115" zoomScaleNormal="100" zoomScaleSheetLayoutView="115" workbookViewId="0">
      <pane xSplit="1" ySplit="5" topLeftCell="B6" activePane="bottomRight" state="frozen"/>
      <selection activeCell="U135" sqref="U135"/>
      <selection pane="topRight" activeCell="U135" sqref="U135"/>
      <selection pane="bottomLeft" activeCell="U135" sqref="U135"/>
      <selection pane="bottomRight" activeCell="B6" sqref="B6:C6"/>
    </sheetView>
  </sheetViews>
  <sheetFormatPr defaultColWidth="2.5" defaultRowHeight="13.5"/>
  <cols>
    <col min="1" max="67" width="2.5" style="1" customWidth="1"/>
    <col min="68" max="16384" width="2.5" style="1"/>
  </cols>
  <sheetData>
    <row r="6" spans="2:24" ht="13.5" customHeight="1">
      <c r="B6" s="179" t="s">
        <v>49</v>
      </c>
      <c r="C6" s="179"/>
    </row>
    <row r="7" spans="2:24" ht="13.5" customHeight="1">
      <c r="S7" s="8" t="s">
        <v>324</v>
      </c>
    </row>
    <row r="8" spans="2:24" ht="13.5" customHeight="1">
      <c r="S8" s="8" t="s">
        <v>325</v>
      </c>
    </row>
    <row r="10" spans="2:24" ht="13.5" customHeight="1"/>
    <row r="11" spans="2:24" ht="13.5" customHeight="1">
      <c r="B11" s="104" t="s">
        <v>315</v>
      </c>
      <c r="C11" s="104"/>
      <c r="D11" s="104"/>
      <c r="E11" s="104"/>
      <c r="F11" s="104"/>
      <c r="G11" s="104"/>
      <c r="H11" s="104"/>
      <c r="I11" s="104"/>
      <c r="J11" s="104"/>
    </row>
    <row r="12" spans="2:24" ht="13.5" customHeight="1">
      <c r="B12" s="104"/>
      <c r="C12" s="104"/>
      <c r="D12" s="104"/>
      <c r="E12" s="104"/>
      <c r="F12" s="104"/>
      <c r="G12" s="104"/>
      <c r="H12" s="104"/>
      <c r="I12" s="104"/>
      <c r="J12" s="104"/>
    </row>
    <row r="13" spans="2:24" ht="13.5" customHeight="1">
      <c r="B13" s="104" t="s">
        <v>223</v>
      </c>
      <c r="C13" s="104"/>
      <c r="D13" s="104"/>
      <c r="E13" s="104"/>
      <c r="F13" s="104"/>
      <c r="O13" s="8"/>
    </row>
    <row r="14" spans="2:24" ht="13.5" customHeight="1">
      <c r="B14" s="179"/>
      <c r="C14" s="179"/>
      <c r="D14" s="165">
        <f>IF(計画提出書!N47="","",計画提出書!N47)</f>
        <v>2026</v>
      </c>
      <c r="E14" s="165"/>
      <c r="F14" s="8" t="s">
        <v>4</v>
      </c>
      <c r="G14" s="165">
        <f>IF(計画提出書!S47="","",計画提出書!S47)</f>
        <v>4</v>
      </c>
      <c r="H14" s="165"/>
      <c r="I14" s="8" t="s">
        <v>5</v>
      </c>
      <c r="J14" s="165">
        <f>IF(計画提出書!V47="","",計画提出書!V47)</f>
        <v>1</v>
      </c>
      <c r="K14" s="165"/>
      <c r="L14" s="8" t="s">
        <v>6</v>
      </c>
      <c r="M14" s="8" t="s">
        <v>39</v>
      </c>
      <c r="N14" s="179"/>
      <c r="O14" s="179"/>
      <c r="P14" s="165">
        <f>IF(計画提出書!AA47="","",計画提出書!AA47)</f>
        <v>2029</v>
      </c>
      <c r="Q14" s="165"/>
      <c r="R14" s="8" t="s">
        <v>4</v>
      </c>
      <c r="S14" s="165">
        <f>IF(計画提出書!AD47="","",計画提出書!AD47)</f>
        <v>3</v>
      </c>
      <c r="T14" s="165"/>
      <c r="U14" s="8" t="s">
        <v>5</v>
      </c>
      <c r="V14" s="165">
        <f>IF(計画提出書!AG47="","",計画提出書!AG47)</f>
        <v>31</v>
      </c>
      <c r="W14" s="165"/>
      <c r="X14" s="8" t="s">
        <v>6</v>
      </c>
    </row>
    <row r="15" spans="2:24" ht="13.5" customHeight="1">
      <c r="B15" s="104" t="s">
        <v>316</v>
      </c>
      <c r="C15" s="104"/>
      <c r="D15" s="104"/>
      <c r="E15" s="104"/>
      <c r="F15" s="104"/>
    </row>
    <row r="16" spans="2:24" ht="13.5" customHeight="1" thickBot="1">
      <c r="B16" s="179"/>
      <c r="C16" s="179"/>
      <c r="D16" s="165">
        <f>IF(計画提出書!N47="","",計画提出書!N47+2)</f>
        <v>2028</v>
      </c>
      <c r="E16" s="165"/>
      <c r="F16" s="8" t="s">
        <v>4</v>
      </c>
      <c r="G16" s="165">
        <f>IF(計画提出書!N47="","",4)</f>
        <v>4</v>
      </c>
      <c r="H16" s="165"/>
      <c r="I16" s="8" t="s">
        <v>5</v>
      </c>
      <c r="J16" s="165">
        <f>IF(計画提出書!N47="","",1)</f>
        <v>1</v>
      </c>
      <c r="K16" s="165"/>
      <c r="L16" s="8" t="s">
        <v>6</v>
      </c>
      <c r="M16" s="8" t="s">
        <v>39</v>
      </c>
      <c r="N16" s="179"/>
      <c r="O16" s="179"/>
      <c r="P16" s="165">
        <f>IF(計画提出書!N47="","",計画提出書!N47+3)</f>
        <v>2029</v>
      </c>
      <c r="Q16" s="165"/>
      <c r="R16" s="8" t="s">
        <v>4</v>
      </c>
      <c r="S16" s="165">
        <f>IF(計画提出書!N47="","",3)</f>
        <v>3</v>
      </c>
      <c r="T16" s="165"/>
      <c r="U16" s="8" t="s">
        <v>5</v>
      </c>
      <c r="V16" s="165">
        <f>IF(計画提出書!N47="","",31)</f>
        <v>31</v>
      </c>
      <c r="W16" s="165"/>
      <c r="X16" s="8" t="s">
        <v>6</v>
      </c>
    </row>
    <row r="17" spans="2:36" ht="13.5" customHeight="1">
      <c r="B17" s="106" t="s">
        <v>274</v>
      </c>
      <c r="C17" s="107"/>
      <c r="D17" s="107"/>
      <c r="E17" s="107"/>
      <c r="F17" s="107"/>
      <c r="G17" s="107"/>
      <c r="H17" s="107"/>
      <c r="I17" s="108"/>
      <c r="J17" s="182" t="s">
        <v>241</v>
      </c>
      <c r="K17" s="182"/>
      <c r="L17" s="182"/>
      <c r="M17" s="182"/>
      <c r="N17" s="166" t="s">
        <v>97</v>
      </c>
      <c r="O17" s="186"/>
      <c r="P17" s="103" t="str">
        <f>IF(計画提出書!N47="","",計画提出書!N47&amp;"年度結果")</f>
        <v>2026年度結果</v>
      </c>
      <c r="Q17" s="103"/>
      <c r="R17" s="103"/>
      <c r="S17" s="103"/>
      <c r="T17" s="103"/>
      <c r="U17" s="103"/>
      <c r="V17" s="353"/>
      <c r="W17" s="103" t="str">
        <f>IF(計画提出書!N47="","",計画提出書!N47+1&amp;"年度結果")</f>
        <v>2027年度結果</v>
      </c>
      <c r="X17" s="103"/>
      <c r="Y17" s="103"/>
      <c r="Z17" s="103"/>
      <c r="AA17" s="103"/>
      <c r="AB17" s="103"/>
      <c r="AC17" s="353"/>
      <c r="AD17" s="170" t="str">
        <f>IF(計画提出書!N47="","",計画提出書!N47+2&amp;"年度結果")</f>
        <v>2028年度結果</v>
      </c>
      <c r="AE17" s="171"/>
      <c r="AF17" s="171"/>
      <c r="AG17" s="171"/>
      <c r="AH17" s="171"/>
      <c r="AI17" s="171"/>
      <c r="AJ17" s="172"/>
    </row>
    <row r="18" spans="2:36" ht="13.5" customHeight="1">
      <c r="B18" s="180"/>
      <c r="C18" s="179"/>
      <c r="D18" s="179"/>
      <c r="E18" s="179"/>
      <c r="F18" s="179"/>
      <c r="G18" s="179"/>
      <c r="H18" s="179"/>
      <c r="I18" s="181"/>
      <c r="J18" s="183"/>
      <c r="K18" s="183"/>
      <c r="L18" s="183"/>
      <c r="M18" s="183"/>
      <c r="N18" s="187"/>
      <c r="O18" s="188"/>
      <c r="P18" s="106" t="s">
        <v>318</v>
      </c>
      <c r="Q18" s="107"/>
      <c r="R18" s="107"/>
      <c r="S18" s="107"/>
      <c r="T18" s="166" t="s">
        <v>319</v>
      </c>
      <c r="U18" s="167"/>
      <c r="V18" s="1271" t="s">
        <v>320</v>
      </c>
      <c r="W18" s="106" t="s">
        <v>318</v>
      </c>
      <c r="X18" s="107"/>
      <c r="Y18" s="107"/>
      <c r="Z18" s="107"/>
      <c r="AA18" s="166" t="s">
        <v>319</v>
      </c>
      <c r="AB18" s="167"/>
      <c r="AC18" s="1271" t="s">
        <v>320</v>
      </c>
      <c r="AD18" s="174" t="s">
        <v>318</v>
      </c>
      <c r="AE18" s="107"/>
      <c r="AF18" s="107"/>
      <c r="AG18" s="107"/>
      <c r="AH18" s="166" t="s">
        <v>319</v>
      </c>
      <c r="AI18" s="167"/>
      <c r="AJ18" s="189" t="s">
        <v>320</v>
      </c>
    </row>
    <row r="19" spans="2:36" ht="13.5" customHeight="1">
      <c r="B19" s="180"/>
      <c r="C19" s="179"/>
      <c r="D19" s="179"/>
      <c r="E19" s="179"/>
      <c r="F19" s="179"/>
      <c r="G19" s="179"/>
      <c r="H19" s="179"/>
      <c r="I19" s="181"/>
      <c r="J19" s="183"/>
      <c r="K19" s="183"/>
      <c r="L19" s="183"/>
      <c r="M19" s="183"/>
      <c r="N19" s="187"/>
      <c r="O19" s="188"/>
      <c r="P19" s="109"/>
      <c r="Q19" s="110"/>
      <c r="R19" s="110"/>
      <c r="S19" s="110"/>
      <c r="T19" s="168"/>
      <c r="U19" s="169"/>
      <c r="V19" s="1272"/>
      <c r="W19" s="109"/>
      <c r="X19" s="110"/>
      <c r="Y19" s="110"/>
      <c r="Z19" s="110"/>
      <c r="AA19" s="168"/>
      <c r="AB19" s="169"/>
      <c r="AC19" s="1272"/>
      <c r="AD19" s="175"/>
      <c r="AE19" s="110"/>
      <c r="AF19" s="110"/>
      <c r="AG19" s="110"/>
      <c r="AH19" s="168"/>
      <c r="AI19" s="169"/>
      <c r="AJ19" s="190"/>
    </row>
    <row r="20" spans="2:36" ht="13.5" customHeight="1">
      <c r="B20" s="122" t="str">
        <f>IF('（別添）報告書【2年目報告用】'!B20="","",'（別添）報告書【2年目報告用】'!B20)</f>
        <v/>
      </c>
      <c r="C20" s="123"/>
      <c r="D20" s="123"/>
      <c r="E20" s="123"/>
      <c r="F20" s="123"/>
      <c r="G20" s="123"/>
      <c r="H20" s="123"/>
      <c r="I20" s="124"/>
      <c r="J20" s="131" t="str">
        <f>IF('（別添）報告書【2年目報告用】'!J20="","",'（別添）報告書【2年目報告用】'!J20)</f>
        <v/>
      </c>
      <c r="K20" s="132"/>
      <c r="L20" s="132"/>
      <c r="M20" s="132"/>
      <c r="N20" s="1273" t="str">
        <f>IF('（別添）報告書【2年目報告用】'!N20="","",'（別添）報告書【2年目報告用】'!N20)</f>
        <v/>
      </c>
      <c r="O20" s="1274"/>
      <c r="P20" s="131" t="str">
        <f>IF('（別添）報告書【2年目報告用】'!P20="","",'（別添）報告書【2年目報告用】'!P20)</f>
        <v/>
      </c>
      <c r="Q20" s="132"/>
      <c r="R20" s="132"/>
      <c r="S20" s="132"/>
      <c r="T20" s="139" t="str">
        <f>IF(P20="","",IF(OR(COUNT($J20,P20)&lt;2,SUM($J20)=0),"-",100*(1-P20/$J20)))</f>
        <v/>
      </c>
      <c r="U20" s="140"/>
      <c r="V20" s="191" t="str">
        <f>IF(T20="","",IF(T20="-",IF(AND(SUM($J20)=0,SUM(P20)&gt;0),"×","-"),IF(T20&gt;=$N20,"○",IF(AND(T20&lt;$N20,T20&gt;=0),"△","×"))))</f>
        <v/>
      </c>
      <c r="W20" s="131" t="str">
        <f>IF('（別添）報告書【2年目報告用】'!W20="","",'（別添）報告書【2年目報告用】'!W20)</f>
        <v/>
      </c>
      <c r="X20" s="132"/>
      <c r="Y20" s="132"/>
      <c r="Z20" s="132"/>
      <c r="AA20" s="139" t="str">
        <f>IF(W20="","",IF(OR(COUNT($J20,W20)&lt;2,SUM($J20)=0),"-",100*(1-W20/$J20)))</f>
        <v/>
      </c>
      <c r="AB20" s="140"/>
      <c r="AC20" s="191" t="str">
        <f>IF(AA20="","",IF(AA20="-",IF(AND(SUM($J20)=0,SUM(W20)&gt;0),"×","-"),IF(AA20&gt;=$N20,"○",IF(AND(AA20&lt;$N20,AA20&gt;=0),"△","×"))))</f>
        <v/>
      </c>
      <c r="AD20" s="135"/>
      <c r="AE20" s="136"/>
      <c r="AF20" s="136"/>
      <c r="AG20" s="136"/>
      <c r="AH20" s="139" t="str">
        <f>IF(AD20="","",IF(OR(COUNT($J20,AD20)&lt;2,SUM($J20)=0),"-",100*(1-AD20/$J20)))</f>
        <v/>
      </c>
      <c r="AI20" s="140"/>
      <c r="AJ20" s="176" t="str">
        <f>IF(AH20="","",IF(AH20="-",IF(AND(SUM($J20)=0,SUM(AD20)&gt;0),"×","-"),IF(AH20&gt;=$N20,"○",IF(AND(AH20&lt;$N20,AH20&gt;=0),"△","×"))))</f>
        <v/>
      </c>
    </row>
    <row r="21" spans="2:36" ht="13.5" customHeight="1">
      <c r="B21" s="125"/>
      <c r="C21" s="126"/>
      <c r="D21" s="126"/>
      <c r="E21" s="126"/>
      <c r="F21" s="126"/>
      <c r="G21" s="126"/>
      <c r="H21" s="126"/>
      <c r="I21" s="127"/>
      <c r="J21" s="133"/>
      <c r="K21" s="134"/>
      <c r="L21" s="134"/>
      <c r="M21" s="134"/>
      <c r="N21" s="1275"/>
      <c r="O21" s="1276"/>
      <c r="P21" s="133"/>
      <c r="Q21" s="134"/>
      <c r="R21" s="134"/>
      <c r="S21" s="134"/>
      <c r="T21" s="141"/>
      <c r="U21" s="142"/>
      <c r="V21" s="192"/>
      <c r="W21" s="133"/>
      <c r="X21" s="134"/>
      <c r="Y21" s="134"/>
      <c r="Z21" s="134"/>
      <c r="AA21" s="141"/>
      <c r="AB21" s="142"/>
      <c r="AC21" s="192"/>
      <c r="AD21" s="137"/>
      <c r="AE21" s="138"/>
      <c r="AF21" s="138"/>
      <c r="AG21" s="138"/>
      <c r="AH21" s="141"/>
      <c r="AI21" s="142"/>
      <c r="AJ21" s="177"/>
    </row>
    <row r="22" spans="2:36" ht="13.5" customHeight="1">
      <c r="B22" s="128"/>
      <c r="C22" s="129"/>
      <c r="D22" s="129"/>
      <c r="E22" s="129"/>
      <c r="F22" s="129"/>
      <c r="G22" s="129"/>
      <c r="H22" s="129"/>
      <c r="I22" s="130"/>
      <c r="J22" s="153" t="str">
        <f>IF('（別添）報告書【2年目報告用】'!J22="","",'（別添）報告書【2年目報告用】'!J22)</f>
        <v/>
      </c>
      <c r="K22" s="154"/>
      <c r="L22" s="154"/>
      <c r="M22" s="155"/>
      <c r="N22" s="1277" t="s">
        <v>317</v>
      </c>
      <c r="O22" s="1278"/>
      <c r="P22" s="156" t="str">
        <f>IF(J22="","",J22)</f>
        <v/>
      </c>
      <c r="Q22" s="157"/>
      <c r="R22" s="157"/>
      <c r="S22" s="162"/>
      <c r="T22" s="1277" t="s">
        <v>317</v>
      </c>
      <c r="U22" s="1278"/>
      <c r="V22" s="856"/>
      <c r="W22" s="156" t="str">
        <f>IF(J22="","",J22)</f>
        <v/>
      </c>
      <c r="X22" s="157"/>
      <c r="Y22" s="157"/>
      <c r="Z22" s="162"/>
      <c r="AA22" s="1277" t="s">
        <v>414</v>
      </c>
      <c r="AB22" s="1278"/>
      <c r="AC22" s="856"/>
      <c r="AD22" s="164" t="str">
        <f>IF(J22="","",J22)</f>
        <v/>
      </c>
      <c r="AE22" s="157"/>
      <c r="AF22" s="157"/>
      <c r="AG22" s="162"/>
      <c r="AH22" s="1277" t="s">
        <v>317</v>
      </c>
      <c r="AI22" s="1282"/>
      <c r="AJ22" s="178"/>
    </row>
    <row r="23" spans="2:36" ht="13.5" customHeight="1">
      <c r="B23" s="122" t="str">
        <f>IF('（別添）報告書【2年目報告用】'!B23="","",'（別添）報告書【2年目報告用】'!B23)</f>
        <v/>
      </c>
      <c r="C23" s="123"/>
      <c r="D23" s="123"/>
      <c r="E23" s="123"/>
      <c r="F23" s="123"/>
      <c r="G23" s="123"/>
      <c r="H23" s="123"/>
      <c r="I23" s="124"/>
      <c r="J23" s="131" t="str">
        <f>IF('（別添）報告書【2年目報告用】'!J23="","",'（別添）報告書【2年目報告用】'!J23)</f>
        <v/>
      </c>
      <c r="K23" s="132"/>
      <c r="L23" s="132"/>
      <c r="M23" s="132"/>
      <c r="N23" s="1273" t="str">
        <f>IF('（別添）報告書【2年目報告用】'!N23="","",'（別添）報告書【2年目報告用】'!N23)</f>
        <v/>
      </c>
      <c r="O23" s="1274"/>
      <c r="P23" s="131" t="str">
        <f>IF('（別添）報告書【2年目報告用】'!P23="","",'（別添）報告書【2年目報告用】'!P23)</f>
        <v/>
      </c>
      <c r="Q23" s="132"/>
      <c r="R23" s="132"/>
      <c r="S23" s="132"/>
      <c r="T23" s="139" t="str">
        <f>IF(P23="","",IF(OR(COUNT($J23,P23)&lt;2,SUM($J23)=0),"-",100*(1-P23/$J23)))</f>
        <v/>
      </c>
      <c r="U23" s="140"/>
      <c r="V23" s="191" t="str">
        <f>IF(T23="","",IF(T23="-",IF(AND(SUM($J23)=0,SUM(P23)&gt;0),"×","-"),IF(T23&gt;=$N23,"○",IF(AND(T23&lt;$N23,T23&gt;=0),"△","×"))))</f>
        <v/>
      </c>
      <c r="W23" s="131" t="str">
        <f>IF('（別添）報告書【2年目報告用】'!W23="","",'（別添）報告書【2年目報告用】'!W23)</f>
        <v/>
      </c>
      <c r="X23" s="132"/>
      <c r="Y23" s="132"/>
      <c r="Z23" s="132"/>
      <c r="AA23" s="139" t="str">
        <f>IF(W23="","",IF(OR(COUNT($J23,W23)&lt;2,SUM($J23)=0),"-",100*(1-W23/$J23)))</f>
        <v/>
      </c>
      <c r="AB23" s="140"/>
      <c r="AC23" s="191" t="str">
        <f>IF(AA23="","",IF(AA23="-",IF(AND(SUM($J23)=0,SUM(W23)&gt;0),"×","-"),IF(AA23&gt;=$N23,"○",IF(AND(AA23&lt;$N23,AA23&gt;=0),"△","×"))))</f>
        <v/>
      </c>
      <c r="AD23" s="135"/>
      <c r="AE23" s="136"/>
      <c r="AF23" s="136"/>
      <c r="AG23" s="136"/>
      <c r="AH23" s="139" t="str">
        <f>IF(AD23="","",IF(OR(COUNT($J23,AD23)&lt;2,SUM($J23)=0),"-",100*(1-AD23/$J23)))</f>
        <v/>
      </c>
      <c r="AI23" s="140"/>
      <c r="AJ23" s="176" t="str">
        <f>IF(AH23="","",IF(AH23="-",IF(AND(SUM($J23)=0,SUM(AD23)&gt;0),"×","-"),IF(AH23&gt;=$N23,"○",IF(AND(AH23&lt;$N23,AH23&gt;=0),"△","×"))))</f>
        <v/>
      </c>
    </row>
    <row r="24" spans="2:36" ht="13.5" customHeight="1">
      <c r="B24" s="125"/>
      <c r="C24" s="126"/>
      <c r="D24" s="126"/>
      <c r="E24" s="126"/>
      <c r="F24" s="126"/>
      <c r="G24" s="126"/>
      <c r="H24" s="126"/>
      <c r="I24" s="127"/>
      <c r="J24" s="133"/>
      <c r="K24" s="134"/>
      <c r="L24" s="134"/>
      <c r="M24" s="134"/>
      <c r="N24" s="1275"/>
      <c r="O24" s="1276"/>
      <c r="P24" s="133"/>
      <c r="Q24" s="134"/>
      <c r="R24" s="134"/>
      <c r="S24" s="134"/>
      <c r="T24" s="141"/>
      <c r="U24" s="142"/>
      <c r="V24" s="192"/>
      <c r="W24" s="133"/>
      <c r="X24" s="134"/>
      <c r="Y24" s="134"/>
      <c r="Z24" s="134"/>
      <c r="AA24" s="141"/>
      <c r="AB24" s="142"/>
      <c r="AC24" s="192"/>
      <c r="AD24" s="137"/>
      <c r="AE24" s="138"/>
      <c r="AF24" s="138"/>
      <c r="AG24" s="138"/>
      <c r="AH24" s="141"/>
      <c r="AI24" s="142"/>
      <c r="AJ24" s="177"/>
    </row>
    <row r="25" spans="2:36" ht="13.5" customHeight="1">
      <c r="B25" s="128"/>
      <c r="C25" s="129"/>
      <c r="D25" s="129"/>
      <c r="E25" s="129"/>
      <c r="F25" s="129"/>
      <c r="G25" s="129"/>
      <c r="H25" s="129"/>
      <c r="I25" s="130"/>
      <c r="J25" s="153" t="str">
        <f>IF('（別添）報告書【2年目報告用】'!J25="","",'（別添）報告書【2年目報告用】'!J25)</f>
        <v/>
      </c>
      <c r="K25" s="154"/>
      <c r="L25" s="154"/>
      <c r="M25" s="155"/>
      <c r="N25" s="1277" t="s">
        <v>317</v>
      </c>
      <c r="O25" s="1278"/>
      <c r="P25" s="156" t="str">
        <f>IF(J25="","",J25)</f>
        <v/>
      </c>
      <c r="Q25" s="157"/>
      <c r="R25" s="157"/>
      <c r="S25" s="162"/>
      <c r="T25" s="1277" t="s">
        <v>317</v>
      </c>
      <c r="U25" s="1278"/>
      <c r="V25" s="856"/>
      <c r="W25" s="156" t="str">
        <f>IF(J25="","",J25)</f>
        <v/>
      </c>
      <c r="X25" s="157"/>
      <c r="Y25" s="157"/>
      <c r="Z25" s="162"/>
      <c r="AA25" s="1277" t="s">
        <v>414</v>
      </c>
      <c r="AB25" s="1278"/>
      <c r="AC25" s="856"/>
      <c r="AD25" s="164" t="str">
        <f>IF(J25="","",J25)</f>
        <v/>
      </c>
      <c r="AE25" s="157"/>
      <c r="AF25" s="157"/>
      <c r="AG25" s="162"/>
      <c r="AH25" s="1277" t="s">
        <v>317</v>
      </c>
      <c r="AI25" s="1282"/>
      <c r="AJ25" s="178"/>
    </row>
    <row r="26" spans="2:36" ht="13.5" customHeight="1">
      <c r="B26" s="122" t="str">
        <f>IF('（別添）報告書【2年目報告用】'!B26="","",'（別添）報告書【2年目報告用】'!B26)</f>
        <v/>
      </c>
      <c r="C26" s="123"/>
      <c r="D26" s="123"/>
      <c r="E26" s="123"/>
      <c r="F26" s="123"/>
      <c r="G26" s="123"/>
      <c r="H26" s="123"/>
      <c r="I26" s="124"/>
      <c r="J26" s="131" t="str">
        <f>IF('（別添）報告書【2年目報告用】'!J26="","",'（別添）報告書【2年目報告用】'!J26)</f>
        <v/>
      </c>
      <c r="K26" s="132"/>
      <c r="L26" s="132"/>
      <c r="M26" s="132"/>
      <c r="N26" s="1273" t="str">
        <f>IF('（別添）報告書【2年目報告用】'!N26="","",'（別添）報告書【2年目報告用】'!N26)</f>
        <v/>
      </c>
      <c r="O26" s="1274"/>
      <c r="P26" s="131" t="str">
        <f>IF('（別添）報告書【2年目報告用】'!P26="","",'（別添）報告書【2年目報告用】'!P26)</f>
        <v/>
      </c>
      <c r="Q26" s="132"/>
      <c r="R26" s="132"/>
      <c r="S26" s="132"/>
      <c r="T26" s="139" t="str">
        <f>IF(P26="","",IF(OR(COUNT($J26,P26)&lt;2,SUM($J26)=0),"-",100*(1-P26/$J26)))</f>
        <v/>
      </c>
      <c r="U26" s="140"/>
      <c r="V26" s="191" t="str">
        <f>IF(T26="","",IF(T26="-",IF(AND(SUM($J26)=0,SUM(P26)&gt;0),"×","-"),IF(T26&gt;=$N26,"○",IF(AND(T26&lt;$N26,T26&gt;=0),"△","×"))))</f>
        <v/>
      </c>
      <c r="W26" s="131" t="str">
        <f>IF('（別添）報告書【2年目報告用】'!W26="","",'（別添）報告書【2年目報告用】'!W26)</f>
        <v/>
      </c>
      <c r="X26" s="132"/>
      <c r="Y26" s="132"/>
      <c r="Z26" s="132"/>
      <c r="AA26" s="139" t="str">
        <f>IF(W26="","",IF(OR(COUNT($J26,W26)&lt;2,SUM($J26)=0),"-",100*(1-W26/$J26)))</f>
        <v/>
      </c>
      <c r="AB26" s="140"/>
      <c r="AC26" s="191" t="str">
        <f>IF(AA26="","",IF(AA26="-",IF(AND(SUM($J26)=0,SUM(W26)&gt;0),"×","-"),IF(AA26&gt;=$N26,"○",IF(AND(AA26&lt;$N26,AA26&gt;=0),"△","×"))))</f>
        <v/>
      </c>
      <c r="AD26" s="135"/>
      <c r="AE26" s="136"/>
      <c r="AF26" s="136"/>
      <c r="AG26" s="136"/>
      <c r="AH26" s="139" t="str">
        <f>IF(AD26="","",IF(OR(COUNT($J26,AD26)&lt;2,SUM($J26)=0),"-",100*(1-AD26/$J26)))</f>
        <v/>
      </c>
      <c r="AI26" s="140"/>
      <c r="AJ26" s="176" t="str">
        <f>IF(AH26="","",IF(AH26="-",IF(AND(SUM($J26)=0,SUM(AD26)&gt;0),"×","-"),IF(AH26&gt;=$N26,"○",IF(AND(AH26&lt;$N26,AH26&gt;=0),"△","×"))))</f>
        <v/>
      </c>
    </row>
    <row r="27" spans="2:36" ht="13.5" customHeight="1">
      <c r="B27" s="125"/>
      <c r="C27" s="126"/>
      <c r="D27" s="126"/>
      <c r="E27" s="126"/>
      <c r="F27" s="126"/>
      <c r="G27" s="126"/>
      <c r="H27" s="126"/>
      <c r="I27" s="127"/>
      <c r="J27" s="133"/>
      <c r="K27" s="134"/>
      <c r="L27" s="134"/>
      <c r="M27" s="134"/>
      <c r="N27" s="1275"/>
      <c r="O27" s="1276"/>
      <c r="P27" s="133"/>
      <c r="Q27" s="134"/>
      <c r="R27" s="134"/>
      <c r="S27" s="134"/>
      <c r="T27" s="141"/>
      <c r="U27" s="142"/>
      <c r="V27" s="192"/>
      <c r="W27" s="133"/>
      <c r="X27" s="134"/>
      <c r="Y27" s="134"/>
      <c r="Z27" s="134"/>
      <c r="AA27" s="141"/>
      <c r="AB27" s="142"/>
      <c r="AC27" s="192"/>
      <c r="AD27" s="137"/>
      <c r="AE27" s="138"/>
      <c r="AF27" s="138"/>
      <c r="AG27" s="138"/>
      <c r="AH27" s="141"/>
      <c r="AI27" s="142"/>
      <c r="AJ27" s="177"/>
    </row>
    <row r="28" spans="2:36" ht="13.5" customHeight="1">
      <c r="B28" s="128"/>
      <c r="C28" s="129"/>
      <c r="D28" s="129"/>
      <c r="E28" s="129"/>
      <c r="F28" s="129"/>
      <c r="G28" s="129"/>
      <c r="H28" s="129"/>
      <c r="I28" s="130"/>
      <c r="J28" s="153" t="str">
        <f>IF('（別添）報告書【2年目報告用】'!J28="","",'（別添）報告書【2年目報告用】'!J28)</f>
        <v/>
      </c>
      <c r="K28" s="154"/>
      <c r="L28" s="154"/>
      <c r="M28" s="155"/>
      <c r="N28" s="1277" t="s">
        <v>317</v>
      </c>
      <c r="O28" s="1278"/>
      <c r="P28" s="156" t="str">
        <f>IF(J28="","",J28)</f>
        <v/>
      </c>
      <c r="Q28" s="157"/>
      <c r="R28" s="157"/>
      <c r="S28" s="162"/>
      <c r="T28" s="1277" t="s">
        <v>317</v>
      </c>
      <c r="U28" s="1278"/>
      <c r="V28" s="856"/>
      <c r="W28" s="156" t="str">
        <f>IF(J28="","",J28)</f>
        <v/>
      </c>
      <c r="X28" s="157"/>
      <c r="Y28" s="157"/>
      <c r="Z28" s="162"/>
      <c r="AA28" s="1277" t="s">
        <v>414</v>
      </c>
      <c r="AB28" s="1278"/>
      <c r="AC28" s="856"/>
      <c r="AD28" s="164" t="str">
        <f>IF(J28="","",J28)</f>
        <v/>
      </c>
      <c r="AE28" s="157"/>
      <c r="AF28" s="157"/>
      <c r="AG28" s="162"/>
      <c r="AH28" s="1277" t="s">
        <v>317</v>
      </c>
      <c r="AI28" s="1282"/>
      <c r="AJ28" s="178"/>
    </row>
    <row r="29" spans="2:36" ht="13.5" customHeight="1">
      <c r="B29" s="122" t="str">
        <f>IF('（別添）報告書【2年目報告用】'!B29="","",'（別添）報告書【2年目報告用】'!B29)</f>
        <v/>
      </c>
      <c r="C29" s="123"/>
      <c r="D29" s="123"/>
      <c r="E29" s="123"/>
      <c r="F29" s="123"/>
      <c r="G29" s="123"/>
      <c r="H29" s="123"/>
      <c r="I29" s="124"/>
      <c r="J29" s="131" t="str">
        <f>IF('（別添）報告書【2年目報告用】'!J29="","",'（別添）報告書【2年目報告用】'!J29)</f>
        <v/>
      </c>
      <c r="K29" s="132"/>
      <c r="L29" s="132"/>
      <c r="M29" s="132"/>
      <c r="N29" s="1273" t="str">
        <f>IF('（別添）報告書【2年目報告用】'!N29="","",'（別添）報告書【2年目報告用】'!N29)</f>
        <v/>
      </c>
      <c r="O29" s="1274"/>
      <c r="P29" s="131" t="str">
        <f>IF('（別添）報告書【2年目報告用】'!P29="","",'（別添）報告書【2年目報告用】'!P29)</f>
        <v/>
      </c>
      <c r="Q29" s="132"/>
      <c r="R29" s="132"/>
      <c r="S29" s="132"/>
      <c r="T29" s="139" t="str">
        <f>IF(P29="","",IF(OR(COUNT($J29,P29)&lt;2,SUM($J29)=0),"-",100*(1-P29/$J29)))</f>
        <v/>
      </c>
      <c r="U29" s="140"/>
      <c r="V29" s="191" t="str">
        <f>IF(T29="","",IF(T29="-",IF(AND(SUM($J29)=0,SUM(P29)&gt;0),"×","-"),IF(T29&gt;=$N29,"○",IF(AND(T29&lt;$N29,T29&gt;=0),"△","×"))))</f>
        <v/>
      </c>
      <c r="W29" s="131" t="str">
        <f>IF('（別添）報告書【2年目報告用】'!W29="","",'（別添）報告書【2年目報告用】'!W29)</f>
        <v/>
      </c>
      <c r="X29" s="132"/>
      <c r="Y29" s="132"/>
      <c r="Z29" s="132"/>
      <c r="AA29" s="139" t="str">
        <f>IF(W29="","",IF(OR(COUNT($J29,W29)&lt;2,SUM($J29)=0),"-",100*(1-W29/$J29)))</f>
        <v/>
      </c>
      <c r="AB29" s="140"/>
      <c r="AC29" s="191" t="str">
        <f>IF(AA29="","",IF(AA29="-",IF(AND(SUM($J29)=0,SUM(W29)&gt;0),"×","-"),IF(AA29&gt;=$N29,"○",IF(AND(AA29&lt;$N29,AA29&gt;=0),"△","×"))))</f>
        <v/>
      </c>
      <c r="AD29" s="135"/>
      <c r="AE29" s="136"/>
      <c r="AF29" s="136"/>
      <c r="AG29" s="136"/>
      <c r="AH29" s="139" t="str">
        <f>IF(AD29="","",IF(OR(COUNT($J29,AD29)&lt;2,SUM($J29)=0),"-",100*(1-AD29/$J29)))</f>
        <v/>
      </c>
      <c r="AI29" s="140"/>
      <c r="AJ29" s="176" t="str">
        <f>IF(AH29="","",IF(AH29="-",IF(AND(SUM($J29)=0,SUM(AD29)&gt;0),"×","-"),IF(AH29&gt;=$N29,"○",IF(AND(AH29&lt;$N29,AH29&gt;=0),"△","×"))))</f>
        <v/>
      </c>
    </row>
    <row r="30" spans="2:36" ht="13.5" customHeight="1">
      <c r="B30" s="125"/>
      <c r="C30" s="126"/>
      <c r="D30" s="126"/>
      <c r="E30" s="126"/>
      <c r="F30" s="126"/>
      <c r="G30" s="126"/>
      <c r="H30" s="126"/>
      <c r="I30" s="127"/>
      <c r="J30" s="133"/>
      <c r="K30" s="134"/>
      <c r="L30" s="134"/>
      <c r="M30" s="134"/>
      <c r="N30" s="1275"/>
      <c r="O30" s="1276"/>
      <c r="P30" s="133"/>
      <c r="Q30" s="134"/>
      <c r="R30" s="134"/>
      <c r="S30" s="134"/>
      <c r="T30" s="141"/>
      <c r="U30" s="142"/>
      <c r="V30" s="192"/>
      <c r="W30" s="133"/>
      <c r="X30" s="134"/>
      <c r="Y30" s="134"/>
      <c r="Z30" s="134"/>
      <c r="AA30" s="141"/>
      <c r="AB30" s="142"/>
      <c r="AC30" s="192"/>
      <c r="AD30" s="137"/>
      <c r="AE30" s="138"/>
      <c r="AF30" s="138"/>
      <c r="AG30" s="138"/>
      <c r="AH30" s="141"/>
      <c r="AI30" s="142"/>
      <c r="AJ30" s="177"/>
    </row>
    <row r="31" spans="2:36" ht="13.5" customHeight="1">
      <c r="B31" s="128"/>
      <c r="C31" s="129"/>
      <c r="D31" s="129"/>
      <c r="E31" s="129"/>
      <c r="F31" s="129"/>
      <c r="G31" s="129"/>
      <c r="H31" s="129"/>
      <c r="I31" s="130"/>
      <c r="J31" s="153" t="str">
        <f>IF('（別添）報告書【2年目報告用】'!J31="","",'（別添）報告書【2年目報告用】'!J31)</f>
        <v/>
      </c>
      <c r="K31" s="154"/>
      <c r="L31" s="154"/>
      <c r="M31" s="155"/>
      <c r="N31" s="1277" t="s">
        <v>317</v>
      </c>
      <c r="O31" s="1278"/>
      <c r="P31" s="156" t="str">
        <f>IF(J31="","",J31)</f>
        <v/>
      </c>
      <c r="Q31" s="157"/>
      <c r="R31" s="157"/>
      <c r="S31" s="162"/>
      <c r="T31" s="1277" t="s">
        <v>317</v>
      </c>
      <c r="U31" s="1278"/>
      <c r="V31" s="856"/>
      <c r="W31" s="156" t="str">
        <f>IF(J31="","",J31)</f>
        <v/>
      </c>
      <c r="X31" s="157"/>
      <c r="Y31" s="157"/>
      <c r="Z31" s="162"/>
      <c r="AA31" s="1277" t="s">
        <v>414</v>
      </c>
      <c r="AB31" s="1278"/>
      <c r="AC31" s="856"/>
      <c r="AD31" s="164" t="str">
        <f>IF(J31="","",J31)</f>
        <v/>
      </c>
      <c r="AE31" s="157"/>
      <c r="AF31" s="157"/>
      <c r="AG31" s="162"/>
      <c r="AH31" s="1277" t="s">
        <v>317</v>
      </c>
      <c r="AI31" s="1282"/>
      <c r="AJ31" s="178"/>
    </row>
    <row r="32" spans="2:36" ht="13.5" customHeight="1">
      <c r="B32" s="122" t="str">
        <f>IF('（別添）報告書【2年目報告用】'!B32="","",'（別添）報告書【2年目報告用】'!B32)</f>
        <v/>
      </c>
      <c r="C32" s="123"/>
      <c r="D32" s="123"/>
      <c r="E32" s="123"/>
      <c r="F32" s="123"/>
      <c r="G32" s="123"/>
      <c r="H32" s="123"/>
      <c r="I32" s="124"/>
      <c r="J32" s="131" t="str">
        <f>IF('（別添）報告書【2年目報告用】'!J32="","",'（別添）報告書【2年目報告用】'!J32)</f>
        <v/>
      </c>
      <c r="K32" s="132"/>
      <c r="L32" s="132"/>
      <c r="M32" s="132"/>
      <c r="N32" s="1273" t="str">
        <f>IF('（別添）報告書【2年目報告用】'!N32="","",'（別添）報告書【2年目報告用】'!N32)</f>
        <v/>
      </c>
      <c r="O32" s="1274"/>
      <c r="P32" s="131" t="str">
        <f>IF('（別添）報告書【2年目報告用】'!P32="","",'（別添）報告書【2年目報告用】'!P32)</f>
        <v/>
      </c>
      <c r="Q32" s="132"/>
      <c r="R32" s="132"/>
      <c r="S32" s="132"/>
      <c r="T32" s="139" t="str">
        <f>IF(P32="","",IF(OR(COUNT($J32,P32)&lt;2,SUM($J32)=0),"-",100*(1-P32/$J32)))</f>
        <v/>
      </c>
      <c r="U32" s="140"/>
      <c r="V32" s="191" t="str">
        <f>IF(T32="","",IF(T32="-",IF(AND(SUM($J32)=0,SUM(P32)&gt;0),"×","-"),IF(T32&gt;=$N32,"○",IF(AND(T32&lt;$N32,T32&gt;=0),"△","×"))))</f>
        <v/>
      </c>
      <c r="W32" s="131" t="str">
        <f>IF('（別添）報告書【2年目報告用】'!W32="","",'（別添）報告書【2年目報告用】'!W32)</f>
        <v/>
      </c>
      <c r="X32" s="132"/>
      <c r="Y32" s="132"/>
      <c r="Z32" s="132"/>
      <c r="AA32" s="139" t="str">
        <f>IF(W32="","",IF(OR(COUNT($J32,W32)&lt;2,SUM($J32)=0),"-",100*(1-W32/$J32)))</f>
        <v/>
      </c>
      <c r="AB32" s="140"/>
      <c r="AC32" s="191" t="str">
        <f>IF(AA32="","",IF(AA32="-",IF(AND(SUM($J32)=0,SUM(W32)&gt;0),"×","-"),IF(AA32&gt;=$N32,"○",IF(AND(AA32&lt;$N32,AA32&gt;=0),"△","×"))))</f>
        <v/>
      </c>
      <c r="AD32" s="135"/>
      <c r="AE32" s="136"/>
      <c r="AF32" s="136"/>
      <c r="AG32" s="136"/>
      <c r="AH32" s="139" t="str">
        <f>IF(AD32="","",IF(OR(COUNT($J32,AD32)&lt;2,SUM($J32)=0),"-",100*(1-AD32/$J32)))</f>
        <v/>
      </c>
      <c r="AI32" s="140"/>
      <c r="AJ32" s="176" t="str">
        <f>IF(AH32="","",IF(AH32="-",IF(AND(SUM($J32)=0,SUM(AD32)&gt;0),"×","-"),IF(AH32&gt;=$N32,"○",IF(AND(AH32&lt;$N32,AH32&gt;=0),"△","×"))))</f>
        <v/>
      </c>
    </row>
    <row r="33" spans="2:36" ht="13.5" customHeight="1">
      <c r="B33" s="125"/>
      <c r="C33" s="126"/>
      <c r="D33" s="126"/>
      <c r="E33" s="126"/>
      <c r="F33" s="126"/>
      <c r="G33" s="126"/>
      <c r="H33" s="126"/>
      <c r="I33" s="127"/>
      <c r="J33" s="133"/>
      <c r="K33" s="134"/>
      <c r="L33" s="134"/>
      <c r="M33" s="134"/>
      <c r="N33" s="1275"/>
      <c r="O33" s="1276"/>
      <c r="P33" s="133"/>
      <c r="Q33" s="134"/>
      <c r="R33" s="134"/>
      <c r="S33" s="134"/>
      <c r="T33" s="141"/>
      <c r="U33" s="142"/>
      <c r="V33" s="192"/>
      <c r="W33" s="133"/>
      <c r="X33" s="134"/>
      <c r="Y33" s="134"/>
      <c r="Z33" s="134"/>
      <c r="AA33" s="141"/>
      <c r="AB33" s="142"/>
      <c r="AC33" s="192"/>
      <c r="AD33" s="137"/>
      <c r="AE33" s="138"/>
      <c r="AF33" s="138"/>
      <c r="AG33" s="138"/>
      <c r="AH33" s="141"/>
      <c r="AI33" s="142"/>
      <c r="AJ33" s="177"/>
    </row>
    <row r="34" spans="2:36" ht="13.5" customHeight="1">
      <c r="B34" s="128"/>
      <c r="C34" s="129"/>
      <c r="D34" s="129"/>
      <c r="E34" s="129"/>
      <c r="F34" s="129"/>
      <c r="G34" s="129"/>
      <c r="H34" s="129"/>
      <c r="I34" s="130"/>
      <c r="J34" s="153" t="str">
        <f>IF('（別添）報告書【2年目報告用】'!J34="","",'（別添）報告書【2年目報告用】'!J34)</f>
        <v/>
      </c>
      <c r="K34" s="154"/>
      <c r="L34" s="154"/>
      <c r="M34" s="155"/>
      <c r="N34" s="1277" t="s">
        <v>317</v>
      </c>
      <c r="O34" s="1278"/>
      <c r="P34" s="156" t="str">
        <f>IF(J34="","",J34)</f>
        <v/>
      </c>
      <c r="Q34" s="157"/>
      <c r="R34" s="157"/>
      <c r="S34" s="162"/>
      <c r="T34" s="1277" t="s">
        <v>317</v>
      </c>
      <c r="U34" s="1278"/>
      <c r="V34" s="856"/>
      <c r="W34" s="156" t="str">
        <f>IF(J34="","",J34)</f>
        <v/>
      </c>
      <c r="X34" s="157"/>
      <c r="Y34" s="157"/>
      <c r="Z34" s="162"/>
      <c r="AA34" s="1277" t="s">
        <v>414</v>
      </c>
      <c r="AB34" s="1278"/>
      <c r="AC34" s="856"/>
      <c r="AD34" s="164" t="str">
        <f>IF(J34="","",J34)</f>
        <v/>
      </c>
      <c r="AE34" s="157"/>
      <c r="AF34" s="157"/>
      <c r="AG34" s="162"/>
      <c r="AH34" s="1277" t="s">
        <v>317</v>
      </c>
      <c r="AI34" s="1282"/>
      <c r="AJ34" s="178"/>
    </row>
    <row r="35" spans="2:36" ht="13.5" customHeight="1">
      <c r="B35" s="122" t="str">
        <f>IF('（別添）報告書【2年目報告用】'!B35="","",'（別添）報告書【2年目報告用】'!B35)</f>
        <v/>
      </c>
      <c r="C35" s="123"/>
      <c r="D35" s="123"/>
      <c r="E35" s="123"/>
      <c r="F35" s="123"/>
      <c r="G35" s="123"/>
      <c r="H35" s="123"/>
      <c r="I35" s="124"/>
      <c r="J35" s="131" t="str">
        <f>IF('（別添）報告書【2年目報告用】'!J35="","",'（別添）報告書【2年目報告用】'!J35)</f>
        <v/>
      </c>
      <c r="K35" s="132"/>
      <c r="L35" s="132"/>
      <c r="M35" s="132"/>
      <c r="N35" s="1273" t="str">
        <f>IF('（別添）報告書【2年目報告用】'!N35="","",'（別添）報告書【2年目報告用】'!N35)</f>
        <v/>
      </c>
      <c r="O35" s="1274"/>
      <c r="P35" s="131" t="str">
        <f>IF('（別添）報告書【2年目報告用】'!P35="","",'（別添）報告書【2年目報告用】'!P35)</f>
        <v/>
      </c>
      <c r="Q35" s="132"/>
      <c r="R35" s="132"/>
      <c r="S35" s="132"/>
      <c r="T35" s="139" t="str">
        <f>IF(P35="","",IF(OR(COUNT($J35,P35)&lt;2,SUM($J35)=0),"-",100*(1-P35/$J35)))</f>
        <v/>
      </c>
      <c r="U35" s="140"/>
      <c r="V35" s="191" t="str">
        <f>IF(T35="","",IF(T35="-",IF(AND(SUM($J35)=0,SUM(P35)&gt;0),"×","-"),IF(T35&gt;=$N35,"○",IF(AND(T35&lt;$N35,T35&gt;=0),"△","×"))))</f>
        <v/>
      </c>
      <c r="W35" s="131" t="str">
        <f>IF('（別添）報告書【2年目報告用】'!W35="","",'（別添）報告書【2年目報告用】'!W35)</f>
        <v/>
      </c>
      <c r="X35" s="132"/>
      <c r="Y35" s="132"/>
      <c r="Z35" s="132"/>
      <c r="AA35" s="139" t="str">
        <f>IF(W35="","",IF(OR(COUNT($J35,W35)&lt;2,SUM($J35)=0),"-",100*(1-W35/$J35)))</f>
        <v/>
      </c>
      <c r="AB35" s="140"/>
      <c r="AC35" s="191" t="str">
        <f>IF(AA35="","",IF(AA35="-",IF(AND(SUM($J35)=0,SUM(W35)&gt;0),"×","-"),IF(AA35&gt;=$N35,"○",IF(AND(AA35&lt;$N35,AA35&gt;=0),"△","×"))))</f>
        <v/>
      </c>
      <c r="AD35" s="135"/>
      <c r="AE35" s="136"/>
      <c r="AF35" s="136"/>
      <c r="AG35" s="136"/>
      <c r="AH35" s="139" t="str">
        <f>IF(AD35="","",IF(OR(COUNT($J35,AD35)&lt;2,SUM($J35)=0),"-",100*(1-AD35/$J35)))</f>
        <v/>
      </c>
      <c r="AI35" s="140"/>
      <c r="AJ35" s="176" t="str">
        <f>IF(AH35="","",IF(AH35="-",IF(AND(SUM($J35)=0,SUM(AD35)&gt;0),"×","-"),IF(AH35&gt;=$N35,"○",IF(AND(AH35&lt;$N35,AH35&gt;=0),"△","×"))))</f>
        <v/>
      </c>
    </row>
    <row r="36" spans="2:36" ht="13.5" customHeight="1">
      <c r="B36" s="125"/>
      <c r="C36" s="126"/>
      <c r="D36" s="126"/>
      <c r="E36" s="126"/>
      <c r="F36" s="126"/>
      <c r="G36" s="126"/>
      <c r="H36" s="126"/>
      <c r="I36" s="127"/>
      <c r="J36" s="133"/>
      <c r="K36" s="134"/>
      <c r="L36" s="134"/>
      <c r="M36" s="134"/>
      <c r="N36" s="1275"/>
      <c r="O36" s="1276"/>
      <c r="P36" s="133"/>
      <c r="Q36" s="134"/>
      <c r="R36" s="134"/>
      <c r="S36" s="134"/>
      <c r="T36" s="141"/>
      <c r="U36" s="142"/>
      <c r="V36" s="192"/>
      <c r="W36" s="133"/>
      <c r="X36" s="134"/>
      <c r="Y36" s="134"/>
      <c r="Z36" s="134"/>
      <c r="AA36" s="141"/>
      <c r="AB36" s="142"/>
      <c r="AC36" s="192"/>
      <c r="AD36" s="137"/>
      <c r="AE36" s="138"/>
      <c r="AF36" s="138"/>
      <c r="AG36" s="138"/>
      <c r="AH36" s="141"/>
      <c r="AI36" s="142"/>
      <c r="AJ36" s="177"/>
    </row>
    <row r="37" spans="2:36" ht="13.5" customHeight="1" thickBot="1">
      <c r="B37" s="128"/>
      <c r="C37" s="129"/>
      <c r="D37" s="129"/>
      <c r="E37" s="129"/>
      <c r="F37" s="129"/>
      <c r="G37" s="129"/>
      <c r="H37" s="129"/>
      <c r="I37" s="130"/>
      <c r="J37" s="153" t="str">
        <f>IF('（別添）報告書【2年目報告用】'!J37="","",'（別添）報告書【2年目報告用】'!J37)</f>
        <v/>
      </c>
      <c r="K37" s="154"/>
      <c r="L37" s="154"/>
      <c r="M37" s="155"/>
      <c r="N37" s="1277" t="s">
        <v>317</v>
      </c>
      <c r="O37" s="1278"/>
      <c r="P37" s="156" t="str">
        <f>IF(J37="","",J37)</f>
        <v/>
      </c>
      <c r="Q37" s="157"/>
      <c r="R37" s="157"/>
      <c r="S37" s="162"/>
      <c r="T37" s="1277" t="s">
        <v>317</v>
      </c>
      <c r="U37" s="1278"/>
      <c r="V37" s="856"/>
      <c r="W37" s="156" t="str">
        <f>IF(J37="","",J37)</f>
        <v/>
      </c>
      <c r="X37" s="157"/>
      <c r="Y37" s="157"/>
      <c r="Z37" s="162"/>
      <c r="AA37" s="1277" t="s">
        <v>317</v>
      </c>
      <c r="AB37" s="1278"/>
      <c r="AC37" s="856"/>
      <c r="AD37" s="158" t="str">
        <f>IF(J37="","",J37)</f>
        <v/>
      </c>
      <c r="AE37" s="159"/>
      <c r="AF37" s="159"/>
      <c r="AG37" s="161"/>
      <c r="AH37" s="1284" t="s">
        <v>317</v>
      </c>
      <c r="AI37" s="1285"/>
      <c r="AJ37" s="1286"/>
    </row>
    <row r="38" spans="2:36" ht="13.5" customHeight="1">
      <c r="AD38" s="9"/>
      <c r="AE38" s="9"/>
      <c r="AF38" s="9"/>
      <c r="AG38" s="9"/>
      <c r="AH38" s="9"/>
      <c r="AI38" s="9"/>
      <c r="AJ38" s="9"/>
    </row>
    <row r="39" spans="2:36" ht="13.5" customHeight="1">
      <c r="B39" s="1" t="s">
        <v>28</v>
      </c>
      <c r="C39" s="1">
        <v>1</v>
      </c>
      <c r="D39" s="104" t="s">
        <v>321</v>
      </c>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row>
    <row r="40" spans="2:36" ht="13.5" customHeight="1">
      <c r="C40" s="1">
        <v>2</v>
      </c>
      <c r="D40" s="193" t="s">
        <v>322</v>
      </c>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row>
    <row r="41" spans="2:36" ht="13.5" customHeight="1">
      <c r="D41" s="193"/>
      <c r="E41" s="193"/>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row>
    <row r="42" spans="2:36" ht="13.5" customHeight="1">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row>
    <row r="43" spans="2:36" ht="13.5" customHeight="1">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row>
    <row r="44" spans="2:36" ht="13.5" customHeight="1">
      <c r="T44" s="9"/>
      <c r="U44" s="9"/>
      <c r="V44" s="9"/>
      <c r="W44" s="9"/>
      <c r="X44" s="9"/>
      <c r="Y44" s="9"/>
      <c r="Z44" s="9"/>
      <c r="AA44" s="9"/>
      <c r="AB44" s="9"/>
      <c r="AC44" s="9"/>
      <c r="AD44" s="9"/>
      <c r="AE44" s="9"/>
      <c r="AF44" s="9"/>
      <c r="AG44" s="9"/>
      <c r="AH44" s="9"/>
      <c r="AI44" s="9"/>
      <c r="AJ44" s="9"/>
    </row>
    <row r="45" spans="2:36" ht="13.5" customHeight="1">
      <c r="T45" s="9"/>
      <c r="U45" s="9"/>
      <c r="V45" s="9"/>
      <c r="W45" s="9"/>
      <c r="X45" s="9"/>
      <c r="Y45" s="9"/>
      <c r="Z45" s="9"/>
      <c r="AA45" s="9"/>
      <c r="AB45" s="9"/>
      <c r="AC45" s="9"/>
      <c r="AD45" s="9"/>
      <c r="AE45" s="9"/>
      <c r="AF45" s="9"/>
      <c r="AG45" s="9"/>
      <c r="AH45" s="9"/>
      <c r="AI45" s="9"/>
      <c r="AJ45" s="9"/>
    </row>
    <row r="46" spans="2:36" ht="13.5" customHeight="1">
      <c r="B46" s="104" t="s">
        <v>343</v>
      </c>
      <c r="C46" s="104"/>
      <c r="D46" s="104"/>
      <c r="E46" s="104"/>
      <c r="F46" s="104"/>
      <c r="G46" s="104"/>
      <c r="H46" s="104"/>
      <c r="I46" s="104"/>
      <c r="J46" s="104"/>
      <c r="K46" s="104"/>
      <c r="L46" s="104"/>
      <c r="M46" s="104"/>
      <c r="N46" s="104"/>
      <c r="O46" s="104"/>
      <c r="P46" s="104"/>
      <c r="Q46" s="104"/>
      <c r="R46" s="104"/>
      <c r="S46" s="104"/>
      <c r="T46" s="9"/>
      <c r="U46" s="9"/>
      <c r="V46" s="9"/>
      <c r="W46" s="9"/>
      <c r="X46" s="9"/>
      <c r="Y46" s="9"/>
      <c r="Z46" s="9"/>
      <c r="AA46" s="9"/>
      <c r="AB46" s="9"/>
      <c r="AC46" s="9"/>
      <c r="AD46" s="9"/>
      <c r="AE46" s="9"/>
      <c r="AF46" s="9"/>
      <c r="AG46" s="9"/>
      <c r="AH46" s="9"/>
      <c r="AI46" s="9"/>
      <c r="AJ46" s="9"/>
    </row>
    <row r="47" spans="2:36" ht="13.5" customHeight="1">
      <c r="B47" s="104"/>
      <c r="C47" s="104"/>
      <c r="D47" s="104"/>
      <c r="E47" s="104"/>
      <c r="F47" s="104"/>
      <c r="G47" s="104"/>
      <c r="H47" s="104"/>
      <c r="I47" s="104"/>
      <c r="J47" s="104"/>
      <c r="K47" s="104"/>
      <c r="L47" s="104"/>
      <c r="M47" s="104"/>
      <c r="N47" s="104"/>
      <c r="O47" s="104"/>
      <c r="P47" s="104"/>
      <c r="Q47" s="104"/>
      <c r="R47" s="104"/>
      <c r="S47" s="104"/>
      <c r="T47" s="9"/>
      <c r="U47" s="9"/>
      <c r="V47" s="9"/>
      <c r="W47" s="9"/>
      <c r="X47" s="9"/>
      <c r="Y47" s="9"/>
      <c r="Z47" s="9"/>
      <c r="AA47" s="9"/>
      <c r="AB47" s="9"/>
      <c r="AC47" s="9"/>
      <c r="AD47" s="9"/>
      <c r="AE47" s="9"/>
      <c r="AF47" s="9"/>
      <c r="AG47" s="9"/>
      <c r="AH47" s="9"/>
      <c r="AI47" s="9"/>
      <c r="AJ47" s="9"/>
    </row>
    <row r="48" spans="2:36" ht="13.5" customHeight="1">
      <c r="B48" s="106" t="s">
        <v>337</v>
      </c>
      <c r="C48" s="107"/>
      <c r="D48" s="107"/>
      <c r="E48" s="107"/>
      <c r="F48" s="107"/>
      <c r="G48" s="107"/>
      <c r="H48" s="107"/>
      <c r="I48" s="107"/>
      <c r="J48" s="108"/>
      <c r="K48" s="106" t="s">
        <v>320</v>
      </c>
      <c r="L48" s="108"/>
      <c r="M48" s="103" t="s">
        <v>338</v>
      </c>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row>
    <row r="49" spans="2:36" ht="13.5" customHeight="1">
      <c r="B49" s="109"/>
      <c r="C49" s="110"/>
      <c r="D49" s="110"/>
      <c r="E49" s="110"/>
      <c r="F49" s="110"/>
      <c r="G49" s="110"/>
      <c r="H49" s="110"/>
      <c r="I49" s="110"/>
      <c r="J49" s="111"/>
      <c r="K49" s="109"/>
      <c r="L49" s="111"/>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row>
    <row r="50" spans="2:36" ht="13.5" customHeight="1">
      <c r="B50" s="112" t="str">
        <f>IF(B20="","",B20)</f>
        <v/>
      </c>
      <c r="C50" s="113"/>
      <c r="D50" s="113"/>
      <c r="E50" s="113"/>
      <c r="F50" s="113"/>
      <c r="G50" s="113"/>
      <c r="H50" s="113"/>
      <c r="I50" s="113"/>
      <c r="J50" s="114"/>
      <c r="K50" s="118" t="str">
        <f>IF(AJ20="","",AJ20)</f>
        <v/>
      </c>
      <c r="L50" s="119"/>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row>
    <row r="51" spans="2:36" ht="13.5" customHeight="1">
      <c r="B51" s="115"/>
      <c r="C51" s="116"/>
      <c r="D51" s="116"/>
      <c r="E51" s="116"/>
      <c r="F51" s="116"/>
      <c r="G51" s="116"/>
      <c r="H51" s="116"/>
      <c r="I51" s="116"/>
      <c r="J51" s="117"/>
      <c r="K51" s="120"/>
      <c r="L51" s="121"/>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row>
    <row r="52" spans="2:36" ht="13.5" customHeight="1">
      <c r="B52" s="112" t="str">
        <f>IF(B23="","",B23)</f>
        <v/>
      </c>
      <c r="C52" s="113"/>
      <c r="D52" s="113"/>
      <c r="E52" s="113"/>
      <c r="F52" s="113"/>
      <c r="G52" s="113"/>
      <c r="H52" s="113"/>
      <c r="I52" s="113"/>
      <c r="J52" s="114"/>
      <c r="K52" s="118" t="str">
        <f>IF(AJ23="","",AJ23)</f>
        <v/>
      </c>
      <c r="L52" s="119"/>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row>
    <row r="53" spans="2:36" ht="13.5" customHeight="1">
      <c r="B53" s="115"/>
      <c r="C53" s="116"/>
      <c r="D53" s="116"/>
      <c r="E53" s="116"/>
      <c r="F53" s="116"/>
      <c r="G53" s="116"/>
      <c r="H53" s="116"/>
      <c r="I53" s="116"/>
      <c r="J53" s="117"/>
      <c r="K53" s="120"/>
      <c r="L53" s="121"/>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row>
    <row r="54" spans="2:36" ht="13.5" customHeight="1">
      <c r="B54" s="112" t="str">
        <f>IF(B26="","",B26)</f>
        <v/>
      </c>
      <c r="C54" s="113"/>
      <c r="D54" s="113"/>
      <c r="E54" s="113"/>
      <c r="F54" s="113"/>
      <c r="G54" s="113"/>
      <c r="H54" s="113"/>
      <c r="I54" s="113"/>
      <c r="J54" s="114"/>
      <c r="K54" s="118" t="str">
        <f>IF(AJ26="","",AJ26)</f>
        <v/>
      </c>
      <c r="L54" s="119"/>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row>
    <row r="55" spans="2:36" ht="13.5" customHeight="1">
      <c r="B55" s="115"/>
      <c r="C55" s="116"/>
      <c r="D55" s="116"/>
      <c r="E55" s="116"/>
      <c r="F55" s="116"/>
      <c r="G55" s="116"/>
      <c r="H55" s="116"/>
      <c r="I55" s="116"/>
      <c r="J55" s="117"/>
      <c r="K55" s="120"/>
      <c r="L55" s="121"/>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row>
    <row r="56" spans="2:36" ht="13.5" customHeight="1">
      <c r="B56" s="112" t="str">
        <f>IF(B29="","",B29)</f>
        <v/>
      </c>
      <c r="C56" s="113"/>
      <c r="D56" s="113"/>
      <c r="E56" s="113"/>
      <c r="F56" s="113"/>
      <c r="G56" s="113"/>
      <c r="H56" s="113"/>
      <c r="I56" s="113"/>
      <c r="J56" s="114"/>
      <c r="K56" s="118" t="str">
        <f>IF(AJ29="","",AJ29)</f>
        <v/>
      </c>
      <c r="L56" s="119"/>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row>
    <row r="57" spans="2:36" ht="13.5" customHeight="1">
      <c r="B57" s="115"/>
      <c r="C57" s="116"/>
      <c r="D57" s="116"/>
      <c r="E57" s="116"/>
      <c r="F57" s="116"/>
      <c r="G57" s="116"/>
      <c r="H57" s="116"/>
      <c r="I57" s="116"/>
      <c r="J57" s="117"/>
      <c r="K57" s="120"/>
      <c r="L57" s="121"/>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row>
    <row r="58" spans="2:36" ht="13.5" customHeight="1">
      <c r="B58" s="112" t="str">
        <f>IF(B32="","",B32)</f>
        <v/>
      </c>
      <c r="C58" s="113"/>
      <c r="D58" s="113"/>
      <c r="E58" s="113"/>
      <c r="F58" s="113"/>
      <c r="G58" s="113"/>
      <c r="H58" s="113"/>
      <c r="I58" s="113"/>
      <c r="J58" s="114"/>
      <c r="K58" s="118" t="str">
        <f>IF(AJ32="","",AJ32)</f>
        <v/>
      </c>
      <c r="L58" s="119"/>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row>
    <row r="59" spans="2:36" ht="13.5" customHeight="1">
      <c r="B59" s="115"/>
      <c r="C59" s="116"/>
      <c r="D59" s="116"/>
      <c r="E59" s="116"/>
      <c r="F59" s="116"/>
      <c r="G59" s="116"/>
      <c r="H59" s="116"/>
      <c r="I59" s="116"/>
      <c r="J59" s="117"/>
      <c r="K59" s="120"/>
      <c r="L59" s="121"/>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row>
    <row r="60" spans="2:36" ht="13.5" customHeight="1">
      <c r="B60" s="112" t="str">
        <f>IF(B35="","",B35)</f>
        <v/>
      </c>
      <c r="C60" s="113"/>
      <c r="D60" s="113"/>
      <c r="E60" s="113"/>
      <c r="F60" s="113"/>
      <c r="G60" s="113"/>
      <c r="H60" s="113"/>
      <c r="I60" s="113"/>
      <c r="J60" s="114"/>
      <c r="K60" s="118" t="str">
        <f>IF(AJ35="","",AJ35)</f>
        <v/>
      </c>
      <c r="L60" s="119"/>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row>
    <row r="61" spans="2:36" ht="13.5" customHeight="1">
      <c r="B61" s="115"/>
      <c r="C61" s="116"/>
      <c r="D61" s="116"/>
      <c r="E61" s="116"/>
      <c r="F61" s="116"/>
      <c r="G61" s="116"/>
      <c r="H61" s="116"/>
      <c r="I61" s="116"/>
      <c r="J61" s="117"/>
      <c r="K61" s="120"/>
      <c r="L61" s="121"/>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104" t="s">
        <v>323</v>
      </c>
      <c r="C65" s="104"/>
      <c r="D65" s="104"/>
      <c r="E65" s="104"/>
      <c r="F65" s="104"/>
      <c r="G65" s="104"/>
      <c r="H65" s="104"/>
      <c r="I65" s="104"/>
      <c r="J65" s="104"/>
      <c r="K65" s="104"/>
      <c r="L65" s="104"/>
      <c r="M65" s="104"/>
      <c r="N65" s="104"/>
      <c r="O65" s="104"/>
      <c r="P65" s="104"/>
    </row>
    <row r="66" spans="2:36" ht="13.5" customHeight="1">
      <c r="B66" s="105"/>
      <c r="C66" s="105"/>
      <c r="D66" s="105"/>
      <c r="E66" s="105"/>
      <c r="F66" s="105"/>
      <c r="G66" s="105"/>
      <c r="H66" s="105"/>
      <c r="I66" s="105"/>
      <c r="J66" s="105"/>
      <c r="K66" s="105"/>
      <c r="L66" s="105"/>
      <c r="M66" s="105"/>
      <c r="N66" s="105"/>
      <c r="O66" s="105"/>
      <c r="P66" s="105"/>
    </row>
    <row r="67" spans="2:36" ht="13.5" customHeight="1">
      <c r="B67" s="182" t="s">
        <v>275</v>
      </c>
      <c r="C67" s="182"/>
      <c r="D67" s="103"/>
      <c r="E67" s="106" t="s">
        <v>276</v>
      </c>
      <c r="F67" s="107"/>
      <c r="G67" s="107"/>
      <c r="H67" s="107"/>
      <c r="I67" s="107"/>
      <c r="J67" s="107"/>
      <c r="K67" s="107"/>
      <c r="L67" s="107"/>
      <c r="M67" s="107"/>
      <c r="N67" s="108"/>
      <c r="O67" s="106" t="str">
        <f>IF(計画提出書!N47="","",計画提出書!N47+2&amp;"年度実施状況")</f>
        <v>2028年度実施状況</v>
      </c>
      <c r="P67" s="107"/>
      <c r="Q67" s="107"/>
      <c r="R67" s="107"/>
      <c r="S67" s="107"/>
      <c r="T67" s="107"/>
      <c r="U67" s="107"/>
      <c r="V67" s="107"/>
      <c r="W67" s="107"/>
      <c r="X67" s="108"/>
      <c r="Y67" s="106">
        <f>IF(計画提出書!$N$47="","",計画提出書!$N$47)</f>
        <v>2026</v>
      </c>
      <c r="Z67" s="107"/>
      <c r="AA67" s="107" t="s">
        <v>55</v>
      </c>
      <c r="AB67" s="108"/>
      <c r="AC67" s="106">
        <f>IF(計画提出書!$N$47="","",計画提出書!$N$47+1)</f>
        <v>2027</v>
      </c>
      <c r="AD67" s="107"/>
      <c r="AE67" s="107" t="s">
        <v>55</v>
      </c>
      <c r="AF67" s="108"/>
      <c r="AG67" s="106">
        <f>IF(計画提出書!$N$47="","",計画提出書!$N$47+2)</f>
        <v>2028</v>
      </c>
      <c r="AH67" s="107"/>
      <c r="AI67" s="107" t="s">
        <v>55</v>
      </c>
      <c r="AJ67" s="108"/>
    </row>
    <row r="68" spans="2:36" ht="13.5" customHeight="1">
      <c r="B68" s="103"/>
      <c r="C68" s="103"/>
      <c r="D68" s="103"/>
      <c r="E68" s="109"/>
      <c r="F68" s="110"/>
      <c r="G68" s="110"/>
      <c r="H68" s="110"/>
      <c r="I68" s="110"/>
      <c r="J68" s="110"/>
      <c r="K68" s="110"/>
      <c r="L68" s="110"/>
      <c r="M68" s="110"/>
      <c r="N68" s="111"/>
      <c r="O68" s="109"/>
      <c r="P68" s="110"/>
      <c r="Q68" s="110"/>
      <c r="R68" s="110"/>
      <c r="S68" s="110"/>
      <c r="T68" s="110"/>
      <c r="U68" s="110"/>
      <c r="V68" s="110"/>
      <c r="W68" s="110"/>
      <c r="X68" s="111"/>
      <c r="Y68" s="109"/>
      <c r="Z68" s="110"/>
      <c r="AA68" s="110"/>
      <c r="AB68" s="111"/>
      <c r="AC68" s="109"/>
      <c r="AD68" s="110"/>
      <c r="AE68" s="110"/>
      <c r="AF68" s="111"/>
      <c r="AG68" s="109"/>
      <c r="AH68" s="110"/>
      <c r="AI68" s="110"/>
      <c r="AJ68" s="111"/>
    </row>
    <row r="69" spans="2:36" ht="13.5" customHeight="1">
      <c r="B69" s="93" t="str">
        <f>IF('（別添）報告書【2年目報告用】'!B69="","",'（別添）報告書【2年目報告用】'!B69)</f>
        <v/>
      </c>
      <c r="C69" s="94"/>
      <c r="D69" s="95"/>
      <c r="E69" s="87" t="str">
        <f>IF('（別添）報告書【2年目報告用】'!E69="","",'（別添）報告書【2年目報告用】'!E69)</f>
        <v/>
      </c>
      <c r="F69" s="88"/>
      <c r="G69" s="88"/>
      <c r="H69" s="88"/>
      <c r="I69" s="88"/>
      <c r="J69" s="88"/>
      <c r="K69" s="88"/>
      <c r="L69" s="88"/>
      <c r="M69" s="88"/>
      <c r="N69" s="89"/>
      <c r="O69" s="81"/>
      <c r="P69" s="82"/>
      <c r="Q69" s="82"/>
      <c r="R69" s="82"/>
      <c r="S69" s="82"/>
      <c r="T69" s="82"/>
      <c r="U69" s="82"/>
      <c r="V69" s="82"/>
      <c r="W69" s="82"/>
      <c r="X69" s="83"/>
      <c r="Y69" s="75" t="str">
        <f>IF('（別添）報告書【2年目報告用】'!Y69="","",'（別添）報告書【2年目報告用】'!Y69)</f>
        <v/>
      </c>
      <c r="Z69" s="76"/>
      <c r="AA69" s="76"/>
      <c r="AB69" s="77"/>
      <c r="AC69" s="75" t="str">
        <f>IF('（別添）報告書【2年目報告用】'!AC69="","",'（別添）報告書【2年目報告用】'!AC69)</f>
        <v/>
      </c>
      <c r="AD69" s="76"/>
      <c r="AE69" s="76"/>
      <c r="AF69" s="77"/>
      <c r="AG69" s="75" t="str">
        <f>IF('（別添）報告書【2年目報告用】'!AG69="","",'（別添）報告書【2年目報告用】'!AG69)</f>
        <v/>
      </c>
      <c r="AH69" s="76"/>
      <c r="AI69" s="76"/>
      <c r="AJ69" s="77"/>
    </row>
    <row r="70" spans="2:36" ht="13.5" customHeight="1">
      <c r="B70" s="96"/>
      <c r="C70" s="97"/>
      <c r="D70" s="98"/>
      <c r="E70" s="90"/>
      <c r="F70" s="91"/>
      <c r="G70" s="91"/>
      <c r="H70" s="91"/>
      <c r="I70" s="91"/>
      <c r="J70" s="91"/>
      <c r="K70" s="91"/>
      <c r="L70" s="91"/>
      <c r="M70" s="91"/>
      <c r="N70" s="92"/>
      <c r="O70" s="84"/>
      <c r="P70" s="85"/>
      <c r="Q70" s="85"/>
      <c r="R70" s="85"/>
      <c r="S70" s="85"/>
      <c r="T70" s="85"/>
      <c r="U70" s="85"/>
      <c r="V70" s="85"/>
      <c r="W70" s="85"/>
      <c r="X70" s="86"/>
      <c r="Y70" s="78"/>
      <c r="Z70" s="79"/>
      <c r="AA70" s="79"/>
      <c r="AB70" s="80"/>
      <c r="AC70" s="78"/>
      <c r="AD70" s="79"/>
      <c r="AE70" s="79"/>
      <c r="AF70" s="80"/>
      <c r="AG70" s="78"/>
      <c r="AH70" s="79"/>
      <c r="AI70" s="79"/>
      <c r="AJ70" s="80"/>
    </row>
    <row r="71" spans="2:36" ht="13.5" customHeight="1">
      <c r="B71" s="96"/>
      <c r="C71" s="97"/>
      <c r="D71" s="98"/>
      <c r="E71" s="87" t="str">
        <f>IF('（別添）報告書【2年目報告用】'!E71="","",'（別添）報告書【2年目報告用】'!E71)</f>
        <v/>
      </c>
      <c r="F71" s="88"/>
      <c r="G71" s="88"/>
      <c r="H71" s="88"/>
      <c r="I71" s="88"/>
      <c r="J71" s="88"/>
      <c r="K71" s="88"/>
      <c r="L71" s="88"/>
      <c r="M71" s="88"/>
      <c r="N71" s="89"/>
      <c r="O71" s="81"/>
      <c r="P71" s="82"/>
      <c r="Q71" s="82"/>
      <c r="R71" s="82"/>
      <c r="S71" s="82"/>
      <c r="T71" s="82"/>
      <c r="U71" s="82"/>
      <c r="V71" s="82"/>
      <c r="W71" s="82"/>
      <c r="X71" s="83"/>
      <c r="Y71" s="75" t="str">
        <f>IF('（別添）報告書【2年目報告用】'!Y71="","",'（別添）報告書【2年目報告用】'!Y71)</f>
        <v/>
      </c>
      <c r="Z71" s="76"/>
      <c r="AA71" s="76"/>
      <c r="AB71" s="77"/>
      <c r="AC71" s="75" t="str">
        <f>IF('（別添）報告書【2年目報告用】'!AC71="","",'（別添）報告書【2年目報告用】'!AC71)</f>
        <v/>
      </c>
      <c r="AD71" s="76"/>
      <c r="AE71" s="76"/>
      <c r="AF71" s="77"/>
      <c r="AG71" s="75" t="str">
        <f>IF('（別添）報告書【2年目報告用】'!AG71="","",'（別添）報告書【2年目報告用】'!AG71)</f>
        <v/>
      </c>
      <c r="AH71" s="76"/>
      <c r="AI71" s="76"/>
      <c r="AJ71" s="77"/>
    </row>
    <row r="72" spans="2:36" ht="13.5" customHeight="1">
      <c r="B72" s="96"/>
      <c r="C72" s="97"/>
      <c r="D72" s="98"/>
      <c r="E72" s="90"/>
      <c r="F72" s="91"/>
      <c r="G72" s="91"/>
      <c r="H72" s="91"/>
      <c r="I72" s="91"/>
      <c r="J72" s="91"/>
      <c r="K72" s="91"/>
      <c r="L72" s="91"/>
      <c r="M72" s="91"/>
      <c r="N72" s="92"/>
      <c r="O72" s="84"/>
      <c r="P72" s="85"/>
      <c r="Q72" s="85"/>
      <c r="R72" s="85"/>
      <c r="S72" s="85"/>
      <c r="T72" s="85"/>
      <c r="U72" s="85"/>
      <c r="V72" s="85"/>
      <c r="W72" s="85"/>
      <c r="X72" s="86"/>
      <c r="Y72" s="78"/>
      <c r="Z72" s="79"/>
      <c r="AA72" s="79"/>
      <c r="AB72" s="80"/>
      <c r="AC72" s="78"/>
      <c r="AD72" s="79"/>
      <c r="AE72" s="79"/>
      <c r="AF72" s="80"/>
      <c r="AG72" s="78"/>
      <c r="AH72" s="79"/>
      <c r="AI72" s="79"/>
      <c r="AJ72" s="80"/>
    </row>
    <row r="73" spans="2:36" ht="13.5" customHeight="1">
      <c r="B73" s="96"/>
      <c r="C73" s="97"/>
      <c r="D73" s="98"/>
      <c r="E73" s="87" t="str">
        <f>IF('（別添）報告書【2年目報告用】'!E73="","",'（別添）報告書【2年目報告用】'!E73)</f>
        <v/>
      </c>
      <c r="F73" s="88"/>
      <c r="G73" s="88"/>
      <c r="H73" s="88"/>
      <c r="I73" s="88"/>
      <c r="J73" s="88"/>
      <c r="K73" s="88"/>
      <c r="L73" s="88"/>
      <c r="M73" s="88"/>
      <c r="N73" s="89"/>
      <c r="O73" s="81"/>
      <c r="P73" s="82"/>
      <c r="Q73" s="82"/>
      <c r="R73" s="82"/>
      <c r="S73" s="82"/>
      <c r="T73" s="82"/>
      <c r="U73" s="82"/>
      <c r="V73" s="82"/>
      <c r="W73" s="82"/>
      <c r="X73" s="83"/>
      <c r="Y73" s="75" t="str">
        <f>IF('（別添）報告書【2年目報告用】'!Y73="","",'（別添）報告書【2年目報告用】'!Y73)</f>
        <v/>
      </c>
      <c r="Z73" s="76"/>
      <c r="AA73" s="76"/>
      <c r="AB73" s="77"/>
      <c r="AC73" s="75" t="str">
        <f>IF('（別添）報告書【2年目報告用】'!AC73="","",'（別添）報告書【2年目報告用】'!AC73)</f>
        <v/>
      </c>
      <c r="AD73" s="76"/>
      <c r="AE73" s="76"/>
      <c r="AF73" s="77"/>
      <c r="AG73" s="75" t="str">
        <f>IF('（別添）報告書【2年目報告用】'!AG73="","",'（別添）報告書【2年目報告用】'!AG73)</f>
        <v/>
      </c>
      <c r="AH73" s="76"/>
      <c r="AI73" s="76"/>
      <c r="AJ73" s="77"/>
    </row>
    <row r="74" spans="2:36" ht="13.5" customHeight="1">
      <c r="B74" s="96"/>
      <c r="C74" s="97"/>
      <c r="D74" s="98"/>
      <c r="E74" s="90"/>
      <c r="F74" s="91"/>
      <c r="G74" s="91"/>
      <c r="H74" s="91"/>
      <c r="I74" s="91"/>
      <c r="J74" s="91"/>
      <c r="K74" s="91"/>
      <c r="L74" s="91"/>
      <c r="M74" s="91"/>
      <c r="N74" s="92"/>
      <c r="O74" s="84"/>
      <c r="P74" s="85"/>
      <c r="Q74" s="85"/>
      <c r="R74" s="85"/>
      <c r="S74" s="85"/>
      <c r="T74" s="85"/>
      <c r="U74" s="85"/>
      <c r="V74" s="85"/>
      <c r="W74" s="85"/>
      <c r="X74" s="86"/>
      <c r="Y74" s="78"/>
      <c r="Z74" s="79"/>
      <c r="AA74" s="79"/>
      <c r="AB74" s="80"/>
      <c r="AC74" s="78"/>
      <c r="AD74" s="79"/>
      <c r="AE74" s="79"/>
      <c r="AF74" s="80"/>
      <c r="AG74" s="78"/>
      <c r="AH74" s="79"/>
      <c r="AI74" s="79"/>
      <c r="AJ74" s="80"/>
    </row>
    <row r="75" spans="2:36" ht="13.5" customHeight="1">
      <c r="B75" s="96"/>
      <c r="C75" s="97"/>
      <c r="D75" s="98"/>
      <c r="E75" s="87" t="str">
        <f>IF('（別添）報告書【2年目報告用】'!E75="","",'（別添）報告書【2年目報告用】'!E75)</f>
        <v/>
      </c>
      <c r="F75" s="88"/>
      <c r="G75" s="88"/>
      <c r="H75" s="88"/>
      <c r="I75" s="88"/>
      <c r="J75" s="88"/>
      <c r="K75" s="88"/>
      <c r="L75" s="88"/>
      <c r="M75" s="88"/>
      <c r="N75" s="89"/>
      <c r="O75" s="81"/>
      <c r="P75" s="82"/>
      <c r="Q75" s="82"/>
      <c r="R75" s="82"/>
      <c r="S75" s="82"/>
      <c r="T75" s="82"/>
      <c r="U75" s="82"/>
      <c r="V75" s="82"/>
      <c r="W75" s="82"/>
      <c r="X75" s="83"/>
      <c r="Y75" s="75" t="str">
        <f>IF('（別添）報告書【2年目報告用】'!Y75="","",'（別添）報告書【2年目報告用】'!Y75)</f>
        <v/>
      </c>
      <c r="Z75" s="76"/>
      <c r="AA75" s="76"/>
      <c r="AB75" s="77"/>
      <c r="AC75" s="75" t="str">
        <f>IF('（別添）報告書【2年目報告用】'!AC75="","",'（別添）報告書【2年目報告用】'!AC75)</f>
        <v/>
      </c>
      <c r="AD75" s="76"/>
      <c r="AE75" s="76"/>
      <c r="AF75" s="77"/>
      <c r="AG75" s="75" t="str">
        <f>IF('（別添）報告書【2年目報告用】'!AG75="","",'（別添）報告書【2年目報告用】'!AG75)</f>
        <v/>
      </c>
      <c r="AH75" s="76"/>
      <c r="AI75" s="76"/>
      <c r="AJ75" s="77"/>
    </row>
    <row r="76" spans="2:36" ht="13.5" customHeight="1">
      <c r="B76" s="99"/>
      <c r="C76" s="100"/>
      <c r="D76" s="101"/>
      <c r="E76" s="90"/>
      <c r="F76" s="91"/>
      <c r="G76" s="91"/>
      <c r="H76" s="91"/>
      <c r="I76" s="91"/>
      <c r="J76" s="91"/>
      <c r="K76" s="91"/>
      <c r="L76" s="91"/>
      <c r="M76" s="91"/>
      <c r="N76" s="92"/>
      <c r="O76" s="84"/>
      <c r="P76" s="85"/>
      <c r="Q76" s="85"/>
      <c r="R76" s="85"/>
      <c r="S76" s="85"/>
      <c r="T76" s="85"/>
      <c r="U76" s="85"/>
      <c r="V76" s="85"/>
      <c r="W76" s="85"/>
      <c r="X76" s="86"/>
      <c r="Y76" s="78"/>
      <c r="Z76" s="79"/>
      <c r="AA76" s="79"/>
      <c r="AB76" s="80"/>
      <c r="AC76" s="78"/>
      <c r="AD76" s="79"/>
      <c r="AE76" s="79"/>
      <c r="AF76" s="80"/>
      <c r="AG76" s="78"/>
      <c r="AH76" s="79"/>
      <c r="AI76" s="79"/>
      <c r="AJ76" s="80"/>
    </row>
    <row r="77" spans="2:36" ht="13.5" customHeight="1">
      <c r="B77" s="93" t="str">
        <f>IF('（別添）報告書【2年目報告用】'!B77="","",'（別添）報告書【2年目報告用】'!B77)</f>
        <v/>
      </c>
      <c r="C77" s="94"/>
      <c r="D77" s="95"/>
      <c r="E77" s="87" t="str">
        <f>IF('（別添）報告書【2年目報告用】'!E77="","",'（別添）報告書【2年目報告用】'!E77)</f>
        <v/>
      </c>
      <c r="F77" s="88"/>
      <c r="G77" s="88"/>
      <c r="H77" s="88"/>
      <c r="I77" s="88"/>
      <c r="J77" s="88"/>
      <c r="K77" s="88"/>
      <c r="L77" s="88"/>
      <c r="M77" s="88"/>
      <c r="N77" s="89"/>
      <c r="O77" s="81"/>
      <c r="P77" s="82"/>
      <c r="Q77" s="82"/>
      <c r="R77" s="82"/>
      <c r="S77" s="82"/>
      <c r="T77" s="82"/>
      <c r="U77" s="82"/>
      <c r="V77" s="82"/>
      <c r="W77" s="82"/>
      <c r="X77" s="83"/>
      <c r="Y77" s="75" t="str">
        <f>IF('（別添）報告書【2年目報告用】'!Y77="","",'（別添）報告書【2年目報告用】'!Y77)</f>
        <v/>
      </c>
      <c r="Z77" s="76"/>
      <c r="AA77" s="76"/>
      <c r="AB77" s="77"/>
      <c r="AC77" s="75" t="str">
        <f>IF('（別添）報告書【2年目報告用】'!AC77="","",'（別添）報告書【2年目報告用】'!AC77)</f>
        <v/>
      </c>
      <c r="AD77" s="76"/>
      <c r="AE77" s="76"/>
      <c r="AF77" s="77"/>
      <c r="AG77" s="75" t="str">
        <f>IF('（別添）報告書【2年目報告用】'!AG77="","",'（別添）報告書【2年目報告用】'!AG77)</f>
        <v/>
      </c>
      <c r="AH77" s="76"/>
      <c r="AI77" s="76"/>
      <c r="AJ77" s="77"/>
    </row>
    <row r="78" spans="2:36" ht="13.5" customHeight="1">
      <c r="B78" s="96"/>
      <c r="C78" s="97"/>
      <c r="D78" s="98"/>
      <c r="E78" s="90"/>
      <c r="F78" s="91"/>
      <c r="G78" s="91"/>
      <c r="H78" s="91"/>
      <c r="I78" s="91"/>
      <c r="J78" s="91"/>
      <c r="K78" s="91"/>
      <c r="L78" s="91"/>
      <c r="M78" s="91"/>
      <c r="N78" s="92"/>
      <c r="O78" s="84"/>
      <c r="P78" s="85"/>
      <c r="Q78" s="85"/>
      <c r="R78" s="85"/>
      <c r="S78" s="85"/>
      <c r="T78" s="85"/>
      <c r="U78" s="85"/>
      <c r="V78" s="85"/>
      <c r="W78" s="85"/>
      <c r="X78" s="86"/>
      <c r="Y78" s="78"/>
      <c r="Z78" s="79"/>
      <c r="AA78" s="79"/>
      <c r="AB78" s="80"/>
      <c r="AC78" s="78"/>
      <c r="AD78" s="79"/>
      <c r="AE78" s="79"/>
      <c r="AF78" s="80"/>
      <c r="AG78" s="78"/>
      <c r="AH78" s="79"/>
      <c r="AI78" s="79"/>
      <c r="AJ78" s="80"/>
    </row>
    <row r="79" spans="2:36" ht="13.5" customHeight="1">
      <c r="B79" s="96"/>
      <c r="C79" s="97"/>
      <c r="D79" s="98"/>
      <c r="E79" s="87" t="str">
        <f>IF('（別添）報告書【2年目報告用】'!E79="","",'（別添）報告書【2年目報告用】'!E79)</f>
        <v/>
      </c>
      <c r="F79" s="88"/>
      <c r="G79" s="88"/>
      <c r="H79" s="88"/>
      <c r="I79" s="88"/>
      <c r="J79" s="88"/>
      <c r="K79" s="88"/>
      <c r="L79" s="88"/>
      <c r="M79" s="88"/>
      <c r="N79" s="89"/>
      <c r="O79" s="81"/>
      <c r="P79" s="82"/>
      <c r="Q79" s="82"/>
      <c r="R79" s="82"/>
      <c r="S79" s="82"/>
      <c r="T79" s="82"/>
      <c r="U79" s="82"/>
      <c r="V79" s="82"/>
      <c r="W79" s="82"/>
      <c r="X79" s="83"/>
      <c r="Y79" s="75" t="str">
        <f>IF('（別添）報告書【2年目報告用】'!Y79="","",'（別添）報告書【2年目報告用】'!Y79)</f>
        <v/>
      </c>
      <c r="Z79" s="76"/>
      <c r="AA79" s="76"/>
      <c r="AB79" s="77"/>
      <c r="AC79" s="75" t="str">
        <f>IF('（別添）報告書【2年目報告用】'!AC79="","",'（別添）報告書【2年目報告用】'!AC79)</f>
        <v/>
      </c>
      <c r="AD79" s="76"/>
      <c r="AE79" s="76"/>
      <c r="AF79" s="77"/>
      <c r="AG79" s="75" t="str">
        <f>IF('（別添）報告書【2年目報告用】'!AG79="","",'（別添）報告書【2年目報告用】'!AG79)</f>
        <v/>
      </c>
      <c r="AH79" s="76"/>
      <c r="AI79" s="76"/>
      <c r="AJ79" s="77"/>
    </row>
    <row r="80" spans="2:36" ht="13.5" customHeight="1">
      <c r="B80" s="96"/>
      <c r="C80" s="97"/>
      <c r="D80" s="98"/>
      <c r="E80" s="90"/>
      <c r="F80" s="91"/>
      <c r="G80" s="91"/>
      <c r="H80" s="91"/>
      <c r="I80" s="91"/>
      <c r="J80" s="91"/>
      <c r="K80" s="91"/>
      <c r="L80" s="91"/>
      <c r="M80" s="91"/>
      <c r="N80" s="92"/>
      <c r="O80" s="84"/>
      <c r="P80" s="85"/>
      <c r="Q80" s="85"/>
      <c r="R80" s="85"/>
      <c r="S80" s="85"/>
      <c r="T80" s="85"/>
      <c r="U80" s="85"/>
      <c r="V80" s="85"/>
      <c r="W80" s="85"/>
      <c r="X80" s="86"/>
      <c r="Y80" s="78"/>
      <c r="Z80" s="79"/>
      <c r="AA80" s="79"/>
      <c r="AB80" s="80"/>
      <c r="AC80" s="78"/>
      <c r="AD80" s="79"/>
      <c r="AE80" s="79"/>
      <c r="AF80" s="80"/>
      <c r="AG80" s="78"/>
      <c r="AH80" s="79"/>
      <c r="AI80" s="79"/>
      <c r="AJ80" s="80"/>
    </row>
    <row r="81" spans="2:36" ht="13.5" customHeight="1">
      <c r="B81" s="96"/>
      <c r="C81" s="97"/>
      <c r="D81" s="98"/>
      <c r="E81" s="87" t="str">
        <f>IF('（別添）報告書【2年目報告用】'!E81="","",'（別添）報告書【2年目報告用】'!E81)</f>
        <v/>
      </c>
      <c r="F81" s="88"/>
      <c r="G81" s="88"/>
      <c r="H81" s="88"/>
      <c r="I81" s="88"/>
      <c r="J81" s="88"/>
      <c r="K81" s="88"/>
      <c r="L81" s="88"/>
      <c r="M81" s="88"/>
      <c r="N81" s="89"/>
      <c r="O81" s="81"/>
      <c r="P81" s="82"/>
      <c r="Q81" s="82"/>
      <c r="R81" s="82"/>
      <c r="S81" s="82"/>
      <c r="T81" s="82"/>
      <c r="U81" s="82"/>
      <c r="V81" s="82"/>
      <c r="W81" s="82"/>
      <c r="X81" s="83"/>
      <c r="Y81" s="75" t="str">
        <f>IF('（別添）報告書【2年目報告用】'!Y81="","",'（別添）報告書【2年目報告用】'!Y81)</f>
        <v/>
      </c>
      <c r="Z81" s="76"/>
      <c r="AA81" s="76"/>
      <c r="AB81" s="77"/>
      <c r="AC81" s="75" t="str">
        <f>IF('（別添）報告書【2年目報告用】'!AC81="","",'（別添）報告書【2年目報告用】'!AC81)</f>
        <v/>
      </c>
      <c r="AD81" s="76"/>
      <c r="AE81" s="76"/>
      <c r="AF81" s="77"/>
      <c r="AG81" s="75" t="str">
        <f>IF('（別添）報告書【2年目報告用】'!AG81="","",'（別添）報告書【2年目報告用】'!AG81)</f>
        <v/>
      </c>
      <c r="AH81" s="76"/>
      <c r="AI81" s="76"/>
      <c r="AJ81" s="77"/>
    </row>
    <row r="82" spans="2:36" ht="13.5" customHeight="1">
      <c r="B82" s="96"/>
      <c r="C82" s="97"/>
      <c r="D82" s="98"/>
      <c r="E82" s="90"/>
      <c r="F82" s="91"/>
      <c r="G82" s="91"/>
      <c r="H82" s="91"/>
      <c r="I82" s="91"/>
      <c r="J82" s="91"/>
      <c r="K82" s="91"/>
      <c r="L82" s="91"/>
      <c r="M82" s="91"/>
      <c r="N82" s="92"/>
      <c r="O82" s="84"/>
      <c r="P82" s="85"/>
      <c r="Q82" s="85"/>
      <c r="R82" s="85"/>
      <c r="S82" s="85"/>
      <c r="T82" s="85"/>
      <c r="U82" s="85"/>
      <c r="V82" s="85"/>
      <c r="W82" s="85"/>
      <c r="X82" s="86"/>
      <c r="Y82" s="78"/>
      <c r="Z82" s="79"/>
      <c r="AA82" s="79"/>
      <c r="AB82" s="80"/>
      <c r="AC82" s="78"/>
      <c r="AD82" s="79"/>
      <c r="AE82" s="79"/>
      <c r="AF82" s="80"/>
      <c r="AG82" s="78"/>
      <c r="AH82" s="79"/>
      <c r="AI82" s="79"/>
      <c r="AJ82" s="80"/>
    </row>
    <row r="83" spans="2:36" ht="13.5" customHeight="1">
      <c r="B83" s="96"/>
      <c r="C83" s="97"/>
      <c r="D83" s="98"/>
      <c r="E83" s="87" t="str">
        <f>IF('（別添）報告書【2年目報告用】'!E83="","",'（別添）報告書【2年目報告用】'!E83)</f>
        <v/>
      </c>
      <c r="F83" s="88"/>
      <c r="G83" s="88"/>
      <c r="H83" s="88"/>
      <c r="I83" s="88"/>
      <c r="J83" s="88"/>
      <c r="K83" s="88"/>
      <c r="L83" s="88"/>
      <c r="M83" s="88"/>
      <c r="N83" s="89"/>
      <c r="O83" s="81"/>
      <c r="P83" s="82"/>
      <c r="Q83" s="82"/>
      <c r="R83" s="82"/>
      <c r="S83" s="82"/>
      <c r="T83" s="82"/>
      <c r="U83" s="82"/>
      <c r="V83" s="82"/>
      <c r="W83" s="82"/>
      <c r="X83" s="83"/>
      <c r="Y83" s="75" t="str">
        <f>IF('（別添）報告書【2年目報告用】'!Y83="","",'（別添）報告書【2年目報告用】'!Y83)</f>
        <v/>
      </c>
      <c r="Z83" s="76"/>
      <c r="AA83" s="76"/>
      <c r="AB83" s="77"/>
      <c r="AC83" s="75" t="str">
        <f>IF('（別添）報告書【2年目報告用】'!AC83="","",'（別添）報告書【2年目報告用】'!AC83)</f>
        <v/>
      </c>
      <c r="AD83" s="76"/>
      <c r="AE83" s="76"/>
      <c r="AF83" s="77"/>
      <c r="AG83" s="75" t="str">
        <f>IF('（別添）報告書【2年目報告用】'!AG83="","",'（別添）報告書【2年目報告用】'!AG83)</f>
        <v/>
      </c>
      <c r="AH83" s="76"/>
      <c r="AI83" s="76"/>
      <c r="AJ83" s="77"/>
    </row>
    <row r="84" spans="2:36" ht="13.5" customHeight="1">
      <c r="B84" s="99"/>
      <c r="C84" s="100"/>
      <c r="D84" s="101"/>
      <c r="E84" s="90"/>
      <c r="F84" s="91"/>
      <c r="G84" s="91"/>
      <c r="H84" s="91"/>
      <c r="I84" s="91"/>
      <c r="J84" s="91"/>
      <c r="K84" s="91"/>
      <c r="L84" s="91"/>
      <c r="M84" s="91"/>
      <c r="N84" s="92"/>
      <c r="O84" s="84"/>
      <c r="P84" s="85"/>
      <c r="Q84" s="85"/>
      <c r="R84" s="85"/>
      <c r="S84" s="85"/>
      <c r="T84" s="85"/>
      <c r="U84" s="85"/>
      <c r="V84" s="85"/>
      <c r="W84" s="85"/>
      <c r="X84" s="86"/>
      <c r="Y84" s="78"/>
      <c r="Z84" s="79"/>
      <c r="AA84" s="79"/>
      <c r="AB84" s="80"/>
      <c r="AC84" s="78"/>
      <c r="AD84" s="79"/>
      <c r="AE84" s="79"/>
      <c r="AF84" s="80"/>
      <c r="AG84" s="78"/>
      <c r="AH84" s="79"/>
      <c r="AI84" s="79"/>
      <c r="AJ84" s="80"/>
    </row>
    <row r="85" spans="2:36" ht="13.5" customHeight="1">
      <c r="B85" s="93" t="str">
        <f>IF('（別添）報告書【2年目報告用】'!B85="","",'（別添）報告書【2年目報告用】'!B85)</f>
        <v/>
      </c>
      <c r="C85" s="94"/>
      <c r="D85" s="95"/>
      <c r="E85" s="87" t="str">
        <f>IF('（別添）報告書【2年目報告用】'!E85="","",'（別添）報告書【2年目報告用】'!E85)</f>
        <v/>
      </c>
      <c r="F85" s="88"/>
      <c r="G85" s="88"/>
      <c r="H85" s="88"/>
      <c r="I85" s="88"/>
      <c r="J85" s="88"/>
      <c r="K85" s="88"/>
      <c r="L85" s="88"/>
      <c r="M85" s="88"/>
      <c r="N85" s="89"/>
      <c r="O85" s="81"/>
      <c r="P85" s="82"/>
      <c r="Q85" s="82"/>
      <c r="R85" s="82"/>
      <c r="S85" s="82"/>
      <c r="T85" s="82"/>
      <c r="U85" s="82"/>
      <c r="V85" s="82"/>
      <c r="W85" s="82"/>
      <c r="X85" s="83"/>
      <c r="Y85" s="75" t="str">
        <f>IF('（別添）報告書【2年目報告用】'!Y85="","",'（別添）報告書【2年目報告用】'!Y85)</f>
        <v/>
      </c>
      <c r="Z85" s="76"/>
      <c r="AA85" s="76"/>
      <c r="AB85" s="77"/>
      <c r="AC85" s="75" t="str">
        <f>IF('（別添）報告書【2年目報告用】'!AC85="","",'（別添）報告書【2年目報告用】'!AC85)</f>
        <v/>
      </c>
      <c r="AD85" s="76"/>
      <c r="AE85" s="76"/>
      <c r="AF85" s="77"/>
      <c r="AG85" s="75" t="str">
        <f>IF('（別添）報告書【2年目報告用】'!AG85="","",'（別添）報告書【2年目報告用】'!AG85)</f>
        <v/>
      </c>
      <c r="AH85" s="76"/>
      <c r="AI85" s="76"/>
      <c r="AJ85" s="77"/>
    </row>
    <row r="86" spans="2:36" ht="13.5" customHeight="1">
      <c r="B86" s="96"/>
      <c r="C86" s="97"/>
      <c r="D86" s="98"/>
      <c r="E86" s="90"/>
      <c r="F86" s="91"/>
      <c r="G86" s="91"/>
      <c r="H86" s="91"/>
      <c r="I86" s="91"/>
      <c r="J86" s="91"/>
      <c r="K86" s="91"/>
      <c r="L86" s="91"/>
      <c r="M86" s="91"/>
      <c r="N86" s="92"/>
      <c r="O86" s="84"/>
      <c r="P86" s="85"/>
      <c r="Q86" s="85"/>
      <c r="R86" s="85"/>
      <c r="S86" s="85"/>
      <c r="T86" s="85"/>
      <c r="U86" s="85"/>
      <c r="V86" s="85"/>
      <c r="W86" s="85"/>
      <c r="X86" s="86"/>
      <c r="Y86" s="78"/>
      <c r="Z86" s="79"/>
      <c r="AA86" s="79"/>
      <c r="AB86" s="80"/>
      <c r="AC86" s="78"/>
      <c r="AD86" s="79"/>
      <c r="AE86" s="79"/>
      <c r="AF86" s="80"/>
      <c r="AG86" s="78"/>
      <c r="AH86" s="79"/>
      <c r="AI86" s="79"/>
      <c r="AJ86" s="80"/>
    </row>
    <row r="87" spans="2:36" ht="13.5" customHeight="1">
      <c r="B87" s="96"/>
      <c r="C87" s="97"/>
      <c r="D87" s="98"/>
      <c r="E87" s="87" t="str">
        <f>IF('（別添）報告書【2年目報告用】'!E87="","",'（別添）報告書【2年目報告用】'!E87)</f>
        <v/>
      </c>
      <c r="F87" s="88"/>
      <c r="G87" s="88"/>
      <c r="H87" s="88"/>
      <c r="I87" s="88"/>
      <c r="J87" s="88"/>
      <c r="K87" s="88"/>
      <c r="L87" s="88"/>
      <c r="M87" s="88"/>
      <c r="N87" s="89"/>
      <c r="O87" s="81"/>
      <c r="P87" s="82"/>
      <c r="Q87" s="82"/>
      <c r="R87" s="82"/>
      <c r="S87" s="82"/>
      <c r="T87" s="82"/>
      <c r="U87" s="82"/>
      <c r="V87" s="82"/>
      <c r="W87" s="82"/>
      <c r="X87" s="83"/>
      <c r="Y87" s="75" t="str">
        <f>IF('（別添）報告書【2年目報告用】'!Y87="","",'（別添）報告書【2年目報告用】'!Y87)</f>
        <v/>
      </c>
      <c r="Z87" s="76"/>
      <c r="AA87" s="76"/>
      <c r="AB87" s="77"/>
      <c r="AC87" s="75" t="str">
        <f>IF('（別添）報告書【2年目報告用】'!AC87="","",'（別添）報告書【2年目報告用】'!AC87)</f>
        <v/>
      </c>
      <c r="AD87" s="76"/>
      <c r="AE87" s="76"/>
      <c r="AF87" s="77"/>
      <c r="AG87" s="75" t="str">
        <f>IF('（別添）報告書【2年目報告用】'!AG87="","",'（別添）報告書【2年目報告用】'!AG87)</f>
        <v/>
      </c>
      <c r="AH87" s="76"/>
      <c r="AI87" s="76"/>
      <c r="AJ87" s="77"/>
    </row>
    <row r="88" spans="2:36" ht="13.5" customHeight="1">
      <c r="B88" s="96"/>
      <c r="C88" s="97"/>
      <c r="D88" s="98"/>
      <c r="E88" s="90"/>
      <c r="F88" s="91"/>
      <c r="G88" s="91"/>
      <c r="H88" s="91"/>
      <c r="I88" s="91"/>
      <c r="J88" s="91"/>
      <c r="K88" s="91"/>
      <c r="L88" s="91"/>
      <c r="M88" s="91"/>
      <c r="N88" s="92"/>
      <c r="O88" s="84"/>
      <c r="P88" s="85"/>
      <c r="Q88" s="85"/>
      <c r="R88" s="85"/>
      <c r="S88" s="85"/>
      <c r="T88" s="85"/>
      <c r="U88" s="85"/>
      <c r="V88" s="85"/>
      <c r="W88" s="85"/>
      <c r="X88" s="86"/>
      <c r="Y88" s="78"/>
      <c r="Z88" s="79"/>
      <c r="AA88" s="79"/>
      <c r="AB88" s="80"/>
      <c r="AC88" s="78"/>
      <c r="AD88" s="79"/>
      <c r="AE88" s="79"/>
      <c r="AF88" s="80"/>
      <c r="AG88" s="78"/>
      <c r="AH88" s="79"/>
      <c r="AI88" s="79"/>
      <c r="AJ88" s="80"/>
    </row>
    <row r="89" spans="2:36" ht="13.5" customHeight="1">
      <c r="B89" s="96"/>
      <c r="C89" s="97"/>
      <c r="D89" s="98"/>
      <c r="E89" s="87" t="str">
        <f>IF('（別添）報告書【2年目報告用】'!E89="","",'（別添）報告書【2年目報告用】'!E89)</f>
        <v/>
      </c>
      <c r="F89" s="88"/>
      <c r="G89" s="88"/>
      <c r="H89" s="88"/>
      <c r="I89" s="88"/>
      <c r="J89" s="88"/>
      <c r="K89" s="88"/>
      <c r="L89" s="88"/>
      <c r="M89" s="88"/>
      <c r="N89" s="89"/>
      <c r="O89" s="81"/>
      <c r="P89" s="82"/>
      <c r="Q89" s="82"/>
      <c r="R89" s="82"/>
      <c r="S89" s="82"/>
      <c r="T89" s="82"/>
      <c r="U89" s="82"/>
      <c r="V89" s="82"/>
      <c r="W89" s="82"/>
      <c r="X89" s="83"/>
      <c r="Y89" s="75" t="str">
        <f>IF('（別添）報告書【2年目報告用】'!Y89="","",'（別添）報告書【2年目報告用】'!Y89)</f>
        <v/>
      </c>
      <c r="Z89" s="76"/>
      <c r="AA89" s="76"/>
      <c r="AB89" s="77"/>
      <c r="AC89" s="75" t="str">
        <f>IF('（別添）報告書【2年目報告用】'!AC89="","",'（別添）報告書【2年目報告用】'!AC89)</f>
        <v/>
      </c>
      <c r="AD89" s="76"/>
      <c r="AE89" s="76"/>
      <c r="AF89" s="77"/>
      <c r="AG89" s="75" t="str">
        <f>IF('（別添）報告書【2年目報告用】'!AG89="","",'（別添）報告書【2年目報告用】'!AG89)</f>
        <v/>
      </c>
      <c r="AH89" s="76"/>
      <c r="AI89" s="76"/>
      <c r="AJ89" s="77"/>
    </row>
    <row r="90" spans="2:36" ht="13.5" customHeight="1">
      <c r="B90" s="96"/>
      <c r="C90" s="97"/>
      <c r="D90" s="98"/>
      <c r="E90" s="90"/>
      <c r="F90" s="91"/>
      <c r="G90" s="91"/>
      <c r="H90" s="91"/>
      <c r="I90" s="91"/>
      <c r="J90" s="91"/>
      <c r="K90" s="91"/>
      <c r="L90" s="91"/>
      <c r="M90" s="91"/>
      <c r="N90" s="92"/>
      <c r="O90" s="84"/>
      <c r="P90" s="85"/>
      <c r="Q90" s="85"/>
      <c r="R90" s="85"/>
      <c r="S90" s="85"/>
      <c r="T90" s="85"/>
      <c r="U90" s="85"/>
      <c r="V90" s="85"/>
      <c r="W90" s="85"/>
      <c r="X90" s="86"/>
      <c r="Y90" s="78"/>
      <c r="Z90" s="79"/>
      <c r="AA90" s="79"/>
      <c r="AB90" s="80"/>
      <c r="AC90" s="78"/>
      <c r="AD90" s="79"/>
      <c r="AE90" s="79"/>
      <c r="AF90" s="80"/>
      <c r="AG90" s="78"/>
      <c r="AH90" s="79"/>
      <c r="AI90" s="79"/>
      <c r="AJ90" s="80"/>
    </row>
    <row r="91" spans="2:36" ht="13.5" customHeight="1">
      <c r="B91" s="96"/>
      <c r="C91" s="97"/>
      <c r="D91" s="98"/>
      <c r="E91" s="87" t="str">
        <f>IF('（別添）報告書【2年目報告用】'!E91="","",'（別添）報告書【2年目報告用】'!E91)</f>
        <v/>
      </c>
      <c r="F91" s="88"/>
      <c r="G91" s="88"/>
      <c r="H91" s="88"/>
      <c r="I91" s="88"/>
      <c r="J91" s="88"/>
      <c r="K91" s="88"/>
      <c r="L91" s="88"/>
      <c r="M91" s="88"/>
      <c r="N91" s="89"/>
      <c r="O91" s="81"/>
      <c r="P91" s="82"/>
      <c r="Q91" s="82"/>
      <c r="R91" s="82"/>
      <c r="S91" s="82"/>
      <c r="T91" s="82"/>
      <c r="U91" s="82"/>
      <c r="V91" s="82"/>
      <c r="W91" s="82"/>
      <c r="X91" s="83"/>
      <c r="Y91" s="75" t="str">
        <f>IF('（別添）報告書【2年目報告用】'!Y91="","",'（別添）報告書【2年目報告用】'!Y91)</f>
        <v/>
      </c>
      <c r="Z91" s="76"/>
      <c r="AA91" s="76"/>
      <c r="AB91" s="77"/>
      <c r="AC91" s="75" t="str">
        <f>IF('（別添）報告書【2年目報告用】'!AC91="","",'（別添）報告書【2年目報告用】'!AC91)</f>
        <v/>
      </c>
      <c r="AD91" s="76"/>
      <c r="AE91" s="76"/>
      <c r="AF91" s="77"/>
      <c r="AG91" s="75" t="str">
        <f>IF('（別添）報告書【2年目報告用】'!AG91="","",'（別添）報告書【2年目報告用】'!AG91)</f>
        <v/>
      </c>
      <c r="AH91" s="76"/>
      <c r="AI91" s="76"/>
      <c r="AJ91" s="77"/>
    </row>
    <row r="92" spans="2:36" ht="13.5" customHeight="1">
      <c r="B92" s="99"/>
      <c r="C92" s="100"/>
      <c r="D92" s="101"/>
      <c r="E92" s="90"/>
      <c r="F92" s="91"/>
      <c r="G92" s="91"/>
      <c r="H92" s="91"/>
      <c r="I92" s="91"/>
      <c r="J92" s="91"/>
      <c r="K92" s="91"/>
      <c r="L92" s="91"/>
      <c r="M92" s="91"/>
      <c r="N92" s="92"/>
      <c r="O92" s="84"/>
      <c r="P92" s="85"/>
      <c r="Q92" s="85"/>
      <c r="R92" s="85"/>
      <c r="S92" s="85"/>
      <c r="T92" s="85"/>
      <c r="U92" s="85"/>
      <c r="V92" s="85"/>
      <c r="W92" s="85"/>
      <c r="X92" s="86"/>
      <c r="Y92" s="78"/>
      <c r="Z92" s="79"/>
      <c r="AA92" s="79"/>
      <c r="AB92" s="80"/>
      <c r="AC92" s="78"/>
      <c r="AD92" s="79"/>
      <c r="AE92" s="79"/>
      <c r="AF92" s="80"/>
      <c r="AG92" s="78"/>
      <c r="AH92" s="79"/>
      <c r="AI92" s="79"/>
      <c r="AJ92" s="80"/>
    </row>
    <row r="93" spans="2:36" ht="13.5" customHeight="1">
      <c r="B93" s="93" t="str">
        <f>IF('（別添）報告書【2年目報告用】'!B93="","",'（別添）報告書【2年目報告用】'!B93)</f>
        <v/>
      </c>
      <c r="C93" s="94"/>
      <c r="D93" s="95"/>
      <c r="E93" s="87" t="str">
        <f>IF('（別添）報告書【2年目報告用】'!E93="","",'（別添）報告書【2年目報告用】'!E93)</f>
        <v/>
      </c>
      <c r="F93" s="88"/>
      <c r="G93" s="88"/>
      <c r="H93" s="88"/>
      <c r="I93" s="88"/>
      <c r="J93" s="88"/>
      <c r="K93" s="88"/>
      <c r="L93" s="88"/>
      <c r="M93" s="88"/>
      <c r="N93" s="89"/>
      <c r="O93" s="81"/>
      <c r="P93" s="82"/>
      <c r="Q93" s="82"/>
      <c r="R93" s="82"/>
      <c r="S93" s="82"/>
      <c r="T93" s="82"/>
      <c r="U93" s="82"/>
      <c r="V93" s="82"/>
      <c r="W93" s="82"/>
      <c r="X93" s="83"/>
      <c r="Y93" s="75" t="str">
        <f>IF('（別添）報告書【2年目報告用】'!Y93="","",'（別添）報告書【2年目報告用】'!Y93)</f>
        <v/>
      </c>
      <c r="Z93" s="76"/>
      <c r="AA93" s="76"/>
      <c r="AB93" s="77"/>
      <c r="AC93" s="75" t="str">
        <f>IF('（別添）報告書【2年目報告用】'!AC93="","",'（別添）報告書【2年目報告用】'!AC93)</f>
        <v/>
      </c>
      <c r="AD93" s="76"/>
      <c r="AE93" s="76"/>
      <c r="AF93" s="77"/>
      <c r="AG93" s="75" t="str">
        <f>IF('（別添）報告書【2年目報告用】'!AG93="","",'（別添）報告書【2年目報告用】'!AG93)</f>
        <v/>
      </c>
      <c r="AH93" s="76"/>
      <c r="AI93" s="76"/>
      <c r="AJ93" s="77"/>
    </row>
    <row r="94" spans="2:36" ht="13.5" customHeight="1">
      <c r="B94" s="96"/>
      <c r="C94" s="97"/>
      <c r="D94" s="98"/>
      <c r="E94" s="90"/>
      <c r="F94" s="91"/>
      <c r="G94" s="91"/>
      <c r="H94" s="91"/>
      <c r="I94" s="91"/>
      <c r="J94" s="91"/>
      <c r="K94" s="91"/>
      <c r="L94" s="91"/>
      <c r="M94" s="91"/>
      <c r="N94" s="92"/>
      <c r="O94" s="84"/>
      <c r="P94" s="85"/>
      <c r="Q94" s="85"/>
      <c r="R94" s="85"/>
      <c r="S94" s="85"/>
      <c r="T94" s="85"/>
      <c r="U94" s="85"/>
      <c r="V94" s="85"/>
      <c r="W94" s="85"/>
      <c r="X94" s="86"/>
      <c r="Y94" s="78"/>
      <c r="Z94" s="79"/>
      <c r="AA94" s="79"/>
      <c r="AB94" s="80"/>
      <c r="AC94" s="78"/>
      <c r="AD94" s="79"/>
      <c r="AE94" s="79"/>
      <c r="AF94" s="80"/>
      <c r="AG94" s="78"/>
      <c r="AH94" s="79"/>
      <c r="AI94" s="79"/>
      <c r="AJ94" s="80"/>
    </row>
    <row r="95" spans="2:36" ht="13.5" customHeight="1">
      <c r="B95" s="96"/>
      <c r="C95" s="97"/>
      <c r="D95" s="98"/>
      <c r="E95" s="87" t="str">
        <f>IF('（別添）報告書【2年目報告用】'!E95="","",'（別添）報告書【2年目報告用】'!E95)</f>
        <v/>
      </c>
      <c r="F95" s="88"/>
      <c r="G95" s="88"/>
      <c r="H95" s="88"/>
      <c r="I95" s="88"/>
      <c r="J95" s="88"/>
      <c r="K95" s="88"/>
      <c r="L95" s="88"/>
      <c r="M95" s="88"/>
      <c r="N95" s="89"/>
      <c r="O95" s="81"/>
      <c r="P95" s="82"/>
      <c r="Q95" s="82"/>
      <c r="R95" s="82"/>
      <c r="S95" s="82"/>
      <c r="T95" s="82"/>
      <c r="U95" s="82"/>
      <c r="V95" s="82"/>
      <c r="W95" s="82"/>
      <c r="X95" s="83"/>
      <c r="Y95" s="75" t="str">
        <f>IF('（別添）報告書【2年目報告用】'!Y95="","",'（別添）報告書【2年目報告用】'!Y95)</f>
        <v/>
      </c>
      <c r="Z95" s="76"/>
      <c r="AA95" s="76"/>
      <c r="AB95" s="77"/>
      <c r="AC95" s="75" t="str">
        <f>IF('（別添）報告書【2年目報告用】'!AC95="","",'（別添）報告書【2年目報告用】'!AC95)</f>
        <v/>
      </c>
      <c r="AD95" s="76"/>
      <c r="AE95" s="76"/>
      <c r="AF95" s="77"/>
      <c r="AG95" s="75" t="str">
        <f>IF('（別添）報告書【2年目報告用】'!AG95="","",'（別添）報告書【2年目報告用】'!AG95)</f>
        <v/>
      </c>
      <c r="AH95" s="76"/>
      <c r="AI95" s="76"/>
      <c r="AJ95" s="77"/>
    </row>
    <row r="96" spans="2:36" ht="13.5" customHeight="1">
      <c r="B96" s="96"/>
      <c r="C96" s="97"/>
      <c r="D96" s="98"/>
      <c r="E96" s="90"/>
      <c r="F96" s="91"/>
      <c r="G96" s="91"/>
      <c r="H96" s="91"/>
      <c r="I96" s="91"/>
      <c r="J96" s="91"/>
      <c r="K96" s="91"/>
      <c r="L96" s="91"/>
      <c r="M96" s="91"/>
      <c r="N96" s="92"/>
      <c r="O96" s="84"/>
      <c r="P96" s="85"/>
      <c r="Q96" s="85"/>
      <c r="R96" s="85"/>
      <c r="S96" s="85"/>
      <c r="T96" s="85"/>
      <c r="U96" s="85"/>
      <c r="V96" s="85"/>
      <c r="W96" s="85"/>
      <c r="X96" s="86"/>
      <c r="Y96" s="78"/>
      <c r="Z96" s="79"/>
      <c r="AA96" s="79"/>
      <c r="AB96" s="80"/>
      <c r="AC96" s="78"/>
      <c r="AD96" s="79"/>
      <c r="AE96" s="79"/>
      <c r="AF96" s="80"/>
      <c r="AG96" s="78"/>
      <c r="AH96" s="79"/>
      <c r="AI96" s="79"/>
      <c r="AJ96" s="80"/>
    </row>
    <row r="97" spans="2:36" ht="13.5" customHeight="1">
      <c r="B97" s="96"/>
      <c r="C97" s="97"/>
      <c r="D97" s="98"/>
      <c r="E97" s="87" t="str">
        <f>IF('（別添）報告書【2年目報告用】'!E97="","",'（別添）報告書【2年目報告用】'!E97)</f>
        <v/>
      </c>
      <c r="F97" s="88"/>
      <c r="G97" s="88"/>
      <c r="H97" s="88"/>
      <c r="I97" s="88"/>
      <c r="J97" s="88"/>
      <c r="K97" s="88"/>
      <c r="L97" s="88"/>
      <c r="M97" s="88"/>
      <c r="N97" s="89"/>
      <c r="O97" s="81"/>
      <c r="P97" s="82"/>
      <c r="Q97" s="82"/>
      <c r="R97" s="82"/>
      <c r="S97" s="82"/>
      <c r="T97" s="82"/>
      <c r="U97" s="82"/>
      <c r="V97" s="82"/>
      <c r="W97" s="82"/>
      <c r="X97" s="83"/>
      <c r="Y97" s="75" t="str">
        <f>IF('（別添）報告書【2年目報告用】'!Y97="","",'（別添）報告書【2年目報告用】'!Y97)</f>
        <v/>
      </c>
      <c r="Z97" s="76"/>
      <c r="AA97" s="76"/>
      <c r="AB97" s="77"/>
      <c r="AC97" s="75" t="str">
        <f>IF('（別添）報告書【2年目報告用】'!AC97="","",'（別添）報告書【2年目報告用】'!AC97)</f>
        <v/>
      </c>
      <c r="AD97" s="76"/>
      <c r="AE97" s="76"/>
      <c r="AF97" s="77"/>
      <c r="AG97" s="75" t="str">
        <f>IF('（別添）報告書【2年目報告用】'!AG97="","",'（別添）報告書【2年目報告用】'!AG97)</f>
        <v/>
      </c>
      <c r="AH97" s="76"/>
      <c r="AI97" s="76"/>
      <c r="AJ97" s="77"/>
    </row>
    <row r="98" spans="2:36" ht="13.5" customHeight="1">
      <c r="B98" s="96"/>
      <c r="C98" s="97"/>
      <c r="D98" s="98"/>
      <c r="E98" s="90"/>
      <c r="F98" s="91"/>
      <c r="G98" s="91"/>
      <c r="H98" s="91"/>
      <c r="I98" s="91"/>
      <c r="J98" s="91"/>
      <c r="K98" s="91"/>
      <c r="L98" s="91"/>
      <c r="M98" s="91"/>
      <c r="N98" s="92"/>
      <c r="O98" s="84"/>
      <c r="P98" s="85"/>
      <c r="Q98" s="85"/>
      <c r="R98" s="85"/>
      <c r="S98" s="85"/>
      <c r="T98" s="85"/>
      <c r="U98" s="85"/>
      <c r="V98" s="85"/>
      <c r="W98" s="85"/>
      <c r="X98" s="86"/>
      <c r="Y98" s="78"/>
      <c r="Z98" s="79"/>
      <c r="AA98" s="79"/>
      <c r="AB98" s="80"/>
      <c r="AC98" s="78"/>
      <c r="AD98" s="79"/>
      <c r="AE98" s="79"/>
      <c r="AF98" s="80"/>
      <c r="AG98" s="78"/>
      <c r="AH98" s="79"/>
      <c r="AI98" s="79"/>
      <c r="AJ98" s="80"/>
    </row>
    <row r="99" spans="2:36" ht="13.5" customHeight="1">
      <c r="B99" s="96"/>
      <c r="C99" s="97"/>
      <c r="D99" s="98"/>
      <c r="E99" s="87" t="str">
        <f>IF('（別添）報告書【2年目報告用】'!E99="","",'（別添）報告書【2年目報告用】'!E99)</f>
        <v/>
      </c>
      <c r="F99" s="88"/>
      <c r="G99" s="88"/>
      <c r="H99" s="88"/>
      <c r="I99" s="88"/>
      <c r="J99" s="88"/>
      <c r="K99" s="88"/>
      <c r="L99" s="88"/>
      <c r="M99" s="88"/>
      <c r="N99" s="89"/>
      <c r="O99" s="81"/>
      <c r="P99" s="82"/>
      <c r="Q99" s="82"/>
      <c r="R99" s="82"/>
      <c r="S99" s="82"/>
      <c r="T99" s="82"/>
      <c r="U99" s="82"/>
      <c r="V99" s="82"/>
      <c r="W99" s="82"/>
      <c r="X99" s="83"/>
      <c r="Y99" s="75" t="str">
        <f>IF('（別添）報告書【2年目報告用】'!Y99="","",'（別添）報告書【2年目報告用】'!Y99)</f>
        <v/>
      </c>
      <c r="Z99" s="76"/>
      <c r="AA99" s="76"/>
      <c r="AB99" s="77"/>
      <c r="AC99" s="75" t="str">
        <f>IF('（別添）報告書【2年目報告用】'!AC99="","",'（別添）報告書【2年目報告用】'!AC99)</f>
        <v/>
      </c>
      <c r="AD99" s="76"/>
      <c r="AE99" s="76"/>
      <c r="AF99" s="77"/>
      <c r="AG99" s="75" t="str">
        <f>IF('（別添）報告書【2年目報告用】'!AG99="","",'（別添）報告書【2年目報告用】'!AG99)</f>
        <v/>
      </c>
      <c r="AH99" s="76"/>
      <c r="AI99" s="76"/>
      <c r="AJ99" s="77"/>
    </row>
    <row r="100" spans="2:36" ht="13.5" customHeight="1">
      <c r="B100" s="99"/>
      <c r="C100" s="100"/>
      <c r="D100" s="101"/>
      <c r="E100" s="90"/>
      <c r="F100" s="91"/>
      <c r="G100" s="91"/>
      <c r="H100" s="91"/>
      <c r="I100" s="91"/>
      <c r="J100" s="91"/>
      <c r="K100" s="91"/>
      <c r="L100" s="91"/>
      <c r="M100" s="91"/>
      <c r="N100" s="92"/>
      <c r="O100" s="84"/>
      <c r="P100" s="85"/>
      <c r="Q100" s="85"/>
      <c r="R100" s="85"/>
      <c r="S100" s="85"/>
      <c r="T100" s="85"/>
      <c r="U100" s="85"/>
      <c r="V100" s="85"/>
      <c r="W100" s="85"/>
      <c r="X100" s="86"/>
      <c r="Y100" s="78"/>
      <c r="Z100" s="79"/>
      <c r="AA100" s="79"/>
      <c r="AB100" s="80"/>
      <c r="AC100" s="78"/>
      <c r="AD100" s="79"/>
      <c r="AE100" s="79"/>
      <c r="AF100" s="80"/>
      <c r="AG100" s="78"/>
      <c r="AH100" s="79"/>
      <c r="AI100" s="79"/>
      <c r="AJ100" s="80"/>
    </row>
    <row r="101" spans="2:36" ht="13.5" customHeight="1">
      <c r="B101" s="93" t="str">
        <f>IF('（別添）報告書【2年目報告用】'!B101="","",'（別添）報告書【2年目報告用】'!B101)</f>
        <v/>
      </c>
      <c r="C101" s="94"/>
      <c r="D101" s="95"/>
      <c r="E101" s="87" t="str">
        <f>IF('（別添）報告書【2年目報告用】'!E101="","",'（別添）報告書【2年目報告用】'!E101)</f>
        <v/>
      </c>
      <c r="F101" s="88"/>
      <c r="G101" s="88"/>
      <c r="H101" s="88"/>
      <c r="I101" s="88"/>
      <c r="J101" s="88"/>
      <c r="K101" s="88"/>
      <c r="L101" s="88"/>
      <c r="M101" s="88"/>
      <c r="N101" s="89"/>
      <c r="O101" s="81"/>
      <c r="P101" s="82"/>
      <c r="Q101" s="82"/>
      <c r="R101" s="82"/>
      <c r="S101" s="82"/>
      <c r="T101" s="82"/>
      <c r="U101" s="82"/>
      <c r="V101" s="82"/>
      <c r="W101" s="82"/>
      <c r="X101" s="83"/>
      <c r="Y101" s="75" t="str">
        <f>IF('（別添）報告書【2年目報告用】'!Y101="","",'（別添）報告書【2年目報告用】'!Y101)</f>
        <v/>
      </c>
      <c r="Z101" s="76"/>
      <c r="AA101" s="76"/>
      <c r="AB101" s="77"/>
      <c r="AC101" s="75" t="str">
        <f>IF('（別添）報告書【2年目報告用】'!AC101="","",'（別添）報告書【2年目報告用】'!AC101)</f>
        <v/>
      </c>
      <c r="AD101" s="76"/>
      <c r="AE101" s="76"/>
      <c r="AF101" s="77"/>
      <c r="AG101" s="75" t="str">
        <f>IF('（別添）報告書【2年目報告用】'!AG101="","",'（別添）報告書【2年目報告用】'!AG101)</f>
        <v/>
      </c>
      <c r="AH101" s="76"/>
      <c r="AI101" s="76"/>
      <c r="AJ101" s="77"/>
    </row>
    <row r="102" spans="2:36" ht="13.5" customHeight="1">
      <c r="B102" s="96"/>
      <c r="C102" s="97"/>
      <c r="D102" s="98"/>
      <c r="E102" s="90"/>
      <c r="F102" s="91"/>
      <c r="G102" s="91"/>
      <c r="H102" s="91"/>
      <c r="I102" s="91"/>
      <c r="J102" s="91"/>
      <c r="K102" s="91"/>
      <c r="L102" s="91"/>
      <c r="M102" s="91"/>
      <c r="N102" s="92"/>
      <c r="O102" s="84"/>
      <c r="P102" s="85"/>
      <c r="Q102" s="85"/>
      <c r="R102" s="85"/>
      <c r="S102" s="85"/>
      <c r="T102" s="85"/>
      <c r="U102" s="85"/>
      <c r="V102" s="85"/>
      <c r="W102" s="85"/>
      <c r="X102" s="86"/>
      <c r="Y102" s="78"/>
      <c r="Z102" s="79"/>
      <c r="AA102" s="79"/>
      <c r="AB102" s="80"/>
      <c r="AC102" s="78"/>
      <c r="AD102" s="79"/>
      <c r="AE102" s="79"/>
      <c r="AF102" s="80"/>
      <c r="AG102" s="78"/>
      <c r="AH102" s="79"/>
      <c r="AI102" s="79"/>
      <c r="AJ102" s="80"/>
    </row>
    <row r="103" spans="2:36" ht="13.5" customHeight="1">
      <c r="B103" s="96"/>
      <c r="C103" s="97"/>
      <c r="D103" s="98"/>
      <c r="E103" s="87" t="str">
        <f>IF('（別添）報告書【2年目報告用】'!E103="","",'（別添）報告書【2年目報告用】'!E103)</f>
        <v/>
      </c>
      <c r="F103" s="88"/>
      <c r="G103" s="88"/>
      <c r="H103" s="88"/>
      <c r="I103" s="88"/>
      <c r="J103" s="88"/>
      <c r="K103" s="88"/>
      <c r="L103" s="88"/>
      <c r="M103" s="88"/>
      <c r="N103" s="89"/>
      <c r="O103" s="81"/>
      <c r="P103" s="82"/>
      <c r="Q103" s="82"/>
      <c r="R103" s="82"/>
      <c r="S103" s="82"/>
      <c r="T103" s="82"/>
      <c r="U103" s="82"/>
      <c r="V103" s="82"/>
      <c r="W103" s="82"/>
      <c r="X103" s="83"/>
      <c r="Y103" s="75" t="str">
        <f>IF('（別添）報告書【2年目報告用】'!Y103="","",'（別添）報告書【2年目報告用】'!Y103)</f>
        <v/>
      </c>
      <c r="Z103" s="76"/>
      <c r="AA103" s="76"/>
      <c r="AB103" s="77"/>
      <c r="AC103" s="75" t="str">
        <f>IF('（別添）報告書【2年目報告用】'!AC103="","",'（別添）報告書【2年目報告用】'!AC103)</f>
        <v/>
      </c>
      <c r="AD103" s="76"/>
      <c r="AE103" s="76"/>
      <c r="AF103" s="77"/>
      <c r="AG103" s="75" t="str">
        <f>IF('（別添）報告書【2年目報告用】'!AG103="","",'（別添）報告書【2年目報告用】'!AG103)</f>
        <v/>
      </c>
      <c r="AH103" s="76"/>
      <c r="AI103" s="76"/>
      <c r="AJ103" s="77"/>
    </row>
    <row r="104" spans="2:36" ht="13.5" customHeight="1">
      <c r="B104" s="96"/>
      <c r="C104" s="97"/>
      <c r="D104" s="98"/>
      <c r="E104" s="90"/>
      <c r="F104" s="91"/>
      <c r="G104" s="91"/>
      <c r="H104" s="91"/>
      <c r="I104" s="91"/>
      <c r="J104" s="91"/>
      <c r="K104" s="91"/>
      <c r="L104" s="91"/>
      <c r="M104" s="91"/>
      <c r="N104" s="92"/>
      <c r="O104" s="84"/>
      <c r="P104" s="85"/>
      <c r="Q104" s="85"/>
      <c r="R104" s="85"/>
      <c r="S104" s="85"/>
      <c r="T104" s="85"/>
      <c r="U104" s="85"/>
      <c r="V104" s="85"/>
      <c r="W104" s="85"/>
      <c r="X104" s="86"/>
      <c r="Y104" s="78"/>
      <c r="Z104" s="79"/>
      <c r="AA104" s="79"/>
      <c r="AB104" s="80"/>
      <c r="AC104" s="78"/>
      <c r="AD104" s="79"/>
      <c r="AE104" s="79"/>
      <c r="AF104" s="80"/>
      <c r="AG104" s="78"/>
      <c r="AH104" s="79"/>
      <c r="AI104" s="79"/>
      <c r="AJ104" s="80"/>
    </row>
    <row r="105" spans="2:36" ht="13.5" customHeight="1">
      <c r="B105" s="96"/>
      <c r="C105" s="97"/>
      <c r="D105" s="98"/>
      <c r="E105" s="87" t="str">
        <f>IF('（別添）報告書【2年目報告用】'!E105="","",'（別添）報告書【2年目報告用】'!E105)</f>
        <v/>
      </c>
      <c r="F105" s="88"/>
      <c r="G105" s="88"/>
      <c r="H105" s="88"/>
      <c r="I105" s="88"/>
      <c r="J105" s="88"/>
      <c r="K105" s="88"/>
      <c r="L105" s="88"/>
      <c r="M105" s="88"/>
      <c r="N105" s="89"/>
      <c r="O105" s="81"/>
      <c r="P105" s="82"/>
      <c r="Q105" s="82"/>
      <c r="R105" s="82"/>
      <c r="S105" s="82"/>
      <c r="T105" s="82"/>
      <c r="U105" s="82"/>
      <c r="V105" s="82"/>
      <c r="W105" s="82"/>
      <c r="X105" s="83"/>
      <c r="Y105" s="75" t="str">
        <f>IF('（別添）報告書【2年目報告用】'!Y105="","",'（別添）報告書【2年目報告用】'!Y105)</f>
        <v/>
      </c>
      <c r="Z105" s="76"/>
      <c r="AA105" s="76"/>
      <c r="AB105" s="77"/>
      <c r="AC105" s="75" t="str">
        <f>IF('（別添）報告書【2年目報告用】'!AC105="","",'（別添）報告書【2年目報告用】'!AC105)</f>
        <v/>
      </c>
      <c r="AD105" s="76"/>
      <c r="AE105" s="76"/>
      <c r="AF105" s="77"/>
      <c r="AG105" s="75" t="str">
        <f>IF('（別添）報告書【2年目報告用】'!AG105="","",'（別添）報告書【2年目報告用】'!AG105)</f>
        <v/>
      </c>
      <c r="AH105" s="76"/>
      <c r="AI105" s="76"/>
      <c r="AJ105" s="77"/>
    </row>
    <row r="106" spans="2:36" ht="13.5" customHeight="1">
      <c r="B106" s="96"/>
      <c r="C106" s="97"/>
      <c r="D106" s="98"/>
      <c r="E106" s="90"/>
      <c r="F106" s="91"/>
      <c r="G106" s="91"/>
      <c r="H106" s="91"/>
      <c r="I106" s="91"/>
      <c r="J106" s="91"/>
      <c r="K106" s="91"/>
      <c r="L106" s="91"/>
      <c r="M106" s="91"/>
      <c r="N106" s="92"/>
      <c r="O106" s="84"/>
      <c r="P106" s="85"/>
      <c r="Q106" s="85"/>
      <c r="R106" s="85"/>
      <c r="S106" s="85"/>
      <c r="T106" s="85"/>
      <c r="U106" s="85"/>
      <c r="V106" s="85"/>
      <c r="W106" s="85"/>
      <c r="X106" s="86"/>
      <c r="Y106" s="78"/>
      <c r="Z106" s="79"/>
      <c r="AA106" s="79"/>
      <c r="AB106" s="80"/>
      <c r="AC106" s="78"/>
      <c r="AD106" s="79"/>
      <c r="AE106" s="79"/>
      <c r="AF106" s="80"/>
      <c r="AG106" s="78"/>
      <c r="AH106" s="79"/>
      <c r="AI106" s="79"/>
      <c r="AJ106" s="80"/>
    </row>
    <row r="107" spans="2:36">
      <c r="B107" s="96"/>
      <c r="C107" s="97"/>
      <c r="D107" s="98"/>
      <c r="E107" s="87" t="str">
        <f>IF('（別添）報告書【2年目報告用】'!E107="","",'（別添）報告書【2年目報告用】'!E107)</f>
        <v/>
      </c>
      <c r="F107" s="88"/>
      <c r="G107" s="88"/>
      <c r="H107" s="88"/>
      <c r="I107" s="88"/>
      <c r="J107" s="88"/>
      <c r="K107" s="88"/>
      <c r="L107" s="88"/>
      <c r="M107" s="88"/>
      <c r="N107" s="89"/>
      <c r="O107" s="81"/>
      <c r="P107" s="82"/>
      <c r="Q107" s="82"/>
      <c r="R107" s="82"/>
      <c r="S107" s="82"/>
      <c r="T107" s="82"/>
      <c r="U107" s="82"/>
      <c r="V107" s="82"/>
      <c r="W107" s="82"/>
      <c r="X107" s="83"/>
      <c r="Y107" s="75" t="str">
        <f>IF('（別添）報告書【2年目報告用】'!Y107="","",'（別添）報告書【2年目報告用】'!Y107)</f>
        <v/>
      </c>
      <c r="Z107" s="76"/>
      <c r="AA107" s="76"/>
      <c r="AB107" s="77"/>
      <c r="AC107" s="75" t="str">
        <f>IF('（別添）報告書【2年目報告用】'!AC107="","",'（別添）報告書【2年目報告用】'!AC107)</f>
        <v/>
      </c>
      <c r="AD107" s="76"/>
      <c r="AE107" s="76"/>
      <c r="AF107" s="77"/>
      <c r="AG107" s="75" t="str">
        <f>IF('（別添）報告書【2年目報告用】'!AG107="","",'（別添）報告書【2年目報告用】'!AG107)</f>
        <v/>
      </c>
      <c r="AH107" s="76"/>
      <c r="AI107" s="76"/>
      <c r="AJ107" s="77"/>
    </row>
    <row r="108" spans="2:36">
      <c r="B108" s="99"/>
      <c r="C108" s="100"/>
      <c r="D108" s="101"/>
      <c r="E108" s="90"/>
      <c r="F108" s="91"/>
      <c r="G108" s="91"/>
      <c r="H108" s="91"/>
      <c r="I108" s="91"/>
      <c r="J108" s="91"/>
      <c r="K108" s="91"/>
      <c r="L108" s="91"/>
      <c r="M108" s="91"/>
      <c r="N108" s="92"/>
      <c r="O108" s="84"/>
      <c r="P108" s="85"/>
      <c r="Q108" s="85"/>
      <c r="R108" s="85"/>
      <c r="S108" s="85"/>
      <c r="T108" s="85"/>
      <c r="U108" s="85"/>
      <c r="V108" s="85"/>
      <c r="W108" s="85"/>
      <c r="X108" s="86"/>
      <c r="Y108" s="78"/>
      <c r="Z108" s="79"/>
      <c r="AA108" s="79"/>
      <c r="AB108" s="80"/>
      <c r="AC108" s="78"/>
      <c r="AD108" s="79"/>
      <c r="AE108" s="79"/>
      <c r="AF108" s="80"/>
      <c r="AG108" s="78"/>
      <c r="AH108" s="79"/>
      <c r="AI108" s="79"/>
      <c r="AJ108" s="80"/>
    </row>
    <row r="109" spans="2:36" ht="13.5" customHeight="1">
      <c r="B109" s="93" t="str">
        <f>IF('（別添）報告書【2年目報告用】'!B109="","",'（別添）報告書【2年目報告用】'!B109)</f>
        <v/>
      </c>
      <c r="C109" s="94"/>
      <c r="D109" s="95"/>
      <c r="E109" s="87" t="str">
        <f>IF('（別添）報告書【2年目報告用】'!E109="","",'（別添）報告書【2年目報告用】'!E109)</f>
        <v/>
      </c>
      <c r="F109" s="88"/>
      <c r="G109" s="88"/>
      <c r="H109" s="88"/>
      <c r="I109" s="88"/>
      <c r="J109" s="88"/>
      <c r="K109" s="88"/>
      <c r="L109" s="88"/>
      <c r="M109" s="88"/>
      <c r="N109" s="89"/>
      <c r="O109" s="81"/>
      <c r="P109" s="82"/>
      <c r="Q109" s="82"/>
      <c r="R109" s="82"/>
      <c r="S109" s="82"/>
      <c r="T109" s="82"/>
      <c r="U109" s="82"/>
      <c r="V109" s="82"/>
      <c r="W109" s="82"/>
      <c r="X109" s="83"/>
      <c r="Y109" s="75" t="str">
        <f>IF('（別添）報告書【2年目報告用】'!Y109="","",'（別添）報告書【2年目報告用】'!Y109)</f>
        <v/>
      </c>
      <c r="Z109" s="76"/>
      <c r="AA109" s="76"/>
      <c r="AB109" s="77"/>
      <c r="AC109" s="75" t="str">
        <f>IF('（別添）報告書【2年目報告用】'!AC109="","",'（別添）報告書【2年目報告用】'!AC109)</f>
        <v/>
      </c>
      <c r="AD109" s="76"/>
      <c r="AE109" s="76"/>
      <c r="AF109" s="77"/>
      <c r="AG109" s="75" t="str">
        <f>IF('（別添）報告書【2年目報告用】'!AG109="","",'（別添）報告書【2年目報告用】'!AG109)</f>
        <v/>
      </c>
      <c r="AH109" s="76"/>
      <c r="AI109" s="76"/>
      <c r="AJ109" s="77"/>
    </row>
    <row r="110" spans="2:36">
      <c r="B110" s="96"/>
      <c r="C110" s="97"/>
      <c r="D110" s="98"/>
      <c r="E110" s="90"/>
      <c r="F110" s="91"/>
      <c r="G110" s="91"/>
      <c r="H110" s="91"/>
      <c r="I110" s="91"/>
      <c r="J110" s="91"/>
      <c r="K110" s="91"/>
      <c r="L110" s="91"/>
      <c r="M110" s="91"/>
      <c r="N110" s="92"/>
      <c r="O110" s="84"/>
      <c r="P110" s="85"/>
      <c r="Q110" s="85"/>
      <c r="R110" s="85"/>
      <c r="S110" s="85"/>
      <c r="T110" s="85"/>
      <c r="U110" s="85"/>
      <c r="V110" s="85"/>
      <c r="W110" s="85"/>
      <c r="X110" s="86"/>
      <c r="Y110" s="78"/>
      <c r="Z110" s="79"/>
      <c r="AA110" s="79"/>
      <c r="AB110" s="80"/>
      <c r="AC110" s="78"/>
      <c r="AD110" s="79"/>
      <c r="AE110" s="79"/>
      <c r="AF110" s="80"/>
      <c r="AG110" s="78"/>
      <c r="AH110" s="79"/>
      <c r="AI110" s="79"/>
      <c r="AJ110" s="80"/>
    </row>
    <row r="111" spans="2:36">
      <c r="B111" s="96"/>
      <c r="C111" s="97"/>
      <c r="D111" s="98"/>
      <c r="E111" s="87" t="str">
        <f>IF('（別添）報告書【2年目報告用】'!E111="","",'（別添）報告書【2年目報告用】'!E111)</f>
        <v/>
      </c>
      <c r="F111" s="88"/>
      <c r="G111" s="88"/>
      <c r="H111" s="88"/>
      <c r="I111" s="88"/>
      <c r="J111" s="88"/>
      <c r="K111" s="88"/>
      <c r="L111" s="88"/>
      <c r="M111" s="88"/>
      <c r="N111" s="89"/>
      <c r="O111" s="81"/>
      <c r="P111" s="82"/>
      <c r="Q111" s="82"/>
      <c r="R111" s="82"/>
      <c r="S111" s="82"/>
      <c r="T111" s="82"/>
      <c r="U111" s="82"/>
      <c r="V111" s="82"/>
      <c r="W111" s="82"/>
      <c r="X111" s="83"/>
      <c r="Y111" s="75" t="str">
        <f>IF('（別添）報告書【2年目報告用】'!Y111="","",'（別添）報告書【2年目報告用】'!Y111)</f>
        <v/>
      </c>
      <c r="Z111" s="76"/>
      <c r="AA111" s="76"/>
      <c r="AB111" s="77"/>
      <c r="AC111" s="75" t="str">
        <f>IF('（別添）報告書【2年目報告用】'!AC111="","",'（別添）報告書【2年目報告用】'!AC111)</f>
        <v/>
      </c>
      <c r="AD111" s="76"/>
      <c r="AE111" s="76"/>
      <c r="AF111" s="77"/>
      <c r="AG111" s="75" t="str">
        <f>IF('（別添）報告書【2年目報告用】'!AG111="","",'（別添）報告書【2年目報告用】'!AG111)</f>
        <v/>
      </c>
      <c r="AH111" s="76"/>
      <c r="AI111" s="76"/>
      <c r="AJ111" s="77"/>
    </row>
    <row r="112" spans="2:36">
      <c r="B112" s="96"/>
      <c r="C112" s="97"/>
      <c r="D112" s="98"/>
      <c r="E112" s="90"/>
      <c r="F112" s="91"/>
      <c r="G112" s="91"/>
      <c r="H112" s="91"/>
      <c r="I112" s="91"/>
      <c r="J112" s="91"/>
      <c r="K112" s="91"/>
      <c r="L112" s="91"/>
      <c r="M112" s="91"/>
      <c r="N112" s="92"/>
      <c r="O112" s="84"/>
      <c r="P112" s="85"/>
      <c r="Q112" s="85"/>
      <c r="R112" s="85"/>
      <c r="S112" s="85"/>
      <c r="T112" s="85"/>
      <c r="U112" s="85"/>
      <c r="V112" s="85"/>
      <c r="W112" s="85"/>
      <c r="X112" s="86"/>
      <c r="Y112" s="78"/>
      <c r="Z112" s="79"/>
      <c r="AA112" s="79"/>
      <c r="AB112" s="80"/>
      <c r="AC112" s="78"/>
      <c r="AD112" s="79"/>
      <c r="AE112" s="79"/>
      <c r="AF112" s="80"/>
      <c r="AG112" s="78"/>
      <c r="AH112" s="79"/>
      <c r="AI112" s="79"/>
      <c r="AJ112" s="80"/>
    </row>
    <row r="113" spans="2:36">
      <c r="B113" s="96"/>
      <c r="C113" s="97"/>
      <c r="D113" s="98"/>
      <c r="E113" s="87" t="str">
        <f>IF('（別添）報告書【2年目報告用】'!E113="","",'（別添）報告書【2年目報告用】'!E113)</f>
        <v/>
      </c>
      <c r="F113" s="88"/>
      <c r="G113" s="88"/>
      <c r="H113" s="88"/>
      <c r="I113" s="88"/>
      <c r="J113" s="88"/>
      <c r="K113" s="88"/>
      <c r="L113" s="88"/>
      <c r="M113" s="88"/>
      <c r="N113" s="89"/>
      <c r="O113" s="81"/>
      <c r="P113" s="82"/>
      <c r="Q113" s="82"/>
      <c r="R113" s="82"/>
      <c r="S113" s="82"/>
      <c r="T113" s="82"/>
      <c r="U113" s="82"/>
      <c r="V113" s="82"/>
      <c r="W113" s="82"/>
      <c r="X113" s="83"/>
      <c r="Y113" s="75" t="str">
        <f>IF('（別添）報告書【2年目報告用】'!Y113="","",'（別添）報告書【2年目報告用】'!Y113)</f>
        <v/>
      </c>
      <c r="Z113" s="76"/>
      <c r="AA113" s="76"/>
      <c r="AB113" s="77"/>
      <c r="AC113" s="75" t="str">
        <f>IF('（別添）報告書【2年目報告用】'!AC113="","",'（別添）報告書【2年目報告用】'!AC113)</f>
        <v/>
      </c>
      <c r="AD113" s="76"/>
      <c r="AE113" s="76"/>
      <c r="AF113" s="77"/>
      <c r="AG113" s="75" t="str">
        <f>IF('（別添）報告書【2年目報告用】'!AG113="","",'（別添）報告書【2年目報告用】'!AG113)</f>
        <v/>
      </c>
      <c r="AH113" s="76"/>
      <c r="AI113" s="76"/>
      <c r="AJ113" s="77"/>
    </row>
    <row r="114" spans="2:36">
      <c r="B114" s="96"/>
      <c r="C114" s="97"/>
      <c r="D114" s="98"/>
      <c r="E114" s="90"/>
      <c r="F114" s="91"/>
      <c r="G114" s="91"/>
      <c r="H114" s="91"/>
      <c r="I114" s="91"/>
      <c r="J114" s="91"/>
      <c r="K114" s="91"/>
      <c r="L114" s="91"/>
      <c r="M114" s="91"/>
      <c r="N114" s="92"/>
      <c r="O114" s="84"/>
      <c r="P114" s="85"/>
      <c r="Q114" s="85"/>
      <c r="R114" s="85"/>
      <c r="S114" s="85"/>
      <c r="T114" s="85"/>
      <c r="U114" s="85"/>
      <c r="V114" s="85"/>
      <c r="W114" s="85"/>
      <c r="X114" s="86"/>
      <c r="Y114" s="78"/>
      <c r="Z114" s="79"/>
      <c r="AA114" s="79"/>
      <c r="AB114" s="80"/>
      <c r="AC114" s="78"/>
      <c r="AD114" s="79"/>
      <c r="AE114" s="79"/>
      <c r="AF114" s="80"/>
      <c r="AG114" s="78"/>
      <c r="AH114" s="79"/>
      <c r="AI114" s="79"/>
      <c r="AJ114" s="80"/>
    </row>
    <row r="115" spans="2:36">
      <c r="B115" s="96"/>
      <c r="C115" s="97"/>
      <c r="D115" s="98"/>
      <c r="E115" s="87" t="str">
        <f>IF('（別添）報告書【2年目報告用】'!E115="","",'（別添）報告書【2年目報告用】'!E115)</f>
        <v/>
      </c>
      <c r="F115" s="88"/>
      <c r="G115" s="88"/>
      <c r="H115" s="88"/>
      <c r="I115" s="88"/>
      <c r="J115" s="88"/>
      <c r="K115" s="88"/>
      <c r="L115" s="88"/>
      <c r="M115" s="88"/>
      <c r="N115" s="89"/>
      <c r="O115" s="81"/>
      <c r="P115" s="82"/>
      <c r="Q115" s="82"/>
      <c r="R115" s="82"/>
      <c r="S115" s="82"/>
      <c r="T115" s="82"/>
      <c r="U115" s="82"/>
      <c r="V115" s="82"/>
      <c r="W115" s="82"/>
      <c r="X115" s="83"/>
      <c r="Y115" s="75" t="str">
        <f>IF('（別添）報告書【2年目報告用】'!Y115="","",'（別添）報告書【2年目報告用】'!Y115)</f>
        <v/>
      </c>
      <c r="Z115" s="76"/>
      <c r="AA115" s="76"/>
      <c r="AB115" s="77"/>
      <c r="AC115" s="75" t="str">
        <f>IF('（別添）報告書【2年目報告用】'!AC115="","",'（別添）報告書【2年目報告用】'!AC115)</f>
        <v/>
      </c>
      <c r="AD115" s="76"/>
      <c r="AE115" s="76"/>
      <c r="AF115" s="77"/>
      <c r="AG115" s="75" t="str">
        <f>IF('（別添）報告書【2年目報告用】'!AG115="","",'（別添）報告書【2年目報告用】'!AG115)</f>
        <v/>
      </c>
      <c r="AH115" s="76"/>
      <c r="AI115" s="76"/>
      <c r="AJ115" s="77"/>
    </row>
    <row r="116" spans="2:36">
      <c r="B116" s="99"/>
      <c r="C116" s="100"/>
      <c r="D116" s="101"/>
      <c r="E116" s="90"/>
      <c r="F116" s="91"/>
      <c r="G116" s="91"/>
      <c r="H116" s="91"/>
      <c r="I116" s="91"/>
      <c r="J116" s="91"/>
      <c r="K116" s="91"/>
      <c r="L116" s="91"/>
      <c r="M116" s="91"/>
      <c r="N116" s="92"/>
      <c r="O116" s="84"/>
      <c r="P116" s="85"/>
      <c r="Q116" s="85"/>
      <c r="R116" s="85"/>
      <c r="S116" s="85"/>
      <c r="T116" s="85"/>
      <c r="U116" s="85"/>
      <c r="V116" s="85"/>
      <c r="W116" s="85"/>
      <c r="X116" s="86"/>
      <c r="Y116" s="78"/>
      <c r="Z116" s="79"/>
      <c r="AA116" s="79"/>
      <c r="AB116" s="80"/>
      <c r="AC116" s="78"/>
      <c r="AD116" s="79"/>
      <c r="AE116" s="79"/>
      <c r="AF116" s="80"/>
      <c r="AG116" s="78"/>
      <c r="AH116" s="79"/>
      <c r="AI116" s="79"/>
      <c r="AJ116" s="80"/>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104" t="s">
        <v>326</v>
      </c>
      <c r="C123" s="104"/>
      <c r="D123" s="104"/>
      <c r="E123" s="104"/>
      <c r="F123" s="104"/>
      <c r="G123" s="104"/>
      <c r="H123" s="104"/>
      <c r="I123" s="104"/>
      <c r="J123" s="104"/>
      <c r="K123" s="104"/>
      <c r="L123" s="104"/>
      <c r="M123" s="104"/>
      <c r="N123" s="104"/>
      <c r="O123" s="104"/>
      <c r="P123" s="104"/>
      <c r="Q123" s="104"/>
      <c r="R123" s="104"/>
      <c r="S123" s="104"/>
      <c r="T123" s="104"/>
      <c r="U123" s="104"/>
    </row>
    <row r="124" spans="2:36">
      <c r="B124" s="104"/>
      <c r="C124" s="104"/>
      <c r="D124" s="104"/>
      <c r="E124" s="104"/>
      <c r="F124" s="104"/>
      <c r="G124" s="104"/>
      <c r="H124" s="104"/>
      <c r="I124" s="104"/>
      <c r="J124" s="104"/>
      <c r="K124" s="104"/>
      <c r="L124" s="104"/>
      <c r="M124" s="104"/>
      <c r="N124" s="104"/>
      <c r="O124" s="104"/>
      <c r="P124" s="104"/>
      <c r="Q124" s="104"/>
      <c r="R124" s="104"/>
      <c r="S124" s="104"/>
      <c r="T124" s="104"/>
      <c r="U124" s="104"/>
    </row>
    <row r="125" spans="2:36">
      <c r="B125" s="194"/>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6"/>
    </row>
    <row r="126" spans="2:36">
      <c r="B126" s="197"/>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9"/>
    </row>
    <row r="127" spans="2:36">
      <c r="B127" s="197"/>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9"/>
    </row>
    <row r="128" spans="2:36">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9"/>
    </row>
    <row r="129" spans="2:36">
      <c r="B129" s="197"/>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9"/>
    </row>
    <row r="130" spans="2:36">
      <c r="B130" s="197"/>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9"/>
    </row>
    <row r="131" spans="2:36">
      <c r="B131" s="200"/>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2"/>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formatCells="0" formatColumns="0" formatRows="0" insertHyperlinks="0"/>
  <mergeCells count="317">
    <mergeCell ref="B32:I34"/>
    <mergeCell ref="J32:M33"/>
    <mergeCell ref="B35:I37"/>
    <mergeCell ref="J35:M36"/>
    <mergeCell ref="D39:AJ39"/>
    <mergeCell ref="D40:AJ43"/>
    <mergeCell ref="B46:S47"/>
    <mergeCell ref="M48:AJ49"/>
    <mergeCell ref="M50:AJ51"/>
    <mergeCell ref="B48:J49"/>
    <mergeCell ref="K48:L49"/>
    <mergeCell ref="B50:J51"/>
    <mergeCell ref="N32:O33"/>
    <mergeCell ref="P32:S33"/>
    <mergeCell ref="T32:U33"/>
    <mergeCell ref="V32:V34"/>
    <mergeCell ref="J34:M34"/>
    <mergeCell ref="N34:O34"/>
    <mergeCell ref="P34:S34"/>
    <mergeCell ref="T34:U34"/>
    <mergeCell ref="AH32:AI33"/>
    <mergeCell ref="AJ32:AJ34"/>
    <mergeCell ref="W34:Z34"/>
    <mergeCell ref="AA34:AB34"/>
    <mergeCell ref="B20:I22"/>
    <mergeCell ref="J20:M21"/>
    <mergeCell ref="J22:M22"/>
    <mergeCell ref="B23:I25"/>
    <mergeCell ref="J23:M24"/>
    <mergeCell ref="J25:M25"/>
    <mergeCell ref="B26:I28"/>
    <mergeCell ref="B29:I31"/>
    <mergeCell ref="J29:M30"/>
    <mergeCell ref="B6:C6"/>
    <mergeCell ref="B11:J12"/>
    <mergeCell ref="B13:F13"/>
    <mergeCell ref="B14:C14"/>
    <mergeCell ref="D14:E14"/>
    <mergeCell ref="G14:H14"/>
    <mergeCell ref="J14:K14"/>
    <mergeCell ref="B17:I19"/>
    <mergeCell ref="J17:M19"/>
    <mergeCell ref="N14:O14"/>
    <mergeCell ref="P14:Q14"/>
    <mergeCell ref="S14:T14"/>
    <mergeCell ref="V14:W14"/>
    <mergeCell ref="B15:F15"/>
    <mergeCell ref="B16:C16"/>
    <mergeCell ref="D16:E16"/>
    <mergeCell ref="G16:H16"/>
    <mergeCell ref="V16:W16"/>
    <mergeCell ref="N17:O19"/>
    <mergeCell ref="P17:V17"/>
    <mergeCell ref="W17:AC17"/>
    <mergeCell ref="J16:K16"/>
    <mergeCell ref="N16:O16"/>
    <mergeCell ref="P16:Q16"/>
    <mergeCell ref="S16:T16"/>
    <mergeCell ref="AD17:AJ17"/>
    <mergeCell ref="P18:S19"/>
    <mergeCell ref="T18:U19"/>
    <mergeCell ref="V18:V19"/>
    <mergeCell ref="W18:Z19"/>
    <mergeCell ref="AA18:AB19"/>
    <mergeCell ref="AC18:AC19"/>
    <mergeCell ref="AD18:AG19"/>
    <mergeCell ref="AH18:AI19"/>
    <mergeCell ref="AJ18:AJ19"/>
    <mergeCell ref="N20:O21"/>
    <mergeCell ref="P20:S21"/>
    <mergeCell ref="T20:U21"/>
    <mergeCell ref="V20:V22"/>
    <mergeCell ref="N22:O22"/>
    <mergeCell ref="P22:S22"/>
    <mergeCell ref="T22:U22"/>
    <mergeCell ref="AH20:AI21"/>
    <mergeCell ref="AJ20:AJ22"/>
    <mergeCell ref="W22:Z22"/>
    <mergeCell ref="AA22:AB22"/>
    <mergeCell ref="AD22:AG22"/>
    <mergeCell ref="AH22:AI22"/>
    <mergeCell ref="W20:Z21"/>
    <mergeCell ref="AA20:AB21"/>
    <mergeCell ref="AC20:AC22"/>
    <mergeCell ref="AD20:AG21"/>
    <mergeCell ref="N23:O24"/>
    <mergeCell ref="P23:S24"/>
    <mergeCell ref="T23:U24"/>
    <mergeCell ref="V23:V25"/>
    <mergeCell ref="N25:O25"/>
    <mergeCell ref="P25:S25"/>
    <mergeCell ref="T25:U25"/>
    <mergeCell ref="AH23:AI24"/>
    <mergeCell ref="AJ23:AJ25"/>
    <mergeCell ref="W25:Z25"/>
    <mergeCell ref="AA25:AB25"/>
    <mergeCell ref="AD25:AG25"/>
    <mergeCell ref="AH25:AI25"/>
    <mergeCell ref="W23:Z24"/>
    <mergeCell ref="AA23:AB24"/>
    <mergeCell ref="AC23:AC25"/>
    <mergeCell ref="AD23:AG24"/>
    <mergeCell ref="N26:O27"/>
    <mergeCell ref="P26:S27"/>
    <mergeCell ref="T26:U27"/>
    <mergeCell ref="V26:V28"/>
    <mergeCell ref="J28:M28"/>
    <mergeCell ref="N28:O28"/>
    <mergeCell ref="P28:S28"/>
    <mergeCell ref="T28:U28"/>
    <mergeCell ref="J26:M27"/>
    <mergeCell ref="AH26:AI27"/>
    <mergeCell ref="AJ26:AJ28"/>
    <mergeCell ref="W28:Z28"/>
    <mergeCell ref="AA28:AB28"/>
    <mergeCell ref="AD28:AG28"/>
    <mergeCell ref="AH28:AI28"/>
    <mergeCell ref="W26:Z27"/>
    <mergeCell ref="AA26:AB27"/>
    <mergeCell ref="AC26:AC28"/>
    <mergeCell ref="AD26:AG27"/>
    <mergeCell ref="N29:O30"/>
    <mergeCell ref="P29:S30"/>
    <mergeCell ref="T29:U30"/>
    <mergeCell ref="V29:V31"/>
    <mergeCell ref="J31:M31"/>
    <mergeCell ref="N31:O31"/>
    <mergeCell ref="P31:S31"/>
    <mergeCell ref="T31:U31"/>
    <mergeCell ref="AH29:AI30"/>
    <mergeCell ref="AJ29:AJ31"/>
    <mergeCell ref="W31:Z31"/>
    <mergeCell ref="AA31:AB31"/>
    <mergeCell ref="AD31:AG31"/>
    <mergeCell ref="AH31:AI31"/>
    <mergeCell ref="W29:Z30"/>
    <mergeCell ref="AA29:AB30"/>
    <mergeCell ref="AC29:AC31"/>
    <mergeCell ref="AD29:AG30"/>
    <mergeCell ref="AD34:AG34"/>
    <mergeCell ref="AH34:AI34"/>
    <mergeCell ref="W32:Z33"/>
    <mergeCell ref="AA32:AB33"/>
    <mergeCell ref="AC32:AC34"/>
    <mergeCell ref="AD32:AG33"/>
    <mergeCell ref="N35:O36"/>
    <mergeCell ref="P35:S36"/>
    <mergeCell ref="T35:U36"/>
    <mergeCell ref="V35:V37"/>
    <mergeCell ref="J37:M37"/>
    <mergeCell ref="N37:O37"/>
    <mergeCell ref="P37:S37"/>
    <mergeCell ref="T37:U37"/>
    <mergeCell ref="AH35:AI36"/>
    <mergeCell ref="AJ35:AJ37"/>
    <mergeCell ref="W37:Z37"/>
    <mergeCell ref="AA37:AB37"/>
    <mergeCell ref="AD37:AG37"/>
    <mergeCell ref="AH37:AI37"/>
    <mergeCell ref="W35:Z36"/>
    <mergeCell ref="AA35:AB36"/>
    <mergeCell ref="AC35:AC37"/>
    <mergeCell ref="AD35:AG36"/>
    <mergeCell ref="K50:L51"/>
    <mergeCell ref="M52:AJ53"/>
    <mergeCell ref="M54:AJ55"/>
    <mergeCell ref="M56:AJ57"/>
    <mergeCell ref="M58:AJ59"/>
    <mergeCell ref="M60:AJ61"/>
    <mergeCell ref="B65:P66"/>
    <mergeCell ref="K56:L57"/>
    <mergeCell ref="K54:L55"/>
    <mergeCell ref="B56:J57"/>
    <mergeCell ref="B60:J61"/>
    <mergeCell ref="K60:L61"/>
    <mergeCell ref="B58:J59"/>
    <mergeCell ref="K58:L59"/>
    <mergeCell ref="B52:J53"/>
    <mergeCell ref="K52:L53"/>
    <mergeCell ref="B54:J55"/>
    <mergeCell ref="B67:D68"/>
    <mergeCell ref="E67:N68"/>
    <mergeCell ref="O67:X68"/>
    <mergeCell ref="Y67:Z68"/>
    <mergeCell ref="AA67:AB68"/>
    <mergeCell ref="AC67:AD68"/>
    <mergeCell ref="AE67:AF68"/>
    <mergeCell ref="AG67:AH68"/>
    <mergeCell ref="AI67:AJ68"/>
    <mergeCell ref="B69:D76"/>
    <mergeCell ref="E69:N70"/>
    <mergeCell ref="O69:X70"/>
    <mergeCell ref="Y69:AB70"/>
    <mergeCell ref="AC69:AF70"/>
    <mergeCell ref="AG69:AJ70"/>
    <mergeCell ref="E71:N72"/>
    <mergeCell ref="O71:X72"/>
    <mergeCell ref="Y71:AB72"/>
    <mergeCell ref="AC71:AF72"/>
    <mergeCell ref="AG71:AJ72"/>
    <mergeCell ref="E73:N74"/>
    <mergeCell ref="O73:X74"/>
    <mergeCell ref="Y73:AB74"/>
    <mergeCell ref="AC73:AF74"/>
    <mergeCell ref="AG73:AJ74"/>
    <mergeCell ref="E75:N76"/>
    <mergeCell ref="O75:X76"/>
    <mergeCell ref="Y75:AB76"/>
    <mergeCell ref="AC75:AF76"/>
    <mergeCell ref="AG75:AJ76"/>
    <mergeCell ref="B77:D84"/>
    <mergeCell ref="E77:N78"/>
    <mergeCell ref="O77:X78"/>
    <mergeCell ref="Y77:AB78"/>
    <mergeCell ref="AC77:AF78"/>
    <mergeCell ref="AG77:AJ78"/>
    <mergeCell ref="E79:N80"/>
    <mergeCell ref="O79:X80"/>
    <mergeCell ref="Y79:AB80"/>
    <mergeCell ref="AC79:AF80"/>
    <mergeCell ref="AG79:AJ80"/>
    <mergeCell ref="E81:N82"/>
    <mergeCell ref="O81:X82"/>
    <mergeCell ref="Y81:AB82"/>
    <mergeCell ref="AC81:AF82"/>
    <mergeCell ref="AG81:AJ82"/>
    <mergeCell ref="E83:N84"/>
    <mergeCell ref="O83:X84"/>
    <mergeCell ref="Y83:AB84"/>
    <mergeCell ref="AC83:AF84"/>
    <mergeCell ref="AG83:AJ84"/>
    <mergeCell ref="B85:D92"/>
    <mergeCell ref="E85:N86"/>
    <mergeCell ref="O85:X86"/>
    <mergeCell ref="Y85:AB86"/>
    <mergeCell ref="AC85:AF86"/>
    <mergeCell ref="AG85:AJ86"/>
    <mergeCell ref="E87:N88"/>
    <mergeCell ref="O87:X88"/>
    <mergeCell ref="Y87:AB88"/>
    <mergeCell ref="AC87:AF88"/>
    <mergeCell ref="AG87:AJ88"/>
    <mergeCell ref="E89:N90"/>
    <mergeCell ref="O89:X90"/>
    <mergeCell ref="Y89:AB90"/>
    <mergeCell ref="AC89:AF90"/>
    <mergeCell ref="AG89:AJ90"/>
    <mergeCell ref="E91:N92"/>
    <mergeCell ref="O91:X92"/>
    <mergeCell ref="Y91:AB92"/>
    <mergeCell ref="AC91:AF92"/>
    <mergeCell ref="AG91:AJ92"/>
    <mergeCell ref="B93:D100"/>
    <mergeCell ref="E93:N94"/>
    <mergeCell ref="O93:X94"/>
    <mergeCell ref="Y93:AB94"/>
    <mergeCell ref="AC93:AF94"/>
    <mergeCell ref="AG93:AJ94"/>
    <mergeCell ref="E95:N96"/>
    <mergeCell ref="O95:X96"/>
    <mergeCell ref="Y95:AB96"/>
    <mergeCell ref="AC95:AF96"/>
    <mergeCell ref="AG95:AJ96"/>
    <mergeCell ref="E97:N98"/>
    <mergeCell ref="O97:X98"/>
    <mergeCell ref="Y97:AB98"/>
    <mergeCell ref="AC97:AF98"/>
    <mergeCell ref="AG97:AJ98"/>
    <mergeCell ref="E99:N100"/>
    <mergeCell ref="O99:X100"/>
    <mergeCell ref="Y99:AB100"/>
    <mergeCell ref="AC99:AF100"/>
    <mergeCell ref="AG99:AJ100"/>
    <mergeCell ref="B101:D108"/>
    <mergeCell ref="E101:N102"/>
    <mergeCell ref="O101:X102"/>
    <mergeCell ref="Y101:AB102"/>
    <mergeCell ref="AC101:AF102"/>
    <mergeCell ref="AG101:AJ102"/>
    <mergeCell ref="E103:N104"/>
    <mergeCell ref="O103:X104"/>
    <mergeCell ref="Y103:AB104"/>
    <mergeCell ref="AC103:AF104"/>
    <mergeCell ref="AG103:AJ104"/>
    <mergeCell ref="E105:N106"/>
    <mergeCell ref="O105:X106"/>
    <mergeCell ref="Y105:AB106"/>
    <mergeCell ref="AC105:AF106"/>
    <mergeCell ref="AG105:AJ106"/>
    <mergeCell ref="E107:N108"/>
    <mergeCell ref="O107:X108"/>
    <mergeCell ref="Y107:AB108"/>
    <mergeCell ref="AC107:AF108"/>
    <mergeCell ref="AG107:AJ108"/>
    <mergeCell ref="B123:U124"/>
    <mergeCell ref="B125:AJ131"/>
    <mergeCell ref="E113:N114"/>
    <mergeCell ref="O113:X114"/>
    <mergeCell ref="Y113:AB114"/>
    <mergeCell ref="AC113:AF114"/>
    <mergeCell ref="AG113:AJ114"/>
    <mergeCell ref="E115:N116"/>
    <mergeCell ref="O115:X116"/>
    <mergeCell ref="Y115:AB116"/>
    <mergeCell ref="B109:D116"/>
    <mergeCell ref="E109:N110"/>
    <mergeCell ref="O109:X110"/>
    <mergeCell ref="Y109:AB110"/>
    <mergeCell ref="AC109:AF110"/>
    <mergeCell ref="AC115:AF116"/>
    <mergeCell ref="AG115:AJ116"/>
    <mergeCell ref="AG109:AJ110"/>
    <mergeCell ref="E111:N112"/>
    <mergeCell ref="O111:X112"/>
    <mergeCell ref="Y111:AB112"/>
    <mergeCell ref="AC111:AF112"/>
    <mergeCell ref="AG111:AJ112"/>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2" manualBreakCount="2">
    <brk id="64" min="1" max="35" man="1"/>
    <brk id="122" min="1" max="35"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rgb="FF6600FF"/>
  </sheetPr>
  <dimension ref="B1:AS1300"/>
  <sheetViews>
    <sheetView showGridLines="0" tabSelected="1" view="pageBreakPreview" zoomScale="115" zoomScaleNormal="100" zoomScaleSheetLayoutView="115" workbookViewId="0">
      <pane xSplit="1" ySplit="4" topLeftCell="N5" activePane="bottomRight" state="frozen"/>
      <selection activeCell="U135" sqref="U135"/>
      <selection pane="topRight" activeCell="U135" sqref="U135"/>
      <selection pane="bottomLeft" activeCell="U135" sqref="U135"/>
      <selection pane="bottomRight" activeCell="AR2" sqref="AR2"/>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7.5" style="43" customWidth="1"/>
    <col min="41" max="41" width="61" style="43" customWidth="1"/>
    <col min="42" max="42" width="12.25" style="43" bestFit="1" customWidth="1"/>
    <col min="43" max="43" width="4.375" style="1" customWidth="1"/>
    <col min="44" max="44" width="24.875" style="1" customWidth="1"/>
    <col min="45" max="45" width="18.375" style="1" customWidth="1"/>
    <col min="46" max="16384" width="2.5" style="1"/>
  </cols>
  <sheetData>
    <row r="1" spans="2:45" ht="13.5" customHeight="1">
      <c r="AM1" s="57" t="s">
        <v>2344</v>
      </c>
      <c r="AN1" s="57"/>
      <c r="AO1" s="57"/>
      <c r="AP1" s="57"/>
      <c r="AQ1" s="57"/>
      <c r="AR1" s="66" t="s">
        <v>538</v>
      </c>
    </row>
    <row r="2" spans="2:45">
      <c r="AM2" s="58" t="s">
        <v>2345</v>
      </c>
      <c r="AN2" s="58"/>
      <c r="AO2" s="58"/>
      <c r="AP2" s="58"/>
      <c r="AQ2" s="58"/>
      <c r="AR2" s="67" t="s">
        <v>2347</v>
      </c>
    </row>
    <row r="3" spans="2:45" ht="13.5" customHeight="1">
      <c r="AM3" s="475" t="s">
        <v>772</v>
      </c>
      <c r="AN3" s="475"/>
      <c r="AO3" s="475"/>
      <c r="AP3" s="475"/>
      <c r="AQ3" s="475"/>
      <c r="AR3" s="250" t="s">
        <v>535</v>
      </c>
      <c r="AS3" s="55" t="s">
        <v>536</v>
      </c>
    </row>
    <row r="4" spans="2:45" ht="14.25" thickBot="1">
      <c r="AM4" s="475"/>
      <c r="AN4" s="475"/>
      <c r="AO4" s="475"/>
      <c r="AP4" s="475"/>
      <c r="AQ4" s="475"/>
      <c r="AR4" s="474"/>
      <c r="AS4" s="56" t="s">
        <v>537</v>
      </c>
    </row>
    <row r="5" spans="2:45" ht="13.5" customHeight="1" thickTop="1">
      <c r="B5" s="1" t="s">
        <v>99</v>
      </c>
      <c r="AM5" s="475" t="s">
        <v>773</v>
      </c>
      <c r="AN5" s="475"/>
      <c r="AO5" s="475"/>
      <c r="AP5" s="475"/>
      <c r="AQ5" s="475"/>
      <c r="AR5" s="44" t="str">
        <f>+IF('（別紙１）原油換算シート【計画用】'!AR5&lt;&gt;"",'（別紙１）原油換算シート【計画用】'!AR5,"")</f>
        <v>北海道熱供給公社</v>
      </c>
      <c r="AS5" s="54">
        <f>+IF('（別紙１）原油換算シート【計画用】'!AS5&lt;&gt;"",'（別紙１）原油換算シート【計画用】'!AS5,"")</f>
        <v>5.3199999999999997E-2</v>
      </c>
    </row>
    <row r="6" spans="2:45">
      <c r="S6" s="8" t="s">
        <v>270</v>
      </c>
      <c r="AM6" s="475"/>
      <c r="AN6" s="475"/>
      <c r="AO6" s="475"/>
      <c r="AP6" s="475"/>
      <c r="AQ6" s="475"/>
      <c r="AR6" s="44" t="str">
        <f>+IF('（別紙１）原油換算シート【計画用】'!AR6&lt;&gt;"",'（別紙１）原油換算シート【計画用】'!AR6,"")</f>
        <v>札幌エネルギー供給公社</v>
      </c>
      <c r="AS6" s="54">
        <f>+IF('（別紙１）原油換算シート【計画用】'!AS6&lt;&gt;"",'（別紙１）原油換算シート【計画用】'!AS6,"")</f>
        <v>5.3199999999999997E-2</v>
      </c>
    </row>
    <row r="7" spans="2:45" ht="13.5" customHeight="1">
      <c r="AM7" s="475" t="s">
        <v>2346</v>
      </c>
      <c r="AN7" s="475"/>
      <c r="AO7" s="475"/>
      <c r="AP7" s="475"/>
      <c r="AQ7" s="475"/>
      <c r="AR7" s="44" t="str">
        <f>+IF('（別紙１）原油換算シート【計画用】'!AR7&lt;&gt;"",'（別紙１）原油換算シート【計画用】'!AR7,"")</f>
        <v>北海道地域暖房株式会社</v>
      </c>
      <c r="AS7" s="54">
        <f>+IF('（別紙１）原油換算シート【計画用】'!AS7&lt;&gt;"",'（別紙１）原油換算シート【計画用】'!AS7,"")</f>
        <v>5.3199999999999997E-2</v>
      </c>
    </row>
    <row r="8" spans="2:45" ht="13.5" customHeight="1">
      <c r="B8" s="104" t="s">
        <v>223</v>
      </c>
      <c r="C8" s="104"/>
      <c r="D8" s="104"/>
      <c r="E8" s="104"/>
      <c r="F8" s="104"/>
      <c r="N8" s="8"/>
      <c r="AM8" s="475"/>
      <c r="AN8" s="475"/>
      <c r="AO8" s="475"/>
      <c r="AP8" s="475"/>
      <c r="AQ8" s="475"/>
      <c r="AR8" s="44" t="str">
        <f>+IF('（別紙１）原油換算シート【計画用】'!AR8&lt;&gt;"",'（別紙１）原油換算シート【計画用】'!AR8,"")</f>
        <v>（代替値）</v>
      </c>
      <c r="AS8" s="44">
        <f>+IF('（別紙１）原油換算シート【計画用】'!AS8&lt;&gt;"",'（別紙１）原油換算シート【計画用】'!AS8,"")</f>
        <v>5.3199999999999997E-2</v>
      </c>
    </row>
    <row r="9" spans="2:45"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c r="AM9" s="475"/>
      <c r="AN9" s="475"/>
      <c r="AO9" s="475"/>
      <c r="AP9" s="475"/>
      <c r="AQ9" s="475"/>
    </row>
    <row r="10" spans="2:45" ht="13.5" customHeight="1">
      <c r="B10" s="104" t="s">
        <v>224</v>
      </c>
      <c r="C10" s="104"/>
      <c r="D10" s="104"/>
      <c r="E10" s="104"/>
      <c r="F10" s="104"/>
      <c r="G10"/>
      <c r="H10"/>
      <c r="J10"/>
      <c r="O10"/>
      <c r="P10"/>
      <c r="R10"/>
      <c r="S10"/>
      <c r="U10"/>
      <c r="V10"/>
      <c r="AM10" s="475"/>
      <c r="AN10" s="475"/>
      <c r="AO10" s="475"/>
      <c r="AP10" s="475"/>
      <c r="AQ10" s="475"/>
    </row>
    <row r="11" spans="2:45" ht="13.5" customHeight="1" thickBot="1">
      <c r="B11" s="179"/>
      <c r="C11" s="179"/>
      <c r="D11" s="165">
        <f>IF(計画提出書!N47="","",計画提出書!N47+2)</f>
        <v>2028</v>
      </c>
      <c r="E11" s="165"/>
      <c r="F11" s="8" t="s">
        <v>4</v>
      </c>
      <c r="G11" s="165">
        <f>IF(計画提出書!N47="","",4)</f>
        <v>4</v>
      </c>
      <c r="H11" s="165"/>
      <c r="I11" s="8" t="s">
        <v>5</v>
      </c>
      <c r="J11" s="165">
        <f>IF(計画提出書!N47="","",1)</f>
        <v>1</v>
      </c>
      <c r="K11" s="165"/>
      <c r="L11" s="8" t="s">
        <v>6</v>
      </c>
      <c r="M11" s="8" t="s">
        <v>39</v>
      </c>
      <c r="N11" s="179"/>
      <c r="O11" s="179"/>
      <c r="P11" s="165">
        <f>IF(計画提出書!N47="","",計画提出書!N47+3)</f>
        <v>2029</v>
      </c>
      <c r="Q11" s="165"/>
      <c r="R11" s="8" t="s">
        <v>4</v>
      </c>
      <c r="S11" s="165">
        <f>IF(計画提出書!N47="","",3)</f>
        <v>3</v>
      </c>
      <c r="T11" s="165"/>
      <c r="U11" s="8" t="s">
        <v>5</v>
      </c>
      <c r="V11" s="165">
        <f>IF(計画提出書!N47="","",31)</f>
        <v>31</v>
      </c>
      <c r="W11" s="165"/>
      <c r="X11" s="8" t="s">
        <v>6</v>
      </c>
      <c r="AM11" s="470" t="s">
        <v>513</v>
      </c>
      <c r="AN11" s="470" t="s">
        <v>777</v>
      </c>
      <c r="AO11" s="472" t="s">
        <v>496</v>
      </c>
      <c r="AP11" s="470" t="s">
        <v>512</v>
      </c>
    </row>
    <row r="12" spans="2:45" ht="13.5" customHeight="1">
      <c r="B12" s="506" t="s">
        <v>215</v>
      </c>
      <c r="C12" s="507"/>
      <c r="D12" s="507"/>
      <c r="E12" s="507"/>
      <c r="F12" s="507"/>
      <c r="G12" s="507"/>
      <c r="H12" s="516" t="str">
        <f>IF(D11="","",D11&amp;"年度の使用量")</f>
        <v>2028年度の使用量</v>
      </c>
      <c r="I12" s="517"/>
      <c r="J12" s="517"/>
      <c r="K12" s="517"/>
      <c r="L12" s="517"/>
      <c r="M12" s="517"/>
      <c r="N12" s="517"/>
      <c r="O12" s="517"/>
      <c r="P12" s="520" t="s">
        <v>368</v>
      </c>
      <c r="Q12" s="521"/>
      <c r="R12" s="521"/>
      <c r="S12" s="521"/>
      <c r="T12" s="521"/>
      <c r="U12" s="521"/>
      <c r="V12" s="522"/>
      <c r="W12" s="516" t="s">
        <v>410</v>
      </c>
      <c r="X12" s="517"/>
      <c r="Y12" s="517"/>
      <c r="Z12" s="517"/>
      <c r="AA12" s="517"/>
      <c r="AB12" s="517"/>
      <c r="AC12" s="517"/>
      <c r="AD12" s="525" t="s">
        <v>95</v>
      </c>
      <c r="AE12" s="526"/>
      <c r="AF12" s="526"/>
      <c r="AG12" s="526"/>
      <c r="AH12" s="526"/>
      <c r="AI12" s="526"/>
      <c r="AJ12" s="527"/>
      <c r="AM12" s="471"/>
      <c r="AN12" s="650"/>
      <c r="AO12" s="473"/>
      <c r="AP12" s="471"/>
    </row>
    <row r="13" spans="2:45" ht="13.5" customHeight="1">
      <c r="B13" s="515"/>
      <c r="C13" s="179"/>
      <c r="D13" s="179"/>
      <c r="E13" s="179"/>
      <c r="F13" s="179"/>
      <c r="G13" s="179"/>
      <c r="H13" s="518"/>
      <c r="I13" s="519"/>
      <c r="J13" s="519"/>
      <c r="K13" s="519"/>
      <c r="L13" s="519"/>
      <c r="M13" s="519"/>
      <c r="N13" s="519"/>
      <c r="O13" s="519"/>
      <c r="P13" s="523"/>
      <c r="Q13" s="523"/>
      <c r="R13" s="523"/>
      <c r="S13" s="523"/>
      <c r="T13" s="523"/>
      <c r="U13" s="523"/>
      <c r="V13" s="524"/>
      <c r="W13" s="518"/>
      <c r="X13" s="519"/>
      <c r="Y13" s="519"/>
      <c r="Z13" s="519"/>
      <c r="AA13" s="519"/>
      <c r="AB13" s="519"/>
      <c r="AC13" s="519"/>
      <c r="AD13" s="528"/>
      <c r="AE13" s="529"/>
      <c r="AF13" s="529"/>
      <c r="AG13" s="529"/>
      <c r="AH13" s="529"/>
      <c r="AI13" s="529"/>
      <c r="AJ13" s="530"/>
      <c r="AM13" s="59" t="s">
        <v>497</v>
      </c>
      <c r="AN13" s="59"/>
      <c r="AO13" s="62" t="s">
        <v>774</v>
      </c>
      <c r="AP13" s="60"/>
    </row>
    <row r="14" spans="2:45" ht="13.5" customHeight="1" thickBot="1">
      <c r="B14" s="508"/>
      <c r="C14" s="509"/>
      <c r="D14" s="509"/>
      <c r="E14" s="509"/>
      <c r="F14" s="509"/>
      <c r="G14" s="509"/>
      <c r="H14" s="531" t="s">
        <v>243</v>
      </c>
      <c r="I14" s="532"/>
      <c r="J14" s="532"/>
      <c r="K14" s="532"/>
      <c r="L14" s="532"/>
      <c r="M14" s="532"/>
      <c r="N14" s="532"/>
      <c r="O14" s="533"/>
      <c r="P14" s="534" t="s">
        <v>244</v>
      </c>
      <c r="Q14" s="535"/>
      <c r="R14" s="535"/>
      <c r="S14" s="535"/>
      <c r="T14" s="535"/>
      <c r="U14" s="535"/>
      <c r="V14" s="535"/>
      <c r="W14" s="531" t="s">
        <v>248</v>
      </c>
      <c r="X14" s="532"/>
      <c r="Y14" s="532"/>
      <c r="Z14" s="532"/>
      <c r="AA14" s="532"/>
      <c r="AB14" s="532"/>
      <c r="AC14" s="532"/>
      <c r="AD14" s="536" t="s">
        <v>245</v>
      </c>
      <c r="AE14" s="532"/>
      <c r="AF14" s="532"/>
      <c r="AG14" s="532"/>
      <c r="AH14" s="532"/>
      <c r="AI14" s="532"/>
      <c r="AJ14" s="537"/>
      <c r="AM14" s="61"/>
      <c r="AN14" s="61"/>
      <c r="AO14" s="63" t="s">
        <v>775</v>
      </c>
      <c r="AP14" s="61"/>
    </row>
    <row r="15" spans="2:45" ht="13.5" customHeight="1">
      <c r="B15" s="656" t="s">
        <v>521</v>
      </c>
      <c r="C15" s="657"/>
      <c r="D15" s="584" t="s">
        <v>57</v>
      </c>
      <c r="E15" s="585"/>
      <c r="F15" s="585"/>
      <c r="G15" s="585"/>
      <c r="H15" s="588"/>
      <c r="I15" s="588"/>
      <c r="J15" s="588"/>
      <c r="K15" s="588"/>
      <c r="L15" s="588"/>
      <c r="M15" s="494" t="s">
        <v>228</v>
      </c>
      <c r="N15" s="507"/>
      <c r="O15" s="507"/>
      <c r="P15" s="574">
        <f>'（別紙１）原油換算シート【計画用】'!P15</f>
        <v>36.5</v>
      </c>
      <c r="Q15" s="574"/>
      <c r="R15" s="575"/>
      <c r="S15" s="498" t="s">
        <v>360</v>
      </c>
      <c r="T15" s="499"/>
      <c r="U15" s="499"/>
      <c r="V15" s="500"/>
      <c r="W15" s="544">
        <f>'（別紙１）原油換算シート【計画用】'!W15</f>
        <v>2.58E-2</v>
      </c>
      <c r="X15" s="507"/>
      <c r="Y15" s="507"/>
      <c r="Z15" s="662"/>
      <c r="AA15" s="494" t="s">
        <v>372</v>
      </c>
      <c r="AB15" s="507"/>
      <c r="AC15" s="495"/>
      <c r="AD15" s="491" t="str">
        <f>IF(H15="","",H15*P15*W$15)</f>
        <v/>
      </c>
      <c r="AE15" s="492"/>
      <c r="AF15" s="492"/>
      <c r="AG15" s="492"/>
      <c r="AH15" s="493"/>
      <c r="AI15" s="494" t="s">
        <v>228</v>
      </c>
      <c r="AJ15" s="495"/>
      <c r="AM15" s="40">
        <f>+IF('（別紙１）原油換算シート【計画用】'!AM15&lt;&gt;"",'（別紙１）原油換算シート【計画用】'!AM15,"")</f>
        <v>1</v>
      </c>
      <c r="AN15" s="40" t="str">
        <f>+IF('（別紙１）原油換算シート【計画用】'!AN15&lt;&gt;"",'（別紙１）原油換算シート【計画用】'!AN15,"")</f>
        <v>A0002</v>
      </c>
      <c r="AO15" s="64" t="str">
        <f>+IF('（別紙１）原油換算シート【計画用】'!AO15&lt;&gt;"",'（別紙１）原油換算シート【計画用】'!AO15,"")</f>
        <v>イーレックス(株)</v>
      </c>
      <c r="AP15" s="65">
        <f>+IF('（別紙１）原油換算シート【計画用】'!AP15&lt;&gt;"",'（別紙１）原油換算シート【計画用】'!AP15,"")</f>
        <v>4.2200000000000001E-4</v>
      </c>
      <c r="AQ15" s="1" t="str">
        <f>+IF('（別紙１）原油換算シート【計画用】'!AQ15&lt;&gt;"",'（別紙１）原油換算シート【計画用】'!AQ15,"")</f>
        <v>※</v>
      </c>
    </row>
    <row r="16" spans="2:45" ht="13.5" customHeight="1">
      <c r="B16" s="658"/>
      <c r="C16" s="659"/>
      <c r="D16" s="586"/>
      <c r="E16" s="587"/>
      <c r="F16" s="587"/>
      <c r="G16" s="587"/>
      <c r="H16" s="271"/>
      <c r="I16" s="271"/>
      <c r="J16" s="271"/>
      <c r="K16" s="271"/>
      <c r="L16" s="271"/>
      <c r="M16" s="496"/>
      <c r="N16" s="179"/>
      <c r="O16" s="179"/>
      <c r="P16" s="560"/>
      <c r="Q16" s="560"/>
      <c r="R16" s="561"/>
      <c r="S16" s="501"/>
      <c r="T16" s="502"/>
      <c r="U16" s="502"/>
      <c r="V16" s="503"/>
      <c r="W16" s="180"/>
      <c r="X16" s="179"/>
      <c r="Y16" s="179"/>
      <c r="Z16" s="663"/>
      <c r="AA16" s="496"/>
      <c r="AB16" s="179"/>
      <c r="AC16" s="497"/>
      <c r="AD16" s="485"/>
      <c r="AE16" s="486"/>
      <c r="AF16" s="486"/>
      <c r="AG16" s="486"/>
      <c r="AH16" s="487"/>
      <c r="AI16" s="496"/>
      <c r="AJ16" s="497"/>
      <c r="AM16" s="40">
        <f>+IF('（別紙１）原油換算シート【計画用】'!AM16&lt;&gt;"",'（別紙１）原油換算シート【計画用】'!AM16,"")</f>
        <v>2</v>
      </c>
      <c r="AN16" s="40" t="str">
        <f>+IF('（別紙１）原油換算シート【計画用】'!AN16&lt;&gt;"",'（別紙１）原油換算シート【計画用】'!AN16,"")</f>
        <v>A0003</v>
      </c>
      <c r="AO16" s="64" t="str">
        <f>+IF('（別紙１）原油換算シート【計画用】'!AO16&lt;&gt;"",'（別紙１）原油換算シート【計画用】'!AO16,"")</f>
        <v>リエスパワー(株)</v>
      </c>
      <c r="AP16" s="65">
        <f>+IF('（別紙１）原油換算シート【計画用】'!AP16&lt;&gt;"",'（別紙１）原油換算シート【計画用】'!AP16,"")</f>
        <v>0</v>
      </c>
      <c r="AQ16" s="1" t="str">
        <f>+IF('（別紙１）原油換算シート【計画用】'!AQ16&lt;&gt;"",'（別紙１）原油換算シート【計画用】'!AQ16,"")</f>
        <v/>
      </c>
    </row>
    <row r="17" spans="2:43" ht="13.5" customHeight="1">
      <c r="B17" s="658"/>
      <c r="C17" s="659"/>
      <c r="D17" s="576" t="s">
        <v>58</v>
      </c>
      <c r="E17" s="577"/>
      <c r="F17" s="577"/>
      <c r="G17" s="577"/>
      <c r="H17" s="558"/>
      <c r="I17" s="558"/>
      <c r="J17" s="558"/>
      <c r="K17" s="558"/>
      <c r="L17" s="558"/>
      <c r="M17" s="483" t="s">
        <v>228</v>
      </c>
      <c r="N17" s="559"/>
      <c r="O17" s="559"/>
      <c r="P17" s="574">
        <f>'（別紙１）原油換算シート【計画用】'!P17</f>
        <v>38.9</v>
      </c>
      <c r="Q17" s="574"/>
      <c r="R17" s="575"/>
      <c r="S17" s="498" t="s">
        <v>360</v>
      </c>
      <c r="T17" s="499"/>
      <c r="U17" s="499"/>
      <c r="V17" s="500"/>
      <c r="W17" s="180"/>
      <c r="X17" s="179"/>
      <c r="Y17" s="179"/>
      <c r="Z17" s="663"/>
      <c r="AA17" s="496"/>
      <c r="AB17" s="179"/>
      <c r="AC17" s="497"/>
      <c r="AD17" s="485" t="str">
        <f>IF(H17="","",H17*P17*W$15)</f>
        <v/>
      </c>
      <c r="AE17" s="486"/>
      <c r="AF17" s="486"/>
      <c r="AG17" s="486"/>
      <c r="AH17" s="487"/>
      <c r="AI17" s="483" t="s">
        <v>228</v>
      </c>
      <c r="AJ17" s="484"/>
      <c r="AM17" s="40">
        <f>+IF('（別紙１）原油換算シート【計画用】'!AM17&lt;&gt;"",'（別紙１）原油換算シート【計画用】'!AM17,"")</f>
        <v>3</v>
      </c>
      <c r="AN17" s="40" t="str">
        <f>+IF('（別紙１）原油換算シート【計画用】'!AN17&lt;&gt;"",'（別紙１）原油換算シート【計画用】'!AN17,"")</f>
        <v>A0004</v>
      </c>
      <c r="AO17" s="64" t="str">
        <f>+IF('（別紙１）原油換算シート【計画用】'!AO17&lt;&gt;"",'（別紙１）原油換算シート【計画用】'!AO17,"")</f>
        <v>エバーグリーン・リテイリング(株)メニューA</v>
      </c>
      <c r="AP17" s="65">
        <f>+IF('（別紙１）原油換算シート【計画用】'!AP17&lt;&gt;"",'（別紙１）原油換算シート【計画用】'!AP17,"")</f>
        <v>0</v>
      </c>
      <c r="AQ17" s="1" t="str">
        <f>+IF('（別紙１）原油換算シート【計画用】'!AQ17&lt;&gt;"",'（別紙１）原油換算シート【計画用】'!AQ17,"")</f>
        <v/>
      </c>
    </row>
    <row r="18" spans="2:43" ht="13.5" customHeight="1">
      <c r="B18" s="658"/>
      <c r="C18" s="659"/>
      <c r="D18" s="576"/>
      <c r="E18" s="577"/>
      <c r="F18" s="577"/>
      <c r="G18" s="577"/>
      <c r="H18" s="558"/>
      <c r="I18" s="558"/>
      <c r="J18" s="558"/>
      <c r="K18" s="558"/>
      <c r="L18" s="558"/>
      <c r="M18" s="483"/>
      <c r="N18" s="559"/>
      <c r="O18" s="559"/>
      <c r="P18" s="560"/>
      <c r="Q18" s="560"/>
      <c r="R18" s="561"/>
      <c r="S18" s="501"/>
      <c r="T18" s="502"/>
      <c r="U18" s="502"/>
      <c r="V18" s="503"/>
      <c r="W18" s="180"/>
      <c r="X18" s="179"/>
      <c r="Y18" s="179"/>
      <c r="Z18" s="663"/>
      <c r="AA18" s="496"/>
      <c r="AB18" s="179"/>
      <c r="AC18" s="497"/>
      <c r="AD18" s="485"/>
      <c r="AE18" s="486"/>
      <c r="AF18" s="486"/>
      <c r="AG18" s="486"/>
      <c r="AH18" s="487"/>
      <c r="AI18" s="483"/>
      <c r="AJ18" s="484"/>
      <c r="AM18" s="40">
        <f>+IF('（別紙１）原油換算シート【計画用】'!AM18&lt;&gt;"",'（別紙１）原油換算シート【計画用】'!AM18,"")</f>
        <v>4</v>
      </c>
      <c r="AN18" s="40" t="str">
        <f>+IF('（別紙１）原油換算シート【計画用】'!AN18&lt;&gt;"",'（別紙１）原油換算シート【計画用】'!AN18,"")</f>
        <v>A0004</v>
      </c>
      <c r="AO18" s="64" t="str">
        <f>+IF('（別紙１）原油換算シート【計画用】'!AO18&lt;&gt;"",'（別紙１）原油換算シート【計画用】'!AO18,"")</f>
        <v>エバーグリーン・リテイリング(株)(参考値)事業者全体</v>
      </c>
      <c r="AP18" s="65">
        <f>+IF('（別紙１）原油換算シート【計画用】'!AP18&lt;&gt;"",'（別紙１）原油換算シート【計画用】'!AP18,"")</f>
        <v>0</v>
      </c>
      <c r="AQ18" s="1" t="str">
        <f>+IF('（別紙１）原油換算シート【計画用】'!AQ18&lt;&gt;"",'（別紙１）原油換算シート【計画用】'!AQ18,"")</f>
        <v/>
      </c>
    </row>
    <row r="19" spans="2:43" ht="13.5" customHeight="1">
      <c r="B19" s="658"/>
      <c r="C19" s="659"/>
      <c r="D19" s="576" t="s">
        <v>59</v>
      </c>
      <c r="E19" s="577"/>
      <c r="F19" s="577"/>
      <c r="G19" s="577"/>
      <c r="H19" s="558"/>
      <c r="I19" s="558"/>
      <c r="J19" s="558"/>
      <c r="K19" s="558"/>
      <c r="L19" s="558"/>
      <c r="M19" s="483" t="s">
        <v>228</v>
      </c>
      <c r="N19" s="559"/>
      <c r="O19" s="559"/>
      <c r="P19" s="574">
        <f>'（別紙１）原油換算シート【計画用】'!P19</f>
        <v>41.8</v>
      </c>
      <c r="Q19" s="574"/>
      <c r="R19" s="575"/>
      <c r="S19" s="498" t="s">
        <v>360</v>
      </c>
      <c r="T19" s="499"/>
      <c r="U19" s="499"/>
      <c r="V19" s="500"/>
      <c r="W19" s="180"/>
      <c r="X19" s="179"/>
      <c r="Y19" s="179"/>
      <c r="Z19" s="663"/>
      <c r="AA19" s="496"/>
      <c r="AB19" s="179"/>
      <c r="AC19" s="497"/>
      <c r="AD19" s="485" t="str">
        <f>IF(H19="","",H19*P19*W$15)</f>
        <v/>
      </c>
      <c r="AE19" s="486"/>
      <c r="AF19" s="486"/>
      <c r="AG19" s="486"/>
      <c r="AH19" s="487"/>
      <c r="AI19" s="483" t="s">
        <v>228</v>
      </c>
      <c r="AJ19" s="484"/>
      <c r="AM19" s="40">
        <f>+IF('（別紙１）原油換算シート【計画用】'!AM19&lt;&gt;"",'（別紙１）原油換算シート【計画用】'!AM19,"")</f>
        <v>5</v>
      </c>
      <c r="AN19" s="40" t="str">
        <f>+IF('（別紙１）原油換算シート【計画用】'!AN19&lt;&gt;"",'（別紙１）原油換算シート【計画用】'!AN19,"")</f>
        <v>A0006</v>
      </c>
      <c r="AO19" s="64" t="str">
        <f>+IF('（別紙１）原油換算シート【計画用】'!AO19&lt;&gt;"",'（別紙１）原油換算シート【計画用】'!AO19,"")</f>
        <v>エバーグリーン・マーケティング(株)メニューA</v>
      </c>
      <c r="AP19" s="65">
        <f>+IF('（別紙１）原油換算シート【計画用】'!AP19&lt;&gt;"",'（別紙１）原油換算シート【計画用】'!AP19,"")</f>
        <v>0</v>
      </c>
      <c r="AQ19" s="1" t="str">
        <f>+IF('（別紙１）原油換算シート【計画用】'!AQ19&lt;&gt;"",'（別紙１）原油換算シート【計画用】'!AQ19,"")</f>
        <v/>
      </c>
    </row>
    <row r="20" spans="2:43" ht="13.5" customHeight="1">
      <c r="B20" s="658"/>
      <c r="C20" s="659"/>
      <c r="D20" s="576"/>
      <c r="E20" s="577"/>
      <c r="F20" s="577"/>
      <c r="G20" s="577"/>
      <c r="H20" s="558"/>
      <c r="I20" s="558"/>
      <c r="J20" s="558"/>
      <c r="K20" s="558"/>
      <c r="L20" s="558"/>
      <c r="M20" s="483"/>
      <c r="N20" s="559"/>
      <c r="O20" s="559"/>
      <c r="P20" s="560"/>
      <c r="Q20" s="560"/>
      <c r="R20" s="561"/>
      <c r="S20" s="501"/>
      <c r="T20" s="502"/>
      <c r="U20" s="502"/>
      <c r="V20" s="503"/>
      <c r="W20" s="180"/>
      <c r="X20" s="179"/>
      <c r="Y20" s="179"/>
      <c r="Z20" s="663"/>
      <c r="AA20" s="496"/>
      <c r="AB20" s="179"/>
      <c r="AC20" s="497"/>
      <c r="AD20" s="485"/>
      <c r="AE20" s="486"/>
      <c r="AF20" s="486"/>
      <c r="AG20" s="486"/>
      <c r="AH20" s="487"/>
      <c r="AI20" s="483"/>
      <c r="AJ20" s="484"/>
      <c r="AM20" s="40">
        <f>+IF('（別紙１）原油換算シート【計画用】'!AM20&lt;&gt;"",'（別紙１）原油換算シート【計画用】'!AM20,"")</f>
        <v>6</v>
      </c>
      <c r="AN20" s="40" t="str">
        <f>+IF('（別紙１）原油換算シート【計画用】'!AN20&lt;&gt;"",'（別紙１）原油換算シート【計画用】'!AN20,"")</f>
        <v>A0006</v>
      </c>
      <c r="AO20" s="64" t="str">
        <f>+IF('（別紙１）原油換算シート【計画用】'!AO20&lt;&gt;"",'（別紙１）原油換算シート【計画用】'!AO20,"")</f>
        <v>エバーグリーン・マーケティング(株)メニューB(残差)</v>
      </c>
      <c r="AP20" s="65">
        <f>+IF('（別紙１）原油換算シート【計画用】'!AP20&lt;&gt;"",'（別紙１）原油換算シート【計画用】'!AP20,"")</f>
        <v>3.7399999999999998E-4</v>
      </c>
      <c r="AQ20" s="1" t="str">
        <f>+IF('（別紙１）原油換算シート【計画用】'!AQ20&lt;&gt;"",'（別紙１）原油換算シート【計画用】'!AQ20,"")</f>
        <v/>
      </c>
    </row>
    <row r="21" spans="2:43" ht="13.5" customHeight="1">
      <c r="B21" s="658"/>
      <c r="C21" s="659"/>
      <c r="D21" s="576" t="s">
        <v>60</v>
      </c>
      <c r="E21" s="577"/>
      <c r="F21" s="577"/>
      <c r="G21" s="577"/>
      <c r="H21" s="558"/>
      <c r="I21" s="558"/>
      <c r="J21" s="558"/>
      <c r="K21" s="558"/>
      <c r="L21" s="558"/>
      <c r="M21" s="483" t="s">
        <v>228</v>
      </c>
      <c r="N21" s="559"/>
      <c r="O21" s="559"/>
      <c r="P21" s="574">
        <f>'（別紙１）原油換算シート【計画用】'!P21</f>
        <v>41.8</v>
      </c>
      <c r="Q21" s="574"/>
      <c r="R21" s="575"/>
      <c r="S21" s="498" t="s">
        <v>360</v>
      </c>
      <c r="T21" s="499"/>
      <c r="U21" s="499"/>
      <c r="V21" s="500"/>
      <c r="W21" s="180"/>
      <c r="X21" s="179"/>
      <c r="Y21" s="179"/>
      <c r="Z21" s="663"/>
      <c r="AA21" s="496"/>
      <c r="AB21" s="179"/>
      <c r="AC21" s="497"/>
      <c r="AD21" s="485" t="str">
        <f>IF(H21="","",H21*P21*W$15)</f>
        <v/>
      </c>
      <c r="AE21" s="486"/>
      <c r="AF21" s="486"/>
      <c r="AG21" s="486"/>
      <c r="AH21" s="487"/>
      <c r="AI21" s="483" t="s">
        <v>228</v>
      </c>
      <c r="AJ21" s="484"/>
      <c r="AM21" s="40">
        <f>+IF('（別紙１）原油換算シート【計画用】'!AM21&lt;&gt;"",'（別紙１）原油換算シート【計画用】'!AM21,"")</f>
        <v>7</v>
      </c>
      <c r="AN21" s="40" t="str">
        <f>+IF('（別紙１）原油換算シート【計画用】'!AN21&lt;&gt;"",'（別紙１）原油換算シート【計画用】'!AN21,"")</f>
        <v>A0006</v>
      </c>
      <c r="AO21" s="64" t="str">
        <f>+IF('（別紙１）原油換算シート【計画用】'!AO21&lt;&gt;"",'（別紙１）原油換算シート【計画用】'!AO21,"")</f>
        <v>エバーグリーン・マーケティング(株)(参考値)事業者全体</v>
      </c>
      <c r="AP21" s="65">
        <f>+IF('（別紙１）原油換算シート【計画用】'!AP21&lt;&gt;"",'（別紙１）原油換算シート【計画用】'!AP21,"")</f>
        <v>3.0800000000000001E-4</v>
      </c>
      <c r="AQ21" s="1" t="str">
        <f>+IF('（別紙１）原油換算シート【計画用】'!AQ21&lt;&gt;"",'（別紙１）原油換算シート【計画用】'!AQ21,"")</f>
        <v/>
      </c>
    </row>
    <row r="22" spans="2:43" ht="13.5" customHeight="1">
      <c r="B22" s="658"/>
      <c r="C22" s="659"/>
      <c r="D22" s="576"/>
      <c r="E22" s="577"/>
      <c r="F22" s="577"/>
      <c r="G22" s="577"/>
      <c r="H22" s="558"/>
      <c r="I22" s="558"/>
      <c r="J22" s="558"/>
      <c r="K22" s="558"/>
      <c r="L22" s="558"/>
      <c r="M22" s="483"/>
      <c r="N22" s="559"/>
      <c r="O22" s="559"/>
      <c r="P22" s="560"/>
      <c r="Q22" s="560"/>
      <c r="R22" s="561"/>
      <c r="S22" s="501"/>
      <c r="T22" s="502"/>
      <c r="U22" s="502"/>
      <c r="V22" s="503"/>
      <c r="W22" s="180"/>
      <c r="X22" s="179"/>
      <c r="Y22" s="179"/>
      <c r="Z22" s="663"/>
      <c r="AA22" s="496"/>
      <c r="AB22" s="179"/>
      <c r="AC22" s="497"/>
      <c r="AD22" s="485"/>
      <c r="AE22" s="486"/>
      <c r="AF22" s="486"/>
      <c r="AG22" s="486"/>
      <c r="AH22" s="487"/>
      <c r="AI22" s="483"/>
      <c r="AJ22" s="484"/>
      <c r="AM22" s="40">
        <f>+IF('（別紙１）原油換算シート【計画用】'!AM22&lt;&gt;"",'（別紙１）原油換算シート【計画用】'!AM22,"")</f>
        <v>8</v>
      </c>
      <c r="AN22" s="40" t="str">
        <f>+IF('（別紙１）原油換算シート【計画用】'!AN22&lt;&gt;"",'（別紙１）原油換算シート【計画用】'!AN22,"")</f>
        <v>A0007</v>
      </c>
      <c r="AO22" s="64" t="str">
        <f>+IF('（別紙１）原油換算シート【計画用】'!AO22&lt;&gt;"",'（別紙１）原油換算シート【計画用】'!AO22,"")</f>
        <v>(株)SEウイングズ</v>
      </c>
      <c r="AP22" s="65">
        <f>+IF('（別紙１）原油換算シート【計画用】'!AP22&lt;&gt;"",'（別紙１）原油換算シート【計画用】'!AP22,"")</f>
        <v>4.1100000000000002E-4</v>
      </c>
      <c r="AQ22" s="1" t="str">
        <f>+IF('（別紙１）原油換算シート【計画用】'!AQ22&lt;&gt;"",'（別紙１）原油換算シート【計画用】'!AQ22,"")</f>
        <v/>
      </c>
    </row>
    <row r="23" spans="2:43" ht="13.5" customHeight="1">
      <c r="B23" s="658"/>
      <c r="C23" s="659"/>
      <c r="D23" s="594" t="s">
        <v>379</v>
      </c>
      <c r="E23" s="595"/>
      <c r="F23" s="595"/>
      <c r="G23" s="595"/>
      <c r="H23" s="558"/>
      <c r="I23" s="558"/>
      <c r="J23" s="558"/>
      <c r="K23" s="558"/>
      <c r="L23" s="558"/>
      <c r="M23" s="483" t="s">
        <v>229</v>
      </c>
      <c r="N23" s="559"/>
      <c r="O23" s="559"/>
      <c r="P23" s="574">
        <f>'（別紙１）原油換算シート【計画用】'!P23</f>
        <v>50.1</v>
      </c>
      <c r="Q23" s="574"/>
      <c r="R23" s="575"/>
      <c r="S23" s="501" t="s">
        <v>361</v>
      </c>
      <c r="T23" s="502"/>
      <c r="U23" s="502"/>
      <c r="V23" s="503"/>
      <c r="W23" s="180"/>
      <c r="X23" s="179"/>
      <c r="Y23" s="179"/>
      <c r="Z23" s="663"/>
      <c r="AA23" s="496"/>
      <c r="AB23" s="179"/>
      <c r="AC23" s="497"/>
      <c r="AD23" s="485" t="str">
        <f>IF(H23="","",H23*P23*W$15)</f>
        <v/>
      </c>
      <c r="AE23" s="486"/>
      <c r="AF23" s="486"/>
      <c r="AG23" s="486"/>
      <c r="AH23" s="487"/>
      <c r="AI23" s="483" t="s">
        <v>228</v>
      </c>
      <c r="AJ23" s="484"/>
      <c r="AM23" s="40">
        <f>+IF('（別紙１）原油換算シート【計画用】'!AM23&lt;&gt;"",'（別紙１）原油換算シート【計画用】'!AM23,"")</f>
        <v>9</v>
      </c>
      <c r="AN23" s="40" t="str">
        <f>+IF('（別紙１）原油換算シート【計画用】'!AN23&lt;&gt;"",'（別紙１）原油換算シート【計画用】'!AN23,"")</f>
        <v>A0008</v>
      </c>
      <c r="AO23" s="64" t="str">
        <f>+IF('（別紙１）原油換算シート【計画用】'!AO23&lt;&gt;"",'（別紙１）原油換算シート【計画用】'!AO23,"")</f>
        <v>(株)イーセルメニューA</v>
      </c>
      <c r="AP23" s="65">
        <f>+IF('（別紙１）原油換算シート【計画用】'!AP23&lt;&gt;"",'（別紙１）原油換算シート【計画用】'!AP23,"")</f>
        <v>0</v>
      </c>
      <c r="AQ23" s="1" t="str">
        <f>+IF('（別紙１）原油換算シート【計画用】'!AQ23&lt;&gt;"",'（別紙１）原油換算シート【計画用】'!AQ23,"")</f>
        <v/>
      </c>
    </row>
    <row r="24" spans="2:43" ht="13.5" customHeight="1">
      <c r="B24" s="658"/>
      <c r="C24" s="659"/>
      <c r="D24" s="594"/>
      <c r="E24" s="595"/>
      <c r="F24" s="595"/>
      <c r="G24" s="595"/>
      <c r="H24" s="558"/>
      <c r="I24" s="558"/>
      <c r="J24" s="558"/>
      <c r="K24" s="558"/>
      <c r="L24" s="558"/>
      <c r="M24" s="483"/>
      <c r="N24" s="559"/>
      <c r="O24" s="559"/>
      <c r="P24" s="560"/>
      <c r="Q24" s="560"/>
      <c r="R24" s="561"/>
      <c r="S24" s="501"/>
      <c r="T24" s="502"/>
      <c r="U24" s="502"/>
      <c r="V24" s="503"/>
      <c r="W24" s="180"/>
      <c r="X24" s="179"/>
      <c r="Y24" s="179"/>
      <c r="Z24" s="663"/>
      <c r="AA24" s="496"/>
      <c r="AB24" s="179"/>
      <c r="AC24" s="497"/>
      <c r="AD24" s="485"/>
      <c r="AE24" s="486"/>
      <c r="AF24" s="486"/>
      <c r="AG24" s="486"/>
      <c r="AH24" s="487"/>
      <c r="AI24" s="483"/>
      <c r="AJ24" s="484"/>
      <c r="AM24" s="40">
        <f>+IF('（別紙１）原油換算シート【計画用】'!AM24&lt;&gt;"",'（別紙１）原油換算シート【計画用】'!AM24,"")</f>
        <v>10</v>
      </c>
      <c r="AN24" s="40" t="str">
        <f>+IF('（別紙１）原油換算シート【計画用】'!AN24&lt;&gt;"",'（別紙１）原油換算シート【計画用】'!AN24,"")</f>
        <v>A0008</v>
      </c>
      <c r="AO24" s="64" t="str">
        <f>+IF('（別紙１）原油換算シート【計画用】'!AO24&lt;&gt;"",'（別紙１）原油換算シート【計画用】'!AO24,"")</f>
        <v>(株)イーセルメニューB(残差)</v>
      </c>
      <c r="AP24" s="65">
        <f>+IF('（別紙１）原油換算シート【計画用】'!AP24&lt;&gt;"",'（別紙１）原油換算シート【計画用】'!AP24,"")</f>
        <v>3.39E-4</v>
      </c>
      <c r="AQ24" s="1" t="str">
        <f>+IF('（別紙１）原油換算シート【計画用】'!AQ24&lt;&gt;"",'（別紙１）原油換算シート【計画用】'!AQ24,"")</f>
        <v/>
      </c>
    </row>
    <row r="25" spans="2:43" ht="13.5" customHeight="1">
      <c r="B25" s="658"/>
      <c r="C25" s="659"/>
      <c r="D25" s="589" t="s">
        <v>64</v>
      </c>
      <c r="E25" s="590"/>
      <c r="F25" s="590"/>
      <c r="G25" s="590"/>
      <c r="H25" s="558"/>
      <c r="I25" s="558"/>
      <c r="J25" s="558"/>
      <c r="K25" s="558"/>
      <c r="L25" s="558"/>
      <c r="M25" s="483" t="s">
        <v>344</v>
      </c>
      <c r="N25" s="559"/>
      <c r="O25" s="559"/>
      <c r="P25" s="574">
        <f>'（別紙１）原油換算シート【計画用】'!P25</f>
        <v>45</v>
      </c>
      <c r="Q25" s="574"/>
      <c r="R25" s="575"/>
      <c r="S25" s="501" t="s">
        <v>362</v>
      </c>
      <c r="T25" s="502"/>
      <c r="U25" s="502"/>
      <c r="V25" s="503"/>
      <c r="W25" s="180"/>
      <c r="X25" s="179"/>
      <c r="Y25" s="179"/>
      <c r="Z25" s="663"/>
      <c r="AA25" s="496"/>
      <c r="AB25" s="179"/>
      <c r="AC25" s="497"/>
      <c r="AD25" s="485" t="str">
        <f>IF(H25="","",H25*P25*W$15)</f>
        <v/>
      </c>
      <c r="AE25" s="486"/>
      <c r="AF25" s="486"/>
      <c r="AG25" s="486"/>
      <c r="AH25" s="487"/>
      <c r="AI25" s="483" t="s">
        <v>228</v>
      </c>
      <c r="AJ25" s="484"/>
      <c r="AM25" s="40">
        <f>+IF('（別紙１）原油換算シート【計画用】'!AM25&lt;&gt;"",'（別紙１）原油換算シート【計画用】'!AM25,"")</f>
        <v>11</v>
      </c>
      <c r="AN25" s="40" t="str">
        <f>+IF('（別紙１）原油換算シート【計画用】'!AN25&lt;&gt;"",'（別紙１）原油換算シート【計画用】'!AN25,"")</f>
        <v>A0008</v>
      </c>
      <c r="AO25" s="64" t="str">
        <f>+IF('（別紙１）原油換算シート【計画用】'!AO25&lt;&gt;"",'（別紙１）原油換算シート【計画用】'!AO25,"")</f>
        <v>(株)イーセル(参考値)事業者全体</v>
      </c>
      <c r="AP25" s="65">
        <f>+IF('（別紙１）原油換算シート【計画用】'!AP25&lt;&gt;"",'（別紙１）原油換算シート【計画用】'!AP25,"")</f>
        <v>2.9999999999999997E-4</v>
      </c>
      <c r="AQ25" s="1" t="str">
        <f>+IF('（別紙１）原油換算シート【計画用】'!AQ25&lt;&gt;"",'（別紙１）原油換算シート【計画用】'!AQ25,"")</f>
        <v/>
      </c>
    </row>
    <row r="26" spans="2:43" ht="13.5" customHeight="1">
      <c r="B26" s="658"/>
      <c r="C26" s="659"/>
      <c r="D26" s="589"/>
      <c r="E26" s="590"/>
      <c r="F26" s="590"/>
      <c r="G26" s="590"/>
      <c r="H26" s="558"/>
      <c r="I26" s="558"/>
      <c r="J26" s="558"/>
      <c r="K26" s="558"/>
      <c r="L26" s="558"/>
      <c r="M26" s="483"/>
      <c r="N26" s="559"/>
      <c r="O26" s="559"/>
      <c r="P26" s="560"/>
      <c r="Q26" s="560"/>
      <c r="R26" s="561"/>
      <c r="S26" s="501"/>
      <c r="T26" s="502"/>
      <c r="U26" s="502"/>
      <c r="V26" s="503"/>
      <c r="W26" s="180"/>
      <c r="X26" s="179"/>
      <c r="Y26" s="179"/>
      <c r="Z26" s="663"/>
      <c r="AA26" s="496"/>
      <c r="AB26" s="179"/>
      <c r="AC26" s="497"/>
      <c r="AD26" s="485"/>
      <c r="AE26" s="486"/>
      <c r="AF26" s="486"/>
      <c r="AG26" s="486"/>
      <c r="AH26" s="487"/>
      <c r="AI26" s="483"/>
      <c r="AJ26" s="484"/>
      <c r="AM26" s="40">
        <f>+IF('（別紙１）原油換算シート【計画用】'!AM26&lt;&gt;"",'（別紙１）原油換算シート【計画用】'!AM26,"")</f>
        <v>12</v>
      </c>
      <c r="AN26" s="40" t="str">
        <f>+IF('（別紙１）原油換算シート【計画用】'!AN26&lt;&gt;"",'（別紙１）原油換算シート【計画用】'!AN26,"")</f>
        <v>A0009</v>
      </c>
      <c r="AO26" s="64" t="str">
        <f>+IF('（別紙１）原油換算シート【計画用】'!AO26&lt;&gt;"",'（別紙１）原油換算シート【計画用】'!AO26,"")</f>
        <v>(株)エネットメニューA</v>
      </c>
      <c r="AP26" s="65">
        <f>+IF('（別紙１）原油換算シート【計画用】'!AP26&lt;&gt;"",'（別紙１）原油換算シート【計画用】'!AP26,"")</f>
        <v>0</v>
      </c>
      <c r="AQ26" s="1" t="str">
        <f>+IF('（別紙１）原油換算シート【計画用】'!AQ26&lt;&gt;"",'（別紙１）原油換算シート【計画用】'!AQ26,"")</f>
        <v/>
      </c>
    </row>
    <row r="27" spans="2:43" ht="18.75" customHeight="1">
      <c r="B27" s="658"/>
      <c r="C27" s="659"/>
      <c r="D27" s="666" t="s">
        <v>501</v>
      </c>
      <c r="E27" s="667"/>
      <c r="F27" s="782" t="s">
        <v>502</v>
      </c>
      <c r="G27" s="783"/>
      <c r="H27" s="620"/>
      <c r="I27" s="621"/>
      <c r="J27" s="621"/>
      <c r="K27" s="621"/>
      <c r="L27" s="622"/>
      <c r="M27" s="36" t="s">
        <v>363</v>
      </c>
      <c r="N27" s="37"/>
      <c r="O27" s="38"/>
      <c r="P27" s="591">
        <f>'（別紙１）原油換算シート【計画用】'!P27</f>
        <v>8.64</v>
      </c>
      <c r="Q27" s="592"/>
      <c r="R27" s="593"/>
      <c r="S27" s="674" t="s">
        <v>503</v>
      </c>
      <c r="T27" s="675"/>
      <c r="U27" s="675"/>
      <c r="V27" s="676"/>
      <c r="W27" s="180"/>
      <c r="X27" s="179"/>
      <c r="Y27" s="179"/>
      <c r="Z27" s="663"/>
      <c r="AA27" s="496"/>
      <c r="AB27" s="179"/>
      <c r="AC27" s="497"/>
      <c r="AD27" s="485" t="str">
        <f>IF(H27="","",H27*P27*W$15)</f>
        <v/>
      </c>
      <c r="AE27" s="486"/>
      <c r="AF27" s="486"/>
      <c r="AG27" s="486"/>
      <c r="AH27" s="487"/>
      <c r="AI27" s="483" t="s">
        <v>228</v>
      </c>
      <c r="AJ27" s="484"/>
      <c r="AM27" s="40">
        <f>+IF('（別紙１）原油換算シート【計画用】'!AM27&lt;&gt;"",'（別紙１）原油換算シート【計画用】'!AM27,"")</f>
        <v>13</v>
      </c>
      <c r="AN27" s="40" t="str">
        <f>+IF('（別紙１）原油換算シート【計画用】'!AN27&lt;&gt;"",'（別紙１）原油換算シート【計画用】'!AN27,"")</f>
        <v>A0009</v>
      </c>
      <c r="AO27" s="64" t="str">
        <f>+IF('（別紙１）原油換算シート【計画用】'!AO27&lt;&gt;"",'（別紙１）原油換算シート【計画用】'!AO27,"")</f>
        <v>(株)エネットメニューB</v>
      </c>
      <c r="AP27" s="65">
        <f>+IF('（別紙１）原油換算シート【計画用】'!AP27&lt;&gt;"",'（別紙１）原油換算シート【計画用】'!AP27,"")</f>
        <v>0</v>
      </c>
      <c r="AQ27" s="1" t="str">
        <f>+IF('（別紙１）原油換算シート【計画用】'!AQ27&lt;&gt;"",'（別紙１）原油換算シート【計画用】'!AQ27,"")</f>
        <v/>
      </c>
    </row>
    <row r="28" spans="2:43" ht="11.25" customHeight="1">
      <c r="B28" s="658"/>
      <c r="C28" s="659"/>
      <c r="D28" s="668"/>
      <c r="E28" s="669"/>
      <c r="F28" s="618">
        <f>'（別紙１）原油換算シート【2年目報告用】'!F28</f>
        <v>128</v>
      </c>
      <c r="G28" s="619"/>
      <c r="H28" s="479" t="str">
        <f>VLOOKUP(F28,AM:AP,3,FALSE)</f>
        <v>北海道瓦斯(株)メニューA</v>
      </c>
      <c r="I28" s="480"/>
      <c r="J28" s="480"/>
      <c r="K28" s="480"/>
      <c r="L28" s="480"/>
      <c r="M28" s="480"/>
      <c r="N28" s="480"/>
      <c r="O28" s="480"/>
      <c r="P28" s="480"/>
      <c r="Q28" s="480"/>
      <c r="R28" s="480"/>
      <c r="S28" s="481">
        <f>VLOOKUP(F28,AM:AP,4,FALSE)*1000</f>
        <v>0</v>
      </c>
      <c r="T28" s="481"/>
      <c r="U28" s="481"/>
      <c r="V28" s="482"/>
      <c r="W28" s="180"/>
      <c r="X28" s="179"/>
      <c r="Y28" s="179"/>
      <c r="Z28" s="663"/>
      <c r="AA28" s="496"/>
      <c r="AB28" s="179"/>
      <c r="AC28" s="497"/>
      <c r="AD28" s="485"/>
      <c r="AE28" s="486"/>
      <c r="AF28" s="486"/>
      <c r="AG28" s="486"/>
      <c r="AH28" s="487"/>
      <c r="AI28" s="483"/>
      <c r="AJ28" s="484"/>
      <c r="AM28" s="40">
        <f>+IF('（別紙１）原油換算シート【計画用】'!AM28&lt;&gt;"",'（別紙１）原油換算シート【計画用】'!AM28,"")</f>
        <v>14</v>
      </c>
      <c r="AN28" s="40" t="str">
        <f>+IF('（別紙１）原油換算シート【計画用】'!AN28&lt;&gt;"",'（別紙１）原油換算シート【計画用】'!AN28,"")</f>
        <v>A0009</v>
      </c>
      <c r="AO28" s="64" t="str">
        <f>+IF('（別紙１）原油換算シート【計画用】'!AO28&lt;&gt;"",'（別紙１）原油換算シート【計画用】'!AO28,"")</f>
        <v>(株)エネットメニューC</v>
      </c>
      <c r="AP28" s="65">
        <f>+IF('（別紙１）原油換算シート【計画用】'!AP28&lt;&gt;"",'（別紙１）原油換算シート【計画用】'!AP28,"")</f>
        <v>2.9999999999999997E-4</v>
      </c>
      <c r="AQ28" s="1" t="str">
        <f>+IF('（別紙１）原油換算シート【計画用】'!AQ28&lt;&gt;"",'（別紙１）原油換算シート【計画用】'!AQ28,"")</f>
        <v/>
      </c>
    </row>
    <row r="29" spans="2:43" ht="18.75" customHeight="1">
      <c r="B29" s="658"/>
      <c r="C29" s="659"/>
      <c r="D29" s="668"/>
      <c r="E29" s="669"/>
      <c r="F29" s="782" t="s">
        <v>502</v>
      </c>
      <c r="G29" s="783"/>
      <c r="H29" s="620"/>
      <c r="I29" s="621"/>
      <c r="J29" s="621"/>
      <c r="K29" s="621"/>
      <c r="L29" s="622"/>
      <c r="M29" s="36" t="s">
        <v>363</v>
      </c>
      <c r="N29" s="37"/>
      <c r="O29" s="38"/>
      <c r="P29" s="591">
        <f>'（別紙１）原油換算シート【計画用】'!P29</f>
        <v>8.64</v>
      </c>
      <c r="Q29" s="592"/>
      <c r="R29" s="593"/>
      <c r="S29" s="674" t="s">
        <v>503</v>
      </c>
      <c r="T29" s="675"/>
      <c r="U29" s="675"/>
      <c r="V29" s="676"/>
      <c r="W29" s="180"/>
      <c r="X29" s="179"/>
      <c r="Y29" s="179"/>
      <c r="Z29" s="663"/>
      <c r="AA29" s="496"/>
      <c r="AB29" s="179"/>
      <c r="AC29" s="497"/>
      <c r="AD29" s="485" t="str">
        <f>IF(H29="","",H29*P29*W$15)</f>
        <v/>
      </c>
      <c r="AE29" s="486"/>
      <c r="AF29" s="486"/>
      <c r="AG29" s="486"/>
      <c r="AH29" s="487"/>
      <c r="AI29" s="483" t="s">
        <v>228</v>
      </c>
      <c r="AJ29" s="484"/>
      <c r="AM29" s="40">
        <f>+IF('（別紙１）原油換算シート【計画用】'!AM29&lt;&gt;"",'（別紙１）原油換算シート【計画用】'!AM29,"")</f>
        <v>15</v>
      </c>
      <c r="AN29" s="40" t="str">
        <f>+IF('（別紙１）原油換算シート【計画用】'!AN29&lt;&gt;"",'（別紙１）原油換算シート【計画用】'!AN29,"")</f>
        <v>A0009</v>
      </c>
      <c r="AO29" s="64" t="str">
        <f>+IF('（別紙１）原油換算シート【計画用】'!AO29&lt;&gt;"",'（別紙１）原油換算シート【計画用】'!AO29,"")</f>
        <v>(株)エネットメニューD</v>
      </c>
      <c r="AP29" s="65">
        <f>+IF('（別紙１）原油換算シート【計画用】'!AP29&lt;&gt;"",'（別紙１）原油換算シート【計画用】'!AP29,"")</f>
        <v>3.4900000000000003E-4</v>
      </c>
      <c r="AQ29" s="1" t="str">
        <f>+IF('（別紙１）原油換算シート【計画用】'!AQ29&lt;&gt;"",'（別紙１）原油換算シート【計画用】'!AQ29,"")</f>
        <v/>
      </c>
    </row>
    <row r="30" spans="2:43" ht="11.25" customHeight="1">
      <c r="B30" s="658"/>
      <c r="C30" s="659"/>
      <c r="D30" s="668"/>
      <c r="E30" s="669"/>
      <c r="F30" s="618">
        <f>'（別紙１）原油換算シート【2年目報告用】'!F30</f>
        <v>604</v>
      </c>
      <c r="G30" s="619"/>
      <c r="H30" s="479" t="str">
        <f>VLOOKUP(F30,AM:AP,3,FALSE)</f>
        <v>北海道電力(株)メニューA</v>
      </c>
      <c r="I30" s="480"/>
      <c r="J30" s="480"/>
      <c r="K30" s="480"/>
      <c r="L30" s="480"/>
      <c r="M30" s="480"/>
      <c r="N30" s="480"/>
      <c r="O30" s="480"/>
      <c r="P30" s="480"/>
      <c r="Q30" s="480"/>
      <c r="R30" s="480"/>
      <c r="S30" s="481">
        <f>VLOOKUP(F30,AM:AP,4,FALSE)*1000</f>
        <v>0</v>
      </c>
      <c r="T30" s="481"/>
      <c r="U30" s="481"/>
      <c r="V30" s="482"/>
      <c r="W30" s="180"/>
      <c r="X30" s="179"/>
      <c r="Y30" s="179"/>
      <c r="Z30" s="663"/>
      <c r="AA30" s="496"/>
      <c r="AB30" s="179"/>
      <c r="AC30" s="497"/>
      <c r="AD30" s="485"/>
      <c r="AE30" s="486"/>
      <c r="AF30" s="486"/>
      <c r="AG30" s="486"/>
      <c r="AH30" s="487"/>
      <c r="AI30" s="483"/>
      <c r="AJ30" s="484"/>
      <c r="AM30" s="40">
        <f>+IF('（別紙１）原油換算シート【計画用】'!AM30&lt;&gt;"",'（別紙１）原油換算シート【計画用】'!AM30,"")</f>
        <v>16</v>
      </c>
      <c r="AN30" s="40" t="str">
        <f>+IF('（別紙１）原油換算シート【計画用】'!AN30&lt;&gt;"",'（別紙１）原油換算シート【計画用】'!AN30,"")</f>
        <v>A0009</v>
      </c>
      <c r="AO30" s="64" t="str">
        <f>+IF('（別紙１）原油換算シート【計画用】'!AO30&lt;&gt;"",'（別紙１）原油換算シート【計画用】'!AO30,"")</f>
        <v>(株)エネットメニューE</v>
      </c>
      <c r="AP30" s="65">
        <f>+IF('（別紙１）原油換算シート【計画用】'!AP30&lt;&gt;"",'（別紙１）原油換算シート【計画用】'!AP30,"")</f>
        <v>4.0000000000000002E-4</v>
      </c>
      <c r="AQ30" s="1" t="str">
        <f>+IF('（別紙１）原油換算シート【計画用】'!AQ30&lt;&gt;"",'（別紙１）原油換算シート【計画用】'!AQ30,"")</f>
        <v/>
      </c>
    </row>
    <row r="31" spans="2:43" ht="18.75" customHeight="1">
      <c r="B31" s="658"/>
      <c r="C31" s="659"/>
      <c r="D31" s="668"/>
      <c r="E31" s="669"/>
      <c r="F31" s="782" t="s">
        <v>502</v>
      </c>
      <c r="G31" s="783"/>
      <c r="H31" s="620"/>
      <c r="I31" s="621"/>
      <c r="J31" s="621"/>
      <c r="K31" s="621"/>
      <c r="L31" s="622"/>
      <c r="M31" s="36" t="s">
        <v>363</v>
      </c>
      <c r="N31" s="37"/>
      <c r="O31" s="38"/>
      <c r="P31" s="591">
        <f>'（別紙１）原油換算シート【計画用】'!P31</f>
        <v>8.64</v>
      </c>
      <c r="Q31" s="592"/>
      <c r="R31" s="593"/>
      <c r="S31" s="674" t="s">
        <v>503</v>
      </c>
      <c r="T31" s="675"/>
      <c r="U31" s="675"/>
      <c r="V31" s="676"/>
      <c r="W31" s="180"/>
      <c r="X31" s="179"/>
      <c r="Y31" s="179"/>
      <c r="Z31" s="663"/>
      <c r="AA31" s="496"/>
      <c r="AB31" s="179"/>
      <c r="AC31" s="497"/>
      <c r="AD31" s="485" t="str">
        <f>IF(H31="","",H31*P31*W$15)</f>
        <v/>
      </c>
      <c r="AE31" s="486"/>
      <c r="AF31" s="486"/>
      <c r="AG31" s="486"/>
      <c r="AH31" s="487"/>
      <c r="AI31" s="483" t="s">
        <v>228</v>
      </c>
      <c r="AJ31" s="484"/>
      <c r="AM31" s="40">
        <f>+IF('（別紙１）原油換算シート【計画用】'!AM31&lt;&gt;"",'（別紙１）原油換算シート【計画用】'!AM31,"")</f>
        <v>17</v>
      </c>
      <c r="AN31" s="40" t="str">
        <f>+IF('（別紙１）原油換算シート【計画用】'!AN31&lt;&gt;"",'（別紙１）原油換算シート【計画用】'!AN31,"")</f>
        <v>A0009</v>
      </c>
      <c r="AO31" s="64" t="str">
        <f>+IF('（別紙１）原油換算シート【計画用】'!AO31&lt;&gt;"",'（別紙１）原油換算シート【計画用】'!AO31,"")</f>
        <v>(株)エネットメニューF(残差)</v>
      </c>
      <c r="AP31" s="65">
        <f>+IF('（別紙１）原油換算シート【計画用】'!AP31&lt;&gt;"",'（別紙１）原油換算シート【計画用】'!AP31,"")</f>
        <v>5.4699999999999996E-4</v>
      </c>
      <c r="AQ31" s="1" t="str">
        <f>+IF('（別紙１）原油換算シート【計画用】'!AQ31&lt;&gt;"",'（別紙１）原油換算シート【計画用】'!AQ31,"")</f>
        <v/>
      </c>
    </row>
    <row r="32" spans="2:43" ht="11.25" customHeight="1">
      <c r="B32" s="658"/>
      <c r="C32" s="659"/>
      <c r="D32" s="670"/>
      <c r="E32" s="671"/>
      <c r="F32" s="618">
        <f>'（別紙１）原油換算シート【2年目報告用】'!F32</f>
        <v>0</v>
      </c>
      <c r="G32" s="619"/>
      <c r="H32" s="479" t="e">
        <f>VLOOKUP(F32,AM:AP,3,FALSE)</f>
        <v>#N/A</v>
      </c>
      <c r="I32" s="480"/>
      <c r="J32" s="480"/>
      <c r="K32" s="480"/>
      <c r="L32" s="480"/>
      <c r="M32" s="480"/>
      <c r="N32" s="480"/>
      <c r="O32" s="480"/>
      <c r="P32" s="480"/>
      <c r="Q32" s="480"/>
      <c r="R32" s="480"/>
      <c r="S32" s="481" t="e">
        <f>VLOOKUP(F32,AM:AP,4,FALSE)*1000</f>
        <v>#N/A</v>
      </c>
      <c r="T32" s="481"/>
      <c r="U32" s="481"/>
      <c r="V32" s="482"/>
      <c r="W32" s="180"/>
      <c r="X32" s="179"/>
      <c r="Y32" s="179"/>
      <c r="Z32" s="663"/>
      <c r="AA32" s="496"/>
      <c r="AB32" s="179"/>
      <c r="AC32" s="497"/>
      <c r="AD32" s="488"/>
      <c r="AE32" s="489"/>
      <c r="AF32" s="489"/>
      <c r="AG32" s="489"/>
      <c r="AH32" s="490"/>
      <c r="AI32" s="483"/>
      <c r="AJ32" s="484"/>
      <c r="AM32" s="40">
        <f>+IF('（別紙１）原油換算シート【計画用】'!AM32&lt;&gt;"",'（別紙１）原油換算シート【計画用】'!AM32,"")</f>
        <v>18</v>
      </c>
      <c r="AN32" s="40" t="str">
        <f>+IF('（別紙１）原油換算シート【計画用】'!AN32&lt;&gt;"",'（別紙１）原油換算シート【計画用】'!AN32,"")</f>
        <v>A0009</v>
      </c>
      <c r="AO32" s="64" t="str">
        <f>+IF('（別紙１）原油換算シート【計画用】'!AO32&lt;&gt;"",'（別紙１）原油換算シート【計画用】'!AO32,"")</f>
        <v>(株)エネット(参考値)事業者全体</v>
      </c>
      <c r="AP32" s="65">
        <f>+IF('（別紙１）原油換算シート【計画用】'!AP32&lt;&gt;"",'（別紙１）原油換算シート【計画用】'!AP32,"")</f>
        <v>4.1399999999999998E-4</v>
      </c>
      <c r="AQ32" s="1" t="str">
        <f>+IF('（別紙１）原油換算シート【計画用】'!AQ32&lt;&gt;"",'（別紙１）原油換算シート【計画用】'!AQ32,"")</f>
        <v/>
      </c>
    </row>
    <row r="33" spans="2:43" ht="14.25" customHeight="1">
      <c r="B33" s="658"/>
      <c r="C33" s="659"/>
      <c r="D33" s="568" t="s">
        <v>504</v>
      </c>
      <c r="E33" s="569"/>
      <c r="F33" s="569"/>
      <c r="G33" s="570"/>
      <c r="H33" s="620"/>
      <c r="I33" s="621"/>
      <c r="J33" s="621"/>
      <c r="K33" s="621"/>
      <c r="L33" s="622"/>
      <c r="M33" s="610" t="s">
        <v>363</v>
      </c>
      <c r="N33" s="611"/>
      <c r="O33" s="612"/>
      <c r="P33" s="613">
        <f>'（別紙１）原油換算シート【計画用】'!P33</f>
        <v>3.6</v>
      </c>
      <c r="Q33" s="613"/>
      <c r="R33" s="614"/>
      <c r="S33" s="653" t="s">
        <v>503</v>
      </c>
      <c r="T33" s="654"/>
      <c r="U33" s="654"/>
      <c r="V33" s="655"/>
      <c r="W33" s="180"/>
      <c r="X33" s="179"/>
      <c r="Y33" s="179"/>
      <c r="Z33" s="663"/>
      <c r="AA33" s="496"/>
      <c r="AB33" s="179"/>
      <c r="AC33" s="497"/>
      <c r="AD33" s="485" t="str">
        <f>IF(H33="","",H33*P33*W$15)</f>
        <v/>
      </c>
      <c r="AE33" s="486"/>
      <c r="AF33" s="486"/>
      <c r="AG33" s="486"/>
      <c r="AH33" s="487"/>
      <c r="AI33" s="483" t="s">
        <v>228</v>
      </c>
      <c r="AJ33" s="484"/>
      <c r="AM33" s="40">
        <f>+IF('（別紙１）原油換算シート【計画用】'!AM33&lt;&gt;"",'（別紙１）原油換算シート【計画用】'!AM33,"")</f>
        <v>19</v>
      </c>
      <c r="AN33" s="40" t="str">
        <f>+IF('（別紙１）原油換算シート【計画用】'!AN33&lt;&gt;"",'（別紙１）原油換算シート【計画用】'!AN33,"")</f>
        <v>A0011</v>
      </c>
      <c r="AO33" s="64" t="str">
        <f>+IF('（別紙１）原油換算シート【計画用】'!AO33&lt;&gt;"",'（別紙１）原油換算シート【計画用】'!AO33,"")</f>
        <v>須賀川瓦斯(株)メニューA</v>
      </c>
      <c r="AP33" s="65">
        <f>+IF('（別紙１）原油換算シート【計画用】'!AP33&lt;&gt;"",'（別紙１）原油換算シート【計画用】'!AP33,"")</f>
        <v>0</v>
      </c>
      <c r="AQ33" s="1" t="str">
        <f>+IF('（別紙１）原油換算シート【計画用】'!AQ33&lt;&gt;"",'（別紙１）原油換算シート【計画用】'!AQ33,"")</f>
        <v/>
      </c>
    </row>
    <row r="34" spans="2:43">
      <c r="B34" s="658"/>
      <c r="C34" s="659"/>
      <c r="D34" s="571"/>
      <c r="E34" s="572"/>
      <c r="F34" s="572"/>
      <c r="G34" s="573"/>
      <c r="H34" s="677"/>
      <c r="I34" s="678"/>
      <c r="J34" s="678"/>
      <c r="K34" s="678"/>
      <c r="L34" s="679"/>
      <c r="M34" s="610"/>
      <c r="N34" s="611"/>
      <c r="O34" s="612"/>
      <c r="P34" s="613"/>
      <c r="Q34" s="613"/>
      <c r="R34" s="614"/>
      <c r="S34" s="653"/>
      <c r="T34" s="654"/>
      <c r="U34" s="654"/>
      <c r="V34" s="655"/>
      <c r="W34" s="180"/>
      <c r="X34" s="179"/>
      <c r="Y34" s="179"/>
      <c r="Z34" s="663"/>
      <c r="AA34" s="496"/>
      <c r="AB34" s="179"/>
      <c r="AC34" s="497"/>
      <c r="AD34" s="485"/>
      <c r="AE34" s="486"/>
      <c r="AF34" s="486"/>
      <c r="AG34" s="486"/>
      <c r="AH34" s="487"/>
      <c r="AI34" s="483"/>
      <c r="AJ34" s="484"/>
      <c r="AM34" s="40">
        <f>+IF('（別紙１）原油換算シート【計画用】'!AM34&lt;&gt;"",'（別紙１）原油換算シート【計画用】'!AM34,"")</f>
        <v>20</v>
      </c>
      <c r="AN34" s="40" t="str">
        <f>+IF('（別紙１）原油換算シート【計画用】'!AN34&lt;&gt;"",'（別紙１）原油換算シート【計画用】'!AN34,"")</f>
        <v>A0011</v>
      </c>
      <c r="AO34" s="64" t="str">
        <f>+IF('（別紙１）原油換算シート【計画用】'!AO34&lt;&gt;"",'（別紙１）原油換算シート【計画用】'!AO34,"")</f>
        <v>須賀川瓦斯(株)メニューB</v>
      </c>
      <c r="AP34" s="65">
        <f>+IF('（別紙１）原油換算シート【計画用】'!AP34&lt;&gt;"",'（別紙１）原油換算シート【計画用】'!AP34,"")</f>
        <v>0</v>
      </c>
      <c r="AQ34" s="1" t="str">
        <f>+IF('（別紙１）原油換算シート【計画用】'!AQ34&lt;&gt;"",'（別紙１）原油換算シート【計画用】'!AQ34,"")</f>
        <v/>
      </c>
    </row>
    <row r="35" spans="2:43" ht="23.25" customHeight="1">
      <c r="B35" s="658"/>
      <c r="C35" s="659"/>
      <c r="D35" s="546" t="s">
        <v>403</v>
      </c>
      <c r="E35" s="547"/>
      <c r="F35" s="547"/>
      <c r="G35" s="548"/>
      <c r="H35" s="620"/>
      <c r="I35" s="621"/>
      <c r="J35" s="621"/>
      <c r="K35" s="621"/>
      <c r="L35" s="622"/>
      <c r="M35" s="581" t="s">
        <v>365</v>
      </c>
      <c r="N35" s="582"/>
      <c r="O35" s="583"/>
      <c r="P35" s="591">
        <f>'（別紙１）原油換算シート【計画用】'!P35</f>
        <v>1.19</v>
      </c>
      <c r="Q35" s="592"/>
      <c r="R35" s="593"/>
      <c r="S35" s="623" t="s">
        <v>505</v>
      </c>
      <c r="T35" s="624"/>
      <c r="U35" s="624"/>
      <c r="V35" s="625"/>
      <c r="W35" s="180"/>
      <c r="X35" s="179"/>
      <c r="Y35" s="179"/>
      <c r="Z35" s="663"/>
      <c r="AA35" s="496"/>
      <c r="AB35" s="179"/>
      <c r="AC35" s="497"/>
      <c r="AD35" s="606" t="str">
        <f>IF(H35="","",H35*P35*W$15)</f>
        <v/>
      </c>
      <c r="AE35" s="607"/>
      <c r="AF35" s="607"/>
      <c r="AG35" s="607"/>
      <c r="AH35" s="608"/>
      <c r="AI35" s="483" t="s">
        <v>228</v>
      </c>
      <c r="AJ35" s="484"/>
      <c r="AM35" s="40">
        <f>+IF('（別紙１）原油換算シート【計画用】'!AM35&lt;&gt;"",'（別紙１）原油換算シート【計画用】'!AM35,"")</f>
        <v>21</v>
      </c>
      <c r="AN35" s="40" t="str">
        <f>+IF('（別紙１）原油換算シート【計画用】'!AN35&lt;&gt;"",'（別紙１）原油換算シート【計画用】'!AN35,"")</f>
        <v>A0011</v>
      </c>
      <c r="AO35" s="64" t="str">
        <f>+IF('（別紙１）原油換算シート【計画用】'!AO35&lt;&gt;"",'（別紙１）原油換算シート【計画用】'!AO35,"")</f>
        <v>須賀川瓦斯(株)メニューC</v>
      </c>
      <c r="AP35" s="65">
        <f>+IF('（別紙１）原油換算シート【計画用】'!AP35&lt;&gt;"",'（別紙１）原油換算シート【計画用】'!AP35,"")</f>
        <v>0</v>
      </c>
      <c r="AQ35" s="1" t="str">
        <f>+IF('（別紙１）原油換算シート【計画用】'!AQ35&lt;&gt;"",'（別紙１）原油換算シート【計画用】'!AQ35,"")</f>
        <v/>
      </c>
    </row>
    <row r="36" spans="2:43" ht="14.25" thickBot="1">
      <c r="B36" s="660"/>
      <c r="C36" s="661"/>
      <c r="D36" s="553" t="str">
        <f>'（別紙１）原油換算シート【2年目報告用】'!D36</f>
        <v>（代替値）</v>
      </c>
      <c r="E36" s="554"/>
      <c r="F36" s="554"/>
      <c r="G36" s="555"/>
      <c r="H36" s="1213" t="str">
        <f>D36</f>
        <v>（代替値）</v>
      </c>
      <c r="I36" s="1214"/>
      <c r="J36" s="1214"/>
      <c r="K36" s="1214"/>
      <c r="L36" s="1214"/>
      <c r="M36" s="1214"/>
      <c r="N36" s="1214"/>
      <c r="O36" s="1214"/>
      <c r="P36" s="1214"/>
      <c r="Q36" s="1214"/>
      <c r="R36" s="1214"/>
      <c r="S36" s="626">
        <f>VLOOKUP(D36,AR5:AS8,2,FALSE)</f>
        <v>5.3199999999999997E-2</v>
      </c>
      <c r="T36" s="626"/>
      <c r="U36" s="626"/>
      <c r="V36" s="627"/>
      <c r="W36" s="630"/>
      <c r="X36" s="509"/>
      <c r="Y36" s="509"/>
      <c r="Z36" s="664"/>
      <c r="AA36" s="665"/>
      <c r="AB36" s="509"/>
      <c r="AC36" s="510"/>
      <c r="AD36" s="615"/>
      <c r="AE36" s="616"/>
      <c r="AF36" s="616"/>
      <c r="AG36" s="616"/>
      <c r="AH36" s="617"/>
      <c r="AI36" s="483"/>
      <c r="AJ36" s="484"/>
      <c r="AM36" s="40">
        <f>+IF('（別紙１）原油換算シート【計画用】'!AM36&lt;&gt;"",'（別紙１）原油換算シート【計画用】'!AM36,"")</f>
        <v>22</v>
      </c>
      <c r="AN36" s="40" t="str">
        <f>+IF('（別紙１）原油換算シート【計画用】'!AN36&lt;&gt;"",'（別紙１）原油換算シート【計画用】'!AN36,"")</f>
        <v>A0011</v>
      </c>
      <c r="AO36" s="64" t="str">
        <f>+IF('（別紙１）原油換算シート【計画用】'!AO36&lt;&gt;"",'（別紙１）原油換算シート【計画用】'!AO36,"")</f>
        <v>須賀川瓦斯(株)メニューD(残差)</v>
      </c>
      <c r="AP36" s="65">
        <f>+IF('（別紙１）原油換算シート【計画用】'!AP36&lt;&gt;"",'（別紙１）原油換算シート【計画用】'!AP36,"")</f>
        <v>4.95E-4</v>
      </c>
      <c r="AQ36" s="1" t="str">
        <f>+IF('（別紙１）原油換算シート【計画用】'!AQ36&lt;&gt;"",'（別紙１）原油換算シート【計画用】'!AQ36,"")</f>
        <v/>
      </c>
    </row>
    <row r="37" spans="2:43" ht="13.5" customHeight="1" thickBot="1">
      <c r="B37" s="646" t="s">
        <v>63</v>
      </c>
      <c r="C37" s="647"/>
      <c r="D37" s="596" t="s">
        <v>235</v>
      </c>
      <c r="E37" s="596"/>
      <c r="F37" s="596"/>
      <c r="G37" s="596"/>
      <c r="H37" s="597"/>
      <c r="I37" s="598"/>
      <c r="J37" s="598"/>
      <c r="K37" s="598"/>
      <c r="L37" s="598"/>
      <c r="M37" s="599" t="s">
        <v>228</v>
      </c>
      <c r="N37" s="600"/>
      <c r="O37" s="600"/>
      <c r="P37" s="601">
        <f>'（別紙１）原油換算シート【計画用】'!P37</f>
        <v>33.4</v>
      </c>
      <c r="Q37" s="601"/>
      <c r="R37" s="602"/>
      <c r="S37" s="603" t="s">
        <v>360</v>
      </c>
      <c r="T37" s="171"/>
      <c r="U37" s="171"/>
      <c r="V37" s="604"/>
      <c r="W37" s="544">
        <f>'（別紙１）原油換算シート【計画用】'!W37</f>
        <v>2.58E-2</v>
      </c>
      <c r="X37" s="507"/>
      <c r="Y37" s="507"/>
      <c r="Z37" s="507"/>
      <c r="AA37" s="631" t="s">
        <v>372</v>
      </c>
      <c r="AB37" s="632"/>
      <c r="AC37" s="632"/>
      <c r="AD37" s="606" t="str">
        <f>IF(H37="","",H37*P37*W$15)</f>
        <v/>
      </c>
      <c r="AE37" s="607"/>
      <c r="AF37" s="607"/>
      <c r="AG37" s="607"/>
      <c r="AH37" s="608"/>
      <c r="AI37" s="599" t="s">
        <v>228</v>
      </c>
      <c r="AJ37" s="609"/>
      <c r="AM37" s="40">
        <f>+IF('（別紙１）原油換算シート【計画用】'!AM37&lt;&gt;"",'（別紙１）原油換算シート【計画用】'!AM37,"")</f>
        <v>23</v>
      </c>
      <c r="AN37" s="40" t="str">
        <f>+IF('（別紙１）原油換算シート【計画用】'!AN37&lt;&gt;"",'（別紙１）原油換算シート【計画用】'!AN37,"")</f>
        <v>A0011</v>
      </c>
      <c r="AO37" s="64" t="str">
        <f>+IF('（別紙１）原油換算シート【計画用】'!AO37&lt;&gt;"",'（別紙１）原油換算シート【計画用】'!AO37,"")</f>
        <v>須賀川瓦斯(株)(参考値)事業者全体</v>
      </c>
      <c r="AP37" s="65">
        <f>+IF('（別紙１）原油換算シート【計画用】'!AP37&lt;&gt;"",'（別紙１）原油換算シート【計画用】'!AP37,"")</f>
        <v>4.4499999999999997E-4</v>
      </c>
      <c r="AQ37" s="1" t="str">
        <f>+IF('（別紙１）原油換算シート【計画用】'!AQ37&lt;&gt;"",'（別紙１）原油換算シート【計画用】'!AQ37,"")</f>
        <v/>
      </c>
    </row>
    <row r="38" spans="2:43" ht="13.5" customHeight="1" thickBot="1">
      <c r="B38" s="648"/>
      <c r="C38" s="649"/>
      <c r="D38" s="556"/>
      <c r="E38" s="556"/>
      <c r="F38" s="556"/>
      <c r="G38" s="556"/>
      <c r="H38" s="557"/>
      <c r="I38" s="558"/>
      <c r="J38" s="558"/>
      <c r="K38" s="558"/>
      <c r="L38" s="558"/>
      <c r="M38" s="483"/>
      <c r="N38" s="559"/>
      <c r="O38" s="559"/>
      <c r="P38" s="560"/>
      <c r="Q38" s="560"/>
      <c r="R38" s="561"/>
      <c r="S38" s="605"/>
      <c r="T38" s="103"/>
      <c r="U38" s="103"/>
      <c r="V38" s="353"/>
      <c r="W38" s="180"/>
      <c r="X38" s="179"/>
      <c r="Y38" s="179"/>
      <c r="Z38" s="179"/>
      <c r="AA38" s="631"/>
      <c r="AB38" s="632"/>
      <c r="AC38" s="632"/>
      <c r="AD38" s="485"/>
      <c r="AE38" s="486"/>
      <c r="AF38" s="486"/>
      <c r="AG38" s="486"/>
      <c r="AH38" s="487"/>
      <c r="AI38" s="483"/>
      <c r="AJ38" s="484"/>
      <c r="AM38" s="40">
        <f>+IF('（別紙１）原油換算シート【計画用】'!AM38&lt;&gt;"",'（別紙１）原油換算シート【計画用】'!AM38,"")</f>
        <v>24</v>
      </c>
      <c r="AN38" s="40" t="str">
        <f>+IF('（別紙１）原油換算シート【計画用】'!AN38&lt;&gt;"",'（別紙１）原油換算シート【計画用】'!AN38,"")</f>
        <v>A0012</v>
      </c>
      <c r="AO38" s="64" t="str">
        <f>+IF('（別紙１）原油換算シート【計画用】'!AO38&lt;&gt;"",'（別紙１）原油換算シート【計画用】'!AO38,"")</f>
        <v>出光興産(株)メニューA</v>
      </c>
      <c r="AP38" s="65">
        <f>+IF('（別紙１）原油換算シート【計画用】'!AP38&lt;&gt;"",'（別紙１）原油換算シート【計画用】'!AP38,"")</f>
        <v>0</v>
      </c>
      <c r="AQ38" s="1" t="str">
        <f>+IF('（別紙１）原油換算シート【計画用】'!AQ38&lt;&gt;"",'（別紙１）原油換算シート【計画用】'!AQ38,"")</f>
        <v/>
      </c>
    </row>
    <row r="39" spans="2:43" ht="13.5" customHeight="1" thickBot="1">
      <c r="B39" s="648"/>
      <c r="C39" s="649"/>
      <c r="D39" s="556"/>
      <c r="E39" s="556"/>
      <c r="F39" s="556"/>
      <c r="G39" s="556"/>
      <c r="H39" s="557"/>
      <c r="I39" s="558"/>
      <c r="J39" s="558"/>
      <c r="K39" s="558"/>
      <c r="L39" s="558"/>
      <c r="M39" s="483"/>
      <c r="N39" s="559"/>
      <c r="O39" s="559"/>
      <c r="P39" s="560"/>
      <c r="Q39" s="560"/>
      <c r="R39" s="561"/>
      <c r="S39" s="605"/>
      <c r="T39" s="103"/>
      <c r="U39" s="103"/>
      <c r="V39" s="353"/>
      <c r="W39" s="180"/>
      <c r="X39" s="179"/>
      <c r="Y39" s="179"/>
      <c r="Z39" s="179"/>
      <c r="AA39" s="631"/>
      <c r="AB39" s="632"/>
      <c r="AC39" s="632"/>
      <c r="AD39" s="485"/>
      <c r="AE39" s="486"/>
      <c r="AF39" s="486"/>
      <c r="AG39" s="486"/>
      <c r="AH39" s="487"/>
      <c r="AI39" s="483"/>
      <c r="AJ39" s="484"/>
      <c r="AM39" s="40">
        <f>+IF('（別紙１）原油換算シート【計画用】'!AM39&lt;&gt;"",'（別紙１）原油換算シート【計画用】'!AM39,"")</f>
        <v>25</v>
      </c>
      <c r="AN39" s="40" t="str">
        <f>+IF('（別紙１）原油換算シート【計画用】'!AN39&lt;&gt;"",'（別紙１）原油換算シート【計画用】'!AN39,"")</f>
        <v>A0012</v>
      </c>
      <c r="AO39" s="64" t="str">
        <f>+IF('（別紙１）原油換算シート【計画用】'!AO39&lt;&gt;"",'（別紙１）原油換算シート【計画用】'!AO39,"")</f>
        <v>出光興産(株)メニューB</v>
      </c>
      <c r="AP39" s="65">
        <f>+IF('（別紙１）原油換算シート【計画用】'!AP39&lt;&gt;"",'（別紙１）原油換算シート【計画用】'!AP39,"")</f>
        <v>0</v>
      </c>
      <c r="AQ39" s="1" t="str">
        <f>+IF('（別紙１）原油換算シート【計画用】'!AQ39&lt;&gt;"",'（別紙１）原油換算シート【計画用】'!AQ39,"")</f>
        <v/>
      </c>
    </row>
    <row r="40" spans="2:43" ht="13.5" customHeight="1" thickBot="1">
      <c r="B40" s="648"/>
      <c r="C40" s="649"/>
      <c r="D40" s="556" t="s">
        <v>61</v>
      </c>
      <c r="E40" s="556"/>
      <c r="F40" s="556"/>
      <c r="G40" s="556"/>
      <c r="H40" s="557"/>
      <c r="I40" s="558"/>
      <c r="J40" s="558"/>
      <c r="K40" s="558"/>
      <c r="L40" s="558"/>
      <c r="M40" s="483" t="s">
        <v>228</v>
      </c>
      <c r="N40" s="559"/>
      <c r="O40" s="559"/>
      <c r="P40" s="560">
        <f>'（別紙１）原油換算シート【計画用】'!P40</f>
        <v>38</v>
      </c>
      <c r="Q40" s="560"/>
      <c r="R40" s="561"/>
      <c r="S40" s="550" t="s">
        <v>360</v>
      </c>
      <c r="T40" s="551"/>
      <c r="U40" s="551"/>
      <c r="V40" s="552"/>
      <c r="W40" s="180"/>
      <c r="X40" s="179"/>
      <c r="Y40" s="179"/>
      <c r="Z40" s="179"/>
      <c r="AA40" s="631"/>
      <c r="AB40" s="632"/>
      <c r="AC40" s="632"/>
      <c r="AD40" s="485" t="str">
        <f>IF(H40="","",H40*P40*W$15)</f>
        <v/>
      </c>
      <c r="AE40" s="486"/>
      <c r="AF40" s="486"/>
      <c r="AG40" s="486"/>
      <c r="AH40" s="487"/>
      <c r="AI40" s="483" t="s">
        <v>228</v>
      </c>
      <c r="AJ40" s="484"/>
      <c r="AM40" s="40">
        <f>+IF('（別紙１）原油換算シート【計画用】'!AM40&lt;&gt;"",'（別紙１）原油換算シート【計画用】'!AM40,"")</f>
        <v>26</v>
      </c>
      <c r="AN40" s="40" t="str">
        <f>+IF('（別紙１）原油換算シート【計画用】'!AN40&lt;&gt;"",'（別紙１）原油換算シート【計画用】'!AN40,"")</f>
        <v>A0012</v>
      </c>
      <c r="AO40" s="64" t="str">
        <f>+IF('（別紙１）原油換算シート【計画用】'!AO40&lt;&gt;"",'（別紙１）原油換算シート【計画用】'!AO40,"")</f>
        <v>出光興産(株)メニューC</v>
      </c>
      <c r="AP40" s="65">
        <f>+IF('（別紙１）原油換算シート【計画用】'!AP40&lt;&gt;"",'（別紙１）原油換算シート【計画用】'!AP40,"")</f>
        <v>2.0000000000000001E-4</v>
      </c>
      <c r="AQ40" s="1" t="str">
        <f>+IF('（別紙１）原油換算シート【計画用】'!AQ40&lt;&gt;"",'（別紙１）原油換算シート【計画用】'!AQ40,"")</f>
        <v/>
      </c>
    </row>
    <row r="41" spans="2:43" ht="13.5" customHeight="1" thickBot="1">
      <c r="B41" s="648"/>
      <c r="C41" s="649"/>
      <c r="D41" s="556"/>
      <c r="E41" s="556"/>
      <c r="F41" s="556"/>
      <c r="G41" s="556"/>
      <c r="H41" s="557"/>
      <c r="I41" s="558"/>
      <c r="J41" s="558"/>
      <c r="K41" s="558"/>
      <c r="L41" s="558"/>
      <c r="M41" s="483"/>
      <c r="N41" s="559"/>
      <c r="O41" s="559"/>
      <c r="P41" s="560"/>
      <c r="Q41" s="560"/>
      <c r="R41" s="561"/>
      <c r="S41" s="550"/>
      <c r="T41" s="551"/>
      <c r="U41" s="551"/>
      <c r="V41" s="552"/>
      <c r="W41" s="180"/>
      <c r="X41" s="179"/>
      <c r="Y41" s="179"/>
      <c r="Z41" s="179"/>
      <c r="AA41" s="631"/>
      <c r="AB41" s="632"/>
      <c r="AC41" s="632"/>
      <c r="AD41" s="485"/>
      <c r="AE41" s="486"/>
      <c r="AF41" s="486"/>
      <c r="AG41" s="486"/>
      <c r="AH41" s="487"/>
      <c r="AI41" s="483"/>
      <c r="AJ41" s="484"/>
      <c r="AM41" s="40">
        <f>+IF('（別紙１）原油換算シート【計画用】'!AM41&lt;&gt;"",'（別紙１）原油換算シート【計画用】'!AM41,"")</f>
        <v>27</v>
      </c>
      <c r="AN41" s="40" t="str">
        <f>+IF('（別紙１）原油換算シート【計画用】'!AN41&lt;&gt;"",'（別紙１）原油換算シート【計画用】'!AN41,"")</f>
        <v>A0012</v>
      </c>
      <c r="AO41" s="64" t="str">
        <f>+IF('（別紙１）原油換算シート【計画用】'!AO41&lt;&gt;"",'（別紙１）原油換算シート【計画用】'!AO41,"")</f>
        <v>出光興産(株)メニューD(残差)</v>
      </c>
      <c r="AP41" s="65">
        <f>+IF('（別紙１）原油換算シート【計画用】'!AP41&lt;&gt;"",'（別紙１）原油換算シート【計画用】'!AP41,"")</f>
        <v>5.3200000000000003E-4</v>
      </c>
      <c r="AQ41" s="1" t="str">
        <f>+IF('（別紙１）原油換算シート【計画用】'!AQ41&lt;&gt;"",'（別紙１）原油換算シート【計画用】'!AQ41,"")</f>
        <v/>
      </c>
    </row>
    <row r="42" spans="2:43" ht="13.5" customHeight="1" thickBot="1">
      <c r="B42" s="648"/>
      <c r="C42" s="649"/>
      <c r="D42" s="556" t="s">
        <v>62</v>
      </c>
      <c r="E42" s="556"/>
      <c r="F42" s="556"/>
      <c r="G42" s="556"/>
      <c r="H42" s="557"/>
      <c r="I42" s="558"/>
      <c r="J42" s="558"/>
      <c r="K42" s="558"/>
      <c r="L42" s="558"/>
      <c r="M42" s="483" t="s">
        <v>344</v>
      </c>
      <c r="N42" s="559"/>
      <c r="O42" s="559"/>
      <c r="P42" s="560">
        <f>'（別紙１）原油換算シート【計画用】'!P42</f>
        <v>38.4</v>
      </c>
      <c r="Q42" s="560"/>
      <c r="R42" s="561"/>
      <c r="S42" s="550" t="s">
        <v>362</v>
      </c>
      <c r="T42" s="551"/>
      <c r="U42" s="551"/>
      <c r="V42" s="552"/>
      <c r="W42" s="180"/>
      <c r="X42" s="179"/>
      <c r="Y42" s="179"/>
      <c r="Z42" s="179"/>
      <c r="AA42" s="631"/>
      <c r="AB42" s="632"/>
      <c r="AC42" s="632"/>
      <c r="AD42" s="485" t="str">
        <f>IF(H42="","",H42*P42*W$15)</f>
        <v/>
      </c>
      <c r="AE42" s="486"/>
      <c r="AF42" s="486"/>
      <c r="AG42" s="486"/>
      <c r="AH42" s="487"/>
      <c r="AI42" s="483" t="s">
        <v>228</v>
      </c>
      <c r="AJ42" s="484"/>
      <c r="AM42" s="40">
        <f>+IF('（別紙１）原油換算シート【計画用】'!AM42&lt;&gt;"",'（別紙１）原油換算シート【計画用】'!AM42,"")</f>
        <v>28</v>
      </c>
      <c r="AN42" s="40" t="str">
        <f>+IF('（別紙１）原油換算シート【計画用】'!AN42&lt;&gt;"",'（別紙１）原油換算シート【計画用】'!AN42,"")</f>
        <v>A0012</v>
      </c>
      <c r="AO42" s="64" t="str">
        <f>+IF('（別紙１）原油換算シート【計画用】'!AO42&lt;&gt;"",'（別紙１）原油換算シート【計画用】'!AO42,"")</f>
        <v>出光興産(株)(参考値)事業者全体</v>
      </c>
      <c r="AP42" s="65">
        <f>+IF('（別紙１）原油換算シート【計画用】'!AP42&lt;&gt;"",'（別紙１）原油換算シート【計画用】'!AP42,"")</f>
        <v>4.1899999999999999E-4</v>
      </c>
      <c r="AQ42" s="1" t="str">
        <f>+IF('（別紙１）原油換算シート【計画用】'!AQ42&lt;&gt;"",'（別紙１）原油換算シート【計画用】'!AQ42,"")</f>
        <v/>
      </c>
    </row>
    <row r="43" spans="2:43" ht="13.5" customHeight="1" thickBot="1">
      <c r="B43" s="648"/>
      <c r="C43" s="649"/>
      <c r="D43" s="556"/>
      <c r="E43" s="556"/>
      <c r="F43" s="556"/>
      <c r="G43" s="556"/>
      <c r="H43" s="557"/>
      <c r="I43" s="558"/>
      <c r="J43" s="558"/>
      <c r="K43" s="558"/>
      <c r="L43" s="558"/>
      <c r="M43" s="483"/>
      <c r="N43" s="559"/>
      <c r="O43" s="559"/>
      <c r="P43" s="560"/>
      <c r="Q43" s="560"/>
      <c r="R43" s="561"/>
      <c r="S43" s="550"/>
      <c r="T43" s="551"/>
      <c r="U43" s="551"/>
      <c r="V43" s="552"/>
      <c r="W43" s="180"/>
      <c r="X43" s="179"/>
      <c r="Y43" s="179"/>
      <c r="Z43" s="179"/>
      <c r="AA43" s="631"/>
      <c r="AB43" s="632"/>
      <c r="AC43" s="632"/>
      <c r="AD43" s="485"/>
      <c r="AE43" s="486"/>
      <c r="AF43" s="486"/>
      <c r="AG43" s="486"/>
      <c r="AH43" s="487"/>
      <c r="AI43" s="483"/>
      <c r="AJ43" s="484"/>
      <c r="AM43" s="40">
        <f>+IF('（別紙１）原油換算シート【計画用】'!AM43&lt;&gt;"",'（別紙１）原油換算シート【計画用】'!AM43,"")</f>
        <v>29</v>
      </c>
      <c r="AN43" s="40" t="str">
        <f>+IF('（別紙１）原油換算シート【計画用】'!AN43&lt;&gt;"",'（別紙１）原油換算シート【計画用】'!AN43,"")</f>
        <v>A0013</v>
      </c>
      <c r="AO43" s="64" t="str">
        <f>+IF('（別紙１）原油換算シート【計画用】'!AO43&lt;&gt;"",'（別紙１）原油換算シート【計画用】'!AO43,"")</f>
        <v>(株)オプテージメニューA</v>
      </c>
      <c r="AP43" s="65">
        <f>+IF('（別紙１）原油換算シート【計画用】'!AP43&lt;&gt;"",'（別紙１）原油換算シート【計画用】'!AP43,"")</f>
        <v>0</v>
      </c>
      <c r="AQ43" s="1" t="str">
        <f>+IF('（別紙１）原油換算シート【計画用】'!AQ43&lt;&gt;"",'（別紙１）原油換算シート【計画用】'!AQ43,"")</f>
        <v/>
      </c>
    </row>
    <row r="44" spans="2:43" ht="13.5" customHeight="1" thickBot="1">
      <c r="B44" s="648"/>
      <c r="C44" s="649"/>
      <c r="D44" s="566" t="s">
        <v>378</v>
      </c>
      <c r="E44" s="566"/>
      <c r="F44" s="566"/>
      <c r="G44" s="566"/>
      <c r="H44" s="557"/>
      <c r="I44" s="558"/>
      <c r="J44" s="558"/>
      <c r="K44" s="558"/>
      <c r="L44" s="558"/>
      <c r="M44" s="483" t="s">
        <v>229</v>
      </c>
      <c r="N44" s="559"/>
      <c r="O44" s="559"/>
      <c r="P44" s="560">
        <f>'（別紙１）原油換算シート【計画用】'!P44</f>
        <v>50.1</v>
      </c>
      <c r="Q44" s="560"/>
      <c r="R44" s="561"/>
      <c r="S44" s="550" t="s">
        <v>361</v>
      </c>
      <c r="T44" s="551"/>
      <c r="U44" s="551"/>
      <c r="V44" s="552"/>
      <c r="W44" s="180"/>
      <c r="X44" s="179"/>
      <c r="Y44" s="179"/>
      <c r="Z44" s="179"/>
      <c r="AA44" s="631"/>
      <c r="AB44" s="632"/>
      <c r="AC44" s="632"/>
      <c r="AD44" s="485" t="str">
        <f>IF(H44="","",H44*P44*W$15)</f>
        <v/>
      </c>
      <c r="AE44" s="486"/>
      <c r="AF44" s="486"/>
      <c r="AG44" s="486"/>
      <c r="AH44" s="487"/>
      <c r="AI44" s="483" t="s">
        <v>228</v>
      </c>
      <c r="AJ44" s="484"/>
      <c r="AM44" s="40">
        <f>+IF('（別紙１）原油換算シート【計画用】'!AM44&lt;&gt;"",'（別紙１）原油換算シート【計画用】'!AM44,"")</f>
        <v>30</v>
      </c>
      <c r="AN44" s="40" t="str">
        <f>+IF('（別紙１）原油換算シート【計画用】'!AN44&lt;&gt;"",'（別紙１）原油換算シート【計画用】'!AN44,"")</f>
        <v>A0013</v>
      </c>
      <c r="AO44" s="64" t="str">
        <f>+IF('（別紙１）原油換算シート【計画用】'!AO44&lt;&gt;"",'（別紙１）原油換算シート【計画用】'!AO44,"")</f>
        <v>(株)オプテージメニューB(残差)</v>
      </c>
      <c r="AP44" s="65">
        <f>+IF('（別紙１）原油換算シート【計画用】'!AP44&lt;&gt;"",'（別紙１）原油換算シート【計画用】'!AP44,"")</f>
        <v>3.3300000000000002E-4</v>
      </c>
      <c r="AQ44" s="1" t="str">
        <f>+IF('（別紙１）原油換算シート【計画用】'!AQ44&lt;&gt;"",'（別紙１）原油換算シート【計画用】'!AQ44,"")</f>
        <v/>
      </c>
    </row>
    <row r="45" spans="2:43" ht="13.5" customHeight="1" thickBot="1">
      <c r="B45" s="648"/>
      <c r="C45" s="649"/>
      <c r="D45" s="567"/>
      <c r="E45" s="567"/>
      <c r="F45" s="567"/>
      <c r="G45" s="567"/>
      <c r="H45" s="267"/>
      <c r="I45" s="268"/>
      <c r="J45" s="268"/>
      <c r="K45" s="268"/>
      <c r="L45" s="268"/>
      <c r="M45" s="633"/>
      <c r="N45" s="107"/>
      <c r="O45" s="107"/>
      <c r="P45" s="560"/>
      <c r="Q45" s="560"/>
      <c r="R45" s="561"/>
      <c r="S45" s="643"/>
      <c r="T45" s="644"/>
      <c r="U45" s="644"/>
      <c r="V45" s="645"/>
      <c r="W45" s="630"/>
      <c r="X45" s="509"/>
      <c r="Y45" s="509"/>
      <c r="Z45" s="509"/>
      <c r="AA45" s="631"/>
      <c r="AB45" s="632"/>
      <c r="AC45" s="632"/>
      <c r="AD45" s="485"/>
      <c r="AE45" s="486"/>
      <c r="AF45" s="486"/>
      <c r="AG45" s="486"/>
      <c r="AH45" s="487"/>
      <c r="AI45" s="633"/>
      <c r="AJ45" s="634"/>
      <c r="AM45" s="40">
        <f>+IF('（別紙１）原油換算シート【計画用】'!AM45&lt;&gt;"",'（別紙１）原油換算シート【計画用】'!AM45,"")</f>
        <v>31</v>
      </c>
      <c r="AN45" s="40" t="str">
        <f>+IF('（別紙１）原油換算シート【計画用】'!AN45&lt;&gt;"",'（別紙１）原油換算シート【計画用】'!AN45,"")</f>
        <v>A0013</v>
      </c>
      <c r="AO45" s="64" t="str">
        <f>+IF('（別紙１）原油換算シート【計画用】'!AO45&lt;&gt;"",'（別紙１）原油換算シート【計画用】'!AO45,"")</f>
        <v>(株)オプテージ(参考値)事業者全体</v>
      </c>
      <c r="AP45" s="65">
        <f>+IF('（別紙１）原油換算シート【計画用】'!AP45&lt;&gt;"",'（別紙１）原油換算シート【計画用】'!AP45,"")</f>
        <v>3.3300000000000002E-4</v>
      </c>
      <c r="AQ45" s="1" t="str">
        <f>+IF('（別紙１）原油換算シート【計画用】'!AQ45&lt;&gt;"",'（別紙１）原油換算シート【計画用】'!AQ45,"")</f>
        <v/>
      </c>
    </row>
    <row r="46" spans="2:43" ht="13.5" customHeight="1">
      <c r="B46" s="639" t="s">
        <v>66</v>
      </c>
      <c r="C46" s="640"/>
      <c r="D46" s="640"/>
      <c r="E46" s="640"/>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35" t="str">
        <f>IF(SUM(AD15:AH45)=0,"",SUM(AD15:AH45))</f>
        <v/>
      </c>
      <c r="AE46" s="636"/>
      <c r="AF46" s="636"/>
      <c r="AG46" s="636"/>
      <c r="AH46" s="636"/>
      <c r="AI46" s="562" t="s">
        <v>228</v>
      </c>
      <c r="AJ46" s="563"/>
      <c r="AM46" s="40">
        <f>+IF('（別紙１）原油換算シート【計画用】'!AM46&lt;&gt;"",'（別紙１）原油換算シート【計画用】'!AM46,"")</f>
        <v>32</v>
      </c>
      <c r="AN46" s="40" t="str">
        <f>+IF('（別紙１）原油換算シート【計画用】'!AN46&lt;&gt;"",'（別紙１）原油換算シート【計画用】'!AN46,"")</f>
        <v>A0014</v>
      </c>
      <c r="AO46" s="64" t="str">
        <f>+IF('（別紙１）原油換算シート【計画用】'!AO46&lt;&gt;"",'（別紙１）原油換算シート【計画用】'!AO46,"")</f>
        <v>エネサーブ(株)メニューA</v>
      </c>
      <c r="AP46" s="65">
        <f>+IF('（別紙１）原油換算シート【計画用】'!AP46&lt;&gt;"",'（別紙１）原油換算シート【計画用】'!AP46,"")</f>
        <v>0</v>
      </c>
      <c r="AQ46" s="1" t="str">
        <f>+IF('（別紙１）原油換算シート【計画用】'!AQ46&lt;&gt;"",'（別紙１）原油換算シート【計画用】'!AQ46,"")</f>
        <v/>
      </c>
    </row>
    <row r="47" spans="2:43" ht="13.5" customHeight="1" thickBot="1">
      <c r="B47" s="641"/>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37"/>
      <c r="AE47" s="638"/>
      <c r="AF47" s="638"/>
      <c r="AG47" s="638"/>
      <c r="AH47" s="638"/>
      <c r="AI47" s="564"/>
      <c r="AJ47" s="565"/>
      <c r="AM47" s="40">
        <f>+IF('（別紙１）原油換算シート【計画用】'!AM47&lt;&gt;"",'（別紙１）原油換算シート【計画用】'!AM47,"")</f>
        <v>33</v>
      </c>
      <c r="AN47" s="40" t="str">
        <f>+IF('（別紙１）原油換算シート【計画用】'!AN47&lt;&gt;"",'（別紙１）原油換算シート【計画用】'!AN47,"")</f>
        <v>A0014</v>
      </c>
      <c r="AO47" s="64" t="str">
        <f>+IF('（別紙１）原油換算シート【計画用】'!AO47&lt;&gt;"",'（別紙１）原油換算シート【計画用】'!AO47,"")</f>
        <v>エネサーブ(株)メニューB(残差)</v>
      </c>
      <c r="AP47" s="65">
        <f>+IF('（別紙１）原油換算シート【計画用】'!AP47&lt;&gt;"",'（別紙１）原油換算シート【計画用】'!AP47,"")</f>
        <v>6.6E-4</v>
      </c>
      <c r="AQ47" s="1" t="str">
        <f>+IF('（別紙１）原油換算シート【計画用】'!AQ47&lt;&gt;"",'（別紙１）原油換算シート【計画用】'!AQ47,"")</f>
        <v/>
      </c>
    </row>
    <row r="48" spans="2:43"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40" t="str">
        <f>+IF('（別紙１）原油換算シート【計画用】'!AN48&lt;&gt;"",'（別紙１）原油換算シート【計画用】'!AN48,"")</f>
        <v>A0014</v>
      </c>
      <c r="AO48" s="64" t="str">
        <f>+IF('（別紙１）原油換算シート【計画用】'!AO48&lt;&gt;"",'（別紙１）原油換算シート【計画用】'!AO48,"")</f>
        <v>エネサーブ(株)(参考値)事業者全体</v>
      </c>
      <c r="AP48" s="65">
        <f>+IF('（別紙１）原油換算シート【計画用】'!AP48&lt;&gt;"",'（別紙１）原油換算シート【計画用】'!AP48,"")</f>
        <v>2.8400000000000002E-4</v>
      </c>
      <c r="AQ48" s="1" t="str">
        <f>+IF('（別紙１）原油換算シート【計画用】'!AQ48&lt;&gt;"",'（別紙１）原油換算シート【計画用】'!AQ48,"")</f>
        <v/>
      </c>
    </row>
    <row r="49" spans="2:43" ht="13.5" customHeight="1">
      <c r="B49" s="1" t="s">
        <v>220</v>
      </c>
      <c r="C49" s="1">
        <v>1</v>
      </c>
      <c r="D49" s="104" t="s">
        <v>271</v>
      </c>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M49" s="40">
        <f>+IF('（別紙１）原油換算シート【計画用】'!AM49&lt;&gt;"",'（別紙１）原油換算シート【計画用】'!AM49,"")</f>
        <v>35</v>
      </c>
      <c r="AN49" s="40" t="str">
        <f>+IF('（別紙１）原油換算シート【計画用】'!AN49&lt;&gt;"",'（別紙１）原油換算シート【計画用】'!AN49,"")</f>
        <v>A0015</v>
      </c>
      <c r="AO49" s="64" t="str">
        <f>+IF('（別紙１）原油換算シート【計画用】'!AO49&lt;&gt;"",'（別紙１）原油換算シート【計画用】'!AO49,"")</f>
        <v>(株)エネワンでんきメニューA</v>
      </c>
      <c r="AP49" s="65">
        <f>+IF('（別紙１）原油換算シート【計画用】'!AP49&lt;&gt;"",'（別紙１）原油換算シート【計画用】'!AP49,"")</f>
        <v>4.0299999999999998E-4</v>
      </c>
      <c r="AQ49" s="1" t="str">
        <f>+IF('（別紙１）原油換算シート【計画用】'!AQ49&lt;&gt;"",'（別紙１）原油換算シート【計画用】'!AQ49,"")</f>
        <v/>
      </c>
    </row>
    <row r="50" spans="2:43" ht="13.5" customHeight="1">
      <c r="C50" s="1">
        <v>2</v>
      </c>
      <c r="D50" s="104" t="s">
        <v>221</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M50" s="40">
        <f>+IF('（別紙１）原油換算シート【計画用】'!AM50&lt;&gt;"",'（別紙１）原油換算シート【計画用】'!AM50,"")</f>
        <v>36</v>
      </c>
      <c r="AN50" s="40" t="str">
        <f>+IF('（別紙１）原油換算シート【計画用】'!AN50&lt;&gt;"",'（別紙１）原油換算シート【計画用】'!AN50,"")</f>
        <v>A0015</v>
      </c>
      <c r="AO50" s="64" t="str">
        <f>+IF('（別紙１）原油換算シート【計画用】'!AO50&lt;&gt;"",'（別紙１）原油換算シート【計画用】'!AO50,"")</f>
        <v>(株)エネワンでんきメニューB(残差)</v>
      </c>
      <c r="AP50" s="65">
        <f>+IF('（別紙１）原油換算シート【計画用】'!AP50&lt;&gt;"",'（別紙１）原油換算シート【計画用】'!AP50,"")</f>
        <v>3.79E-4</v>
      </c>
      <c r="AQ50" s="1" t="str">
        <f>+IF('（別紙１）原油換算シート【計画用】'!AQ50&lt;&gt;"",'（別紙１）原油換算シート【計画用】'!AQ50,"")</f>
        <v/>
      </c>
    </row>
    <row r="51" spans="2:43" ht="13.5" customHeight="1">
      <c r="C51" s="1">
        <v>3</v>
      </c>
      <c r="D51" s="193" t="s">
        <v>392</v>
      </c>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M51" s="40">
        <f>+IF('（別紙１）原油換算シート【計画用】'!AM51&lt;&gt;"",'（別紙１）原油換算シート【計画用】'!AM51,"")</f>
        <v>37</v>
      </c>
      <c r="AN51" s="40" t="str">
        <f>+IF('（別紙１）原油換算シート【計画用】'!AN51&lt;&gt;"",'（別紙１）原油換算シート【計画用】'!AN51,"")</f>
        <v>A0015</v>
      </c>
      <c r="AO51" s="64" t="str">
        <f>+IF('（別紙１）原油換算シート【計画用】'!AO51&lt;&gt;"",'（別紙１）原油換算シート【計画用】'!AO51,"")</f>
        <v>(株)エネワンでんき(参考値)事業者全体</v>
      </c>
      <c r="AP51" s="65">
        <f>+IF('（別紙１）原油換算シート【計画用】'!AP51&lt;&gt;"",'（別紙１）原油換算シート【計画用】'!AP51,"")</f>
        <v>3.79E-4</v>
      </c>
      <c r="AQ51" s="1" t="str">
        <f>+IF('（別紙１）原油換算シート【計画用】'!AQ51&lt;&gt;"",'（別紙１）原油換算シート【計画用】'!AQ51,"")</f>
        <v/>
      </c>
    </row>
    <row r="52" spans="2:43" ht="13.5" customHeight="1">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M52" s="40">
        <f>+IF('（別紙１）原油換算シート【計画用】'!AM52&lt;&gt;"",'（別紙１）原油換算シート【計画用】'!AM52,"")</f>
        <v>38</v>
      </c>
      <c r="AN52" s="40" t="str">
        <f>+IF('（別紙１）原油換算シート【計画用】'!AN52&lt;&gt;"",'（別紙１）原油換算シート【計画用】'!AN52,"")</f>
        <v>A0016</v>
      </c>
      <c r="AO52" s="64" t="str">
        <f>+IF('（別紙１）原油換算シート【計画用】'!AO52&lt;&gt;"",'（別紙１）原油換算シート【計画用】'!AO52,"")</f>
        <v>ミツウロコグリーンエネルギー(株)メニューA</v>
      </c>
      <c r="AP52" s="65">
        <f>+IF('（別紙１）原油換算シート【計画用】'!AP52&lt;&gt;"",'（別紙１）原油換算シート【計画用】'!AP52,"")</f>
        <v>0</v>
      </c>
      <c r="AQ52" s="1" t="str">
        <f>+IF('（別紙１）原油換算シート【計画用】'!AQ52&lt;&gt;"",'（別紙１）原油換算シート【計画用】'!AQ52,"")</f>
        <v/>
      </c>
    </row>
    <row r="53" spans="2:43" ht="13.5" customHeight="1">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M53" s="40">
        <f>+IF('（別紙１）原油換算シート【計画用】'!AM53&lt;&gt;"",'（別紙１）原油換算シート【計画用】'!AM53,"")</f>
        <v>39</v>
      </c>
      <c r="AN53" s="40" t="str">
        <f>+IF('（別紙１）原油換算シート【計画用】'!AN53&lt;&gt;"",'（別紙１）原油換算シート【計画用】'!AN53,"")</f>
        <v>A0016</v>
      </c>
      <c r="AO53" s="64" t="str">
        <f>+IF('（別紙１）原油換算シート【計画用】'!AO53&lt;&gt;"",'（別紙１）原油換算シート【計画用】'!AO53,"")</f>
        <v>ミツウロコグリーンエネルギー(株)メニューB</v>
      </c>
      <c r="AP53" s="65">
        <f>+IF('（別紙１）原油換算シート【計画用】'!AP53&lt;&gt;"",'（別紙１）原油換算シート【計画用】'!AP53,"")</f>
        <v>2.0000000000000001E-4</v>
      </c>
      <c r="AQ53" s="1" t="str">
        <f>+IF('（別紙１）原油換算シート【計画用】'!AQ53&lt;&gt;"",'（別紙１）原油換算シート【計画用】'!AQ53,"")</f>
        <v/>
      </c>
    </row>
    <row r="54" spans="2:43" ht="13.5" customHeight="1">
      <c r="H54" s="538" t="s">
        <v>393</v>
      </c>
      <c r="I54" s="538"/>
      <c r="J54" s="538"/>
      <c r="K54" s="538"/>
      <c r="L54" s="538"/>
      <c r="M54" s="538"/>
      <c r="N54" s="538"/>
      <c r="O54" s="538"/>
      <c r="P54" s="538"/>
      <c r="Q54" s="538" t="s">
        <v>397</v>
      </c>
      <c r="R54" s="538"/>
      <c r="S54" s="538"/>
      <c r="T54" s="538"/>
      <c r="U54" s="538"/>
      <c r="V54" s="538"/>
      <c r="W54" s="538"/>
      <c r="X54" s="538"/>
      <c r="Y54" s="538"/>
      <c r="Z54" s="538"/>
      <c r="AA54" s="538"/>
      <c r="AB54" s="538"/>
      <c r="AC54" s="538"/>
      <c r="AD54" s="538"/>
      <c r="AM54" s="40">
        <f>+IF('（別紙１）原油換算シート【計画用】'!AM54&lt;&gt;"",'（別紙１）原油換算シート【計画用】'!AM54,"")</f>
        <v>40</v>
      </c>
      <c r="AN54" s="40" t="str">
        <f>+IF('（別紙１）原油換算シート【計画用】'!AN54&lt;&gt;"",'（別紙１）原油換算シート【計画用】'!AN54,"")</f>
        <v>A0016</v>
      </c>
      <c r="AO54" s="64" t="str">
        <f>+IF('（別紙１）原油換算シート【計画用】'!AO54&lt;&gt;"",'（別紙１）原油換算シート【計画用】'!AO54,"")</f>
        <v>ミツウロコグリーンエネルギー(株)メニューC</v>
      </c>
      <c r="AP54" s="65">
        <f>+IF('（別紙１）原油換算シート【計画用】'!AP54&lt;&gt;"",'（別紙１）原油換算シート【計画用】'!AP54,"")</f>
        <v>0</v>
      </c>
      <c r="AQ54" s="1" t="str">
        <f>+IF('（別紙１）原油換算シート【計画用】'!AQ54&lt;&gt;"",'（別紙１）原油換算シート【計画用】'!AQ54,"")</f>
        <v/>
      </c>
    </row>
    <row r="55" spans="2:43" ht="13.5" customHeight="1">
      <c r="H55" s="538" t="s">
        <v>394</v>
      </c>
      <c r="I55" s="538"/>
      <c r="J55" s="538"/>
      <c r="K55" s="538"/>
      <c r="L55" s="538"/>
      <c r="M55" s="538"/>
      <c r="N55" s="538"/>
      <c r="O55" s="538"/>
      <c r="P55" s="538"/>
      <c r="Q55" s="538" t="s">
        <v>398</v>
      </c>
      <c r="R55" s="538"/>
      <c r="S55" s="538"/>
      <c r="T55" s="538"/>
      <c r="U55" s="538"/>
      <c r="V55" s="538"/>
      <c r="W55" s="538"/>
      <c r="X55" s="538"/>
      <c r="Y55" s="538"/>
      <c r="Z55" s="538"/>
      <c r="AA55" s="538"/>
      <c r="AB55" s="538"/>
      <c r="AC55" s="538"/>
      <c r="AD55" s="538"/>
      <c r="AM55" s="40">
        <f>+IF('（別紙１）原油換算シート【計画用】'!AM55&lt;&gt;"",'（別紙１）原油換算シート【計画用】'!AM55,"")</f>
        <v>41</v>
      </c>
      <c r="AN55" s="40" t="str">
        <f>+IF('（別紙１）原油換算シート【計画用】'!AN55&lt;&gt;"",'（別紙１）原油換算シート【計画用】'!AN55,"")</f>
        <v>A0016</v>
      </c>
      <c r="AO55" s="64" t="str">
        <f>+IF('（別紙１）原油換算シート【計画用】'!AO55&lt;&gt;"",'（別紙１）原油換算シート【計画用】'!AO55,"")</f>
        <v>ミツウロコグリーンエネルギー(株)メニューD</v>
      </c>
      <c r="AP55" s="65">
        <f>+IF('（別紙１）原油換算シート【計画用】'!AP55&lt;&gt;"",'（別紙１）原油換算シート【計画用】'!AP55,"")</f>
        <v>0</v>
      </c>
      <c r="AQ55" s="1" t="str">
        <f>+IF('（別紙１）原油換算シート【計画用】'!AQ55&lt;&gt;"",'（別紙１）原油換算シート【計画用】'!AQ55,"")</f>
        <v/>
      </c>
    </row>
    <row r="56" spans="2:43" ht="13.5" customHeight="1">
      <c r="H56" s="538" t="s">
        <v>395</v>
      </c>
      <c r="I56" s="538"/>
      <c r="J56" s="538"/>
      <c r="K56" s="538"/>
      <c r="L56" s="538"/>
      <c r="M56" s="538"/>
      <c r="N56" s="538"/>
      <c r="O56" s="538"/>
      <c r="P56" s="538"/>
      <c r="Q56" s="538" t="s">
        <v>399</v>
      </c>
      <c r="R56" s="538"/>
      <c r="S56" s="538"/>
      <c r="T56" s="538"/>
      <c r="U56" s="538"/>
      <c r="V56" s="538"/>
      <c r="W56" s="538"/>
      <c r="X56" s="538"/>
      <c r="Y56" s="538"/>
      <c r="Z56" s="538"/>
      <c r="AA56" s="538"/>
      <c r="AB56" s="538"/>
      <c r="AC56" s="538"/>
      <c r="AD56" s="538"/>
      <c r="AM56" s="40">
        <f>+IF('（別紙１）原油換算シート【計画用】'!AM56&lt;&gt;"",'（別紙１）原油換算シート【計画用】'!AM56,"")</f>
        <v>42</v>
      </c>
      <c r="AN56" s="40" t="str">
        <f>+IF('（別紙１）原油換算シート【計画用】'!AN56&lt;&gt;"",'（別紙１）原油換算シート【計画用】'!AN56,"")</f>
        <v>A0016</v>
      </c>
      <c r="AO56" s="64" t="str">
        <f>+IF('（別紙１）原油換算シート【計画用】'!AO56&lt;&gt;"",'（別紙１）原油換算シート【計画用】'!AO56,"")</f>
        <v>ミツウロコグリーンエネルギー(株)メニューE</v>
      </c>
      <c r="AP56" s="65">
        <f>+IF('（別紙１）原油換算シート【計画用】'!AP56&lt;&gt;"",'（別紙１）原油換算シート【計画用】'!AP56,"")</f>
        <v>2.5799999999999998E-4</v>
      </c>
      <c r="AQ56" s="1" t="str">
        <f>+IF('（別紙１）原油換算シート【計画用】'!AQ56&lt;&gt;"",'（別紙１）原油換算シート【計画用】'!AQ56,"")</f>
        <v/>
      </c>
    </row>
    <row r="57" spans="2:43" ht="13.5" customHeight="1">
      <c r="H57" s="538" t="s">
        <v>396</v>
      </c>
      <c r="I57" s="538"/>
      <c r="J57" s="538"/>
      <c r="K57" s="538"/>
      <c r="L57" s="538"/>
      <c r="M57" s="538"/>
      <c r="N57" s="538"/>
      <c r="O57" s="538"/>
      <c r="P57" s="538"/>
      <c r="Q57" s="538" t="s">
        <v>400</v>
      </c>
      <c r="R57" s="538"/>
      <c r="S57" s="538"/>
      <c r="T57" s="538"/>
      <c r="U57" s="538"/>
      <c r="V57" s="538"/>
      <c r="W57" s="538"/>
      <c r="X57" s="538"/>
      <c r="Y57" s="538"/>
      <c r="Z57" s="538"/>
      <c r="AA57" s="538"/>
      <c r="AB57" s="538"/>
      <c r="AC57" s="538"/>
      <c r="AD57" s="538"/>
      <c r="AM57" s="40">
        <f>+IF('（別紙１）原油換算シート【計画用】'!AM57&lt;&gt;"",'（別紙１）原油換算シート【計画用】'!AM57,"")</f>
        <v>43</v>
      </c>
      <c r="AN57" s="40" t="str">
        <f>+IF('（別紙１）原油換算シート【計画用】'!AN57&lt;&gt;"",'（別紙１）原油換算シート【計画用】'!AN57,"")</f>
        <v>A0016</v>
      </c>
      <c r="AO57" s="64" t="str">
        <f>+IF('（別紙１）原油換算シート【計画用】'!AO57&lt;&gt;"",'（別紙１）原油換算シート【計画用】'!AO57,"")</f>
        <v>ミツウロコグリーンエネルギー(株)メニューF</v>
      </c>
      <c r="AP57" s="65">
        <f>+IF('（別紙１）原油換算シート【計画用】'!AP57&lt;&gt;"",'（別紙１）原油換算シート【計画用】'!AP57,"")</f>
        <v>0</v>
      </c>
      <c r="AQ57" s="1" t="str">
        <f>+IF('（別紙１）原油換算シート【計画用】'!AQ57&lt;&gt;"",'（別紙１）原油換算シート【計画用】'!AQ57,"")</f>
        <v/>
      </c>
    </row>
    <row r="58" spans="2:43" ht="13.5" customHeight="1">
      <c r="D58" s="104" t="s">
        <v>402</v>
      </c>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M58" s="40">
        <f>+IF('（別紙１）原油換算シート【計画用】'!AM58&lt;&gt;"",'（別紙１）原油換算シート【計画用】'!AM58,"")</f>
        <v>44</v>
      </c>
      <c r="AN58" s="40" t="str">
        <f>+IF('（別紙１）原油換算シート【計画用】'!AN58&lt;&gt;"",'（別紙１）原油換算シート【計画用】'!AN58,"")</f>
        <v>A0016</v>
      </c>
      <c r="AO58" s="64" t="str">
        <f>+IF('（別紙１）原油換算シート【計画用】'!AO58&lt;&gt;"",'（別紙１）原油換算シート【計画用】'!AO58,"")</f>
        <v>ミツウロコグリーンエネルギー(株)メニューG</v>
      </c>
      <c r="AP58" s="65">
        <f>+IF('（別紙１）原油換算シート【計画用】'!AP58&lt;&gt;"",'（別紙１）原油換算シート【計画用】'!AP58,"")</f>
        <v>0</v>
      </c>
      <c r="AQ58" s="1" t="str">
        <f>+IF('（別紙１）原油換算シート【計画用】'!AQ58&lt;&gt;"",'（別紙１）原油換算シート【計画用】'!AQ58,"")</f>
        <v/>
      </c>
    </row>
    <row r="59" spans="2:43" ht="13.5" customHeight="1">
      <c r="C59" s="1">
        <v>4</v>
      </c>
      <c r="D59" s="193" t="s">
        <v>359</v>
      </c>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M59" s="40">
        <f>+IF('（別紙１）原油換算シート【計画用】'!AM59&lt;&gt;"",'（別紙１）原油換算シート【計画用】'!AM59,"")</f>
        <v>45</v>
      </c>
      <c r="AN59" s="40" t="str">
        <f>+IF('（別紙１）原油換算シート【計画用】'!AN59&lt;&gt;"",'（別紙１）原油換算シート【計画用】'!AN59,"")</f>
        <v>A0016</v>
      </c>
      <c r="AO59" s="64" t="str">
        <f>+IF('（別紙１）原油換算シート【計画用】'!AO59&lt;&gt;"",'（別紙１）原油換算シート【計画用】'!AO59,"")</f>
        <v>ミツウロコグリーンエネルギー(株)メニューH</v>
      </c>
      <c r="AP59" s="65">
        <f>+IF('（別紙１）原油換算シート【計画用】'!AP59&lt;&gt;"",'（別紙１）原油換算シート【計画用】'!AP59,"")</f>
        <v>0</v>
      </c>
      <c r="AQ59" s="1" t="str">
        <f>+IF('（別紙１）原油換算シート【計画用】'!AQ59&lt;&gt;"",'（別紙１）原油換算シート【計画用】'!AQ59,"")</f>
        <v/>
      </c>
    </row>
    <row r="60" spans="2:43" ht="13.5" customHeight="1">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M60" s="40">
        <f>+IF('（別紙１）原油換算シート【計画用】'!AM60&lt;&gt;"",'（別紙１）原油換算シート【計画用】'!AM60,"")</f>
        <v>46</v>
      </c>
      <c r="AN60" s="40" t="str">
        <f>+IF('（別紙１）原油換算シート【計画用】'!AN60&lt;&gt;"",'（別紙１）原油換算シート【計画用】'!AN60,"")</f>
        <v>A0016</v>
      </c>
      <c r="AO60" s="64" t="str">
        <f>+IF('（別紙１）原油換算シート【計画用】'!AO60&lt;&gt;"",'（別紙１）原油換算シート【計画用】'!AO60,"")</f>
        <v>ミツウロコグリーンエネルギー(株)メニューI</v>
      </c>
      <c r="AP60" s="65">
        <f>+IF('（別紙１）原油換算シート【計画用】'!AP60&lt;&gt;"",'（別紙１）原油換算シート【計画用】'!AP60,"")</f>
        <v>2.5799999999999998E-4</v>
      </c>
      <c r="AQ60" s="1" t="str">
        <f>+IF('（別紙１）原油換算シート【計画用】'!AQ60&lt;&gt;"",'（別紙１）原油換算シート【計画用】'!AQ60,"")</f>
        <v/>
      </c>
    </row>
    <row r="61" spans="2:43" ht="13.5" customHeight="1" thickBot="1">
      <c r="B61" s="1" t="s">
        <v>312</v>
      </c>
      <c r="K61" s="549" t="s">
        <v>280</v>
      </c>
      <c r="L61" s="549"/>
      <c r="M61" s="549"/>
      <c r="N61" s="549"/>
      <c r="O61" s="549"/>
      <c r="P61" s="549"/>
      <c r="Q61" s="549"/>
      <c r="R61" s="549"/>
      <c r="S61" s="549"/>
      <c r="T61" s="549"/>
      <c r="U61" s="549"/>
      <c r="V61" s="549"/>
      <c r="W61" s="549"/>
      <c r="X61" s="549"/>
      <c r="Y61" s="549"/>
      <c r="Z61" s="549"/>
      <c r="AA61" s="549"/>
      <c r="AB61" s="549"/>
      <c r="AC61" s="549"/>
      <c r="AD61" s="549"/>
      <c r="AE61" s="549"/>
      <c r="AF61" s="549"/>
      <c r="AG61" s="549"/>
      <c r="AH61" s="549"/>
      <c r="AI61" s="549"/>
      <c r="AJ61" s="549"/>
      <c r="AM61" s="40">
        <f>+IF('（別紙１）原油換算シート【計画用】'!AM61&lt;&gt;"",'（別紙１）原油換算シート【計画用】'!AM61,"")</f>
        <v>47</v>
      </c>
      <c r="AN61" s="40" t="str">
        <f>+IF('（別紙１）原油換算シート【計画用】'!AN61&lt;&gt;"",'（別紙１）原油換算シート【計画用】'!AN61,"")</f>
        <v>A0016</v>
      </c>
      <c r="AO61" s="64" t="str">
        <f>+IF('（別紙１）原油換算シート【計画用】'!AO61&lt;&gt;"",'（別紙１）原油換算シート【計画用】'!AO61,"")</f>
        <v>ミツウロコグリーンエネルギー(株)メニューJ</v>
      </c>
      <c r="AP61" s="65">
        <f>+IF('（別紙１）原油換算シート【計画用】'!AP61&lt;&gt;"",'（別紙１）原油換算シート【計画用】'!AP61,"")</f>
        <v>1.73E-4</v>
      </c>
      <c r="AQ61" s="1" t="str">
        <f>+IF('（別紙１）原油換算シート【計画用】'!AQ61&lt;&gt;"",'（別紙１）原油換算シート【計画用】'!AQ61,"")</f>
        <v/>
      </c>
    </row>
    <row r="62" spans="2:43">
      <c r="B62" s="506" t="s">
        <v>265</v>
      </c>
      <c r="C62" s="507"/>
      <c r="D62" s="507"/>
      <c r="E62" s="495"/>
      <c r="F62" s="511" t="str">
        <f>IF(報告提出書【3年目】!AB32="","",報告提出書【3年目】!AB32)</f>
        <v/>
      </c>
      <c r="G62" s="512"/>
      <c r="H62" s="512"/>
      <c r="I62" s="507" t="s">
        <v>264</v>
      </c>
      <c r="J62" s="539"/>
      <c r="K62" s="544" t="s">
        <v>401</v>
      </c>
      <c r="L62" s="507"/>
      <c r="M62" s="507"/>
      <c r="N62" s="507"/>
      <c r="O62" s="507"/>
      <c r="P62" s="507"/>
      <c r="Q62" s="507"/>
      <c r="R62" s="507"/>
      <c r="S62" s="545"/>
      <c r="T62" s="541"/>
      <c r="U62" s="542"/>
      <c r="V62" s="543"/>
      <c r="W62" s="27" t="s">
        <v>264</v>
      </c>
      <c r="X62" s="27"/>
      <c r="Y62" s="27"/>
      <c r="Z62" s="27"/>
      <c r="AA62" s="27"/>
      <c r="AB62" s="27"/>
      <c r="AC62" s="27"/>
      <c r="AD62" s="27"/>
      <c r="AE62" s="27"/>
      <c r="AF62" s="27"/>
      <c r="AG62" s="27"/>
      <c r="AH62" s="27"/>
      <c r="AI62" s="27"/>
      <c r="AJ62" s="28"/>
      <c r="AM62" s="40">
        <f>+IF('（別紙１）原油換算シート【計画用】'!AM62&lt;&gt;"",'（別紙１）原油換算シート【計画用】'!AM62,"")</f>
        <v>48</v>
      </c>
      <c r="AN62" s="40" t="str">
        <f>+IF('（別紙１）原油換算シート【計画用】'!AN62&lt;&gt;"",'（別紙１）原油換算シート【計画用】'!AN62,"")</f>
        <v>A0016</v>
      </c>
      <c r="AO62" s="64" t="str">
        <f>+IF('（別紙１）原油換算シート【計画用】'!AO62&lt;&gt;"",'（別紙１）原油換算シート【計画用】'!AO62,"")</f>
        <v>ミツウロコグリーンエネルギー(株)メニューK(残差)</v>
      </c>
      <c r="AP62" s="65">
        <f>+IF('（別紙１）原油換算シート【計画用】'!AP62&lt;&gt;"",'（別紙１）原油換算シート【計画用】'!AP62,"")</f>
        <v>4.3600000000000003E-4</v>
      </c>
      <c r="AQ62" s="1" t="str">
        <f>+IF('（別紙１）原油換算シート【計画用】'!AQ62&lt;&gt;"",'（別紙１）原油換算シート【計画用】'!AQ62,"")</f>
        <v/>
      </c>
    </row>
    <row r="63" spans="2:43" ht="16.5" customHeight="1" thickBot="1">
      <c r="B63" s="508"/>
      <c r="C63" s="509"/>
      <c r="D63" s="509"/>
      <c r="E63" s="510"/>
      <c r="F63" s="513"/>
      <c r="G63" s="514"/>
      <c r="H63" s="514"/>
      <c r="I63" s="509"/>
      <c r="J63" s="540"/>
      <c r="K63" s="651" t="s">
        <v>518</v>
      </c>
      <c r="L63" s="652"/>
      <c r="M63" s="652"/>
      <c r="N63" s="652"/>
      <c r="O63" s="652"/>
      <c r="P63" s="46"/>
      <c r="Q63" s="46" t="s">
        <v>519</v>
      </c>
      <c r="R63" s="476"/>
      <c r="S63" s="477"/>
      <c r="T63" s="48" t="s">
        <v>507</v>
      </c>
      <c r="U63" s="45"/>
      <c r="V63" s="47" t="s">
        <v>509</v>
      </c>
      <c r="W63" s="478"/>
      <c r="X63" s="477"/>
      <c r="Y63" s="48" t="s">
        <v>507</v>
      </c>
      <c r="Z63" s="45"/>
      <c r="AA63" s="47" t="s">
        <v>508</v>
      </c>
      <c r="AB63" s="478"/>
      <c r="AC63" s="477"/>
      <c r="AD63" s="48" t="s">
        <v>507</v>
      </c>
      <c r="AE63" s="48"/>
      <c r="AF63" s="49" t="s">
        <v>506</v>
      </c>
      <c r="AG63" s="478"/>
      <c r="AH63" s="477"/>
      <c r="AI63" s="39" t="s">
        <v>507</v>
      </c>
      <c r="AJ63" s="50" t="s">
        <v>511</v>
      </c>
      <c r="AM63" s="40">
        <f>+IF('（別紙１）原油換算シート【計画用】'!AM63&lt;&gt;"",'（別紙１）原油換算シート【計画用】'!AM63,"")</f>
        <v>49</v>
      </c>
      <c r="AN63" s="40" t="str">
        <f>+IF('（別紙１）原油換算シート【計画用】'!AN63&lt;&gt;"",'（別紙１）原油換算シート【計画用】'!AN63,"")</f>
        <v>A0016</v>
      </c>
      <c r="AO63" s="64" t="str">
        <f>+IF('（別紙１）原油換算シート【計画用】'!AO63&lt;&gt;"",'（別紙１）原油換算シート【計画用】'!AO63,"")</f>
        <v>ミツウロコグリーンエネルギー(株)(参考値)事業者全体</v>
      </c>
      <c r="AP63" s="65">
        <f>+IF('（別紙１）原油換算シート【計画用】'!AP63&lt;&gt;"",'（別紙１）原油換算シート【計画用】'!AP63,"")</f>
        <v>3.8699999999999997E-4</v>
      </c>
      <c r="AQ63" s="1" t="str">
        <f>+IF('（別紙１）原油換算シート【計画用】'!AQ63&lt;&gt;"",'（別紙１）原油換算シート【計画用】'!AQ63,"")</f>
        <v/>
      </c>
    </row>
    <row r="64" spans="2:43" ht="18.75" customHeight="1">
      <c r="B64" s="504" t="s">
        <v>520</v>
      </c>
      <c r="C64" s="504"/>
      <c r="D64" s="504"/>
      <c r="E64" s="504"/>
      <c r="F64" s="504"/>
      <c r="G64" s="504"/>
      <c r="H64" s="504"/>
      <c r="I64" s="504"/>
      <c r="J64" s="504"/>
      <c r="K64" s="504"/>
      <c r="L64" s="504"/>
      <c r="M64" s="504"/>
      <c r="N64" s="504"/>
      <c r="O64" s="504"/>
      <c r="P64" s="504"/>
      <c r="Q64" s="504"/>
      <c r="R64" s="504"/>
      <c r="S64" s="504"/>
      <c r="T64" s="504"/>
      <c r="U64" s="504"/>
      <c r="V64" s="504"/>
      <c r="W64" s="504"/>
      <c r="X64" s="504"/>
      <c r="Y64" s="504"/>
      <c r="Z64" s="504"/>
      <c r="AA64" s="504"/>
      <c r="AB64" s="504"/>
      <c r="AC64" s="504"/>
      <c r="AD64" s="504"/>
      <c r="AE64" s="504"/>
      <c r="AF64" s="504"/>
      <c r="AG64" s="504"/>
      <c r="AH64" s="504"/>
      <c r="AI64" s="504"/>
      <c r="AJ64" s="504"/>
      <c r="AM64" s="40">
        <f>+IF('（別紙１）原油換算シート【計画用】'!AM64&lt;&gt;"",'（別紙１）原油換算シート【計画用】'!AM64,"")</f>
        <v>50</v>
      </c>
      <c r="AN64" s="40" t="str">
        <f>+IF('（別紙１）原油換算シート【計画用】'!AN64&lt;&gt;"",'（別紙１）原油換算シート【計画用】'!AN64,"")</f>
        <v>A0017</v>
      </c>
      <c r="AO64" s="64" t="str">
        <f>+IF('（別紙１）原油換算シート【計画用】'!AO64&lt;&gt;"",'（別紙１）原油換算シート【計画用】'!AO64,"")</f>
        <v>(株)リエネメニューA</v>
      </c>
      <c r="AP64" s="65">
        <f>+IF('（別紙１）原油換算シート【計画用】'!AP64&lt;&gt;"",'（別紙１）原油換算シート【計画用】'!AP64,"")</f>
        <v>0</v>
      </c>
      <c r="AQ64" s="1" t="str">
        <f>+IF('（別紙１）原油換算シート【計画用】'!AQ64&lt;&gt;"",'（別紙１）原油換算シート【計画用】'!AQ64,"")</f>
        <v/>
      </c>
    </row>
    <row r="65" spans="2:43" ht="9.75" customHeight="1">
      <c r="B65" s="505"/>
      <c r="C65" s="505"/>
      <c r="D65" s="505"/>
      <c r="E65" s="505"/>
      <c r="F65" s="505"/>
      <c r="G65" s="505"/>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M65" s="40">
        <f>+IF('（別紙１）原油換算シート【計画用】'!AM65&lt;&gt;"",'（別紙１）原油換算シート【計画用】'!AM65,"")</f>
        <v>51</v>
      </c>
      <c r="AN65" s="40" t="str">
        <f>+IF('（別紙１）原油換算シート【計画用】'!AN65&lt;&gt;"",'（別紙１）原油換算シート【計画用】'!AN65,"")</f>
        <v>A0017</v>
      </c>
      <c r="AO65" s="64" t="str">
        <f>+IF('（別紙１）原油換算シート【計画用】'!AO65&lt;&gt;"",'（別紙１）原油換算シート【計画用】'!AO65,"")</f>
        <v>(株)リエネメニューB</v>
      </c>
      <c r="AP65" s="65">
        <f>+IF('（別紙１）原油換算シート【計画用】'!AP65&lt;&gt;"",'（別紙１）原油換算シート【計画用】'!AP65,"")</f>
        <v>0</v>
      </c>
      <c r="AQ65" s="1" t="str">
        <f>+IF('（別紙１）原油換算シート【計画用】'!AQ65&lt;&gt;"",'（別紙１）原油換算シート【計画用】'!AQ65,"")</f>
        <v/>
      </c>
    </row>
    <row r="66" spans="2:43" ht="9.75" customHeight="1">
      <c r="B66" s="505"/>
      <c r="C66" s="505"/>
      <c r="D66" s="505"/>
      <c r="E66" s="505"/>
      <c r="F66" s="505"/>
      <c r="G66" s="505"/>
      <c r="H66" s="505"/>
      <c r="I66" s="505"/>
      <c r="J66" s="505"/>
      <c r="K66" s="505"/>
      <c r="L66" s="505"/>
      <c r="M66" s="505"/>
      <c r="N66" s="505"/>
      <c r="O66" s="505"/>
      <c r="P66" s="505"/>
      <c r="Q66" s="505"/>
      <c r="R66" s="505"/>
      <c r="S66" s="505"/>
      <c r="T66" s="505"/>
      <c r="U66" s="505"/>
      <c r="V66" s="505"/>
      <c r="W66" s="505"/>
      <c r="X66" s="505"/>
      <c r="Y66" s="505"/>
      <c r="Z66" s="505"/>
      <c r="AA66" s="505"/>
      <c r="AB66" s="505"/>
      <c r="AC66" s="505"/>
      <c r="AD66" s="505"/>
      <c r="AE66" s="505"/>
      <c r="AF66" s="505"/>
      <c r="AG66" s="505"/>
      <c r="AH66" s="505"/>
      <c r="AI66" s="505"/>
      <c r="AJ66" s="505"/>
      <c r="AM66" s="40">
        <f>+IF('（別紙１）原油換算シート【計画用】'!AM66&lt;&gt;"",'（別紙１）原油換算シート【計画用】'!AM66,"")</f>
        <v>52</v>
      </c>
      <c r="AN66" s="40" t="str">
        <f>+IF('（別紙１）原油換算シート【計画用】'!AN66&lt;&gt;"",'（別紙１）原油換算シート【計画用】'!AN66,"")</f>
        <v>A0017</v>
      </c>
      <c r="AO66" s="64" t="str">
        <f>+IF('（別紙１）原油換算シート【計画用】'!AO66&lt;&gt;"",'（別紙１）原油換算シート【計画用】'!AO66,"")</f>
        <v>(株)リエネメニューC(残差)</v>
      </c>
      <c r="AP66" s="65">
        <f>+IF('（別紙１）原油換算シート【計画用】'!AP66&lt;&gt;"",'（別紙１）原油換算シート【計画用】'!AP66,"")</f>
        <v>5.9199999999999997E-4</v>
      </c>
      <c r="AQ66" s="1" t="str">
        <f>+IF('（別紙１）原油換算シート【計画用】'!AQ66&lt;&gt;"",'（別紙１）原油換算シート【計画用】'!AQ66,"")</f>
        <v/>
      </c>
    </row>
    <row r="67" spans="2:43">
      <c r="AM67" s="40">
        <f>+IF('（別紙１）原油換算シート【計画用】'!AM67&lt;&gt;"",'（別紙１）原油換算シート【計画用】'!AM67,"")</f>
        <v>53</v>
      </c>
      <c r="AN67" s="40" t="str">
        <f>+IF('（別紙１）原油換算シート【計画用】'!AN67&lt;&gt;"",'（別紙１）原油換算シート【計画用】'!AN67,"")</f>
        <v>A0017</v>
      </c>
      <c r="AO67" s="64" t="str">
        <f>+IF('（別紙１）原油換算シート【計画用】'!AO67&lt;&gt;"",'（別紙１）原油換算シート【計画用】'!AO67,"")</f>
        <v>(株)リエネ(参考値)事業者全体</v>
      </c>
      <c r="AP67" s="65">
        <f>+IF('（別紙１）原油換算シート【計画用】'!AP67&lt;&gt;"",'（別紙１）原油換算シート【計画用】'!AP67,"")</f>
        <v>2.8499999999999999E-4</v>
      </c>
      <c r="AQ67" s="1" t="str">
        <f>+IF('（別紙１）原油換算シート【計画用】'!AQ67&lt;&gt;"",'（別紙１）原油換算シート【計画用】'!AQ67,"")</f>
        <v/>
      </c>
    </row>
    <row r="68" spans="2:43">
      <c r="AM68" s="40">
        <f>+IF('（別紙１）原油換算シート【計画用】'!AM68&lt;&gt;"",'（別紙１）原油換算シート【計画用】'!AM68,"")</f>
        <v>54</v>
      </c>
      <c r="AN68" s="40" t="str">
        <f>+IF('（別紙１）原油換算シート【計画用】'!AN68&lt;&gt;"",'（別紙１）原油換算シート【計画用】'!AN68,"")</f>
        <v>A0018</v>
      </c>
      <c r="AO68" s="64" t="str">
        <f>+IF('（別紙１）原油換算シート【計画用】'!AO68&lt;&gt;"",'（別紙１）原油換算シート【計画用】'!AO68,"")</f>
        <v>ネクストパワーやまと(株)メニューA</v>
      </c>
      <c r="AP68" s="65">
        <f>+IF('（別紙１）原油換算シート【計画用】'!AP68&lt;&gt;"",'（別紙１）原油換算シート【計画用】'!AP68,"")</f>
        <v>0</v>
      </c>
      <c r="AQ68" s="1" t="str">
        <f>+IF('（別紙１）原油換算シート【計画用】'!AQ68&lt;&gt;"",'（別紙１）原油換算シート【計画用】'!AQ68,"")</f>
        <v/>
      </c>
    </row>
    <row r="69" spans="2:43">
      <c r="AM69" s="40">
        <f>+IF('（別紙１）原油換算シート【計画用】'!AM69&lt;&gt;"",'（別紙１）原油換算シート【計画用】'!AM69,"")</f>
        <v>55</v>
      </c>
      <c r="AN69" s="40" t="str">
        <f>+IF('（別紙１）原油換算シート【計画用】'!AN69&lt;&gt;"",'（別紙１）原油換算シート【計画用】'!AN69,"")</f>
        <v>A0018</v>
      </c>
      <c r="AO69" s="64" t="str">
        <f>+IF('（別紙１）原油換算シート【計画用】'!AO69&lt;&gt;"",'（別紙１）原油換算シート【計画用】'!AO69,"")</f>
        <v>ネクストパワーやまと(株)メニューB</v>
      </c>
      <c r="AP69" s="65">
        <f>+IF('（別紙１）原油換算シート【計画用】'!AP69&lt;&gt;"",'（別紙１）原油換算シート【計画用】'!AP69,"")</f>
        <v>2.4499999999999999E-4</v>
      </c>
      <c r="AQ69" s="1" t="str">
        <f>+IF('（別紙１）原油換算シート【計画用】'!AQ69&lt;&gt;"",'（別紙１）原油換算シート【計画用】'!AQ69,"")</f>
        <v/>
      </c>
    </row>
    <row r="70" spans="2:43">
      <c r="AM70" s="40">
        <f>+IF('（別紙１）原油換算シート【計画用】'!AM70&lt;&gt;"",'（別紙１）原油換算シート【計画用】'!AM70,"")</f>
        <v>56</v>
      </c>
      <c r="AN70" s="40" t="str">
        <f>+IF('（別紙１）原油換算シート【計画用】'!AN70&lt;&gt;"",'（別紙１）原油換算シート【計画用】'!AN70,"")</f>
        <v>A0018</v>
      </c>
      <c r="AO70" s="64" t="str">
        <f>+IF('（別紙１）原油換算シート【計画用】'!AO70&lt;&gt;"",'（別紙１）原油換算シート【計画用】'!AO70,"")</f>
        <v>ネクストパワーやまと(株)メニューC(残差)</v>
      </c>
      <c r="AP70" s="65">
        <f>+IF('（別紙１）原油換算シート【計画用】'!AP70&lt;&gt;"",'（別紙１）原油換算シート【計画用】'!AP70,"")</f>
        <v>4.7800000000000002E-4</v>
      </c>
      <c r="AQ70" s="1" t="str">
        <f>+IF('（別紙１）原油換算シート【計画用】'!AQ70&lt;&gt;"",'（別紙１）原油換算シート【計画用】'!AQ70,"")</f>
        <v/>
      </c>
    </row>
    <row r="71" spans="2:43">
      <c r="AM71" s="40">
        <f>+IF('（別紙１）原油換算シート【計画用】'!AM71&lt;&gt;"",'（別紙１）原油換算シート【計画用】'!AM71,"")</f>
        <v>57</v>
      </c>
      <c r="AN71" s="40" t="str">
        <f>+IF('（別紙１）原油換算シート【計画用】'!AN71&lt;&gt;"",'（別紙１）原油換算シート【計画用】'!AN71,"")</f>
        <v>A0018</v>
      </c>
      <c r="AO71" s="64" t="str">
        <f>+IF('（別紙１）原油換算シート【計画用】'!AO71&lt;&gt;"",'（別紙１）原油換算シート【計画用】'!AO71,"")</f>
        <v>ネクストパワーやまと(株)(参考値)事業者全体</v>
      </c>
      <c r="AP71" s="65">
        <f>+IF('（別紙１）原油換算シート【計画用】'!AP71&lt;&gt;"",'（別紙１）原油換算シート【計画用】'!AP71,"")</f>
        <v>4.75E-4</v>
      </c>
      <c r="AQ71" s="1" t="str">
        <f>+IF('（別紙１）原油換算シート【計画用】'!AQ71&lt;&gt;"",'（別紙１）原油換算シート【計画用】'!AQ71,"")</f>
        <v/>
      </c>
    </row>
    <row r="72" spans="2:43">
      <c r="AM72" s="40">
        <f>+IF('（別紙１）原油換算シート【計画用】'!AM72&lt;&gt;"",'（別紙１）原油換算シート【計画用】'!AM72,"")</f>
        <v>58</v>
      </c>
      <c r="AN72" s="40" t="str">
        <f>+IF('（別紙１）原油換算シート【計画用】'!AN72&lt;&gt;"",'（別紙１）原油換算シート【計画用】'!AN72,"")</f>
        <v>A0019</v>
      </c>
      <c r="AO72" s="64" t="str">
        <f>+IF('（別紙１）原油換算シート【計画用】'!AO72&lt;&gt;"",'（別紙１）原油換算シート【計画用】'!AO72,"")</f>
        <v>日本テクノ(株)メニューA</v>
      </c>
      <c r="AP72" s="65">
        <f>+IF('（別紙１）原油換算シート【計画用】'!AP72&lt;&gt;"",'（別紙１）原油換算シート【計画用】'!AP72,"")</f>
        <v>0</v>
      </c>
      <c r="AQ72" s="1" t="str">
        <f>+IF('（別紙１）原油換算シート【計画用】'!AQ72&lt;&gt;"",'（別紙１）原油換算シート【計画用】'!AQ72,"")</f>
        <v/>
      </c>
    </row>
    <row r="73" spans="2:43">
      <c r="AM73" s="40">
        <f>+IF('（別紙１）原油換算シート【計画用】'!AM73&lt;&gt;"",'（別紙１）原油換算シート【計画用】'!AM73,"")</f>
        <v>59</v>
      </c>
      <c r="AN73" s="40" t="str">
        <f>+IF('（別紙１）原油換算シート【計画用】'!AN73&lt;&gt;"",'（別紙１）原油換算シート【計画用】'!AN73,"")</f>
        <v>A0019</v>
      </c>
      <c r="AO73" s="64" t="str">
        <f>+IF('（別紙１）原油換算シート【計画用】'!AO73&lt;&gt;"",'（別紙１）原油換算シート【計画用】'!AO73,"")</f>
        <v>日本テクノ(株)メニューB(残差)</v>
      </c>
      <c r="AP73" s="65">
        <f>+IF('（別紙１）原油換算シート【計画用】'!AP73&lt;&gt;"",'（別紙１）原油換算シート【計画用】'!AP73,"")</f>
        <v>4.2000000000000002E-4</v>
      </c>
      <c r="AQ73" s="1" t="str">
        <f>+IF('（別紙１）原油換算シート【計画用】'!AQ73&lt;&gt;"",'（別紙１）原油換算シート【計画用】'!AQ73,"")</f>
        <v/>
      </c>
    </row>
    <row r="74" spans="2:43">
      <c r="AM74" s="40">
        <f>+IF('（別紙１）原油換算シート【計画用】'!AM74&lt;&gt;"",'（別紙１）原油換算シート【計画用】'!AM74,"")</f>
        <v>60</v>
      </c>
      <c r="AN74" s="40" t="str">
        <f>+IF('（別紙１）原油換算シート【計画用】'!AN74&lt;&gt;"",'（別紙１）原油換算シート【計画用】'!AN74,"")</f>
        <v>A0019</v>
      </c>
      <c r="AO74" s="64" t="str">
        <f>+IF('（別紙１）原油換算シート【計画用】'!AO74&lt;&gt;"",'（別紙１）原油換算シート【計画用】'!AO74,"")</f>
        <v>日本テクノ(株)(参考値)事業者全体</v>
      </c>
      <c r="AP74" s="65">
        <f>+IF('（別紙１）原油換算シート【計画用】'!AP74&lt;&gt;"",'（別紙１）原油換算シート【計画用】'!AP74,"")</f>
        <v>2.4000000000000001E-4</v>
      </c>
      <c r="AQ74" s="1" t="str">
        <f>+IF('（別紙１）原油換算シート【計画用】'!AQ74&lt;&gt;"",'（別紙１）原油換算シート【計画用】'!AQ74,"")</f>
        <v/>
      </c>
    </row>
    <row r="75" spans="2:43">
      <c r="AM75" s="40">
        <f>+IF('（別紙１）原油換算シート【計画用】'!AM75&lt;&gt;"",'（別紙１）原油換算シート【計画用】'!AM75,"")</f>
        <v>61</v>
      </c>
      <c r="AN75" s="40" t="str">
        <f>+IF('（別紙１）原油換算シート【計画用】'!AN75&lt;&gt;"",'（別紙１）原油換算シート【計画用】'!AN75,"")</f>
        <v>A0020</v>
      </c>
      <c r="AO75" s="64" t="str">
        <f>+IF('（別紙１）原油換算シート【計画用】'!AO75&lt;&gt;"",'（別紙１）原油換算シート【計画用】'!AO75,"")</f>
        <v>中央電力エナジー(株)メニューA</v>
      </c>
      <c r="AP75" s="65">
        <f>+IF('（別紙１）原油換算シート【計画用】'!AP75&lt;&gt;"",'（別紙１）原油換算シート【計画用】'!AP75,"")</f>
        <v>0</v>
      </c>
      <c r="AQ75" s="1" t="str">
        <f>+IF('（別紙１）原油換算シート【計画用】'!AQ75&lt;&gt;"",'（別紙１）原油換算シート【計画用】'!AQ75,"")</f>
        <v/>
      </c>
    </row>
    <row r="76" spans="2:43">
      <c r="AM76" s="40">
        <f>+IF('（別紙１）原油換算シート【計画用】'!AM76&lt;&gt;"",'（別紙１）原油換算シート【計画用】'!AM76,"")</f>
        <v>62</v>
      </c>
      <c r="AN76" s="40" t="str">
        <f>+IF('（別紙１）原油換算シート【計画用】'!AN76&lt;&gt;"",'（別紙１）原油換算シート【計画用】'!AN76,"")</f>
        <v>A0020</v>
      </c>
      <c r="AO76" s="64" t="str">
        <f>+IF('（別紙１）原油換算シート【計画用】'!AO76&lt;&gt;"",'（別紙１）原油換算シート【計画用】'!AO76,"")</f>
        <v>中央電力エナジー(株)メニューB</v>
      </c>
      <c r="AP76" s="65">
        <f>+IF('（別紙１）原油換算シート【計画用】'!AP76&lt;&gt;"",'（別紙１）原油換算シート【計画用】'!AP76,"")</f>
        <v>0</v>
      </c>
      <c r="AQ76" s="1" t="str">
        <f>+IF('（別紙１）原油換算シート【計画用】'!AQ76&lt;&gt;"",'（別紙１）原油換算シート【計画用】'!AQ76,"")</f>
        <v/>
      </c>
    </row>
    <row r="77" spans="2:43">
      <c r="AM77" s="40">
        <f>+IF('（別紙１）原油換算シート【計画用】'!AM77&lt;&gt;"",'（別紙１）原油換算シート【計画用】'!AM77,"")</f>
        <v>63</v>
      </c>
      <c r="AN77" s="40" t="str">
        <f>+IF('（別紙１）原油換算シート【計画用】'!AN77&lt;&gt;"",'（別紙１）原油換算シート【計画用】'!AN77,"")</f>
        <v>A0020</v>
      </c>
      <c r="AO77" s="64" t="str">
        <f>+IF('（別紙１）原油換算シート【計画用】'!AO77&lt;&gt;"",'（別紙１）原油換算シート【計画用】'!AO77,"")</f>
        <v>中央電力エナジー(株)メニューC</v>
      </c>
      <c r="AP77" s="65">
        <f>+IF('（別紙１）原油換算シート【計画用】'!AP77&lt;&gt;"",'（別紙１）原油換算シート【計画用】'!AP77,"")</f>
        <v>0</v>
      </c>
      <c r="AQ77" s="1" t="str">
        <f>+IF('（別紙１）原油換算シート【計画用】'!AQ77&lt;&gt;"",'（別紙１）原油換算シート【計画用】'!AQ77,"")</f>
        <v/>
      </c>
    </row>
    <row r="78" spans="2:43">
      <c r="AM78" s="40">
        <f>+IF('（別紙１）原油換算シート【計画用】'!AM78&lt;&gt;"",'（別紙１）原油換算シート【計画用】'!AM78,"")</f>
        <v>64</v>
      </c>
      <c r="AN78" s="40" t="str">
        <f>+IF('（別紙１）原油換算シート【計画用】'!AN78&lt;&gt;"",'（別紙１）原油換算シート【計画用】'!AN78,"")</f>
        <v>A0020</v>
      </c>
      <c r="AO78" s="64" t="str">
        <f>+IF('（別紙１）原油換算シート【計画用】'!AO78&lt;&gt;"",'（別紙１）原油換算シート【計画用】'!AO78,"")</f>
        <v>中央電力エナジー(株)メニューD(残差)</v>
      </c>
      <c r="AP78" s="65">
        <f>+IF('（別紙１）原油換算シート【計画用】'!AP78&lt;&gt;"",'（別紙１）原油換算シート【計画用】'!AP78,"")</f>
        <v>6.5099999999999999E-4</v>
      </c>
      <c r="AQ78" s="1" t="str">
        <f>+IF('（別紙１）原油換算シート【計画用】'!AQ78&lt;&gt;"",'（別紙１）原油換算シート【計画用】'!AQ78,"")</f>
        <v/>
      </c>
    </row>
    <row r="79" spans="2:43">
      <c r="AM79" s="40">
        <f>+IF('（別紙１）原油換算シート【計画用】'!AM79&lt;&gt;"",'（別紙１）原油換算シート【計画用】'!AM79,"")</f>
        <v>65</v>
      </c>
      <c r="AN79" s="40" t="str">
        <f>+IF('（別紙１）原油換算シート【計画用】'!AN79&lt;&gt;"",'（別紙１）原油換算シート【計画用】'!AN79,"")</f>
        <v>A0020</v>
      </c>
      <c r="AO79" s="64" t="str">
        <f>+IF('（別紙１）原油換算シート【計画用】'!AO79&lt;&gt;"",'（別紙１）原油換算シート【計画用】'!AO79,"")</f>
        <v>中央電力エナジー(株)(参考値)事業者全体</v>
      </c>
      <c r="AP79" s="65">
        <f>+IF('（別紙１）原油換算シート【計画用】'!AP79&lt;&gt;"",'（別紙１）原油換算シート【計画用】'!AP79,"")</f>
        <v>2.9799999999999998E-4</v>
      </c>
      <c r="AQ79" s="1" t="str">
        <f>+IF('（別紙１）原油換算シート【計画用】'!AQ79&lt;&gt;"",'（別紙１）原油換算シート【計画用】'!AQ79,"")</f>
        <v/>
      </c>
    </row>
    <row r="80" spans="2:43">
      <c r="AM80" s="40">
        <f>+IF('（別紙１）原油換算シート【計画用】'!AM80&lt;&gt;"",'（別紙１）原油換算シート【計画用】'!AM80,"")</f>
        <v>66</v>
      </c>
      <c r="AN80" s="40" t="str">
        <f>+IF('（別紙１）原油換算シート【計画用】'!AN80&lt;&gt;"",'（別紙１）原油換算シート【計画用】'!AN80,"")</f>
        <v>A0021</v>
      </c>
      <c r="AO80" s="64" t="str">
        <f>+IF('（別紙１）原油換算シート【計画用】'!AO80&lt;&gt;"",'（別紙１）原油換算シート【計画用】'!AO80,"")</f>
        <v>(株)LooopメニューA</v>
      </c>
      <c r="AP80" s="65">
        <f>+IF('（別紙１）原油換算シート【計画用】'!AP80&lt;&gt;"",'（別紙１）原油換算シート【計画用】'!AP80,"")</f>
        <v>0</v>
      </c>
      <c r="AQ80" s="1" t="str">
        <f>+IF('（別紙１）原油換算シート【計画用】'!AQ80&lt;&gt;"",'（別紙１）原油換算シート【計画用】'!AQ80,"")</f>
        <v/>
      </c>
    </row>
    <row r="81" spans="39:43">
      <c r="AM81" s="40">
        <f>+IF('（別紙１）原油換算シート【計画用】'!AM81&lt;&gt;"",'（別紙１）原油換算シート【計画用】'!AM81,"")</f>
        <v>67</v>
      </c>
      <c r="AN81" s="40" t="str">
        <f>+IF('（別紙１）原油換算シート【計画用】'!AN81&lt;&gt;"",'（別紙１）原油換算シート【計画用】'!AN81,"")</f>
        <v>A0021</v>
      </c>
      <c r="AO81" s="64" t="str">
        <f>+IF('（別紙１）原油換算シート【計画用】'!AO81&lt;&gt;"",'（別紙１）原油換算シート【計画用】'!AO81,"")</f>
        <v>(株)LooopメニューB</v>
      </c>
      <c r="AP81" s="65">
        <f>+IF('（別紙１）原油換算シート【計画用】'!AP81&lt;&gt;"",'（別紙１）原油換算シート【計画用】'!AP81,"")</f>
        <v>1.73E-4</v>
      </c>
      <c r="AQ81" s="1" t="str">
        <f>+IF('（別紙１）原油換算シート【計画用】'!AQ81&lt;&gt;"",'（別紙１）原油換算シート【計画用】'!AQ81,"")</f>
        <v/>
      </c>
    </row>
    <row r="82" spans="39:43">
      <c r="AM82" s="40">
        <f>+IF('（別紙１）原油換算シート【計画用】'!AM82&lt;&gt;"",'（別紙１）原油換算シート【計画用】'!AM82,"")</f>
        <v>68</v>
      </c>
      <c r="AN82" s="40" t="str">
        <f>+IF('（別紙１）原油換算シート【計画用】'!AN82&lt;&gt;"",'（別紙１）原油換算シート【計画用】'!AN82,"")</f>
        <v>A0021</v>
      </c>
      <c r="AO82" s="64" t="str">
        <f>+IF('（別紙１）原油換算シート【計画用】'!AO82&lt;&gt;"",'（別紙１）原油換算シート【計画用】'!AO82,"")</f>
        <v>(株)LooopメニューC(残差)</v>
      </c>
      <c r="AP82" s="65">
        <f>+IF('（別紙１）原油換算シート【計画用】'!AP82&lt;&gt;"",'（別紙１）原油換算シート【計画用】'!AP82,"")</f>
        <v>5.9599999999999996E-4</v>
      </c>
      <c r="AQ82" s="1" t="str">
        <f>+IF('（別紙１）原油換算シート【計画用】'!AQ82&lt;&gt;"",'（別紙１）原油換算シート【計画用】'!AQ82,"")</f>
        <v/>
      </c>
    </row>
    <row r="83" spans="39:43">
      <c r="AM83" s="40">
        <f>+IF('（別紙１）原油換算シート【計画用】'!AM83&lt;&gt;"",'（別紙１）原油換算シート【計画用】'!AM83,"")</f>
        <v>69</v>
      </c>
      <c r="AN83" s="40" t="str">
        <f>+IF('（別紙１）原油換算シート【計画用】'!AN83&lt;&gt;"",'（別紙１）原油換算シート【計画用】'!AN83,"")</f>
        <v>A0021</v>
      </c>
      <c r="AO83" s="64" t="str">
        <f>+IF('（別紙１）原油換算シート【計画用】'!AO83&lt;&gt;"",'（別紙１）原油換算シート【計画用】'!AO83,"")</f>
        <v>(株)Looop(参考値)事業者全体</v>
      </c>
      <c r="AP83" s="65">
        <f>+IF('（別紙１）原油換算シート【計画用】'!AP83&lt;&gt;"",'（別紙１）原油換算シート【計画用】'!AP83,"")</f>
        <v>5.8699999999999996E-4</v>
      </c>
      <c r="AQ83" s="1" t="str">
        <f>+IF('（別紙１）原油換算シート【計画用】'!AQ83&lt;&gt;"",'（別紙１）原油換算シート【計画用】'!AQ83,"")</f>
        <v/>
      </c>
    </row>
    <row r="84" spans="39:43">
      <c r="AM84" s="40">
        <f>+IF('（別紙１）原油換算シート【計画用】'!AM84&lt;&gt;"",'（別紙１）原油換算シート【計画用】'!AM84,"")</f>
        <v>70</v>
      </c>
      <c r="AN84" s="40" t="str">
        <f>+IF('（別紙１）原油換算シート【計画用】'!AN84&lt;&gt;"",'（別紙１）原油換算シート【計画用】'!AN84,"")</f>
        <v>A0023</v>
      </c>
      <c r="AO84" s="64" t="str">
        <f>+IF('（別紙１）原油換算シート【計画用】'!AO84&lt;&gt;"",'（別紙１）原油換算シート【計画用】'!AO84,"")</f>
        <v>(株)ナンワ(旧：(株)ナンワエナジー)</v>
      </c>
      <c r="AP84" s="65">
        <f>+IF('（別紙１）原油換算シート【計画用】'!AP84&lt;&gt;"",'（別紙１）原油換算シート【計画用】'!AP84,"")</f>
        <v>6.5300000000000004E-4</v>
      </c>
      <c r="AQ84" s="1" t="str">
        <f>+IF('（別紙１）原油換算シート【計画用】'!AQ84&lt;&gt;"",'（別紙１）原油換算シート【計画用】'!AQ84,"")</f>
        <v/>
      </c>
    </row>
    <row r="85" spans="39:43">
      <c r="AM85" s="40">
        <f>+IF('（別紙１）原油換算シート【計画用】'!AM85&lt;&gt;"",'（別紙１）原油換算シート【計画用】'!AM85,"")</f>
        <v>71</v>
      </c>
      <c r="AN85" s="40" t="str">
        <f>+IF('（別紙１）原油換算シート【計画用】'!AN85&lt;&gt;"",'（別紙１）原油換算シート【計画用】'!AN85,"")</f>
        <v>A0024</v>
      </c>
      <c r="AO85" s="64" t="str">
        <f>+IF('（別紙１）原油換算シート【計画用】'!AO85&lt;&gt;"",'（別紙１）原油換算シート【計画用】'!AO85,"")</f>
        <v>静岡ガス＆パワー(株)メニューA</v>
      </c>
      <c r="AP85" s="65">
        <f>+IF('（別紙１）原油換算シート【計画用】'!AP85&lt;&gt;"",'（別紙１）原油換算シート【計画用】'!AP85,"")</f>
        <v>3.1399999999999999E-4</v>
      </c>
      <c r="AQ85" s="1" t="str">
        <f>+IF('（別紙１）原油換算シート【計画用】'!AQ85&lt;&gt;"",'（別紙１）原油換算シート【計画用】'!AQ85,"")</f>
        <v/>
      </c>
    </row>
    <row r="86" spans="39:43">
      <c r="AM86" s="40">
        <f>+IF('（別紙１）原油換算シート【計画用】'!AM86&lt;&gt;"",'（別紙１）原油換算シート【計画用】'!AM86,"")</f>
        <v>72</v>
      </c>
      <c r="AN86" s="40" t="str">
        <f>+IF('（別紙１）原油換算シート【計画用】'!AN86&lt;&gt;"",'（別紙１）原油換算シート【計画用】'!AN86,"")</f>
        <v>A0024</v>
      </c>
      <c r="AO86" s="64" t="str">
        <f>+IF('（別紙１）原油換算シート【計画用】'!AO86&lt;&gt;"",'（別紙１）原油換算シート【計画用】'!AO86,"")</f>
        <v>静岡ガス＆パワー(株)メニューB</v>
      </c>
      <c r="AP86" s="65">
        <f>+IF('（別紙１）原油換算シート【計画用】'!AP86&lt;&gt;"",'（別紙１）原油換算シート【計画用】'!AP86,"")</f>
        <v>0</v>
      </c>
      <c r="AQ86" s="1" t="str">
        <f>+IF('（別紙１）原油換算シート【計画用】'!AQ86&lt;&gt;"",'（別紙１）原油換算シート【計画用】'!AQ86,"")</f>
        <v/>
      </c>
    </row>
    <row r="87" spans="39:43">
      <c r="AM87" s="40">
        <f>+IF('（別紙１）原油換算シート【計画用】'!AM87&lt;&gt;"",'（別紙１）原油換算シート【計画用】'!AM87,"")</f>
        <v>73</v>
      </c>
      <c r="AN87" s="40" t="str">
        <f>+IF('（別紙１）原油換算シート【計画用】'!AN87&lt;&gt;"",'（別紙１）原油換算シート【計画用】'!AN87,"")</f>
        <v>A0024</v>
      </c>
      <c r="AO87" s="64" t="str">
        <f>+IF('（別紙１）原油換算シート【計画用】'!AO87&lt;&gt;"",'（別紙１）原油換算シート【計画用】'!AO87,"")</f>
        <v>静岡ガス＆パワー(株)メニューC</v>
      </c>
      <c r="AP87" s="65">
        <f>+IF('（別紙１）原油換算シート【計画用】'!AP87&lt;&gt;"",'（別紙１）原油換算シート【計画用】'!AP87,"")</f>
        <v>3.5500000000000001E-4</v>
      </c>
      <c r="AQ87" s="1" t="str">
        <f>+IF('（別紙１）原油換算シート【計画用】'!AQ87&lt;&gt;"",'（別紙１）原油換算シート【計画用】'!AQ87,"")</f>
        <v/>
      </c>
    </row>
    <row r="88" spans="39:43">
      <c r="AM88" s="40">
        <f>+IF('（別紙１）原油換算シート【計画用】'!AM88&lt;&gt;"",'（別紙１）原油換算シート【計画用】'!AM88,"")</f>
        <v>74</v>
      </c>
      <c r="AN88" s="40" t="str">
        <f>+IF('（別紙１）原油換算シート【計画用】'!AN88&lt;&gt;"",'（別紙１）原油換算シート【計画用】'!AN88,"")</f>
        <v>A0024</v>
      </c>
      <c r="AO88" s="64" t="str">
        <f>+IF('（別紙１）原油換算シート【計画用】'!AO88&lt;&gt;"",'（別紙１）原油換算シート【計画用】'!AO88,"")</f>
        <v>静岡ガス＆パワー(株)メニューD</v>
      </c>
      <c r="AP88" s="65">
        <f>+IF('（別紙１）原油換算シート【計画用】'!AP88&lt;&gt;"",'（別紙１）原油換算シート【計画用】'!AP88,"")</f>
        <v>0</v>
      </c>
      <c r="AQ88" s="1" t="str">
        <f>+IF('（別紙１）原油換算シート【計画用】'!AQ88&lt;&gt;"",'（別紙１）原油換算シート【計画用】'!AQ88,"")</f>
        <v/>
      </c>
    </row>
    <row r="89" spans="39:43">
      <c r="AM89" s="40">
        <f>+IF('（別紙１）原油換算シート【計画用】'!AM89&lt;&gt;"",'（別紙１）原油換算シート【計画用】'!AM89,"")</f>
        <v>75</v>
      </c>
      <c r="AN89" s="40" t="str">
        <f>+IF('（別紙１）原油換算シート【計画用】'!AN89&lt;&gt;"",'（別紙１）原油換算シート【計画用】'!AN89,"")</f>
        <v>A0024</v>
      </c>
      <c r="AO89" s="64" t="str">
        <f>+IF('（別紙１）原油換算シート【計画用】'!AO89&lt;&gt;"",'（別紙１）原油換算シート【計画用】'!AO89,"")</f>
        <v>静岡ガス＆パワー(株)メニューE</v>
      </c>
      <c r="AP89" s="65">
        <f>+IF('（別紙１）原油換算シート【計画用】'!AP89&lt;&gt;"",'（別紙１）原油換算シート【計画用】'!AP89,"")</f>
        <v>3.3199999999999999E-4</v>
      </c>
      <c r="AQ89" s="1" t="str">
        <f>+IF('（別紙１）原油換算シート【計画用】'!AQ89&lt;&gt;"",'（別紙１）原油換算シート【計画用】'!AQ89,"")</f>
        <v/>
      </c>
    </row>
    <row r="90" spans="39:43">
      <c r="AM90" s="40">
        <f>+IF('（別紙１）原油換算シート【計画用】'!AM90&lt;&gt;"",'（別紙１）原油換算シート【計画用】'!AM90,"")</f>
        <v>76</v>
      </c>
      <c r="AN90" s="40" t="str">
        <f>+IF('（別紙１）原油換算シート【計画用】'!AN90&lt;&gt;"",'（別紙１）原油換算シート【計画用】'!AN90,"")</f>
        <v>A0024</v>
      </c>
      <c r="AO90" s="64" t="str">
        <f>+IF('（別紙１）原油換算シート【計画用】'!AO90&lt;&gt;"",'（別紙１）原油換算シート【計画用】'!AO90,"")</f>
        <v>静岡ガス＆パワー(株)メニューF(残差)</v>
      </c>
      <c r="AP90" s="65">
        <f>+IF('（別紙１）原油換算シート【計画用】'!AP90&lt;&gt;"",'（別紙１）原油換算シート【計画用】'!AP90,"")</f>
        <v>4.8899999999999996E-4</v>
      </c>
      <c r="AQ90" s="1" t="str">
        <f>+IF('（別紙１）原油換算シート【計画用】'!AQ90&lt;&gt;"",'（別紙１）原油換算シート【計画用】'!AQ90,"")</f>
        <v/>
      </c>
    </row>
    <row r="91" spans="39:43">
      <c r="AM91" s="40">
        <f>+IF('（別紙１）原油換算シート【計画用】'!AM91&lt;&gt;"",'（別紙１）原油換算シート【計画用】'!AM91,"")</f>
        <v>77</v>
      </c>
      <c r="AN91" s="40" t="str">
        <f>+IF('（別紙１）原油換算シート【計画用】'!AN91&lt;&gt;"",'（別紙１）原油換算シート【計画用】'!AN91,"")</f>
        <v>A0024</v>
      </c>
      <c r="AO91" s="64" t="str">
        <f>+IF('（別紙１）原油換算シート【計画用】'!AO91&lt;&gt;"",'（別紙１）原油換算シート【計画用】'!AO91,"")</f>
        <v>静岡ガス＆パワー(株)(参考値)事業者全体</v>
      </c>
      <c r="AP91" s="65">
        <f>+IF('（別紙１）原油換算シート【計画用】'!AP91&lt;&gt;"",'（別紙１）原油換算シート【計画用】'!AP91,"")</f>
        <v>4.5899999999999999E-4</v>
      </c>
      <c r="AQ91" s="1" t="str">
        <f>+IF('（別紙１）原油換算シート【計画用】'!AQ91&lt;&gt;"",'（別紙１）原油換算シート【計画用】'!AQ91,"")</f>
        <v/>
      </c>
    </row>
    <row r="92" spans="39:43">
      <c r="AM92" s="40">
        <f>+IF('（別紙１）原油換算シート【計画用】'!AM92&lt;&gt;"",'（別紙１）原油換算シート【計画用】'!AM92,"")</f>
        <v>78</v>
      </c>
      <c r="AN92" s="40" t="str">
        <f>+IF('（別紙１）原油換算シート【計画用】'!AN92&lt;&gt;"",'（別紙１）原油換算シート【計画用】'!AN92,"")</f>
        <v>A0025</v>
      </c>
      <c r="AO92" s="64" t="str">
        <f>+IF('（別紙１）原油換算シート【計画用】'!AO92&lt;&gt;"",'（別紙１）原油換算シート【計画用】'!AO92,"")</f>
        <v>荏原環境プラント(株)メニューA</v>
      </c>
      <c r="AP92" s="65">
        <f>+IF('（別紙１）原油換算シート【計画用】'!AP92&lt;&gt;"",'（別紙１）原油換算シート【計画用】'!AP92,"")</f>
        <v>0</v>
      </c>
      <c r="AQ92" s="1" t="str">
        <f>+IF('（別紙１）原油換算シート【計画用】'!AQ92&lt;&gt;"",'（別紙１）原油換算シート【計画用】'!AQ92,"")</f>
        <v/>
      </c>
    </row>
    <row r="93" spans="39:43">
      <c r="AM93" s="40">
        <f>+IF('（別紙１）原油換算シート【計画用】'!AM93&lt;&gt;"",'（別紙１）原油換算シート【計画用】'!AM93,"")</f>
        <v>79</v>
      </c>
      <c r="AN93" s="40" t="str">
        <f>+IF('（別紙１）原油換算シート【計画用】'!AN93&lt;&gt;"",'（別紙１）原油換算シート【計画用】'!AN93,"")</f>
        <v>A0025</v>
      </c>
      <c r="AO93" s="64" t="str">
        <f>+IF('（別紙１）原油換算シート【計画用】'!AO93&lt;&gt;"",'（別紙１）原油換算シート【計画用】'!AO93,"")</f>
        <v>荏原環境プラント(株)メニューB</v>
      </c>
      <c r="AP93" s="65">
        <f>+IF('（別紙１）原油換算シート【計画用】'!AP93&lt;&gt;"",'（別紙１）原油換算シート【計画用】'!AP93,"")</f>
        <v>0</v>
      </c>
      <c r="AQ93" s="1" t="str">
        <f>+IF('（別紙１）原油換算シート【計画用】'!AQ93&lt;&gt;"",'（別紙１）原油換算シート【計画用】'!AQ93,"")</f>
        <v/>
      </c>
    </row>
    <row r="94" spans="39:43">
      <c r="AM94" s="40">
        <f>+IF('（別紙１）原油換算シート【計画用】'!AM94&lt;&gt;"",'（別紙１）原油換算シート【計画用】'!AM94,"")</f>
        <v>80</v>
      </c>
      <c r="AN94" s="40" t="str">
        <f>+IF('（別紙１）原油換算シート【計画用】'!AN94&lt;&gt;"",'（別紙１）原油換算シート【計画用】'!AN94,"")</f>
        <v>A0025</v>
      </c>
      <c r="AO94" s="64" t="str">
        <f>+IF('（別紙１）原油換算シート【計画用】'!AO94&lt;&gt;"",'（別紙１）原油換算シート【計画用】'!AO94,"")</f>
        <v>荏原環境プラント(株)メニューC</v>
      </c>
      <c r="AP94" s="65">
        <f>+IF('（別紙１）原油換算シート【計画用】'!AP94&lt;&gt;"",'（別紙１）原油換算シート【計画用】'!AP94,"")</f>
        <v>1.36E-4</v>
      </c>
      <c r="AQ94" s="1" t="str">
        <f>+IF('（別紙１）原油換算シート【計画用】'!AQ94&lt;&gt;"",'（別紙１）原油換算シート【計画用】'!AQ94,"")</f>
        <v/>
      </c>
    </row>
    <row r="95" spans="39:43">
      <c r="AM95" s="40">
        <f>+IF('（別紙１）原油換算シート【計画用】'!AM95&lt;&gt;"",'（別紙１）原油換算シート【計画用】'!AM95,"")</f>
        <v>81</v>
      </c>
      <c r="AN95" s="40" t="str">
        <f>+IF('（別紙１）原油換算シート【計画用】'!AN95&lt;&gt;"",'（別紙１）原油換算シート【計画用】'!AN95,"")</f>
        <v>A0025</v>
      </c>
      <c r="AO95" s="64" t="str">
        <f>+IF('（別紙１）原油換算シート【計画用】'!AO95&lt;&gt;"",'（別紙１）原油換算シート【計画用】'!AO95,"")</f>
        <v>荏原環境プラント(株)メニューD</v>
      </c>
      <c r="AP95" s="65">
        <f>+IF('（別紙１）原油換算シート【計画用】'!AP95&lt;&gt;"",'（別紙１）原油換算シート【計画用】'!AP95,"")</f>
        <v>2.7599999999999999E-4</v>
      </c>
      <c r="AQ95" s="1" t="str">
        <f>+IF('（別紙１）原油換算シート【計画用】'!AQ95&lt;&gt;"",'（別紙１）原油換算シート【計画用】'!AQ95,"")</f>
        <v/>
      </c>
    </row>
    <row r="96" spans="39:43">
      <c r="AM96" s="40">
        <f>+IF('（別紙１）原油換算シート【計画用】'!AM96&lt;&gt;"",'（別紙１）原油換算シート【計画用】'!AM96,"")</f>
        <v>82</v>
      </c>
      <c r="AN96" s="40" t="str">
        <f>+IF('（別紙１）原油換算シート【計画用】'!AN96&lt;&gt;"",'（別紙１）原油換算シート【計画用】'!AN96,"")</f>
        <v>A0025</v>
      </c>
      <c r="AO96" s="64" t="str">
        <f>+IF('（別紙１）原油換算シート【計画用】'!AO96&lt;&gt;"",'（別紙１）原油換算シート【計画用】'!AO96,"")</f>
        <v>荏原環境プラント(株)メニューE</v>
      </c>
      <c r="AP96" s="65">
        <f>+IF('（別紙１）原油換算シート【計画用】'!AP96&lt;&gt;"",'（別紙１）原油換算シート【計画用】'!AP96,"")</f>
        <v>2.0599999999999999E-4</v>
      </c>
      <c r="AQ96" s="1" t="str">
        <f>+IF('（別紙１）原油換算シート【計画用】'!AQ96&lt;&gt;"",'（別紙１）原油換算シート【計画用】'!AQ96,"")</f>
        <v/>
      </c>
    </row>
    <row r="97" spans="39:43">
      <c r="AM97" s="40">
        <f>+IF('（別紙１）原油換算シート【計画用】'!AM97&lt;&gt;"",'（別紙１）原油換算シート【計画用】'!AM97,"")</f>
        <v>83</v>
      </c>
      <c r="AN97" s="40" t="str">
        <f>+IF('（別紙１）原油換算シート【計画用】'!AN97&lt;&gt;"",'（別紙１）原油換算シート【計画用】'!AN97,"")</f>
        <v>A0025</v>
      </c>
      <c r="AO97" s="64" t="str">
        <f>+IF('（別紙１）原油換算シート【計画用】'!AO97&lt;&gt;"",'（別紙１）原油換算シート【計画用】'!AO97,"")</f>
        <v>荏原環境プラント(株)メニューF</v>
      </c>
      <c r="AP97" s="65">
        <f>+IF('（別紙１）原油換算シート【計画用】'!AP97&lt;&gt;"",'（別紙１）原油換算シート【計画用】'!AP97,"")</f>
        <v>2.7599999999999999E-4</v>
      </c>
      <c r="AQ97" s="1" t="str">
        <f>+IF('（別紙１）原油換算シート【計画用】'!AQ97&lt;&gt;"",'（別紙１）原油換算シート【計画用】'!AQ97,"")</f>
        <v/>
      </c>
    </row>
    <row r="98" spans="39:43">
      <c r="AM98" s="40">
        <f>+IF('（別紙１）原油換算シート【計画用】'!AM98&lt;&gt;"",'（別紙１）原油換算シート【計画用】'!AM98,"")</f>
        <v>84</v>
      </c>
      <c r="AN98" s="40" t="str">
        <f>+IF('（別紙１）原油換算シート【計画用】'!AN98&lt;&gt;"",'（別紙１）原油換算シート【計画用】'!AN98,"")</f>
        <v>A0025</v>
      </c>
      <c r="AO98" s="64" t="str">
        <f>+IF('（別紙１）原油換算シート【計画用】'!AO98&lt;&gt;"",'（別紙１）原油換算シート【計画用】'!AO98,"")</f>
        <v>荏原環境プラント(株)メニューG</v>
      </c>
      <c r="AP98" s="65">
        <f>+IF('（別紙１）原油換算シート【計画用】'!AP98&lt;&gt;"",'（別紙１）原油換算シート【計画用】'!AP98,"")</f>
        <v>3.4699999999999998E-4</v>
      </c>
      <c r="AQ98" s="1" t="str">
        <f>+IF('（別紙１）原油換算シート【計画用】'!AQ98&lt;&gt;"",'（別紙１）原油換算シート【計画用】'!AQ98,"")</f>
        <v/>
      </c>
    </row>
    <row r="99" spans="39:43">
      <c r="AM99" s="40">
        <f>+IF('（別紙１）原油換算シート【計画用】'!AM99&lt;&gt;"",'（別紙１）原油換算シート【計画用】'!AM99,"")</f>
        <v>85</v>
      </c>
      <c r="AN99" s="40" t="str">
        <f>+IF('（別紙１）原油換算シート【計画用】'!AN99&lt;&gt;"",'（別紙１）原油換算シート【計画用】'!AN99,"")</f>
        <v>A0025</v>
      </c>
      <c r="AO99" s="64" t="str">
        <f>+IF('（別紙１）原油換算シート【計画用】'!AO99&lt;&gt;"",'（別紙１）原油換算シート【計画用】'!AO99,"")</f>
        <v>荏原環境プラント(株)メニューH</v>
      </c>
      <c r="AP99" s="65">
        <f>+IF('（別紙１）原油換算シート【計画用】'!AP99&lt;&gt;"",'（別紙１）原油換算シート【計画用】'!AP99,"")</f>
        <v>3.6499999999999998E-4</v>
      </c>
      <c r="AQ99" s="1" t="str">
        <f>+IF('（別紙１）原油換算シート【計画用】'!AQ99&lt;&gt;"",'（別紙１）原油換算シート【計画用】'!AQ99,"")</f>
        <v/>
      </c>
    </row>
    <row r="100" spans="39:43">
      <c r="AM100" s="40">
        <f>+IF('（別紙１）原油換算シート【計画用】'!AM100&lt;&gt;"",'（別紙１）原油換算シート【計画用】'!AM100,"")</f>
        <v>86</v>
      </c>
      <c r="AN100" s="40" t="str">
        <f>+IF('（別紙１）原油換算シート【計画用】'!AN100&lt;&gt;"",'（別紙１）原油換算シート【計画用】'!AN100,"")</f>
        <v>A0025</v>
      </c>
      <c r="AO100" s="64" t="str">
        <f>+IF('（別紙１）原油換算シート【計画用】'!AO100&lt;&gt;"",'（別紙１）原油換算シート【計画用】'!AO100,"")</f>
        <v>荏原環境プラント(株)メニューI</v>
      </c>
      <c r="AP100" s="65">
        <f>+IF('（別紙１）原油換算シート【計画用】'!AP100&lt;&gt;"",'（別紙１）原油換算シート【計画用】'!AP100,"")</f>
        <v>2.5000000000000001E-4</v>
      </c>
      <c r="AQ100" s="1" t="str">
        <f>+IF('（別紙１）原油換算シート【計画用】'!AQ100&lt;&gt;"",'（別紙１）原油換算シート【計画用】'!AQ100,"")</f>
        <v/>
      </c>
    </row>
    <row r="101" spans="39:43">
      <c r="AM101" s="40">
        <f>+IF('（別紙１）原油換算シート【計画用】'!AM101&lt;&gt;"",'（別紙１）原油換算シート【計画用】'!AM101,"")</f>
        <v>87</v>
      </c>
      <c r="AN101" s="40" t="str">
        <f>+IF('（別紙１）原油換算シート【計画用】'!AN101&lt;&gt;"",'（別紙１）原油換算シート【計画用】'!AN101,"")</f>
        <v>A0025</v>
      </c>
      <c r="AO101" s="64" t="str">
        <f>+IF('（別紙１）原油換算シート【計画用】'!AO101&lt;&gt;"",'（別紙１）原油換算シート【計画用】'!AO101,"")</f>
        <v>荏原環境プラント(株)メニューJ</v>
      </c>
      <c r="AP101" s="65">
        <f>+IF('（別紙１）原油換算シート【計画用】'!AP101&lt;&gt;"",'（別紙１）原油換算シート【計画用】'!AP101,"")</f>
        <v>2.9999999999999997E-4</v>
      </c>
      <c r="AQ101" s="1" t="str">
        <f>+IF('（別紙１）原油換算シート【計画用】'!AQ101&lt;&gt;"",'（別紙１）原油換算シート【計画用】'!AQ101,"")</f>
        <v/>
      </c>
    </row>
    <row r="102" spans="39:43">
      <c r="AM102" s="40">
        <f>+IF('（別紙１）原油換算シート【計画用】'!AM102&lt;&gt;"",'（別紙１）原油換算シート【計画用】'!AM102,"")</f>
        <v>88</v>
      </c>
      <c r="AN102" s="40" t="str">
        <f>+IF('（別紙１）原油換算シート【計画用】'!AN102&lt;&gt;"",'（別紙１）原油換算シート【計画用】'!AN102,"")</f>
        <v>A0025</v>
      </c>
      <c r="AO102" s="64" t="str">
        <f>+IF('（別紙１）原油換算シート【計画用】'!AO102&lt;&gt;"",'（別紙１）原油換算シート【計画用】'!AO102,"")</f>
        <v>荏原環境プラント(株)メニューK</v>
      </c>
      <c r="AP102" s="65">
        <f>+IF('（別紙１）原油換算シート【計画用】'!AP102&lt;&gt;"",'（別紙１）原油換算シート【計画用】'!AP102,"")</f>
        <v>1.6200000000000001E-4</v>
      </c>
      <c r="AQ102" s="1" t="str">
        <f>+IF('（別紙１）原油換算シート【計画用】'!AQ102&lt;&gt;"",'（別紙１）原油換算シート【計画用】'!AQ102,"")</f>
        <v/>
      </c>
    </row>
    <row r="103" spans="39:43">
      <c r="AM103" s="40">
        <f>+IF('（別紙１）原油換算シート【計画用】'!AM103&lt;&gt;"",'（別紙１）原油換算シート【計画用】'!AM103,"")</f>
        <v>89</v>
      </c>
      <c r="AN103" s="40" t="str">
        <f>+IF('（別紙１）原油換算シート【計画用】'!AN103&lt;&gt;"",'（別紙１）原油換算シート【計画用】'!AN103,"")</f>
        <v>A0025</v>
      </c>
      <c r="AO103" s="64" t="str">
        <f>+IF('（別紙１）原油換算シート【計画用】'!AO103&lt;&gt;"",'（別紙１）原油換算シート【計画用】'!AO103,"")</f>
        <v>荏原環境プラント(株)メニューL</v>
      </c>
      <c r="AP103" s="65">
        <f>+IF('（別紙１）原油換算シート【計画用】'!AP103&lt;&gt;"",'（別紙１）原油換算シート【計画用】'!AP103,"")</f>
        <v>4.2200000000000001E-4</v>
      </c>
      <c r="AQ103" s="1" t="str">
        <f>+IF('（別紙１）原油換算シート【計画用】'!AQ103&lt;&gt;"",'（別紙１）原油換算シート【計画用】'!AQ103,"")</f>
        <v/>
      </c>
    </row>
    <row r="104" spans="39:43">
      <c r="AM104" s="40">
        <f>+IF('（別紙１）原油換算シート【計画用】'!AM104&lt;&gt;"",'（別紙１）原油換算シート【計画用】'!AM104,"")</f>
        <v>90</v>
      </c>
      <c r="AN104" s="40" t="str">
        <f>+IF('（別紙１）原油換算シート【計画用】'!AN104&lt;&gt;"",'（別紙１）原油換算シート【計画用】'!AN104,"")</f>
        <v>A0025</v>
      </c>
      <c r="AO104" s="64" t="str">
        <f>+IF('（別紙１）原油換算シート【計画用】'!AO104&lt;&gt;"",'（別紙１）原油換算シート【計画用】'!AO104,"")</f>
        <v>荏原環境プラント(株)メニューM</v>
      </c>
      <c r="AP104" s="65">
        <f>+IF('（別紙１）原油換算シート【計画用】'!AP104&lt;&gt;"",'（別紙１）原油換算シート【計画用】'!AP104,"")</f>
        <v>3.6499999999999998E-4</v>
      </c>
      <c r="AQ104" s="1" t="str">
        <f>+IF('（別紙１）原油換算シート【計画用】'!AQ104&lt;&gt;"",'（別紙１）原油換算シート【計画用】'!AQ104,"")</f>
        <v/>
      </c>
    </row>
    <row r="105" spans="39:43">
      <c r="AM105" s="40">
        <f>+IF('（別紙１）原油換算シート【計画用】'!AM105&lt;&gt;"",'（別紙１）原油換算シート【計画用】'!AM105,"")</f>
        <v>91</v>
      </c>
      <c r="AN105" s="40" t="str">
        <f>+IF('（別紙１）原油換算シート【計画用】'!AN105&lt;&gt;"",'（別紙１）原油換算シート【計画用】'!AN105,"")</f>
        <v>A0025</v>
      </c>
      <c r="AO105" s="64" t="str">
        <f>+IF('（別紙１）原油換算シート【計画用】'!AO105&lt;&gt;"",'（別紙１）原油換算シート【計画用】'!AO105,"")</f>
        <v>荏原環境プラント(株)メニューN</v>
      </c>
      <c r="AP105" s="65">
        <f>+IF('（別紙１）原油換算シート【計画用】'!AP105&lt;&gt;"",'（別紙１）原油換算シート【計画用】'!AP105,"")</f>
        <v>4.6999999999999997E-5</v>
      </c>
      <c r="AQ105" s="1" t="str">
        <f>+IF('（別紙１）原油換算シート【計画用】'!AQ105&lt;&gt;"",'（別紙１）原油換算シート【計画用】'!AQ105,"")</f>
        <v/>
      </c>
    </row>
    <row r="106" spans="39:43">
      <c r="AM106" s="40">
        <f>+IF('（別紙１）原油換算シート【計画用】'!AM106&lt;&gt;"",'（別紙１）原油換算シート【計画用】'!AM106,"")</f>
        <v>92</v>
      </c>
      <c r="AN106" s="40" t="str">
        <f>+IF('（別紙１）原油換算シート【計画用】'!AN106&lt;&gt;"",'（別紙１）原油換算シート【計画用】'!AN106,"")</f>
        <v>A0025</v>
      </c>
      <c r="AO106" s="64" t="str">
        <f>+IF('（別紙１）原油換算シート【計画用】'!AO106&lt;&gt;"",'（別紙１）原油換算シート【計画用】'!AO106,"")</f>
        <v>荏原環境プラント(株)メニューO</v>
      </c>
      <c r="AP106" s="65">
        <f>+IF('（別紙１）原油換算シート【計画用】'!AP106&lt;&gt;"",'（別紙１）原油換算シート【計画用】'!AP106,"")</f>
        <v>1.9000000000000001E-4</v>
      </c>
      <c r="AQ106" s="1" t="str">
        <f>+IF('（別紙１）原油換算シート【計画用】'!AQ106&lt;&gt;"",'（別紙１）原油換算シート【計画用】'!AQ106,"")</f>
        <v/>
      </c>
    </row>
    <row r="107" spans="39:43">
      <c r="AM107" s="40">
        <f>+IF('（別紙１）原油換算シート【計画用】'!AM107&lt;&gt;"",'（別紙１）原油換算シート【計画用】'!AM107,"")</f>
        <v>93</v>
      </c>
      <c r="AN107" s="40" t="str">
        <f>+IF('（別紙１）原油換算シート【計画用】'!AN107&lt;&gt;"",'（別紙１）原油換算シート【計画用】'!AN107,"")</f>
        <v>A0025</v>
      </c>
      <c r="AO107" s="64" t="str">
        <f>+IF('（別紙１）原油換算シート【計画用】'!AO107&lt;&gt;"",'（別紙１）原油換算シート【計画用】'!AO107,"")</f>
        <v>荏原環境プラント(株)メニューP</v>
      </c>
      <c r="AP107" s="65">
        <f>+IF('（別紙１）原油換算シート【計画用】'!AP107&lt;&gt;"",'（別紙１）原油換算シート【計画用】'!AP107,"")</f>
        <v>2.04E-4</v>
      </c>
      <c r="AQ107" s="1" t="str">
        <f>+IF('（別紙１）原油換算シート【計画用】'!AQ107&lt;&gt;"",'（別紙１）原油換算シート【計画用】'!AQ107,"")</f>
        <v/>
      </c>
    </row>
    <row r="108" spans="39:43">
      <c r="AM108" s="40">
        <f>+IF('（別紙１）原油換算シート【計画用】'!AM108&lt;&gt;"",'（別紙１）原油換算シート【計画用】'!AM108,"")</f>
        <v>94</v>
      </c>
      <c r="AN108" s="40" t="str">
        <f>+IF('（別紙１）原油換算シート【計画用】'!AN108&lt;&gt;"",'（別紙１）原油換算シート【計画用】'!AN108,"")</f>
        <v>A0025</v>
      </c>
      <c r="AO108" s="64" t="str">
        <f>+IF('（別紙１）原油換算シート【計画用】'!AO108&lt;&gt;"",'（別紙１）原油換算シート【計画用】'!AO108,"")</f>
        <v>荏原環境プラント(株)メニューQ</v>
      </c>
      <c r="AP108" s="65">
        <f>+IF('（別紙１）原油換算シート【計画用】'!AP108&lt;&gt;"",'（別紙１）原油換算シート【計画用】'!AP108,"")</f>
        <v>0</v>
      </c>
      <c r="AQ108" s="1" t="str">
        <f>+IF('（別紙１）原油換算シート【計画用】'!AQ108&lt;&gt;"",'（別紙１）原油換算シート【計画用】'!AQ108,"")</f>
        <v/>
      </c>
    </row>
    <row r="109" spans="39:43">
      <c r="AM109" s="40">
        <f>+IF('（別紙１）原油換算シート【計画用】'!AM109&lt;&gt;"",'（別紙１）原油換算シート【計画用】'!AM109,"")</f>
        <v>95</v>
      </c>
      <c r="AN109" s="40" t="str">
        <f>+IF('（別紙１）原油換算シート【計画用】'!AN109&lt;&gt;"",'（別紙１）原油換算シート【計画用】'!AN109,"")</f>
        <v>A0025</v>
      </c>
      <c r="AO109" s="64" t="str">
        <f>+IF('（別紙１）原油換算シート【計画用】'!AO109&lt;&gt;"",'（別紙１）原油換算シート【計画用】'!AO109,"")</f>
        <v>荏原環境プラント(株)メニューR(残差)</v>
      </c>
      <c r="AP109" s="65">
        <f>+IF('（別紙１）原油換算シート【計画用】'!AP109&lt;&gt;"",'（別紙１）原油換算シート【計画用】'!AP109,"")</f>
        <v>2.6200000000000003E-4</v>
      </c>
      <c r="AQ109" s="1" t="str">
        <f>+IF('（別紙１）原油換算シート【計画用】'!AQ109&lt;&gt;"",'（別紙１）原油換算シート【計画用】'!AQ109,"")</f>
        <v/>
      </c>
    </row>
    <row r="110" spans="39:43">
      <c r="AM110" s="40">
        <f>+IF('（別紙１）原油換算シート【計画用】'!AM110&lt;&gt;"",'（別紙１）原油換算シート【計画用】'!AM110,"")</f>
        <v>96</v>
      </c>
      <c r="AN110" s="40" t="str">
        <f>+IF('（別紙１）原油換算シート【計画用】'!AN110&lt;&gt;"",'（別紙１）原油換算シート【計画用】'!AN110,"")</f>
        <v>A0025</v>
      </c>
      <c r="AO110" s="64" t="str">
        <f>+IF('（別紙１）原油換算シート【計画用】'!AO110&lt;&gt;"",'（別紙１）原油換算シート【計画用】'!AO110,"")</f>
        <v>荏原環境プラント(株)(参考値)事業者全体</v>
      </c>
      <c r="AP110" s="65">
        <f>+IF('（別紙１）原油換算シート【計画用】'!AP110&lt;&gt;"",'（別紙１）原油換算シート【計画用】'!AP110,"")</f>
        <v>2.4899999999999998E-4</v>
      </c>
      <c r="AQ110" s="1" t="str">
        <f>+IF('（別紙１）原油換算シート【計画用】'!AQ110&lt;&gt;"",'（別紙１）原油換算シート【計画用】'!AQ110,"")</f>
        <v/>
      </c>
    </row>
    <row r="111" spans="39:43">
      <c r="AM111" s="40">
        <f>+IF('（別紙１）原油換算シート【計画用】'!AM111&lt;&gt;"",'（別紙１）原油換算シート【計画用】'!AM111,"")</f>
        <v>97</v>
      </c>
      <c r="AN111" s="40" t="str">
        <f>+IF('（別紙１）原油換算シート【計画用】'!AN111&lt;&gt;"",'（別紙１）原油換算シート【計画用】'!AN111,"")</f>
        <v>A0026</v>
      </c>
      <c r="AO111" s="64" t="str">
        <f>+IF('（別紙１）原油換算シート【計画用】'!AO111&lt;&gt;"",'（別紙１）原油換算シート【計画用】'!AO111,"")</f>
        <v>東京エコサービス(株)メニューA</v>
      </c>
      <c r="AP111" s="65">
        <f>+IF('（別紙１）原油換算シート【計画用】'!AP111&lt;&gt;"",'（別紙１）原油換算シート【計画用】'!AP111,"")</f>
        <v>0</v>
      </c>
      <c r="AQ111" s="1" t="str">
        <f>+IF('（別紙１）原油換算シート【計画用】'!AQ111&lt;&gt;"",'（別紙１）原油換算シート【計画用】'!AQ111,"")</f>
        <v/>
      </c>
    </row>
    <row r="112" spans="39:43">
      <c r="AM112" s="40">
        <f>+IF('（別紙１）原油換算シート【計画用】'!AM112&lt;&gt;"",'（別紙１）原油換算シート【計画用】'!AM112,"")</f>
        <v>98</v>
      </c>
      <c r="AN112" s="40" t="str">
        <f>+IF('（別紙１）原油換算シート【計画用】'!AN112&lt;&gt;"",'（別紙１）原油換算シート【計画用】'!AN112,"")</f>
        <v>A0026</v>
      </c>
      <c r="AO112" s="64" t="str">
        <f>+IF('（別紙１）原油換算シート【計画用】'!AO112&lt;&gt;"",'（別紙１）原油換算シート【計画用】'!AO112,"")</f>
        <v>東京エコサービス(株)メニューB(残差)</v>
      </c>
      <c r="AP112" s="65">
        <f>+IF('（別紙１）原油換算シート【計画用】'!AP112&lt;&gt;"",'（別紙１）原油換算シート【計画用】'!AP112,"")</f>
        <v>5.8E-5</v>
      </c>
      <c r="AQ112" s="1" t="str">
        <f>+IF('（別紙１）原油換算シート【計画用】'!AQ112&lt;&gt;"",'（別紙１）原油換算シート【計画用】'!AQ112,"")</f>
        <v/>
      </c>
    </row>
    <row r="113" spans="39:43">
      <c r="AM113" s="40">
        <f>+IF('（別紙１）原油換算シート【計画用】'!AM113&lt;&gt;"",'（別紙１）原油換算シート【計画用】'!AM113,"")</f>
        <v>99</v>
      </c>
      <c r="AN113" s="40" t="str">
        <f>+IF('（別紙１）原油換算シート【計画用】'!AN113&lt;&gt;"",'（別紙１）原油換算シート【計画用】'!AN113,"")</f>
        <v>A0026</v>
      </c>
      <c r="AO113" s="64" t="str">
        <f>+IF('（別紙１）原油換算シート【計画用】'!AO113&lt;&gt;"",'（別紙１）原油換算シート【計画用】'!AO113,"")</f>
        <v>東京エコサービス(株)(参考値)事業者全体</v>
      </c>
      <c r="AP113" s="65">
        <f>+IF('（別紙１）原油換算シート【計画用】'!AP113&lt;&gt;"",'（別紙１）原油換算シート【計画用】'!AP113,"")</f>
        <v>4.8999999999999998E-5</v>
      </c>
      <c r="AQ113" s="1" t="str">
        <f>+IF('（別紙１）原油換算シート【計画用】'!AQ113&lt;&gt;"",'（別紙１）原油換算シート【計画用】'!AQ113,"")</f>
        <v/>
      </c>
    </row>
    <row r="114" spans="39:43">
      <c r="AM114" s="40">
        <f>+IF('（別紙１）原油換算シート【計画用】'!AM114&lt;&gt;"",'（別紙１）原油換算シート【計画用】'!AM114,"")</f>
        <v>100</v>
      </c>
      <c r="AN114" s="40" t="str">
        <f>+IF('（別紙１）原油換算シート【計画用】'!AN114&lt;&gt;"",'（別紙１）原油換算シート【計画用】'!AN114,"")</f>
        <v>A0027</v>
      </c>
      <c r="AO114" s="64" t="str">
        <f>+IF('（別紙１）原油換算シート【計画用】'!AO114&lt;&gt;"",'（別紙１）原油換算シート【計画用】'!AO114,"")</f>
        <v>ダイヤモンドパワー(株)メニューA</v>
      </c>
      <c r="AP114" s="65">
        <f>+IF('（別紙１）原油換算シート【計画用】'!AP114&lt;&gt;"",'（別紙１）原油換算シート【計画用】'!AP114,"")</f>
        <v>0</v>
      </c>
      <c r="AQ114" s="1" t="str">
        <f>+IF('（別紙１）原油換算シート【計画用】'!AQ114&lt;&gt;"",'（別紙１）原油換算シート【計画用】'!AQ114,"")</f>
        <v/>
      </c>
    </row>
    <row r="115" spans="39:43">
      <c r="AM115" s="40">
        <f>+IF('（別紙１）原油換算シート【計画用】'!AM115&lt;&gt;"",'（別紙１）原油換算シート【計画用】'!AM115,"")</f>
        <v>101</v>
      </c>
      <c r="AN115" s="40" t="str">
        <f>+IF('（別紙１）原油換算シート【計画用】'!AN115&lt;&gt;"",'（別紙１）原油換算シート【計画用】'!AN115,"")</f>
        <v>A0027</v>
      </c>
      <c r="AO115" s="64" t="str">
        <f>+IF('（別紙１）原油換算シート【計画用】'!AO115&lt;&gt;"",'（別紙１）原油換算シート【計画用】'!AO115,"")</f>
        <v>ダイヤモンドパワー(株)メニューB</v>
      </c>
      <c r="AP115" s="65">
        <f>+IF('（別紙１）原油換算シート【計画用】'!AP115&lt;&gt;"",'（別紙１）原油換算シート【計画用】'!AP115,"")</f>
        <v>1.18E-4</v>
      </c>
      <c r="AQ115" s="1" t="str">
        <f>+IF('（別紙１）原油換算シート【計画用】'!AQ115&lt;&gt;"",'（別紙１）原油換算シート【計画用】'!AQ115,"")</f>
        <v/>
      </c>
    </row>
    <row r="116" spans="39:43">
      <c r="AM116" s="40">
        <f>+IF('（別紙１）原油換算シート【計画用】'!AM116&lt;&gt;"",'（別紙１）原油換算シート【計画用】'!AM116,"")</f>
        <v>102</v>
      </c>
      <c r="AN116" s="40" t="str">
        <f>+IF('（別紙１）原油換算シート【計画用】'!AN116&lt;&gt;"",'（別紙１）原油換算シート【計画用】'!AN116,"")</f>
        <v>A0027</v>
      </c>
      <c r="AO116" s="64" t="str">
        <f>+IF('（別紙１）原油換算シート【計画用】'!AO116&lt;&gt;"",'（別紙１）原油換算シート【計画用】'!AO116,"")</f>
        <v>ダイヤモンドパワー(株)メニューC</v>
      </c>
      <c r="AP116" s="65">
        <f>+IF('（別紙１）原油換算シート【計画用】'!AP116&lt;&gt;"",'（別紙１）原油換算シート【計画用】'!AP116,"")</f>
        <v>2.6899999999999998E-4</v>
      </c>
      <c r="AQ116" s="1" t="str">
        <f>+IF('（別紙１）原油換算シート【計画用】'!AQ116&lt;&gt;"",'（別紙１）原油換算シート【計画用】'!AQ116,"")</f>
        <v/>
      </c>
    </row>
    <row r="117" spans="39:43">
      <c r="AM117" s="40">
        <f>+IF('（別紙１）原油換算シート【計画用】'!AM117&lt;&gt;"",'（別紙１）原油換算シート【計画用】'!AM117,"")</f>
        <v>103</v>
      </c>
      <c r="AN117" s="40" t="str">
        <f>+IF('（別紙１）原油換算シート【計画用】'!AN117&lt;&gt;"",'（別紙１）原油換算シート【計画用】'!AN117,"")</f>
        <v>A0027</v>
      </c>
      <c r="AO117" s="64" t="str">
        <f>+IF('（別紙１）原油換算シート【計画用】'!AO117&lt;&gt;"",'（別紙１）原油換算シート【計画用】'!AO117,"")</f>
        <v>ダイヤモンドパワー(株)メニューD</v>
      </c>
      <c r="AP117" s="65">
        <f>+IF('（別紙１）原油換算シート【計画用】'!AP117&lt;&gt;"",'（別紙１）原油換算シート【計画用】'!AP117,"")</f>
        <v>3.8400000000000001E-4</v>
      </c>
      <c r="AQ117" s="1" t="str">
        <f>+IF('（別紙１）原油換算シート【計画用】'!AQ117&lt;&gt;"",'（別紙１）原油換算シート【計画用】'!AQ117,"")</f>
        <v/>
      </c>
    </row>
    <row r="118" spans="39:43">
      <c r="AM118" s="40">
        <f>+IF('（別紙１）原油換算シート【計画用】'!AM118&lt;&gt;"",'（別紙１）原油換算シート【計画用】'!AM118,"")</f>
        <v>104</v>
      </c>
      <c r="AN118" s="40" t="str">
        <f>+IF('（別紙１）原油換算シート【計画用】'!AN118&lt;&gt;"",'（別紙１）原油換算シート【計画用】'!AN118,"")</f>
        <v>A0027</v>
      </c>
      <c r="AO118" s="64" t="str">
        <f>+IF('（別紙１）原油換算シート【計画用】'!AO118&lt;&gt;"",'（別紙１）原油換算シート【計画用】'!AO118,"")</f>
        <v>ダイヤモンドパワー(株)(参考値)事業者全体</v>
      </c>
      <c r="AP118" s="65">
        <f>+IF('（別紙１）原油換算シート【計画用】'!AP118&lt;&gt;"",'（別紙１）原油換算シート【計画用】'!AP118,"")</f>
        <v>1.0059999999999999E-3</v>
      </c>
      <c r="AQ118" s="1" t="str">
        <f>+IF('（別紙１）原油換算シート【計画用】'!AQ118&lt;&gt;"",'（別紙１）原油換算シート【計画用】'!AQ118,"")</f>
        <v/>
      </c>
    </row>
    <row r="119" spans="39:43">
      <c r="AM119" s="40">
        <f>+IF('（別紙１）原油換算シート【計画用】'!AM119&lt;&gt;"",'（別紙１）原油換算シート【計画用】'!AM119,"")</f>
        <v>105</v>
      </c>
      <c r="AN119" s="40" t="str">
        <f>+IF('（別紙１）原油換算シート【計画用】'!AN119&lt;&gt;"",'（別紙１）原油換算シート【計画用】'!AN119,"")</f>
        <v>A0031</v>
      </c>
      <c r="AO119" s="64" t="str">
        <f>+IF('（別紙１）原油換算シート【計画用】'!AO119&lt;&gt;"",'（別紙１）原油換算シート【計画用】'!AO119,"")</f>
        <v>(株)新出光メニューA</v>
      </c>
      <c r="AP119" s="65">
        <f>+IF('（別紙１）原油換算シート【計画用】'!AP119&lt;&gt;"",'（別紙１）原油換算シート【計画用】'!AP119,"")</f>
        <v>0</v>
      </c>
      <c r="AQ119" s="1" t="str">
        <f>+IF('（別紙１）原油換算シート【計画用】'!AQ119&lt;&gt;"",'（別紙１）原油換算シート【計画用】'!AQ119,"")</f>
        <v/>
      </c>
    </row>
    <row r="120" spans="39:43">
      <c r="AM120" s="40">
        <f>+IF('（別紙１）原油換算シート【計画用】'!AM120&lt;&gt;"",'（別紙１）原油換算シート【計画用】'!AM120,"")</f>
        <v>106</v>
      </c>
      <c r="AN120" s="40" t="str">
        <f>+IF('（別紙１）原油換算シート【計画用】'!AN120&lt;&gt;"",'（別紙１）原油換算シート【計画用】'!AN120,"")</f>
        <v>A0031</v>
      </c>
      <c r="AO120" s="64" t="str">
        <f>+IF('（別紙１）原油換算シート【計画用】'!AO120&lt;&gt;"",'（別紙１）原油換算シート【計画用】'!AO120,"")</f>
        <v>(株)新出光メニューB</v>
      </c>
      <c r="AP120" s="65">
        <f>+IF('（別紙１）原油換算シート【計画用】'!AP120&lt;&gt;"",'（別紙１）原油換算シート【計画用】'!AP120,"")</f>
        <v>0</v>
      </c>
      <c r="AQ120" s="1" t="str">
        <f>+IF('（別紙１）原油換算シート【計画用】'!AQ120&lt;&gt;"",'（別紙１）原油換算シート【計画用】'!AQ120,"")</f>
        <v/>
      </c>
    </row>
    <row r="121" spans="39:43">
      <c r="AM121" s="40">
        <f>+IF('（別紙１）原油換算シート【計画用】'!AM121&lt;&gt;"",'（別紙１）原油換算シート【計画用】'!AM121,"")</f>
        <v>107</v>
      </c>
      <c r="AN121" s="40" t="str">
        <f>+IF('（別紙１）原油換算シート【計画用】'!AN121&lt;&gt;"",'（別紙１）原油換算シート【計画用】'!AN121,"")</f>
        <v>A0031</v>
      </c>
      <c r="AO121" s="64" t="str">
        <f>+IF('（別紙１）原油換算シート【計画用】'!AO121&lt;&gt;"",'（別紙１）原油換算シート【計画用】'!AO121,"")</f>
        <v>(株)新出光メニューC</v>
      </c>
      <c r="AP121" s="65">
        <f>+IF('（別紙１）原油換算シート【計画用】'!AP121&lt;&gt;"",'（別紙１）原油換算シート【計画用】'!AP121,"")</f>
        <v>0</v>
      </c>
      <c r="AQ121" s="1" t="str">
        <f>+IF('（別紙１）原油換算シート【計画用】'!AQ121&lt;&gt;"",'（別紙１）原油換算シート【計画用】'!AQ121,"")</f>
        <v/>
      </c>
    </row>
    <row r="122" spans="39:43">
      <c r="AM122" s="40">
        <f>+IF('（別紙１）原油換算シート【計画用】'!AM122&lt;&gt;"",'（別紙１）原油換算シート【計画用】'!AM122,"")</f>
        <v>108</v>
      </c>
      <c r="AN122" s="40" t="str">
        <f>+IF('（別紙１）原油換算シート【計画用】'!AN122&lt;&gt;"",'（別紙１）原油換算シート【計画用】'!AN122,"")</f>
        <v>A0031</v>
      </c>
      <c r="AO122" s="64" t="str">
        <f>+IF('（別紙１）原油換算シート【計画用】'!AO122&lt;&gt;"",'（別紙１）原油換算シート【計画用】'!AO122,"")</f>
        <v>(株)新出光メニューD</v>
      </c>
      <c r="AP122" s="65">
        <f>+IF('（別紙１）原油換算シート【計画用】'!AP122&lt;&gt;"",'（別紙１）原油換算シート【計画用】'!AP122,"")</f>
        <v>3.1399999999999999E-4</v>
      </c>
      <c r="AQ122" s="1" t="str">
        <f>+IF('（別紙１）原油換算シート【計画用】'!AQ122&lt;&gt;"",'（別紙１）原油換算シート【計画用】'!AQ122,"")</f>
        <v/>
      </c>
    </row>
    <row r="123" spans="39:43">
      <c r="AM123" s="40">
        <f>+IF('（別紙１）原油換算シート【計画用】'!AM123&lt;&gt;"",'（別紙１）原油換算シート【計画用】'!AM123,"")</f>
        <v>109</v>
      </c>
      <c r="AN123" s="40" t="str">
        <f>+IF('（別紙１）原油換算シート【計画用】'!AN123&lt;&gt;"",'（別紙１）原油換算シート【計画用】'!AN123,"")</f>
        <v>A0031</v>
      </c>
      <c r="AO123" s="64" t="str">
        <f>+IF('（別紙１）原油換算シート【計画用】'!AO123&lt;&gt;"",'（別紙１）原油換算シート【計画用】'!AO123,"")</f>
        <v>(株)新出光メニューE</v>
      </c>
      <c r="AP123" s="65">
        <f>+IF('（別紙１）原油換算シート【計画用】'!AP123&lt;&gt;"",'（別紙１）原油換算シート【計画用】'!AP123,"")</f>
        <v>2.5900000000000001E-4</v>
      </c>
      <c r="AQ123" s="1" t="str">
        <f>+IF('（別紙１）原油換算シート【計画用】'!AQ123&lt;&gt;"",'（別紙１）原油換算シート【計画用】'!AQ123,"")</f>
        <v/>
      </c>
    </row>
    <row r="124" spans="39:43">
      <c r="AM124" s="40">
        <f>+IF('（別紙１）原油換算シート【計画用】'!AM124&lt;&gt;"",'（別紙１）原油換算シート【計画用】'!AM124,"")</f>
        <v>110</v>
      </c>
      <c r="AN124" s="40" t="str">
        <f>+IF('（別紙１）原油換算シート【計画用】'!AN124&lt;&gt;"",'（別紙１）原油換算シート【計画用】'!AN124,"")</f>
        <v>A0031</v>
      </c>
      <c r="AO124" s="64" t="str">
        <f>+IF('（別紙１）原油換算シート【計画用】'!AO124&lt;&gt;"",'（別紙１）原油換算シート【計画用】'!AO124,"")</f>
        <v>(株)新出光メニューF</v>
      </c>
      <c r="AP124" s="65">
        <f>+IF('（別紙１）原油換算シート【計画用】'!AP124&lt;&gt;"",'（別紙１）原油換算シート【計画用】'!AP124,"")</f>
        <v>0</v>
      </c>
      <c r="AQ124" s="1" t="str">
        <f>+IF('（別紙１）原油換算シート【計画用】'!AQ124&lt;&gt;"",'（別紙１）原油換算シート【計画用】'!AQ124,"")</f>
        <v/>
      </c>
    </row>
    <row r="125" spans="39:43">
      <c r="AM125" s="40">
        <f>+IF('（別紙１）原油換算シート【計画用】'!AM125&lt;&gt;"",'（別紙１）原油換算シート【計画用】'!AM125,"")</f>
        <v>111</v>
      </c>
      <c r="AN125" s="40" t="str">
        <f>+IF('（別紙１）原油換算シート【計画用】'!AN125&lt;&gt;"",'（別紙１）原油換算シート【計画用】'!AN125,"")</f>
        <v>A0031</v>
      </c>
      <c r="AO125" s="64" t="str">
        <f>+IF('（別紙１）原油換算シート【計画用】'!AO125&lt;&gt;"",'（別紙１）原油換算シート【計画用】'!AO125,"")</f>
        <v>(株)新出光メニューG</v>
      </c>
      <c r="AP125" s="65">
        <f>+IF('（別紙１）原油換算シート【計画用】'!AP125&lt;&gt;"",'（別紙１）原油換算シート【計画用】'!AP125,"")</f>
        <v>0</v>
      </c>
      <c r="AQ125" s="1" t="str">
        <f>+IF('（別紙１）原油換算シート【計画用】'!AQ125&lt;&gt;"",'（別紙１）原油換算シート【計画用】'!AQ125,"")</f>
        <v/>
      </c>
    </row>
    <row r="126" spans="39:43">
      <c r="AM126" s="40">
        <f>+IF('（別紙１）原油換算シート【計画用】'!AM126&lt;&gt;"",'（別紙１）原油換算シート【計画用】'!AM126,"")</f>
        <v>112</v>
      </c>
      <c r="AN126" s="40" t="str">
        <f>+IF('（別紙１）原油換算シート【計画用】'!AN126&lt;&gt;"",'（別紙１）原油換算シート【計画用】'!AN126,"")</f>
        <v>A0031</v>
      </c>
      <c r="AO126" s="64" t="str">
        <f>+IF('（別紙１）原油換算シート【計画用】'!AO126&lt;&gt;"",'（別紙１）原油換算シート【計画用】'!AO126,"")</f>
        <v>(株)新出光メニューH</v>
      </c>
      <c r="AP126" s="65">
        <f>+IF('（別紙１）原油換算シート【計画用】'!AP126&lt;&gt;"",'（別紙１）原油換算シート【計画用】'!AP126,"")</f>
        <v>0</v>
      </c>
      <c r="AQ126" s="1" t="str">
        <f>+IF('（別紙１）原油換算シート【計画用】'!AQ126&lt;&gt;"",'（別紙１）原油換算シート【計画用】'!AQ126,"")</f>
        <v/>
      </c>
    </row>
    <row r="127" spans="39:43">
      <c r="AM127" s="40">
        <f>+IF('（別紙１）原油換算シート【計画用】'!AM127&lt;&gt;"",'（別紙１）原油換算シート【計画用】'!AM127,"")</f>
        <v>113</v>
      </c>
      <c r="AN127" s="40" t="str">
        <f>+IF('（別紙１）原油換算シート【計画用】'!AN127&lt;&gt;"",'（別紙１）原油換算シート【計画用】'!AN127,"")</f>
        <v>A0031</v>
      </c>
      <c r="AO127" s="64" t="str">
        <f>+IF('（別紙１）原油換算シート【計画用】'!AO127&lt;&gt;"",'（別紙１）原油換算シート【計画用】'!AO127,"")</f>
        <v>(株)新出光メニューI</v>
      </c>
      <c r="AP127" s="65">
        <f>+IF('（別紙１）原油換算シート【計画用】'!AP127&lt;&gt;"",'（別紙１）原油換算シート【計画用】'!AP127,"")</f>
        <v>0</v>
      </c>
      <c r="AQ127" s="1" t="str">
        <f>+IF('（別紙１）原油換算シート【計画用】'!AQ127&lt;&gt;"",'（別紙１）原油換算シート【計画用】'!AQ127,"")</f>
        <v/>
      </c>
    </row>
    <row r="128" spans="39:43">
      <c r="AM128" s="40">
        <f>+IF('（別紙１）原油換算シート【計画用】'!AM128&lt;&gt;"",'（別紙１）原油換算シート【計画用】'!AM128,"")</f>
        <v>114</v>
      </c>
      <c r="AN128" s="40" t="str">
        <f>+IF('（別紙１）原油換算シート【計画用】'!AN128&lt;&gt;"",'（別紙１）原油換算シート【計画用】'!AN128,"")</f>
        <v>A0031</v>
      </c>
      <c r="AO128" s="64" t="str">
        <f>+IF('（別紙１）原油換算シート【計画用】'!AO128&lt;&gt;"",'（別紙１）原油換算シート【計画用】'!AO128,"")</f>
        <v>(株)新出光メニューJ</v>
      </c>
      <c r="AP128" s="65">
        <f>+IF('（別紙１）原油換算シート【計画用】'!AP128&lt;&gt;"",'（別紙１）原油換算シート【計画用】'!AP128,"")</f>
        <v>0</v>
      </c>
      <c r="AQ128" s="1" t="str">
        <f>+IF('（別紙１）原油換算シート【計画用】'!AQ128&lt;&gt;"",'（別紙１）原油換算シート【計画用】'!AQ128,"")</f>
        <v/>
      </c>
    </row>
    <row r="129" spans="39:43">
      <c r="AM129" s="40">
        <f>+IF('（別紙１）原油換算シート【計画用】'!AM129&lt;&gt;"",'（別紙１）原油換算シート【計画用】'!AM129,"")</f>
        <v>115</v>
      </c>
      <c r="AN129" s="40" t="str">
        <f>+IF('（別紙１）原油換算シート【計画用】'!AN129&lt;&gt;"",'（別紙１）原油換算シート【計画用】'!AN129,"")</f>
        <v>A0031</v>
      </c>
      <c r="AO129" s="64" t="str">
        <f>+IF('（別紙１）原油換算シート【計画用】'!AO129&lt;&gt;"",'（別紙１）原油換算シート【計画用】'!AO129,"")</f>
        <v>(株)新出光メニューK(残差)</v>
      </c>
      <c r="AP129" s="65">
        <f>+IF('（別紙１）原油換算シート【計画用】'!AP129&lt;&gt;"",'（別紙１）原油換算シート【計画用】'!AP129,"")</f>
        <v>5.1999999999999995E-4</v>
      </c>
      <c r="AQ129" s="1" t="str">
        <f>+IF('（別紙１）原油換算シート【計画用】'!AQ129&lt;&gt;"",'（別紙１）原油換算シート【計画用】'!AQ129,"")</f>
        <v/>
      </c>
    </row>
    <row r="130" spans="39:43">
      <c r="AM130" s="40">
        <f>+IF('（別紙１）原油換算シート【計画用】'!AM130&lt;&gt;"",'（別紙１）原油換算シート【計画用】'!AM130,"")</f>
        <v>116</v>
      </c>
      <c r="AN130" s="40" t="str">
        <f>+IF('（別紙１）原油換算シート【計画用】'!AN130&lt;&gt;"",'（別紙１）原油換算シート【計画用】'!AN130,"")</f>
        <v>A0031</v>
      </c>
      <c r="AO130" s="64" t="str">
        <f>+IF('（別紙１）原油換算シート【計画用】'!AO130&lt;&gt;"",'（別紙１）原油換算シート【計画用】'!AO130,"")</f>
        <v>(株)新出光(参考値)事業者全体</v>
      </c>
      <c r="AP130" s="65">
        <f>+IF('（別紙１）原油換算シート【計画用】'!AP130&lt;&gt;"",'（別紙１）原油換算シート【計画用】'!AP130,"")</f>
        <v>4.3300000000000001E-4</v>
      </c>
      <c r="AQ130" s="1" t="str">
        <f>+IF('（別紙１）原油換算シート【計画用】'!AQ130&lt;&gt;"",'（別紙１）原油換算シート【計画用】'!AQ130,"")</f>
        <v/>
      </c>
    </row>
    <row r="131" spans="39:43">
      <c r="AM131" s="40">
        <f>+IF('（別紙１）原油換算シート【計画用】'!AM131&lt;&gt;"",'（別紙１）原油換算シート【計画用】'!AM131,"")</f>
        <v>117</v>
      </c>
      <c r="AN131" s="40" t="str">
        <f>+IF('（別紙１）原油換算シート【計画用】'!AN131&lt;&gt;"",'（別紙１）原油換算シート【計画用】'!AN131,"")</f>
        <v>A0032</v>
      </c>
      <c r="AO131" s="64" t="str">
        <f>+IF('（別紙１）原油換算シート【計画用】'!AO131&lt;&gt;"",'（別紙１）原油換算シート【計画用】'!AO131,"")</f>
        <v>セントラル石油瓦斯(株)</v>
      </c>
      <c r="AP131" s="65">
        <f>+IF('（別紙１）原油換算シート【計画用】'!AP131&lt;&gt;"",'（別紙１）原油換算シート【計画用】'!AP131,"")</f>
        <v>3.4900000000000003E-4</v>
      </c>
      <c r="AQ131" s="1" t="str">
        <f>+IF('（別紙１）原油換算シート【計画用】'!AQ131&lt;&gt;"",'（別紙１）原油換算シート【計画用】'!AQ131,"")</f>
        <v/>
      </c>
    </row>
    <row r="132" spans="39:43">
      <c r="AM132" s="40">
        <f>+IF('（別紙１）原油換算シート【計画用】'!AM132&lt;&gt;"",'（別紙１）原油換算シート【計画用】'!AM132,"")</f>
        <v>118</v>
      </c>
      <c r="AN132" s="40" t="str">
        <f>+IF('（別紙１）原油換算シート【計画用】'!AN132&lt;&gt;"",'（別紙１）原油換算シート【計画用】'!AN132,"")</f>
        <v>A0034</v>
      </c>
      <c r="AO132" s="64" t="str">
        <f>+IF('（別紙１）原油換算シート【計画用】'!AO132&lt;&gt;"",'（別紙１）原油換算シート【計画用】'!AO132,"")</f>
        <v>一般財団法人泉佐野電力</v>
      </c>
      <c r="AP132" s="65">
        <f>+IF('（別紙１）原油換算シート【計画用】'!AP132&lt;&gt;"",'（別紙１）原油換算シート【計画用】'!AP132,"")</f>
        <v>4.64E-4</v>
      </c>
      <c r="AQ132" s="1" t="str">
        <f>+IF('（別紙１）原油換算シート【計画用】'!AQ132&lt;&gt;"",'（別紙１）原油換算シート【計画用】'!AQ132,"")</f>
        <v/>
      </c>
    </row>
    <row r="133" spans="39:43">
      <c r="AM133" s="40">
        <f>+IF('（別紙１）原油換算シート【計画用】'!AM133&lt;&gt;"",'（別紙１）原油換算シート【計画用】'!AM133,"")</f>
        <v>119</v>
      </c>
      <c r="AN133" s="40" t="str">
        <f>+IF('（別紙１）原油換算シート【計画用】'!AN133&lt;&gt;"",'（別紙１）原油換算シート【計画用】'!AN133,"")</f>
        <v>A0035</v>
      </c>
      <c r="AO133" s="64" t="str">
        <f>+IF('（別紙１）原油換算シート【計画用】'!AO133&lt;&gt;"",'（別紙１）原油換算シート【計画用】'!AO133,"")</f>
        <v>コスモエネルギーソリューションズ(株)メニューA</v>
      </c>
      <c r="AP133" s="65">
        <f>+IF('（別紙１）原油換算シート【計画用】'!AP133&lt;&gt;"",'（別紙１）原油換算シート【計画用】'!AP133,"")</f>
        <v>0</v>
      </c>
      <c r="AQ133" s="1" t="str">
        <f>+IF('（別紙１）原油換算シート【計画用】'!AQ133&lt;&gt;"",'（別紙１）原油換算シート【計画用】'!AQ133,"")</f>
        <v/>
      </c>
    </row>
    <row r="134" spans="39:43">
      <c r="AM134" s="40">
        <f>+IF('（別紙１）原油換算シート【計画用】'!AM134&lt;&gt;"",'（別紙１）原油換算シート【計画用】'!AM134,"")</f>
        <v>120</v>
      </c>
      <c r="AN134" s="40" t="str">
        <f>+IF('（別紙１）原油換算シート【計画用】'!AN134&lt;&gt;"",'（別紙１）原油換算シート【計画用】'!AN134,"")</f>
        <v>A0035</v>
      </c>
      <c r="AO134" s="64" t="str">
        <f>+IF('（別紙１）原油換算シート【計画用】'!AO134&lt;&gt;"",'（別紙１）原油換算シート【計画用】'!AO134,"")</f>
        <v>コスモエネルギーソリューションズ(株)メニューB</v>
      </c>
      <c r="AP134" s="65">
        <f>+IF('（別紙１）原油換算シート【計画用】'!AP134&lt;&gt;"",'（別紙１）原油換算シート【計画用】'!AP134,"")</f>
        <v>3.9999999999999998E-6</v>
      </c>
      <c r="AQ134" s="1" t="str">
        <f>+IF('（別紙１）原油換算シート【計画用】'!AQ134&lt;&gt;"",'（別紙１）原油換算シート【計画用】'!AQ134,"")</f>
        <v/>
      </c>
    </row>
    <row r="135" spans="39:43">
      <c r="AM135" s="40">
        <f>+IF('（別紙１）原油換算シート【計画用】'!AM135&lt;&gt;"",'（別紙１）原油換算シート【計画用】'!AM135,"")</f>
        <v>121</v>
      </c>
      <c r="AN135" s="40" t="str">
        <f>+IF('（別紙１）原油換算シート【計画用】'!AN135&lt;&gt;"",'（別紙１）原油換算シート【計画用】'!AN135,"")</f>
        <v>A0035</v>
      </c>
      <c r="AO135" s="64" t="str">
        <f>+IF('（別紙１）原油換算シート【計画用】'!AO135&lt;&gt;"",'（別紙１）原油換算シート【計画用】'!AO135,"")</f>
        <v>コスモエネルギーソリューションズ(株)メニューC</v>
      </c>
      <c r="AP135" s="65">
        <f>+IF('（別紙１）原油換算シート【計画用】'!AP135&lt;&gt;"",'（別紙１）原油換算シート【計画用】'!AP135,"")</f>
        <v>9.1000000000000003E-5</v>
      </c>
      <c r="AQ135" s="1" t="str">
        <f>+IF('（別紙１）原油換算シート【計画用】'!AQ135&lt;&gt;"",'（別紙１）原油換算シート【計画用】'!AQ135,"")</f>
        <v/>
      </c>
    </row>
    <row r="136" spans="39:43">
      <c r="AM136" s="40">
        <f>+IF('（別紙１）原油換算シート【計画用】'!AM136&lt;&gt;"",'（別紙１）原油換算シート【計画用】'!AM136,"")</f>
        <v>122</v>
      </c>
      <c r="AN136" s="40" t="str">
        <f>+IF('（別紙１）原油換算シート【計画用】'!AN136&lt;&gt;"",'（別紙１）原油換算シート【計画用】'!AN136,"")</f>
        <v>A0035</v>
      </c>
      <c r="AO136" s="64" t="str">
        <f>+IF('（別紙１）原油換算シート【計画用】'!AO136&lt;&gt;"",'（別紙１）原油換算シート【計画用】'!AO136,"")</f>
        <v>コスモエネルギーソリューションズ(株)メニューD</v>
      </c>
      <c r="AP136" s="65">
        <f>+IF('（別紙１）原油換算シート【計画用】'!AP136&lt;&gt;"",'（別紙１）原油換算シート【計画用】'!AP136,"")</f>
        <v>1.12E-4</v>
      </c>
      <c r="AQ136" s="1" t="str">
        <f>+IF('（別紙１）原油換算シート【計画用】'!AQ136&lt;&gt;"",'（別紙１）原油換算シート【計画用】'!AQ136,"")</f>
        <v/>
      </c>
    </row>
    <row r="137" spans="39:43">
      <c r="AM137" s="40">
        <f>+IF('（別紙１）原油換算シート【計画用】'!AM137&lt;&gt;"",'（別紙１）原油換算シート【計画用】'!AM137,"")</f>
        <v>123</v>
      </c>
      <c r="AN137" s="40" t="str">
        <f>+IF('（別紙１）原油換算シート【計画用】'!AN137&lt;&gt;"",'（別紙１）原油換算シート【計画用】'!AN137,"")</f>
        <v>A0035</v>
      </c>
      <c r="AO137" s="64" t="str">
        <f>+IF('（別紙１）原油換算シート【計画用】'!AO137&lt;&gt;"",'（別紙１）原油換算シート【計画用】'!AO137,"")</f>
        <v>コスモエネルギーソリューションズ(株)メニューE(残差)</v>
      </c>
      <c r="AP137" s="65">
        <f>+IF('（別紙１）原油換算シート【計画用】'!AP137&lt;&gt;"",'（別紙１）原油換算シート【計画用】'!AP137,"")</f>
        <v>9.2500000000000004E-4</v>
      </c>
      <c r="AQ137" s="1" t="str">
        <f>+IF('（別紙１）原油換算シート【計画用】'!AQ137&lt;&gt;"",'（別紙１）原油換算シート【計画用】'!AQ137,"")</f>
        <v/>
      </c>
    </row>
    <row r="138" spans="39:43">
      <c r="AM138" s="40">
        <f>+IF('（別紙１）原油換算シート【計画用】'!AM138&lt;&gt;"",'（別紙１）原油換算シート【計画用】'!AM138,"")</f>
        <v>124</v>
      </c>
      <c r="AN138" s="40" t="str">
        <f>+IF('（別紙１）原油換算シート【計画用】'!AN138&lt;&gt;"",'（別紙１）原油換算シート【計画用】'!AN138,"")</f>
        <v>A0035</v>
      </c>
      <c r="AO138" s="64" t="str">
        <f>+IF('（別紙１）原油換算シート【計画用】'!AO138&lt;&gt;"",'（別紙１）原油換算シート【計画用】'!AO138,"")</f>
        <v>コスモエネルギーソリューションズ(株)(参考値)事業者全体</v>
      </c>
      <c r="AP138" s="65">
        <f>+IF('（別紙１）原油換算シート【計画用】'!AP138&lt;&gt;"",'（別紙１）原油換算シート【計画用】'!AP138,"")</f>
        <v>3.4900000000000003E-4</v>
      </c>
      <c r="AQ138" s="1" t="str">
        <f>+IF('（別紙１）原油換算シート【計画用】'!AQ138&lt;&gt;"",'（別紙１）原油換算シート【計画用】'!AQ138,"")</f>
        <v/>
      </c>
    </row>
    <row r="139" spans="39:43">
      <c r="AM139" s="40">
        <f>+IF('（別紙１）原油換算シート【計画用】'!AM139&lt;&gt;"",'（別紙１）原油換算シート【計画用】'!AM139,"")</f>
        <v>125</v>
      </c>
      <c r="AN139" s="40" t="str">
        <f>+IF('（別紙１）原油換算シート【計画用】'!AN139&lt;&gt;"",'（別紙１）原油換算シート【計画用】'!AN139,"")</f>
        <v>A0036</v>
      </c>
      <c r="AO139" s="64" t="str">
        <f>+IF('（別紙１）原油換算シート【計画用】'!AO139&lt;&gt;"",'（別紙１）原油換算シート【計画用】'!AO139,"")</f>
        <v>(株)グリーンサークルメニューA</v>
      </c>
      <c r="AP139" s="65">
        <f>+IF('（別紙１）原油換算シート【計画用】'!AP139&lt;&gt;"",'（別紙１）原油換算シート【計画用】'!AP139,"")</f>
        <v>0</v>
      </c>
      <c r="AQ139" s="1" t="str">
        <f>+IF('（別紙１）原油換算シート【計画用】'!AQ139&lt;&gt;"",'（別紙１）原油換算シート【計画用】'!AQ139,"")</f>
        <v/>
      </c>
    </row>
    <row r="140" spans="39:43">
      <c r="AM140" s="40">
        <f>+IF('（別紙１）原油換算シート【計画用】'!AM140&lt;&gt;"",'（別紙１）原油換算シート【計画用】'!AM140,"")</f>
        <v>126</v>
      </c>
      <c r="AN140" s="40" t="str">
        <f>+IF('（別紙１）原油換算シート【計画用】'!AN140&lt;&gt;"",'（別紙１）原油換算シート【計画用】'!AN140,"")</f>
        <v>A0036</v>
      </c>
      <c r="AO140" s="64" t="str">
        <f>+IF('（別紙１）原油換算シート【計画用】'!AO140&lt;&gt;"",'（別紙１）原油換算シート【計画用】'!AO140,"")</f>
        <v>(株)グリーンサークルメニューB(残差)</v>
      </c>
      <c r="AP140" s="65">
        <f>+IF('（別紙１）原油換算シート【計画用】'!AP140&lt;&gt;"",'（別紙１）原油換算シート【計画用】'!AP140,"")</f>
        <v>4.3600000000000003E-4</v>
      </c>
      <c r="AQ140" s="1" t="str">
        <f>+IF('（別紙１）原油換算シート【計画用】'!AQ140&lt;&gt;"",'（別紙１）原油換算シート【計画用】'!AQ140,"")</f>
        <v/>
      </c>
    </row>
    <row r="141" spans="39:43">
      <c r="AM141" s="40">
        <f>+IF('（別紙１）原油換算シート【計画用】'!AM141&lt;&gt;"",'（別紙１）原油換算シート【計画用】'!AM141,"")</f>
        <v>127</v>
      </c>
      <c r="AN141" s="40" t="str">
        <f>+IF('（別紙１）原油換算シート【計画用】'!AN141&lt;&gt;"",'（別紙１）原油換算シート【計画用】'!AN141,"")</f>
        <v>A0036</v>
      </c>
      <c r="AO141" s="64" t="str">
        <f>+IF('（別紙１）原油換算シート【計画用】'!AO141&lt;&gt;"",'（別紙１）原油換算シート【計画用】'!AO141,"")</f>
        <v>(株)グリーンサークル(参考値)事業者全体</v>
      </c>
      <c r="AP141" s="65">
        <f>+IF('（別紙１）原油換算シート【計画用】'!AP141&lt;&gt;"",'（別紙１）原油換算シート【計画用】'!AP141,"")</f>
        <v>2.8600000000000001E-4</v>
      </c>
      <c r="AQ141" s="1" t="str">
        <f>+IF('（別紙１）原油換算シート【計画用】'!AQ141&lt;&gt;"",'（別紙１）原油換算シート【計画用】'!AQ141,"")</f>
        <v/>
      </c>
    </row>
    <row r="142" spans="39:43">
      <c r="AM142" s="40">
        <f>+IF('（別紙１）原油換算シート【計画用】'!AM142&lt;&gt;"",'（別紙１）原油換算シート【計画用】'!AM142,"")</f>
        <v>128</v>
      </c>
      <c r="AN142" s="40" t="str">
        <f>+IF('（別紙１）原油換算シート【計画用】'!AN142&lt;&gt;"",'（別紙１）原油換算シート【計画用】'!AN142,"")</f>
        <v>A0039</v>
      </c>
      <c r="AO142" s="64" t="str">
        <f>+IF('（別紙１）原油換算シート【計画用】'!AO142&lt;&gt;"",'（別紙１）原油換算シート【計画用】'!AO142,"")</f>
        <v>北海道瓦斯(株)メニューA</v>
      </c>
      <c r="AP142" s="65">
        <f>+IF('（別紙１）原油換算シート【計画用】'!AP142&lt;&gt;"",'（別紙１）原油換算シート【計画用】'!AP142,"")</f>
        <v>0</v>
      </c>
      <c r="AQ142" s="1" t="str">
        <f>+IF('（別紙１）原油換算シート【計画用】'!AQ142&lt;&gt;"",'（別紙１）原油換算シート【計画用】'!AQ142,"")</f>
        <v/>
      </c>
    </row>
    <row r="143" spans="39:43">
      <c r="AM143" s="40">
        <f>+IF('（別紙１）原油換算シート【計画用】'!AM143&lt;&gt;"",'（別紙１）原油換算シート【計画用】'!AM143,"")</f>
        <v>129</v>
      </c>
      <c r="AN143" s="40" t="str">
        <f>+IF('（別紙１）原油換算シート【計画用】'!AN143&lt;&gt;"",'（別紙１）原油換算シート【計画用】'!AN143,"")</f>
        <v>A0039</v>
      </c>
      <c r="AO143" s="64" t="str">
        <f>+IF('（別紙１）原油換算シート【計画用】'!AO143&lt;&gt;"",'（別紙１）原油換算シート【計画用】'!AO143,"")</f>
        <v>北海道瓦斯(株)メニューB(残差)</v>
      </c>
      <c r="AP143" s="65">
        <f>+IF('（別紙１）原油換算シート【計画用】'!AP143&lt;&gt;"",'（別紙１）原油換算シート【計画用】'!AP143,"")</f>
        <v>5.6999999999999998E-4</v>
      </c>
      <c r="AQ143" s="1" t="str">
        <f>+IF('（別紙１）原油換算シート【計画用】'!AQ143&lt;&gt;"",'（別紙１）原油換算シート【計画用】'!AQ143,"")</f>
        <v/>
      </c>
    </row>
    <row r="144" spans="39:43">
      <c r="AM144" s="40">
        <f>+IF('（別紙１）原油換算シート【計画用】'!AM144&lt;&gt;"",'（別紙１）原油換算シート【計画用】'!AM144,"")</f>
        <v>130</v>
      </c>
      <c r="AN144" s="40" t="str">
        <f>+IF('（別紙１）原油換算シート【計画用】'!AN144&lt;&gt;"",'（別紙１）原油換算シート【計画用】'!AN144,"")</f>
        <v>A0039</v>
      </c>
      <c r="AO144" s="64" t="str">
        <f>+IF('（別紙１）原油換算シート【計画用】'!AO144&lt;&gt;"",'（別紙１）原油換算シート【計画用】'!AO144,"")</f>
        <v>北海道瓦斯(株)(参考値)事業者全体</v>
      </c>
      <c r="AP144" s="65">
        <f>+IF('（別紙１）原油換算シート【計画用】'!AP144&lt;&gt;"",'（別紙１）原油換算シート【計画用】'!AP144,"")</f>
        <v>4.7699999999999999E-4</v>
      </c>
      <c r="AQ144" s="1" t="str">
        <f>+IF('（別紙１）原油換算シート【計画用】'!AQ144&lt;&gt;"",'（別紙１）原油換算シート【計画用】'!AQ144,"")</f>
        <v/>
      </c>
    </row>
    <row r="145" spans="39:43">
      <c r="AM145" s="40">
        <f>+IF('（別紙１）原油換算シート【計画用】'!AM145&lt;&gt;"",'（別紙１）原油換算シート【計画用】'!AM145,"")</f>
        <v>131</v>
      </c>
      <c r="AN145" s="40" t="str">
        <f>+IF('（別紙１）原油換算シート【計画用】'!AN145&lt;&gt;"",'（別紙１）原油換算シート【計画用】'!AN145,"")</f>
        <v>A0040</v>
      </c>
      <c r="AO145" s="64" t="str">
        <f>+IF('（別紙１）原油換算シート【計画用】'!AO145&lt;&gt;"",'（別紙１）原油換算シート【計画用】'!AO145,"")</f>
        <v>アルカナエナジー(株)</v>
      </c>
      <c r="AP145" s="65">
        <f>+IF('（別紙１）原油換算シート【計画用】'!AP145&lt;&gt;"",'（別紙１）原油換算シート【計画用】'!AP145,"")</f>
        <v>4.95E-4</v>
      </c>
      <c r="AQ145" s="1" t="str">
        <f>+IF('（別紙１）原油換算シート【計画用】'!AQ145&lt;&gt;"",'（別紙１）原油換算シート【計画用】'!AQ145,"")</f>
        <v/>
      </c>
    </row>
    <row r="146" spans="39:43">
      <c r="AM146" s="40">
        <f>+IF('（別紙１）原油換算シート【計画用】'!AM146&lt;&gt;"",'（別紙１）原油換算シート【計画用】'!AM146,"")</f>
        <v>132</v>
      </c>
      <c r="AN146" s="40" t="str">
        <f>+IF('（別紙１）原油換算シート【計画用】'!AN146&lt;&gt;"",'（別紙１）原油換算シート【計画用】'!AN146,"")</f>
        <v>A0042</v>
      </c>
      <c r="AO146" s="64" t="str">
        <f>+IF('（別紙１）原油換算シート【計画用】'!AO146&lt;&gt;"",'（別紙１）原油換算シート【計画用】'!AO146,"")</f>
        <v>新エネルギー開発(株)メニューA</v>
      </c>
      <c r="AP146" s="65">
        <f>+IF('（別紙１）原油換算シート【計画用】'!AP146&lt;&gt;"",'（別紙１）原油換算シート【計画用】'!AP146,"")</f>
        <v>5.5699999999999999E-4</v>
      </c>
      <c r="AQ146" s="1" t="str">
        <f>+IF('（別紙１）原油換算シート【計画用】'!AQ146&lt;&gt;"",'（別紙１）原油換算シート【計画用】'!AQ146,"")</f>
        <v/>
      </c>
    </row>
    <row r="147" spans="39:43">
      <c r="AM147" s="40">
        <f>+IF('（別紙１）原油換算シート【計画用】'!AM147&lt;&gt;"",'（別紙１）原油換算シート【計画用】'!AM147,"")</f>
        <v>133</v>
      </c>
      <c r="AN147" s="40" t="str">
        <f>+IF('（別紙１）原油換算シート【計画用】'!AN147&lt;&gt;"",'（別紙１）原油換算シート【計画用】'!AN147,"")</f>
        <v>A0042</v>
      </c>
      <c r="AO147" s="64" t="str">
        <f>+IF('（別紙１）原油換算シート【計画用】'!AO147&lt;&gt;"",'（別紙１）原油換算シート【計画用】'!AO147,"")</f>
        <v>新エネルギー開発(株)メニューB</v>
      </c>
      <c r="AP147" s="65">
        <f>+IF('（別紙１）原油換算シート【計画用】'!AP147&lt;&gt;"",'（別紙１）原油換算シート【計画用】'!AP147,"")</f>
        <v>0</v>
      </c>
      <c r="AQ147" s="1" t="str">
        <f>+IF('（別紙１）原油換算シート【計画用】'!AQ147&lt;&gt;"",'（別紙１）原油換算シート【計画用】'!AQ147,"")</f>
        <v/>
      </c>
    </row>
    <row r="148" spans="39:43">
      <c r="AM148" s="40">
        <f>+IF('（別紙１）原油換算シート【計画用】'!AM148&lt;&gt;"",'（別紙１）原油換算シート【計画用】'!AM148,"")</f>
        <v>134</v>
      </c>
      <c r="AN148" s="40" t="str">
        <f>+IF('（別紙１）原油換算シート【計画用】'!AN148&lt;&gt;"",'（別紙１）原油換算シート【計画用】'!AN148,"")</f>
        <v>A0042</v>
      </c>
      <c r="AO148" s="64" t="str">
        <f>+IF('（別紙１）原油換算シート【計画用】'!AO148&lt;&gt;"",'（別紙１）原油換算シート【計画用】'!AO148,"")</f>
        <v>新エネルギー開発(株)(参考値)事業者全体</v>
      </c>
      <c r="AP148" s="65">
        <f>+IF('（別紙１）原油換算シート【計画用】'!AP148&lt;&gt;"",'（別紙１）原油換算シート【計画用】'!AP148,"")</f>
        <v>5.4900000000000001E-4</v>
      </c>
      <c r="AQ148" s="1" t="str">
        <f>+IF('（別紙１）原油換算シート【計画用】'!AQ148&lt;&gt;"",'（別紙１）原油換算シート【計画用】'!AQ148,"")</f>
        <v/>
      </c>
    </row>
    <row r="149" spans="39:43">
      <c r="AM149" s="40">
        <f>+IF('（別紙１）原油換算シート【計画用】'!AM149&lt;&gt;"",'（別紙１）原油換算シート【計画用】'!AM149,"")</f>
        <v>135</v>
      </c>
      <c r="AN149" s="40" t="str">
        <f>+IF('（別紙１）原油換算シート【計画用】'!AN149&lt;&gt;"",'（別紙１）原油換算シート【計画用】'!AN149,"")</f>
        <v>A0043</v>
      </c>
      <c r="AO149" s="64" t="str">
        <f>+IF('（別紙１）原油換算シート【計画用】'!AO149&lt;&gt;"",'（別紙１）原油換算シート【計画用】'!AO149,"")</f>
        <v>伊藤忠エネクス(株)メニューA</v>
      </c>
      <c r="AP149" s="65">
        <f>+IF('（別紙１）原油換算シート【計画用】'!AP149&lt;&gt;"",'（別紙１）原油換算シート【計画用】'!AP149,"")</f>
        <v>2.5300000000000002E-4</v>
      </c>
      <c r="AQ149" s="1" t="str">
        <f>+IF('（別紙１）原油換算シート【計画用】'!AQ149&lt;&gt;"",'（別紙１）原油換算シート【計画用】'!AQ149,"")</f>
        <v/>
      </c>
    </row>
    <row r="150" spans="39:43">
      <c r="AM150" s="40">
        <f>+IF('（別紙１）原油換算シート【計画用】'!AM150&lt;&gt;"",'（別紙１）原油換算シート【計画用】'!AM150,"")</f>
        <v>136</v>
      </c>
      <c r="AN150" s="40" t="str">
        <f>+IF('（別紙１）原油換算シート【計画用】'!AN150&lt;&gt;"",'（別紙１）原油換算シート【計画用】'!AN150,"")</f>
        <v>A0043</v>
      </c>
      <c r="AO150" s="64" t="str">
        <f>+IF('（別紙１）原油換算シート【計画用】'!AO150&lt;&gt;"",'（別紙１）原油換算シート【計画用】'!AO150,"")</f>
        <v>伊藤忠エネクス(株)メニューB(残差)</v>
      </c>
      <c r="AP150" s="65">
        <f>+IF('（別紙１）原油換算シート【計画用】'!AP150&lt;&gt;"",'（別紙１）原油換算シート【計画用】'!AP150,"")</f>
        <v>4.2200000000000001E-4</v>
      </c>
      <c r="AQ150" s="1" t="str">
        <f>+IF('（別紙１）原油換算シート【計画用】'!AQ150&lt;&gt;"",'（別紙１）原油換算シート【計画用】'!AQ150,"")</f>
        <v>※</v>
      </c>
    </row>
    <row r="151" spans="39:43">
      <c r="AM151" s="40">
        <f>+IF('（別紙１）原油換算シート【計画用】'!AM151&lt;&gt;"",'（別紙１）原油換算シート【計画用】'!AM151,"")</f>
        <v>137</v>
      </c>
      <c r="AN151" s="40" t="str">
        <f>+IF('（別紙１）原油換算シート【計画用】'!AN151&lt;&gt;"",'（別紙１）原油換算シート【計画用】'!AN151,"")</f>
        <v>A0043</v>
      </c>
      <c r="AO151" s="64" t="str">
        <f>+IF('（別紙１）原油換算シート【計画用】'!AO151&lt;&gt;"",'（別紙１）原油換算シート【計画用】'!AO151,"")</f>
        <v>伊藤忠エネクス(株)(参考値)事業者全体</v>
      </c>
      <c r="AP151" s="65">
        <f>+IF('（別紙１）原油換算シート【計画用】'!AP151&lt;&gt;"",'（別紙１）原油換算シート【計画用】'!AP151,"")</f>
        <v>4.2200000000000001E-4</v>
      </c>
      <c r="AQ151" s="1" t="str">
        <f>+IF('（別紙１）原油換算シート【計画用】'!AQ151&lt;&gt;"",'（別紙１）原油換算シート【計画用】'!AQ151,"")</f>
        <v>※</v>
      </c>
    </row>
    <row r="152" spans="39:43">
      <c r="AM152" s="40">
        <f>+IF('（別紙１）原油換算シート【計画用】'!AM152&lt;&gt;"",'（別紙１）原油換算シート【計画用】'!AM152,"")</f>
        <v>138</v>
      </c>
      <c r="AN152" s="40" t="str">
        <f>+IF('（別紙１）原油換算シート【計画用】'!AN152&lt;&gt;"",'（別紙１）原油換算シート【計画用】'!AN152,"")</f>
        <v>A0045</v>
      </c>
      <c r="AO152" s="64" t="str">
        <f>+IF('（別紙１）原油換算シート【計画用】'!AO152&lt;&gt;"",'（別紙１）原油換算シート【計画用】'!AO152,"")</f>
        <v>(株)VーPowerメニューA</v>
      </c>
      <c r="AP152" s="65">
        <f>+IF('（別紙１）原油換算シート【計画用】'!AP152&lt;&gt;"",'（別紙１）原油換算シート【計画用】'!AP152,"")</f>
        <v>0</v>
      </c>
      <c r="AQ152" s="1" t="str">
        <f>+IF('（別紙１）原油換算シート【計画用】'!AQ152&lt;&gt;"",'（別紙１）原油換算シート【計画用】'!AQ152,"")</f>
        <v/>
      </c>
    </row>
    <row r="153" spans="39:43">
      <c r="AM153" s="40">
        <f>+IF('（別紙１）原油換算シート【計画用】'!AM153&lt;&gt;"",'（別紙１）原油換算シート【計画用】'!AM153,"")</f>
        <v>139</v>
      </c>
      <c r="AN153" s="40" t="str">
        <f>+IF('（別紙１）原油換算シート【計画用】'!AN153&lt;&gt;"",'（別紙１）原油換算シート【計画用】'!AN153,"")</f>
        <v>A0045</v>
      </c>
      <c r="AO153" s="64" t="str">
        <f>+IF('（別紙１）原油換算シート【計画用】'!AO153&lt;&gt;"",'（別紙１）原油換算シート【計画用】'!AO153,"")</f>
        <v>(株)VーPowerメニューB</v>
      </c>
      <c r="AP153" s="65">
        <f>+IF('（別紙１）原油換算シート【計画用】'!AP153&lt;&gt;"",'（別紙１）原油換算シート【計画用】'!AP153,"")</f>
        <v>0</v>
      </c>
      <c r="AQ153" s="1" t="str">
        <f>+IF('（別紙１）原油換算シート【計画用】'!AQ153&lt;&gt;"",'（別紙１）原油換算シート【計画用】'!AQ153,"")</f>
        <v/>
      </c>
    </row>
    <row r="154" spans="39:43">
      <c r="AM154" s="40">
        <f>+IF('（別紙１）原油換算シート【計画用】'!AM154&lt;&gt;"",'（別紙１）原油換算シート【計画用】'!AM154,"")</f>
        <v>140</v>
      </c>
      <c r="AN154" s="40" t="str">
        <f>+IF('（別紙１）原油換算シート【計画用】'!AN154&lt;&gt;"",'（別紙１）原油換算シート【計画用】'!AN154,"")</f>
        <v>A0045</v>
      </c>
      <c r="AO154" s="64" t="str">
        <f>+IF('（別紙１）原油換算シート【計画用】'!AO154&lt;&gt;"",'（別紙１）原油換算シート【計画用】'!AO154,"")</f>
        <v>(株)VーPowerメニューC</v>
      </c>
      <c r="AP154" s="65">
        <f>+IF('（別紙１）原油換算シート【計画用】'!AP154&lt;&gt;"",'（別紙１）原油換算シート【計画用】'!AP154,"")</f>
        <v>0</v>
      </c>
      <c r="AQ154" s="1" t="str">
        <f>+IF('（別紙１）原油換算シート【計画用】'!AQ154&lt;&gt;"",'（別紙１）原油換算シート【計画用】'!AQ154,"")</f>
        <v/>
      </c>
    </row>
    <row r="155" spans="39:43">
      <c r="AM155" s="40">
        <f>+IF('（別紙１）原油換算シート【計画用】'!AM155&lt;&gt;"",'（別紙１）原油換算シート【計画用】'!AM155,"")</f>
        <v>141</v>
      </c>
      <c r="AN155" s="40" t="str">
        <f>+IF('（別紙１）原油換算シート【計画用】'!AN155&lt;&gt;"",'（別紙１）原油換算シート【計画用】'!AN155,"")</f>
        <v>A0045</v>
      </c>
      <c r="AO155" s="64" t="str">
        <f>+IF('（別紙１）原油換算シート【計画用】'!AO155&lt;&gt;"",'（別紙１）原油換算シート【計画用】'!AO155,"")</f>
        <v>(株)VーPowerメニューD(残差)</v>
      </c>
      <c r="AP155" s="65">
        <f>+IF('（別紙１）原油換算シート【計画用】'!AP155&lt;&gt;"",'（別紙１）原油換算シート【計画用】'!AP155,"")</f>
        <v>4.8200000000000001E-4</v>
      </c>
      <c r="AQ155" s="1" t="str">
        <f>+IF('（別紙１）原油換算シート【計画用】'!AQ155&lt;&gt;"",'（別紙１）原油換算シート【計画用】'!AQ155,"")</f>
        <v/>
      </c>
    </row>
    <row r="156" spans="39:43">
      <c r="AM156" s="40">
        <f>+IF('（別紙１）原油換算シート【計画用】'!AM156&lt;&gt;"",'（別紙１）原油換算シート【計画用】'!AM156,"")</f>
        <v>142</v>
      </c>
      <c r="AN156" s="40" t="str">
        <f>+IF('（別紙１）原油換算シート【計画用】'!AN156&lt;&gt;"",'（別紙１）原油換算シート【計画用】'!AN156,"")</f>
        <v>A0045</v>
      </c>
      <c r="AO156" s="64" t="str">
        <f>+IF('（別紙１）原油換算シート【計画用】'!AO156&lt;&gt;"",'（別紙１）原油換算シート【計画用】'!AO156,"")</f>
        <v>(株)VーPower(参考値)事業者全体</v>
      </c>
      <c r="AP156" s="65">
        <f>+IF('（別紙１）原油換算シート【計画用】'!AP156&lt;&gt;"",'（別紙１）原油換算シート【計画用】'!AP156,"")</f>
        <v>4.4700000000000002E-4</v>
      </c>
      <c r="AQ156" s="1" t="str">
        <f>+IF('（別紙１）原油換算シート【計画用】'!AQ156&lt;&gt;"",'（別紙１）原油換算シート【計画用】'!AQ156,"")</f>
        <v/>
      </c>
    </row>
    <row r="157" spans="39:43">
      <c r="AM157" s="40">
        <f>+IF('（別紙１）原油換算シート【計画用】'!AM157&lt;&gt;"",'（別紙１）原油換算シート【計画用】'!AM157,"")</f>
        <v>143</v>
      </c>
      <c r="AN157" s="40" t="str">
        <f>+IF('（別紙１）原油換算シート【計画用】'!AN157&lt;&gt;"",'（別紙１）原油換算シート【計画用】'!AN157,"")</f>
        <v>A0046</v>
      </c>
      <c r="AO157" s="64" t="str">
        <f>+IF('（別紙１）原油換算シート【計画用】'!AO157&lt;&gt;"",'（別紙１）原油換算シート【計画用】'!AO157,"")</f>
        <v>大和エネルギー(株)</v>
      </c>
      <c r="AP157" s="65">
        <f>+IF('（別紙１）原油換算シート【計画用】'!AP157&lt;&gt;"",'（別紙１）原油換算シート【計画用】'!AP157,"")</f>
        <v>4.5800000000000002E-4</v>
      </c>
      <c r="AQ157" s="1" t="str">
        <f>+IF('（別紙１）原油換算シート【計画用】'!AQ157&lt;&gt;"",'（別紙１）原油換算シート【計画用】'!AQ157,"")</f>
        <v/>
      </c>
    </row>
    <row r="158" spans="39:43">
      <c r="AM158" s="40">
        <f>+IF('（別紙１）原油換算シート【計画用】'!AM158&lt;&gt;"",'（別紙１）原油換算シート【計画用】'!AM158,"")</f>
        <v>144</v>
      </c>
      <c r="AN158" s="40" t="str">
        <f>+IF('（別紙１）原油換算シート【計画用】'!AN158&lt;&gt;"",'（別紙１）原油換算シート【計画用】'!AN158,"")</f>
        <v>A0048</v>
      </c>
      <c r="AO158" s="64" t="str">
        <f>+IF('（別紙１）原油換算シート【計画用】'!AO158&lt;&gt;"",'（別紙１）原油換算シート【計画用】'!AO158,"")</f>
        <v>大阪瓦斯(株)メニューA</v>
      </c>
      <c r="AP158" s="65">
        <f>+IF('（別紙１）原油換算シート【計画用】'!AP158&lt;&gt;"",'（別紙１）原油換算シート【計画用】'!AP158,"")</f>
        <v>0</v>
      </c>
      <c r="AQ158" s="1" t="str">
        <f>+IF('（別紙１）原油換算シート【計画用】'!AQ158&lt;&gt;"",'（別紙１）原油換算シート【計画用】'!AQ158,"")</f>
        <v/>
      </c>
    </row>
    <row r="159" spans="39:43">
      <c r="AM159" s="40">
        <f>+IF('（別紙１）原油換算シート【計画用】'!AM159&lt;&gt;"",'（別紙１）原油換算シート【計画用】'!AM159,"")</f>
        <v>145</v>
      </c>
      <c r="AN159" s="40" t="str">
        <f>+IF('（別紙１）原油換算シート【計画用】'!AN159&lt;&gt;"",'（別紙１）原油換算シート【計画用】'!AN159,"")</f>
        <v>A0048</v>
      </c>
      <c r="AO159" s="64" t="str">
        <f>+IF('（別紙１）原油換算シート【計画用】'!AO159&lt;&gt;"",'（別紙１）原油換算シート【計画用】'!AO159,"")</f>
        <v>大阪瓦斯(株)メニューB</v>
      </c>
      <c r="AP159" s="65">
        <f>+IF('（別紙１）原油換算シート【計画用】'!AP159&lt;&gt;"",'（別紙１）原油換算シート【計画用】'!AP159,"")</f>
        <v>0</v>
      </c>
      <c r="AQ159" s="1" t="str">
        <f>+IF('（別紙１）原油換算シート【計画用】'!AQ159&lt;&gt;"",'（別紙１）原油換算シート【計画用】'!AQ159,"")</f>
        <v/>
      </c>
    </row>
    <row r="160" spans="39:43">
      <c r="AM160" s="40">
        <f>+IF('（別紙１）原油換算シート【計画用】'!AM160&lt;&gt;"",'（別紙１）原油換算シート【計画用】'!AM160,"")</f>
        <v>146</v>
      </c>
      <c r="AN160" s="40" t="str">
        <f>+IF('（別紙１）原油換算シート【計画用】'!AN160&lt;&gt;"",'（別紙１）原油換算シート【計画用】'!AN160,"")</f>
        <v>A0048</v>
      </c>
      <c r="AO160" s="64" t="str">
        <f>+IF('（別紙１）原油換算シート【計画用】'!AO160&lt;&gt;"",'（別紙１）原油換算シート【計画用】'!AO160,"")</f>
        <v>大阪瓦斯(株)メニューC</v>
      </c>
      <c r="AP160" s="65">
        <f>+IF('（別紙１）原油換算シート【計画用】'!AP160&lt;&gt;"",'（別紙１）原油換算シート【計画用】'!AP160,"")</f>
        <v>3.48E-4</v>
      </c>
      <c r="AQ160" s="1" t="str">
        <f>+IF('（別紙１）原油換算シート【計画用】'!AQ160&lt;&gt;"",'（別紙１）原油換算シート【計画用】'!AQ160,"")</f>
        <v/>
      </c>
    </row>
    <row r="161" spans="39:43">
      <c r="AM161" s="40">
        <f>+IF('（別紙１）原油換算シート【計画用】'!AM161&lt;&gt;"",'（別紙１）原油換算シート【計画用】'!AM161,"")</f>
        <v>147</v>
      </c>
      <c r="AN161" s="40" t="str">
        <f>+IF('（別紙１）原油換算シート【計画用】'!AN161&lt;&gt;"",'（別紙１）原油換算シート【計画用】'!AN161,"")</f>
        <v>A0048</v>
      </c>
      <c r="AO161" s="64" t="str">
        <f>+IF('（別紙１）原油換算シート【計画用】'!AO161&lt;&gt;"",'（別紙１）原油換算シート【計画用】'!AO161,"")</f>
        <v>大阪瓦斯(株)メニューD</v>
      </c>
      <c r="AP161" s="65">
        <f>+IF('（別紙１）原油換算シート【計画用】'!AP161&lt;&gt;"",'（別紙１）原油換算シート【計画用】'!AP161,"")</f>
        <v>3.4900000000000003E-4</v>
      </c>
      <c r="AQ161" s="1" t="str">
        <f>+IF('（別紙１）原油換算シート【計画用】'!AQ161&lt;&gt;"",'（別紙１）原油換算シート【計画用】'!AQ161,"")</f>
        <v/>
      </c>
    </row>
    <row r="162" spans="39:43">
      <c r="AM162" s="40">
        <f>+IF('（別紙１）原油換算シート【計画用】'!AM162&lt;&gt;"",'（別紙１）原油換算シート【計画用】'!AM162,"")</f>
        <v>148</v>
      </c>
      <c r="AN162" s="40" t="str">
        <f>+IF('（別紙１）原油換算シート【計画用】'!AN162&lt;&gt;"",'（別紙１）原油換算シート【計画用】'!AN162,"")</f>
        <v>A0048</v>
      </c>
      <c r="AO162" s="64" t="str">
        <f>+IF('（別紙１）原油換算シート【計画用】'!AO162&lt;&gt;"",'（別紙１）原油換算シート【計画用】'!AO162,"")</f>
        <v>大阪瓦斯(株)メニューE</v>
      </c>
      <c r="AP162" s="65">
        <f>+IF('（別紙１）原油換算シート【計画用】'!AP162&lt;&gt;"",'（別紙１）原油換算シート【計画用】'!AP162,"")</f>
        <v>2.9500000000000001E-4</v>
      </c>
      <c r="AQ162" s="1" t="str">
        <f>+IF('（別紙１）原油換算シート【計画用】'!AQ162&lt;&gt;"",'（別紙１）原油換算シート【計画用】'!AQ162,"")</f>
        <v/>
      </c>
    </row>
    <row r="163" spans="39:43">
      <c r="AM163" s="40">
        <f>+IF('（別紙１）原油換算シート【計画用】'!AM163&lt;&gt;"",'（別紙１）原油換算シート【計画用】'!AM163,"")</f>
        <v>149</v>
      </c>
      <c r="AN163" s="40" t="str">
        <f>+IF('（別紙１）原油換算シート【計画用】'!AN163&lt;&gt;"",'（別紙１）原油換算シート【計画用】'!AN163,"")</f>
        <v>A0048</v>
      </c>
      <c r="AO163" s="64" t="str">
        <f>+IF('（別紙１）原油換算シート【計画用】'!AO163&lt;&gt;"",'（別紙１）原油換算シート【計画用】'!AO163,"")</f>
        <v>大阪瓦斯(株)メニューF</v>
      </c>
      <c r="AP163" s="65">
        <f>+IF('（別紙１）原油換算シート【計画用】'!AP163&lt;&gt;"",'（別紙１）原油換算シート【計画用】'!AP163,"")</f>
        <v>0</v>
      </c>
      <c r="AQ163" s="1" t="str">
        <f>+IF('（別紙１）原油換算シート【計画用】'!AQ163&lt;&gt;"",'（別紙１）原油換算シート【計画用】'!AQ163,"")</f>
        <v/>
      </c>
    </row>
    <row r="164" spans="39:43">
      <c r="AM164" s="40">
        <f>+IF('（別紙１）原油換算シート【計画用】'!AM164&lt;&gt;"",'（別紙１）原油換算シート【計画用】'!AM164,"")</f>
        <v>150</v>
      </c>
      <c r="AN164" s="40" t="str">
        <f>+IF('（別紙１）原油換算シート【計画用】'!AN164&lt;&gt;"",'（別紙１）原油換算シート【計画用】'!AN164,"")</f>
        <v>A0048</v>
      </c>
      <c r="AO164" s="64" t="str">
        <f>+IF('（別紙１）原油換算シート【計画用】'!AO164&lt;&gt;"",'（別紙１）原油換算シート【計画用】'!AO164,"")</f>
        <v>大阪瓦斯(株)メニューG(残差)</v>
      </c>
      <c r="AP164" s="65">
        <f>+IF('（別紙１）原油換算シート【計画用】'!AP164&lt;&gt;"",'（別紙１）原油換算シート【計画用】'!AP164,"")</f>
        <v>5.0100000000000003E-4</v>
      </c>
      <c r="AQ164" s="1" t="str">
        <f>+IF('（別紙１）原油換算シート【計画用】'!AQ164&lt;&gt;"",'（別紙１）原油換算シート【計画用】'!AQ164,"")</f>
        <v/>
      </c>
    </row>
    <row r="165" spans="39:43">
      <c r="AM165" s="40">
        <f>+IF('（別紙１）原油換算シート【計画用】'!AM165&lt;&gt;"",'（別紙１）原油換算シート【計画用】'!AM165,"")</f>
        <v>151</v>
      </c>
      <c r="AN165" s="40" t="str">
        <f>+IF('（別紙１）原油換算シート【計画用】'!AN165&lt;&gt;"",'（別紙１）原油換算シート【計画用】'!AN165,"")</f>
        <v>A0048</v>
      </c>
      <c r="AO165" s="64" t="str">
        <f>+IF('（別紙１）原油換算シート【計画用】'!AO165&lt;&gt;"",'（別紙１）原油換算シート【計画用】'!AO165,"")</f>
        <v>大阪瓦斯(株)(参考値)事業者全体</v>
      </c>
      <c r="AP165" s="65">
        <f>+IF('（別紙１）原油換算シート【計画用】'!AP165&lt;&gt;"",'（別紙１）原油換算シート【計画用】'!AP165,"")</f>
        <v>4.6500000000000003E-4</v>
      </c>
      <c r="AQ165" s="1" t="str">
        <f>+IF('（別紙１）原油換算シート【計画用】'!AQ165&lt;&gt;"",'（別紙１）原油換算シート【計画用】'!AQ165,"")</f>
        <v/>
      </c>
    </row>
    <row r="166" spans="39:43">
      <c r="AM166" s="40">
        <f>+IF('（別紙１）原油換算シート【計画用】'!AM166&lt;&gt;"",'（別紙１）原油換算シート【計画用】'!AM166,"")</f>
        <v>152</v>
      </c>
      <c r="AN166" s="40" t="str">
        <f>+IF('（別紙１）原油換算シート【計画用】'!AN166&lt;&gt;"",'（別紙１）原油換算シート【計画用】'!AN166,"")</f>
        <v>A0049</v>
      </c>
      <c r="AO166" s="64" t="str">
        <f>+IF('（別紙１）原油換算シート【計画用】'!AO166&lt;&gt;"",'（別紙１）原油換算シート【計画用】'!AO166,"")</f>
        <v>エフビットコミュニケーションズ(株)　メニューA</v>
      </c>
      <c r="AP166" s="65">
        <f>+IF('（別紙１）原油換算シート【計画用】'!AP166&lt;&gt;"",'（別紙１）原油換算シート【計画用】'!AP166,"")</f>
        <v>1E-4</v>
      </c>
      <c r="AQ166" s="1" t="str">
        <f>+IF('（別紙１）原油換算シート【計画用】'!AQ166&lt;&gt;"",'（別紙１）原油換算シート【計画用】'!AQ166,"")</f>
        <v/>
      </c>
    </row>
    <row r="167" spans="39:43">
      <c r="AM167" s="40">
        <f>+IF('（別紙１）原油換算シート【計画用】'!AM167&lt;&gt;"",'（別紙１）原油換算シート【計画用】'!AM167,"")</f>
        <v>153</v>
      </c>
      <c r="AN167" s="40" t="str">
        <f>+IF('（別紙１）原油換算シート【計画用】'!AN167&lt;&gt;"",'（別紙１）原油換算シート【計画用】'!AN167,"")</f>
        <v>A0049</v>
      </c>
      <c r="AO167" s="64" t="str">
        <f>+IF('（別紙１）原油換算シート【計画用】'!AO167&lt;&gt;"",'（別紙１）原油換算シート【計画用】'!AO167,"")</f>
        <v>エフビットコミュニケーションズ(株)　メニューB</v>
      </c>
      <c r="AP167" s="65">
        <f>+IF('（別紙１）原油換算シート【計画用】'!AP167&lt;&gt;"",'（別紙１）原油換算シート【計画用】'!AP167,"")</f>
        <v>0</v>
      </c>
      <c r="AQ167" s="1" t="str">
        <f>+IF('（別紙１）原油換算シート【計画用】'!AQ167&lt;&gt;"",'（別紙１）原油換算シート【計画用】'!AQ167,"")</f>
        <v/>
      </c>
    </row>
    <row r="168" spans="39:43">
      <c r="AM168" s="40">
        <f>+IF('（別紙１）原油換算シート【計画用】'!AM168&lt;&gt;"",'（別紙１）原油換算シート【計画用】'!AM168,"")</f>
        <v>154</v>
      </c>
      <c r="AN168" s="40" t="str">
        <f>+IF('（別紙１）原油換算シート【計画用】'!AN168&lt;&gt;"",'（別紙１）原油換算シート【計画用】'!AN168,"")</f>
        <v>A0049</v>
      </c>
      <c r="AO168" s="64" t="str">
        <f>+IF('（別紙１）原油換算シート【計画用】'!AO168&lt;&gt;"",'（別紙１）原油換算シート【計画用】'!AO168,"")</f>
        <v>エフビットコミュニケーションズ(株)　メニューC(残差)</v>
      </c>
      <c r="AP168" s="65">
        <f>+IF('（別紙１）原油換算シート【計画用】'!AP168&lt;&gt;"",'（別紙１）原油換算シート【計画用】'!AP168,"")</f>
        <v>2.13E-4</v>
      </c>
      <c r="AQ168" s="1" t="str">
        <f>+IF('（別紙１）原油換算シート【計画用】'!AQ168&lt;&gt;"",'（別紙１）原油換算シート【計画用】'!AQ168,"")</f>
        <v/>
      </c>
    </row>
    <row r="169" spans="39:43">
      <c r="AM169" s="40">
        <f>+IF('（別紙１）原油換算シート【計画用】'!AM169&lt;&gt;"",'（別紙１）原油換算シート【計画用】'!AM169,"")</f>
        <v>155</v>
      </c>
      <c r="AN169" s="40" t="str">
        <f>+IF('（別紙１）原油換算シート【計画用】'!AN169&lt;&gt;"",'（別紙１）原油換算シート【計画用】'!AN169,"")</f>
        <v>A0049</v>
      </c>
      <c r="AO169" s="64" t="str">
        <f>+IF('（別紙１）原油換算シート【計画用】'!AO169&lt;&gt;"",'（別紙１）原油換算シート【計画用】'!AO169,"")</f>
        <v>エフビットコミュニケーションズ(株)　(参考値)事業者全体</v>
      </c>
      <c r="AP169" s="65">
        <f>+IF('（別紙１）原油換算シート【計画用】'!AP169&lt;&gt;"",'（別紙１）原油換算シート【計画用】'!AP169,"")</f>
        <v>2.1100000000000001E-4</v>
      </c>
      <c r="AQ169" s="1" t="str">
        <f>+IF('（別紙１）原油換算シート【計画用】'!AQ169&lt;&gt;"",'（別紙１）原油換算シート【計画用】'!AQ169,"")</f>
        <v/>
      </c>
    </row>
    <row r="170" spans="39:43">
      <c r="AM170" s="40">
        <f>+IF('（別紙１）原油換算シート【計画用】'!AM170&lt;&gt;"",'（別紙１）原油換算シート【計画用】'!AM170,"")</f>
        <v>156</v>
      </c>
      <c r="AN170" s="40" t="str">
        <f>+IF('（別紙１）原油換算シート【計画用】'!AN170&lt;&gt;"",'（別紙１）原油換算シート【計画用】'!AN170,"")</f>
        <v>A0050</v>
      </c>
      <c r="AO170" s="64" t="str">
        <f>+IF('（別紙１）原油換算シート【計画用】'!AO170&lt;&gt;"",'（別紙１）原油換算シート【計画用】'!AO170,"")</f>
        <v>ENEOS Power(株)（旧:ENEOS(株)）メニューA</v>
      </c>
      <c r="AP170" s="65">
        <f>+IF('（別紙１）原油換算シート【計画用】'!AP170&lt;&gt;"",'（別紙１）原油換算シート【計画用】'!AP170,"")</f>
        <v>0</v>
      </c>
      <c r="AQ170" s="1" t="str">
        <f>+IF('（別紙１）原油換算シート【計画用】'!AQ170&lt;&gt;"",'（別紙１）原油換算シート【計画用】'!AQ170,"")</f>
        <v/>
      </c>
    </row>
    <row r="171" spans="39:43">
      <c r="AM171" s="40">
        <f>+IF('（別紙１）原油換算シート【計画用】'!AM171&lt;&gt;"",'（別紙１）原油換算シート【計画用】'!AM171,"")</f>
        <v>157</v>
      </c>
      <c r="AN171" s="40" t="str">
        <f>+IF('（別紙１）原油換算シート【計画用】'!AN171&lt;&gt;"",'（別紙１）原油換算シート【計画用】'!AN171,"")</f>
        <v>A0050</v>
      </c>
      <c r="AO171" s="64" t="str">
        <f>+IF('（別紙１）原油換算シート【計画用】'!AO171&lt;&gt;"",'（別紙１）原油換算シート【計画用】'!AO171,"")</f>
        <v>ENEOS Power(株)（旧:ENEOS(株)）メニューB</v>
      </c>
      <c r="AP171" s="65">
        <f>+IF('（別紙１）原油換算シート【計画用】'!AP171&lt;&gt;"",'（別紙１）原油換算シート【計画用】'!AP171,"")</f>
        <v>0</v>
      </c>
      <c r="AQ171" s="1" t="str">
        <f>+IF('（別紙１）原油換算シート【計画用】'!AQ171&lt;&gt;"",'（別紙１）原油換算シート【計画用】'!AQ171,"")</f>
        <v/>
      </c>
    </row>
    <row r="172" spans="39:43">
      <c r="AM172" s="40">
        <f>+IF('（別紙１）原油換算シート【計画用】'!AM172&lt;&gt;"",'（別紙１）原油換算シート【計画用】'!AM172,"")</f>
        <v>158</v>
      </c>
      <c r="AN172" s="40" t="str">
        <f>+IF('（別紙１）原油換算シート【計画用】'!AN172&lt;&gt;"",'（別紙１）原油換算シート【計画用】'!AN172,"")</f>
        <v>A0050</v>
      </c>
      <c r="AO172" s="64" t="str">
        <f>+IF('（別紙１）原油換算シート【計画用】'!AO172&lt;&gt;"",'（別紙１）原油換算シート【計画用】'!AO172,"")</f>
        <v>ENEOS Power(株)（旧:ENEOS(株)）メニューC</v>
      </c>
      <c r="AP172" s="65">
        <f>+IF('（別紙１）原油換算シート【計画用】'!AP172&lt;&gt;"",'（別紙１）原油換算シート【計画用】'!AP172,"")</f>
        <v>0</v>
      </c>
      <c r="AQ172" s="1" t="str">
        <f>+IF('（別紙１）原油換算シート【計画用】'!AQ172&lt;&gt;"",'（別紙１）原油換算シート【計画用】'!AQ172,"")</f>
        <v/>
      </c>
    </row>
    <row r="173" spans="39:43">
      <c r="AM173" s="40">
        <f>+IF('（別紙１）原油換算シート【計画用】'!AM173&lt;&gt;"",'（別紙１）原油換算シート【計画用】'!AM173,"")</f>
        <v>159</v>
      </c>
      <c r="AN173" s="40" t="str">
        <f>+IF('（別紙１）原油換算シート【計画用】'!AN173&lt;&gt;"",'（別紙１）原油換算シート【計画用】'!AN173,"")</f>
        <v>A0050</v>
      </c>
      <c r="AO173" s="64" t="str">
        <f>+IF('（別紙１）原油換算シート【計画用】'!AO173&lt;&gt;"",'（別紙１）原油換算シート【計画用】'!AO173,"")</f>
        <v>ENEOS Power(株)（旧:ENEOS(株)）メニューD</v>
      </c>
      <c r="AP173" s="65">
        <f>+IF('（別紙１）原油換算シート【計画用】'!AP173&lt;&gt;"",'（別紙１）原油換算シート【計画用】'!AP173,"")</f>
        <v>0</v>
      </c>
      <c r="AQ173" s="1" t="str">
        <f>+IF('（別紙１）原油換算シート【計画用】'!AQ173&lt;&gt;"",'（別紙１）原油換算シート【計画用】'!AQ173,"")</f>
        <v/>
      </c>
    </row>
    <row r="174" spans="39:43">
      <c r="AM174" s="40">
        <f>+IF('（別紙１）原油換算シート【計画用】'!AM174&lt;&gt;"",'（別紙１）原油換算シート【計画用】'!AM174,"")</f>
        <v>160</v>
      </c>
      <c r="AN174" s="40" t="str">
        <f>+IF('（別紙１）原油換算シート【計画用】'!AN174&lt;&gt;"",'（別紙１）原油換算シート【計画用】'!AN174,"")</f>
        <v>A0050</v>
      </c>
      <c r="AO174" s="64" t="str">
        <f>+IF('（別紙１）原油換算シート【計画用】'!AO174&lt;&gt;"",'（別紙１）原油換算シート【計画用】'!AO174,"")</f>
        <v>ENEOS Power(株)（旧:ENEOS(株)）メニューE</v>
      </c>
      <c r="AP174" s="65">
        <f>+IF('（別紙１）原油換算シート【計画用】'!AP174&lt;&gt;"",'（別紙１）原油換算シート【計画用】'!AP174,"")</f>
        <v>0</v>
      </c>
      <c r="AQ174" s="1" t="str">
        <f>+IF('（別紙１）原油換算シート【計画用】'!AQ174&lt;&gt;"",'（別紙１）原油換算シート【計画用】'!AQ174,"")</f>
        <v/>
      </c>
    </row>
    <row r="175" spans="39:43">
      <c r="AM175" s="40">
        <f>+IF('（別紙１）原油換算シート【計画用】'!AM175&lt;&gt;"",'（別紙１）原油換算シート【計画用】'!AM175,"")</f>
        <v>161</v>
      </c>
      <c r="AN175" s="40" t="str">
        <f>+IF('（別紙１）原油換算シート【計画用】'!AN175&lt;&gt;"",'（別紙１）原油換算シート【計画用】'!AN175,"")</f>
        <v>A0050</v>
      </c>
      <c r="AO175" s="64" t="str">
        <f>+IF('（別紙１）原油換算シート【計画用】'!AO175&lt;&gt;"",'（別紙１）原油換算シート【計画用】'!AO175,"")</f>
        <v>ENEOS Power(株)（旧:ENEOS(株)）メニューF(残差)</v>
      </c>
      <c r="AP175" s="65">
        <f>+IF('（別紙１）原油換算シート【計画用】'!AP175&lt;&gt;"",'（別紙１）原油換算シート【計画用】'!AP175,"")</f>
        <v>5.0799999999999999E-4</v>
      </c>
      <c r="AQ175" s="1" t="str">
        <f>+IF('（別紙１）原油換算シート【計画用】'!AQ175&lt;&gt;"",'（別紙１）原油換算シート【計画用】'!AQ175,"")</f>
        <v/>
      </c>
    </row>
    <row r="176" spans="39:43">
      <c r="AM176" s="40">
        <f>+IF('（別紙１）原油換算シート【計画用】'!AM176&lt;&gt;"",'（別紙１）原油換算シート【計画用】'!AM176,"")</f>
        <v>162</v>
      </c>
      <c r="AN176" s="40" t="str">
        <f>+IF('（別紙１）原油換算シート【計画用】'!AN176&lt;&gt;"",'（別紙１）原油換算シート【計画用】'!AN176,"")</f>
        <v>A0050</v>
      </c>
      <c r="AO176" s="64" t="str">
        <f>+IF('（別紙１）原油換算シート【計画用】'!AO176&lt;&gt;"",'（別紙１）原油換算シート【計画用】'!AO176,"")</f>
        <v>ENEOS Power(株)（旧:ENEOS(株)）(参考値)事業者全体</v>
      </c>
      <c r="AP176" s="65">
        <f>+IF('（別紙１）原油換算シート【計画用】'!AP176&lt;&gt;"",'（別紙１）原油換算シート【計画用】'!AP176,"")</f>
        <v>4.8200000000000001E-4</v>
      </c>
      <c r="AQ176" s="1" t="str">
        <f>+IF('（別紙１）原油換算シート【計画用】'!AQ176&lt;&gt;"",'（別紙１）原油換算シート【計画用】'!AQ176,"")</f>
        <v/>
      </c>
    </row>
    <row r="177" spans="39:43">
      <c r="AM177" s="40">
        <f>+IF('（別紙１）原油換算シート【計画用】'!AM177&lt;&gt;"",'（別紙１）原油換算シート【計画用】'!AM177,"")</f>
        <v>163</v>
      </c>
      <c r="AN177" s="40" t="str">
        <f>+IF('（別紙１）原油換算シート【計画用】'!AN177&lt;&gt;"",'（別紙１）原油換算シート【計画用】'!AN177,"")</f>
        <v>A0051</v>
      </c>
      <c r="AO177" s="64" t="str">
        <f>+IF('（別紙１）原油換算シート【計画用】'!AO177&lt;&gt;"",'（別紙１）原油換算シート【計画用】'!AO177,"")</f>
        <v>真庭バイオエネルギー(株)</v>
      </c>
      <c r="AP177" s="65">
        <f>+IF('（別紙１）原油換算シート【計画用】'!AP177&lt;&gt;"",'（別紙１）原油換算シート【計画用】'!AP177,"")</f>
        <v>3.9800000000000002E-4</v>
      </c>
      <c r="AQ177" s="1" t="str">
        <f>+IF('（別紙１）原油換算シート【計画用】'!AQ177&lt;&gt;"",'（別紙１）原油換算シート【計画用】'!AQ177,"")</f>
        <v/>
      </c>
    </row>
    <row r="178" spans="39:43">
      <c r="AM178" s="40">
        <f>+IF('（別紙１）原油換算シート【計画用】'!AM178&lt;&gt;"",'（別紙１）原油換算シート【計画用】'!AM178,"")</f>
        <v>164</v>
      </c>
      <c r="AN178" s="40" t="str">
        <f>+IF('（別紙１）原油換算シート【計画用】'!AN178&lt;&gt;"",'（別紙１）原油換算シート【計画用】'!AN178,"")</f>
        <v>A0052</v>
      </c>
      <c r="AO178" s="64" t="str">
        <f>+IF('（別紙１）原油換算シート【計画用】'!AO178&lt;&gt;"",'（別紙１）原油換算シート【計画用】'!AO178,"")</f>
        <v>三井物産(株)メニューA</v>
      </c>
      <c r="AP178" s="65">
        <f>+IF('（別紙１）原油換算シート【計画用】'!AP178&lt;&gt;"",'（別紙１）原油換算シート【計画用】'!AP178,"")</f>
        <v>0</v>
      </c>
      <c r="AQ178" s="1" t="str">
        <f>+IF('（別紙１）原油換算シート【計画用】'!AQ178&lt;&gt;"",'（別紙１）原油換算シート【計画用】'!AQ178,"")</f>
        <v/>
      </c>
    </row>
    <row r="179" spans="39:43">
      <c r="AM179" s="40">
        <f>+IF('（別紙１）原油換算シート【計画用】'!AM179&lt;&gt;"",'（別紙１）原油換算シート【計画用】'!AM179,"")</f>
        <v>165</v>
      </c>
      <c r="AN179" s="40" t="str">
        <f>+IF('（別紙１）原油換算シート【計画用】'!AN179&lt;&gt;"",'（別紙１）原油換算シート【計画用】'!AN179,"")</f>
        <v>A0052</v>
      </c>
      <c r="AO179" s="64" t="str">
        <f>+IF('（別紙１）原油換算シート【計画用】'!AO179&lt;&gt;"",'（別紙１）原油換算シート【計画用】'!AO179,"")</f>
        <v>三井物産(株)メニューB</v>
      </c>
      <c r="AP179" s="65">
        <f>+IF('（別紙１）原油換算シート【計画用】'!AP179&lt;&gt;"",'（別紙１）原油換算シート【計画用】'!AP179,"")</f>
        <v>0</v>
      </c>
      <c r="AQ179" s="1" t="str">
        <f>+IF('（別紙１）原油換算シート【計画用】'!AQ179&lt;&gt;"",'（別紙１）原油換算シート【計画用】'!AQ179,"")</f>
        <v/>
      </c>
    </row>
    <row r="180" spans="39:43">
      <c r="AM180" s="40">
        <f>+IF('（別紙１）原油換算シート【計画用】'!AM180&lt;&gt;"",'（別紙１）原油換算シート【計画用】'!AM180,"")</f>
        <v>166</v>
      </c>
      <c r="AN180" s="40" t="str">
        <f>+IF('（別紙１）原油換算シート【計画用】'!AN180&lt;&gt;"",'（別紙１）原油換算シート【計画用】'!AN180,"")</f>
        <v>A0052</v>
      </c>
      <c r="AO180" s="64" t="str">
        <f>+IF('（別紙１）原油換算シート【計画用】'!AO180&lt;&gt;"",'（別紙１）原油換算シート【計画用】'!AO180,"")</f>
        <v>三井物産(株)メニューC</v>
      </c>
      <c r="AP180" s="65">
        <f>+IF('（別紙１）原油換算シート【計画用】'!AP180&lt;&gt;"",'（別紙１）原油換算シート【計画用】'!AP180,"")</f>
        <v>4.2400000000000001E-4</v>
      </c>
      <c r="AQ180" s="1" t="str">
        <f>+IF('（別紙１）原油換算シート【計画用】'!AQ180&lt;&gt;"",'（別紙１）原油換算シート【計画用】'!AQ180,"")</f>
        <v/>
      </c>
    </row>
    <row r="181" spans="39:43">
      <c r="AM181" s="40">
        <f>+IF('（別紙１）原油換算シート【計画用】'!AM181&lt;&gt;"",'（別紙１）原油換算シート【計画用】'!AM181,"")</f>
        <v>167</v>
      </c>
      <c r="AN181" s="40" t="str">
        <f>+IF('（別紙１）原油換算シート【計画用】'!AN181&lt;&gt;"",'（別紙１）原油換算シート【計画用】'!AN181,"")</f>
        <v>A0052</v>
      </c>
      <c r="AO181" s="64" t="str">
        <f>+IF('（別紙１）原油換算シート【計画用】'!AO181&lt;&gt;"",'（別紙１）原油換算シート【計画用】'!AO181,"")</f>
        <v>三井物産(株)メニューD(残差)</v>
      </c>
      <c r="AP181" s="65">
        <f>+IF('（別紙１）原油換算シート【計画用】'!AP181&lt;&gt;"",'（別紙１）原油換算シート【計画用】'!AP181,"")</f>
        <v>1.2589999999999999E-3</v>
      </c>
      <c r="AQ181" s="1" t="str">
        <f>+IF('（別紙１）原油換算シート【計画用】'!AQ181&lt;&gt;"",'（別紙１）原油換算シート【計画用】'!AQ181,"")</f>
        <v/>
      </c>
    </row>
    <row r="182" spans="39:43">
      <c r="AM182" s="40">
        <f>+IF('（別紙１）原油換算シート【計画用】'!AM182&lt;&gt;"",'（別紙１）原油換算シート【計画用】'!AM182,"")</f>
        <v>168</v>
      </c>
      <c r="AN182" s="40" t="str">
        <f>+IF('（別紙１）原油換算シート【計画用】'!AN182&lt;&gt;"",'（別紙１）原油換算シート【計画用】'!AN182,"")</f>
        <v>A0052</v>
      </c>
      <c r="AO182" s="64" t="str">
        <f>+IF('（別紙１）原油換算シート【計画用】'!AO182&lt;&gt;"",'（別紙１）原油換算シート【計画用】'!AO182,"")</f>
        <v>三井物産(株)(参考値)事業者全体</v>
      </c>
      <c r="AP182" s="65">
        <f>+IF('（別紙１）原油換算シート【計画用】'!AP182&lt;&gt;"",'（別紙１）原油換算シート【計画用】'!AP182,"")</f>
        <v>8.2200000000000003E-4</v>
      </c>
      <c r="AQ182" s="1" t="str">
        <f>+IF('（別紙１）原油換算シート【計画用】'!AQ182&lt;&gt;"",'（別紙１）原油換算シート【計画用】'!AQ182,"")</f>
        <v/>
      </c>
    </row>
    <row r="183" spans="39:43">
      <c r="AM183" s="40">
        <f>+IF('（別紙１）原油換算シート【計画用】'!AM183&lt;&gt;"",'（別紙１）原油換算シート【計画用】'!AM183,"")</f>
        <v>169</v>
      </c>
      <c r="AN183" s="40" t="str">
        <f>+IF('（別紙１）原油換算シート【計画用】'!AN183&lt;&gt;"",'（別紙１）原油換算シート【計画用】'!AN183,"")</f>
        <v>A0053</v>
      </c>
      <c r="AO183" s="64" t="str">
        <f>+IF('（別紙１）原油換算シート【計画用】'!AO183&lt;&gt;"",'（別紙１）原油換算シート【計画用】'!AO183,"")</f>
        <v>オリックス(株)メニューA</v>
      </c>
      <c r="AP183" s="65">
        <f>+IF('（別紙１）原油換算シート【計画用】'!AP183&lt;&gt;"",'（別紙１）原油換算シート【計画用】'!AP183,"")</f>
        <v>3.9899999999999999E-4</v>
      </c>
      <c r="AQ183" s="1" t="str">
        <f>+IF('（別紙１）原油換算シート【計画用】'!AQ183&lt;&gt;"",'（別紙１）原油換算シート【計画用】'!AQ183,"")</f>
        <v/>
      </c>
    </row>
    <row r="184" spans="39:43">
      <c r="AM184" s="40">
        <f>+IF('（別紙１）原油換算シート【計画用】'!AM184&lt;&gt;"",'（別紙１）原油換算シート【計画用】'!AM184,"")</f>
        <v>170</v>
      </c>
      <c r="AN184" s="40" t="str">
        <f>+IF('（別紙１）原油換算シート【計画用】'!AN184&lt;&gt;"",'（別紙１）原油換算シート【計画用】'!AN184,"")</f>
        <v>A0053</v>
      </c>
      <c r="AO184" s="64" t="str">
        <f>+IF('（別紙１）原油換算シート【計画用】'!AO184&lt;&gt;"",'（別紙１）原油換算シート【計画用】'!AO184,"")</f>
        <v>オリックス(株)メニューB</v>
      </c>
      <c r="AP184" s="65">
        <f>+IF('（別紙１）原油換算シート【計画用】'!AP184&lt;&gt;"",'（別紙１）原油換算シート【計画用】'!AP184,"")</f>
        <v>2.99E-4</v>
      </c>
      <c r="AQ184" s="1" t="str">
        <f>+IF('（別紙１）原油換算シート【計画用】'!AQ184&lt;&gt;"",'（別紙１）原油換算シート【計画用】'!AQ184,"")</f>
        <v/>
      </c>
    </row>
    <row r="185" spans="39:43">
      <c r="AM185" s="40">
        <f>+IF('（別紙１）原油換算シート【計画用】'!AM185&lt;&gt;"",'（別紙１）原油換算シート【計画用】'!AM185,"")</f>
        <v>171</v>
      </c>
      <c r="AN185" s="40" t="str">
        <f>+IF('（別紙１）原油換算シート【計画用】'!AN185&lt;&gt;"",'（別紙１）原油換算シート【計画用】'!AN185,"")</f>
        <v>A0053</v>
      </c>
      <c r="AO185" s="64" t="str">
        <f>+IF('（別紙１）原油換算シート【計画用】'!AO185&lt;&gt;"",'（別紙１）原油換算シート【計画用】'!AO185,"")</f>
        <v>オリックス(株)メニューC</v>
      </c>
      <c r="AP185" s="65">
        <f>+IF('（別紙１）原油換算シート【計画用】'!AP185&lt;&gt;"",'（別紙１）原油換算シート【計画用】'!AP185,"")</f>
        <v>1.9900000000000001E-4</v>
      </c>
      <c r="AQ185" s="1" t="str">
        <f>+IF('（別紙１）原油換算シート【計画用】'!AQ185&lt;&gt;"",'（別紙１）原油換算シート【計画用】'!AQ185,"")</f>
        <v/>
      </c>
    </row>
    <row r="186" spans="39:43">
      <c r="AM186" s="40">
        <f>+IF('（別紙１）原油換算シート【計画用】'!AM186&lt;&gt;"",'（別紙１）原油換算シート【計画用】'!AM186,"")</f>
        <v>172</v>
      </c>
      <c r="AN186" s="40" t="str">
        <f>+IF('（別紙１）原油換算シート【計画用】'!AN186&lt;&gt;"",'（別紙１）原油換算シート【計画用】'!AN186,"")</f>
        <v>A0053</v>
      </c>
      <c r="AO186" s="64" t="str">
        <f>+IF('（別紙１）原油換算シート【計画用】'!AO186&lt;&gt;"",'（別紙１）原油換算シート【計画用】'!AO186,"")</f>
        <v>オリックス(株)メニューD</v>
      </c>
      <c r="AP186" s="65">
        <f>+IF('（別紙１）原油換算シート【計画用】'!AP186&lt;&gt;"",'（別紙１）原油換算シート【計画用】'!AP186,"")</f>
        <v>0</v>
      </c>
      <c r="AQ186" s="1" t="str">
        <f>+IF('（別紙１）原油換算シート【計画用】'!AQ186&lt;&gt;"",'（別紙１）原油換算シート【計画用】'!AQ186,"")</f>
        <v/>
      </c>
    </row>
    <row r="187" spans="39:43">
      <c r="AM187" s="40">
        <f>+IF('（別紙１）原油換算シート【計画用】'!AM187&lt;&gt;"",'（別紙１）原油換算シート【計画用】'!AM187,"")</f>
        <v>173</v>
      </c>
      <c r="AN187" s="40" t="str">
        <f>+IF('（別紙１）原油換算シート【計画用】'!AN187&lt;&gt;"",'（別紙１）原油換算シート【計画用】'!AN187,"")</f>
        <v>A0053</v>
      </c>
      <c r="AO187" s="64" t="str">
        <f>+IF('（別紙１）原油換算シート【計画用】'!AO187&lt;&gt;"",'（別紙１）原油換算シート【計画用】'!AO187,"")</f>
        <v>オリックス(株)メニューE</v>
      </c>
      <c r="AP187" s="65">
        <f>+IF('（別紙１）原油換算シート【計画用】'!AP187&lt;&gt;"",'（別紙１）原油換算シート【計画用】'!AP187,"")</f>
        <v>4.4999999999999999E-4</v>
      </c>
      <c r="AQ187" s="1" t="str">
        <f>+IF('（別紙１）原油換算シート【計画用】'!AQ187&lt;&gt;"",'（別紙１）原油換算シート【計画用】'!AQ187,"")</f>
        <v/>
      </c>
    </row>
    <row r="188" spans="39:43">
      <c r="AM188" s="40">
        <f>+IF('（別紙１）原油換算シート【計画用】'!AM188&lt;&gt;"",'（別紙１）原油換算シート【計画用】'!AM188,"")</f>
        <v>174</v>
      </c>
      <c r="AN188" s="40" t="str">
        <f>+IF('（別紙１）原油換算シート【計画用】'!AN188&lt;&gt;"",'（別紙１）原油換算シート【計画用】'!AN188,"")</f>
        <v>A0053</v>
      </c>
      <c r="AO188" s="64" t="str">
        <f>+IF('（別紙１）原油換算シート【計画用】'!AO188&lt;&gt;"",'（別紙１）原油換算シート【計画用】'!AO188,"")</f>
        <v>オリックス(株)メニューF</v>
      </c>
      <c r="AP188" s="65">
        <f>+IF('（別紙１）原油換算シート【計画用】'!AP188&lt;&gt;"",'（別紙１）原油換算シート【計画用】'!AP188,"")</f>
        <v>3.1500000000000001E-4</v>
      </c>
      <c r="AQ188" s="1" t="str">
        <f>+IF('（別紙１）原油換算シート【計画用】'!AQ188&lt;&gt;"",'（別紙１）原油換算シート【計画用】'!AQ188,"")</f>
        <v/>
      </c>
    </row>
    <row r="189" spans="39:43">
      <c r="AM189" s="40">
        <f>+IF('（別紙１）原油換算シート【計画用】'!AM189&lt;&gt;"",'（別紙１）原油換算シート【計画用】'!AM189,"")</f>
        <v>175</v>
      </c>
      <c r="AN189" s="40" t="str">
        <f>+IF('（別紙１）原油換算シート【計画用】'!AN189&lt;&gt;"",'（別紙１）原油換算シート【計画用】'!AN189,"")</f>
        <v>A0053</v>
      </c>
      <c r="AO189" s="64" t="str">
        <f>+IF('（別紙１）原油換算シート【計画用】'!AO189&lt;&gt;"",'（別紙１）原油換算シート【計画用】'!AO189,"")</f>
        <v>オリックス(株)メニューG</v>
      </c>
      <c r="AP189" s="65">
        <f>+IF('（別紙１）原油換算シート【計画用】'!AP189&lt;&gt;"",'（別紙１）原油換算シート【計画用】'!AP189,"")</f>
        <v>2.3499999999999999E-4</v>
      </c>
      <c r="AQ189" s="1" t="str">
        <f>+IF('（別紙１）原油換算シート【計画用】'!AQ189&lt;&gt;"",'（別紙１）原油換算シート【計画用】'!AQ189,"")</f>
        <v/>
      </c>
    </row>
    <row r="190" spans="39:43">
      <c r="AM190" s="40">
        <f>+IF('（別紙１）原油換算シート【計画用】'!AM190&lt;&gt;"",'（別紙１）原油換算シート【計画用】'!AM190,"")</f>
        <v>176</v>
      </c>
      <c r="AN190" s="40" t="str">
        <f>+IF('（別紙１）原油換算シート【計画用】'!AN190&lt;&gt;"",'（別紙１）原油換算シート【計画用】'!AN190,"")</f>
        <v>A0053</v>
      </c>
      <c r="AO190" s="64" t="str">
        <f>+IF('（別紙１）原油換算シート【計画用】'!AO190&lt;&gt;"",'（別紙１）原油換算シート【計画用】'!AO190,"")</f>
        <v>オリックス(株)メニューH(残差)</v>
      </c>
      <c r="AP190" s="65">
        <f>+IF('（別紙１）原油換算シート【計画用】'!AP190&lt;&gt;"",'（別紙１）原油換算シート【計画用】'!AP190,"")</f>
        <v>4.2200000000000001E-4</v>
      </c>
      <c r="AQ190" s="1" t="str">
        <f>+IF('（別紙１）原油換算シート【計画用】'!AQ190&lt;&gt;"",'（別紙１）原油換算シート【計画用】'!AQ190,"")</f>
        <v>※</v>
      </c>
    </row>
    <row r="191" spans="39:43">
      <c r="AM191" s="40">
        <f>+IF('（別紙１）原油換算シート【計画用】'!AM191&lt;&gt;"",'（別紙１）原油換算シート【計画用】'!AM191,"")</f>
        <v>177</v>
      </c>
      <c r="AN191" s="40" t="str">
        <f>+IF('（別紙１）原油換算シート【計画用】'!AN191&lt;&gt;"",'（別紙１）原油換算シート【計画用】'!AN191,"")</f>
        <v>A0053</v>
      </c>
      <c r="AO191" s="64" t="str">
        <f>+IF('（別紙１）原油換算シート【計画用】'!AO191&lt;&gt;"",'（別紙１）原油換算シート【計画用】'!AO191,"")</f>
        <v>オリックス(株)(参考値)事業者全体</v>
      </c>
      <c r="AP191" s="65">
        <f>+IF('（別紙１）原油換算シート【計画用】'!AP191&lt;&gt;"",'（別紙１）原油換算シート【計画用】'!AP191,"")</f>
        <v>1.096E-3</v>
      </c>
      <c r="AQ191" s="1" t="str">
        <f>+IF('（別紙１）原油換算シート【計画用】'!AQ191&lt;&gt;"",'（別紙１）原油換算シート【計画用】'!AQ191,"")</f>
        <v/>
      </c>
    </row>
    <row r="192" spans="39:43">
      <c r="AM192" s="40">
        <f>+IF('（別紙１）原油換算シート【計画用】'!AM192&lt;&gt;"",'（別紙１）原油換算シート【計画用】'!AM192,"")</f>
        <v>178</v>
      </c>
      <c r="AN192" s="40" t="str">
        <f>+IF('（別紙１）原油換算シート【計画用】'!AN192&lt;&gt;"",'（別紙１）原油換算シート【計画用】'!AN192,"")</f>
        <v>A0054</v>
      </c>
      <c r="AO192" s="64" t="str">
        <f>+IF('（別紙１）原油換算シート【計画用】'!AO192&lt;&gt;"",'（別紙１）原油換算シート【計画用】'!AO192,"")</f>
        <v>(株)エネサンス関東</v>
      </c>
      <c r="AP192" s="65">
        <f>+IF('（別紙１）原油換算シート【計画用】'!AP192&lt;&gt;"",'（別紙１）原油換算シート【計画用】'!AP192,"")</f>
        <v>3.3799999999999998E-4</v>
      </c>
      <c r="AQ192" s="1" t="str">
        <f>+IF('（別紙１）原油換算シート【計画用】'!AQ192&lt;&gt;"",'（別紙１）原油換算シート【計画用】'!AQ192,"")</f>
        <v/>
      </c>
    </row>
    <row r="193" spans="39:43">
      <c r="AM193" s="40">
        <f>+IF('（別紙１）原油換算シート【計画用】'!AM193&lt;&gt;"",'（別紙１）原油換算シート【計画用】'!AM193,"")</f>
        <v>179</v>
      </c>
      <c r="AN193" s="40" t="str">
        <f>+IF('（別紙１）原油換算シート【計画用】'!AN193&lt;&gt;"",'（別紙１）原油換算シート【計画用】'!AN193,"")</f>
        <v>A0055</v>
      </c>
      <c r="AO193" s="64" t="str">
        <f>+IF('（別紙１）原油換算シート【計画用】'!AO193&lt;&gt;"",'（別紙１）原油換算シート【計画用】'!AO193,"")</f>
        <v>(株)UPDATERメニューA</v>
      </c>
      <c r="AP193" s="65">
        <f>+IF('（別紙１）原油換算シート【計画用】'!AP193&lt;&gt;"",'（別紙１）原油換算シート【計画用】'!AP193,"")</f>
        <v>0</v>
      </c>
      <c r="AQ193" s="1" t="str">
        <f>+IF('（別紙１）原油換算シート【計画用】'!AQ193&lt;&gt;"",'（別紙１）原油換算シート【計画用】'!AQ193,"")</f>
        <v/>
      </c>
    </row>
    <row r="194" spans="39:43">
      <c r="AM194" s="40">
        <f>+IF('（別紙１）原油換算シート【計画用】'!AM194&lt;&gt;"",'（別紙１）原油換算シート【計画用】'!AM194,"")</f>
        <v>180</v>
      </c>
      <c r="AN194" s="40" t="str">
        <f>+IF('（別紙１）原油換算シート【計画用】'!AN194&lt;&gt;"",'（別紙１）原油換算シート【計画用】'!AN194,"")</f>
        <v>A0055</v>
      </c>
      <c r="AO194" s="64" t="str">
        <f>+IF('（別紙１）原油換算シート【計画用】'!AO194&lt;&gt;"",'（別紙１）原油換算シート【計画用】'!AO194,"")</f>
        <v>(株)UPDATERメニューB(残差)</v>
      </c>
      <c r="AP194" s="65">
        <f>+IF('（別紙１）原油換算シート【計画用】'!AP194&lt;&gt;"",'（別紙１）原油換算シート【計画用】'!AP194,"")</f>
        <v>4.0499999999999998E-4</v>
      </c>
      <c r="AQ194" s="1" t="str">
        <f>+IF('（別紙１）原油換算シート【計画用】'!AQ194&lt;&gt;"",'（別紙１）原油換算シート【計画用】'!AQ194,"")</f>
        <v/>
      </c>
    </row>
    <row r="195" spans="39:43">
      <c r="AM195" s="40">
        <f>+IF('（別紙１）原油換算シート【計画用】'!AM195&lt;&gt;"",'（別紙１）原油換算シート【計画用】'!AM195,"")</f>
        <v>181</v>
      </c>
      <c r="AN195" s="40" t="str">
        <f>+IF('（別紙１）原油換算シート【計画用】'!AN195&lt;&gt;"",'（別紙１）原油換算シート【計画用】'!AN195,"")</f>
        <v>A0055</v>
      </c>
      <c r="AO195" s="64" t="str">
        <f>+IF('（別紙１）原油換算シート【計画用】'!AO195&lt;&gt;"",'（別紙１）原油換算シート【計画用】'!AO195,"")</f>
        <v>(株)UPDATER(参考値)事業者全体</v>
      </c>
      <c r="AP195" s="65">
        <f>+IF('（別紙１）原油換算シート【計画用】'!AP195&lt;&gt;"",'（別紙１）原油換算シート【計画用】'!AP195,"")</f>
        <v>3.8000000000000002E-5</v>
      </c>
      <c r="AQ195" s="1" t="str">
        <f>+IF('（別紙１）原油換算シート【計画用】'!AQ195&lt;&gt;"",'（別紙１）原油換算シート【計画用】'!AQ195,"")</f>
        <v/>
      </c>
    </row>
    <row r="196" spans="39:43">
      <c r="AM196" s="40">
        <f>+IF('（別紙１）原油換算シート【計画用】'!AM196&lt;&gt;"",'（別紙１）原油換算シート【計画用】'!AM196,"")</f>
        <v>182</v>
      </c>
      <c r="AN196" s="40" t="str">
        <f>+IF('（別紙１）原油換算シート【計画用】'!AN196&lt;&gt;"",'（別紙１）原油換算シート【計画用】'!AN196,"")</f>
        <v>A0056</v>
      </c>
      <c r="AO196" s="64" t="str">
        <f>+IF('（別紙１）原油換算シート【計画用】'!AO196&lt;&gt;"",'（別紙１）原油換算シート【計画用】'!AO196,"")</f>
        <v>シン・エナジー(株)メニューA</v>
      </c>
      <c r="AP196" s="65">
        <f>+IF('（別紙１）原油換算シート【計画用】'!AP196&lt;&gt;"",'（別紙１）原油換算シート【計画用】'!AP196,"")</f>
        <v>4.2400000000000001E-4</v>
      </c>
      <c r="AQ196" s="1" t="str">
        <f>+IF('（別紙１）原油換算シート【計画用】'!AQ196&lt;&gt;"",'（別紙１）原油換算シート【計画用】'!AQ196,"")</f>
        <v/>
      </c>
    </row>
    <row r="197" spans="39:43">
      <c r="AM197" s="40">
        <f>+IF('（別紙１）原油換算シート【計画用】'!AM197&lt;&gt;"",'（別紙１）原油換算シート【計画用】'!AM197,"")</f>
        <v>183</v>
      </c>
      <c r="AN197" s="40" t="str">
        <f>+IF('（別紙１）原油換算シート【計画用】'!AN197&lt;&gt;"",'（別紙１）原油換算シート【計画用】'!AN197,"")</f>
        <v>A0056</v>
      </c>
      <c r="AO197" s="64" t="str">
        <f>+IF('（別紙１）原油換算シート【計画用】'!AO197&lt;&gt;"",'（別紙１）原油換算シート【計画用】'!AO197,"")</f>
        <v>シン・エナジー(株)メニューB</v>
      </c>
      <c r="AP197" s="65">
        <f>+IF('（別紙１）原油換算シート【計画用】'!AP197&lt;&gt;"",'（別紙１）原油換算シート【計画用】'!AP197,"")</f>
        <v>0</v>
      </c>
      <c r="AQ197" s="1" t="str">
        <f>+IF('（別紙１）原油換算シート【計画用】'!AQ197&lt;&gt;"",'（別紙１）原油換算シート【計画用】'!AQ197,"")</f>
        <v/>
      </c>
    </row>
    <row r="198" spans="39:43">
      <c r="AM198" s="40">
        <f>+IF('（別紙１）原油換算シート【計画用】'!AM198&lt;&gt;"",'（別紙１）原油換算シート【計画用】'!AM198,"")</f>
        <v>184</v>
      </c>
      <c r="AN198" s="40" t="str">
        <f>+IF('（別紙１）原油換算シート【計画用】'!AN198&lt;&gt;"",'（別紙１）原油換算シート【計画用】'!AN198,"")</f>
        <v>A0056</v>
      </c>
      <c r="AO198" s="64" t="str">
        <f>+IF('（別紙１）原油換算シート【計画用】'!AO198&lt;&gt;"",'（別紙１）原油換算シート【計画用】'!AO198,"")</f>
        <v>シン・エナジー(株)メニューC</v>
      </c>
      <c r="AP198" s="65">
        <f>+IF('（別紙１）原油換算シート【計画用】'!AP198&lt;&gt;"",'（別紙１）原油換算シート【計画用】'!AP198,"")</f>
        <v>3.0899999999999998E-4</v>
      </c>
      <c r="AQ198" s="1" t="str">
        <f>+IF('（別紙１）原油換算シート【計画用】'!AQ198&lt;&gt;"",'（別紙１）原油換算シート【計画用】'!AQ198,"")</f>
        <v/>
      </c>
    </row>
    <row r="199" spans="39:43">
      <c r="AM199" s="40">
        <f>+IF('（別紙１）原油換算シート【計画用】'!AM199&lt;&gt;"",'（別紙１）原油換算シート【計画用】'!AM199,"")</f>
        <v>185</v>
      </c>
      <c r="AN199" s="40" t="str">
        <f>+IF('（別紙１）原油換算シート【計画用】'!AN199&lt;&gt;"",'（別紙１）原油換算シート【計画用】'!AN199,"")</f>
        <v>A0056</v>
      </c>
      <c r="AO199" s="64" t="str">
        <f>+IF('（別紙１）原油換算シート【計画用】'!AO199&lt;&gt;"",'（別紙１）原油換算シート【計画用】'!AO199,"")</f>
        <v>シン・エナジー(株)メニューD</v>
      </c>
      <c r="AP199" s="65">
        <f>+IF('（別紙１）原油換算シート【計画用】'!AP199&lt;&gt;"",'（別紙１）原油換算シート【計画用】'!AP199,"")</f>
        <v>0</v>
      </c>
      <c r="AQ199" s="1" t="str">
        <f>+IF('（別紙１）原油換算シート【計画用】'!AQ199&lt;&gt;"",'（別紙１）原油換算シート【計画用】'!AQ199,"")</f>
        <v/>
      </c>
    </row>
    <row r="200" spans="39:43">
      <c r="AM200" s="40">
        <f>+IF('（別紙１）原油換算シート【計画用】'!AM200&lt;&gt;"",'（別紙１）原油換算シート【計画用】'!AM200,"")</f>
        <v>186</v>
      </c>
      <c r="AN200" s="40" t="str">
        <f>+IF('（別紙１）原油換算シート【計画用】'!AN200&lt;&gt;"",'（別紙１）原油換算シート【計画用】'!AN200,"")</f>
        <v>A0056</v>
      </c>
      <c r="AO200" s="64" t="str">
        <f>+IF('（別紙１）原油換算シート【計画用】'!AO200&lt;&gt;"",'（別紙１）原油換算シート【計画用】'!AO200,"")</f>
        <v>シン・エナジー(株)メニューE(残差)</v>
      </c>
      <c r="AP200" s="65">
        <f>+IF('（別紙１）原油換算シート【計画用】'!AP200&lt;&gt;"",'（別紙１）原油換算シート【計画用】'!AP200,"")</f>
        <v>5.9599999999999996E-4</v>
      </c>
      <c r="AQ200" s="1" t="str">
        <f>+IF('（別紙１）原油換算シート【計画用】'!AQ200&lt;&gt;"",'（別紙１）原油換算シート【計画用】'!AQ200,"")</f>
        <v/>
      </c>
    </row>
    <row r="201" spans="39:43">
      <c r="AM201" s="40">
        <f>+IF('（別紙１）原油換算シート【計画用】'!AM201&lt;&gt;"",'（別紙１）原油換算シート【計画用】'!AM201,"")</f>
        <v>187</v>
      </c>
      <c r="AN201" s="40" t="str">
        <f>+IF('（別紙１）原油換算シート【計画用】'!AN201&lt;&gt;"",'（別紙１）原油換算シート【計画用】'!AN201,"")</f>
        <v>A0056</v>
      </c>
      <c r="AO201" s="64" t="str">
        <f>+IF('（別紙１）原油換算シート【計画用】'!AO201&lt;&gt;"",'（別紙１）原油換算シート【計画用】'!AO201,"")</f>
        <v>シン・エナジー(株)(参考値)事業者全体</v>
      </c>
      <c r="AP201" s="65">
        <f>+IF('（別紙１）原油換算シート【計画用】'!AP201&lt;&gt;"",'（別紙１）原油換算シート【計画用】'!AP201,"")</f>
        <v>5.3799999999999996E-4</v>
      </c>
      <c r="AQ201" s="1" t="str">
        <f>+IF('（別紙１）原油換算シート【計画用】'!AQ201&lt;&gt;"",'（別紙１）原油換算シート【計画用】'!AQ201,"")</f>
        <v/>
      </c>
    </row>
    <row r="202" spans="39:43">
      <c r="AM202" s="40">
        <f>+IF('（別紙１）原油換算シート【計画用】'!AM202&lt;&gt;"",'（別紙１）原油換算シート【計画用】'!AM202,"")</f>
        <v>188</v>
      </c>
      <c r="AN202" s="40" t="str">
        <f>+IF('（別紙１）原油換算シート【計画用】'!AN202&lt;&gt;"",'（別紙１）原油換算シート【計画用】'!AN202,"")</f>
        <v>A0057</v>
      </c>
      <c r="AO202" s="64" t="str">
        <f>+IF('（別紙１）原油換算シート【計画用】'!AO202&lt;&gt;"",'（別紙１）原油換算シート【計画用】'!AO202,"")</f>
        <v>(株)サニックスメニューA</v>
      </c>
      <c r="AP202" s="65">
        <f>+IF('（別紙１）原油換算シート【計画用】'!AP202&lt;&gt;"",'（別紙１）原油換算シート【計画用】'!AP202,"")</f>
        <v>0</v>
      </c>
      <c r="AQ202" s="1" t="str">
        <f>+IF('（別紙１）原油換算シート【計画用】'!AQ202&lt;&gt;"",'（別紙１）原油換算シート【計画用】'!AQ202,"")</f>
        <v/>
      </c>
    </row>
    <row r="203" spans="39:43">
      <c r="AM203" s="40">
        <f>+IF('（別紙１）原油換算シート【計画用】'!AM203&lt;&gt;"",'（別紙１）原油換算シート【計画用】'!AM203,"")</f>
        <v>189</v>
      </c>
      <c r="AN203" s="40" t="str">
        <f>+IF('（別紙１）原油換算シート【計画用】'!AN203&lt;&gt;"",'（別紙１）原油換算シート【計画用】'!AN203,"")</f>
        <v>A0057</v>
      </c>
      <c r="AO203" s="64" t="str">
        <f>+IF('（別紙１）原油換算シート【計画用】'!AO203&lt;&gt;"",'（別紙１）原油換算シート【計画用】'!AO203,"")</f>
        <v>(株)サニックスメニューB</v>
      </c>
      <c r="AP203" s="65">
        <f>+IF('（別紙１）原油換算シート【計画用】'!AP203&lt;&gt;"",'（別紙１）原油換算シート【計画用】'!AP203,"")</f>
        <v>0</v>
      </c>
      <c r="AQ203" s="1" t="str">
        <f>+IF('（別紙１）原油換算シート【計画用】'!AQ203&lt;&gt;"",'（別紙１）原油換算シート【計画用】'!AQ203,"")</f>
        <v/>
      </c>
    </row>
    <row r="204" spans="39:43">
      <c r="AM204" s="40">
        <f>+IF('（別紙１）原油換算シート【計画用】'!AM204&lt;&gt;"",'（別紙１）原油換算シート【計画用】'!AM204,"")</f>
        <v>190</v>
      </c>
      <c r="AN204" s="40" t="str">
        <f>+IF('（別紙１）原油換算シート【計画用】'!AN204&lt;&gt;"",'（別紙１）原油換算シート【計画用】'!AN204,"")</f>
        <v>A0057</v>
      </c>
      <c r="AO204" s="64" t="str">
        <f>+IF('（別紙１）原油換算シート【計画用】'!AO204&lt;&gt;"",'（別紙１）原油換算シート【計画用】'!AO204,"")</f>
        <v>(株)サニックスメニューC</v>
      </c>
      <c r="AP204" s="65">
        <f>+IF('（別紙１）原油換算シート【計画用】'!AP204&lt;&gt;"",'（別紙１）原油換算シート【計画用】'!AP204,"")</f>
        <v>2.99E-4</v>
      </c>
      <c r="AQ204" s="1" t="str">
        <f>+IF('（別紙１）原油換算シート【計画用】'!AQ204&lt;&gt;"",'（別紙１）原油換算シート【計画用】'!AQ204,"")</f>
        <v/>
      </c>
    </row>
    <row r="205" spans="39:43">
      <c r="AM205" s="40">
        <f>+IF('（別紙１）原油換算シート【計画用】'!AM205&lt;&gt;"",'（別紙１）原油換算シート【計画用】'!AM205,"")</f>
        <v>191</v>
      </c>
      <c r="AN205" s="40" t="str">
        <f>+IF('（別紙１）原油換算シート【計画用】'!AN205&lt;&gt;"",'（別紙１）原油換算シート【計画用】'!AN205,"")</f>
        <v>A0057</v>
      </c>
      <c r="AO205" s="64" t="str">
        <f>+IF('（別紙１）原油換算シート【計画用】'!AO205&lt;&gt;"",'（別紙１）原油換算シート【計画用】'!AO205,"")</f>
        <v>(株)サニックスメニューD</v>
      </c>
      <c r="AP205" s="65">
        <f>+IF('（別紙１）原油換算シート【計画用】'!AP205&lt;&gt;"",'（別紙１）原油換算シート【計画用】'!AP205,"")</f>
        <v>2.72E-4</v>
      </c>
      <c r="AQ205" s="1" t="str">
        <f>+IF('（別紙１）原油換算シート【計画用】'!AQ205&lt;&gt;"",'（別紙１）原油換算シート【計画用】'!AQ205,"")</f>
        <v/>
      </c>
    </row>
    <row r="206" spans="39:43">
      <c r="AM206" s="40">
        <f>+IF('（別紙１）原油換算シート【計画用】'!AM206&lt;&gt;"",'（別紙１）原油換算シート【計画用】'!AM206,"")</f>
        <v>192</v>
      </c>
      <c r="AN206" s="40" t="str">
        <f>+IF('（別紙１）原油換算シート【計画用】'!AN206&lt;&gt;"",'（別紙１）原油換算シート【計画用】'!AN206,"")</f>
        <v>A0057</v>
      </c>
      <c r="AO206" s="64" t="str">
        <f>+IF('（別紙１）原油換算シート【計画用】'!AO206&lt;&gt;"",'（別紙１）原油換算シート【計画用】'!AO206,"")</f>
        <v>(株)サニックスメニューE(残差)</v>
      </c>
      <c r="AP206" s="65">
        <f>+IF('（別紙１）原油換算シート【計画用】'!AP206&lt;&gt;"",'（別紙１）原油換算シート【計画用】'!AP206,"")</f>
        <v>4.84E-4</v>
      </c>
      <c r="AQ206" s="1" t="str">
        <f>+IF('（別紙１）原油換算シート【計画用】'!AQ206&lt;&gt;"",'（別紙１）原油換算シート【計画用】'!AQ206,"")</f>
        <v/>
      </c>
    </row>
    <row r="207" spans="39:43">
      <c r="AM207" s="40">
        <f>+IF('（別紙１）原油換算シート【計画用】'!AM207&lt;&gt;"",'（別紙１）原油換算シート【計画用】'!AM207,"")</f>
        <v>193</v>
      </c>
      <c r="AN207" s="40" t="str">
        <f>+IF('（別紙１）原油換算シート【計画用】'!AN207&lt;&gt;"",'（別紙１）原油換算シート【計画用】'!AN207,"")</f>
        <v>A0057</v>
      </c>
      <c r="AO207" s="64" t="str">
        <f>+IF('（別紙１）原油換算シート【計画用】'!AO207&lt;&gt;"",'（別紙１）原油換算シート【計画用】'!AO207,"")</f>
        <v>(株)サニックス(参考値)事業者全体</v>
      </c>
      <c r="AP207" s="65">
        <f>+IF('（別紙１）原油換算シート【計画用】'!AP207&lt;&gt;"",'（別紙１）原油換算シート【計画用】'!AP207,"")</f>
        <v>4.7800000000000002E-4</v>
      </c>
      <c r="AQ207" s="1" t="str">
        <f>+IF('（別紙１）原油換算シート【計画用】'!AQ207&lt;&gt;"",'（別紙１）原油換算シート【計画用】'!AQ207,"")</f>
        <v/>
      </c>
    </row>
    <row r="208" spans="39:43">
      <c r="AM208" s="40">
        <f>+IF('（別紙１）原油換算シート【計画用】'!AM208&lt;&gt;"",'（別紙１）原油換算シート【計画用】'!AM208,"")</f>
        <v>194</v>
      </c>
      <c r="AN208" s="40" t="str">
        <f>+IF('（別紙１）原油換算シート【計画用】'!AN208&lt;&gt;"",'（別紙１）原油換算シート【計画用】'!AN208,"")</f>
        <v>A0058</v>
      </c>
      <c r="AO208" s="64" t="str">
        <f>+IF('（別紙１）原油換算シート【計画用】'!AO208&lt;&gt;"",'（別紙１）原油換算シート【計画用】'!AO208,"")</f>
        <v>(株)コンシェルジュメニューA</v>
      </c>
      <c r="AP208" s="65">
        <f>+IF('（別紙１）原油換算シート【計画用】'!AP208&lt;&gt;"",'（別紙１）原油換算シート【計画用】'!AP208,"")</f>
        <v>0</v>
      </c>
      <c r="AQ208" s="1" t="str">
        <f>+IF('（別紙１）原油換算シート【計画用】'!AQ208&lt;&gt;"",'（別紙１）原油換算シート【計画用】'!AQ208,"")</f>
        <v/>
      </c>
    </row>
    <row r="209" spans="39:43">
      <c r="AM209" s="40">
        <f>+IF('（別紙１）原油換算シート【計画用】'!AM209&lt;&gt;"",'（別紙１）原油換算シート【計画用】'!AM209,"")</f>
        <v>195</v>
      </c>
      <c r="AN209" s="40" t="str">
        <f>+IF('（別紙１）原油換算シート【計画用】'!AN209&lt;&gt;"",'（別紙１）原油換算シート【計画用】'!AN209,"")</f>
        <v>A0058</v>
      </c>
      <c r="AO209" s="64" t="str">
        <f>+IF('（別紙１）原油換算シート【計画用】'!AO209&lt;&gt;"",'（別紙１）原油換算シート【計画用】'!AO209,"")</f>
        <v>(株)コンシェルジュメニューB(残差)</v>
      </c>
      <c r="AP209" s="65">
        <f>+IF('（別紙１）原油換算シート【計画用】'!AP209&lt;&gt;"",'（別紙１）原油換算シート【計画用】'!AP209,"")</f>
        <v>7.5500000000000003E-4</v>
      </c>
      <c r="AQ209" s="1" t="str">
        <f>+IF('（別紙１）原油換算シート【計画用】'!AQ209&lt;&gt;"",'（別紙１）原油換算シート【計画用】'!AQ209,"")</f>
        <v/>
      </c>
    </row>
    <row r="210" spans="39:43">
      <c r="AM210" s="40">
        <f>+IF('（別紙１）原油換算シート【計画用】'!AM210&lt;&gt;"",'（別紙１）原油換算シート【計画用】'!AM210,"")</f>
        <v>196</v>
      </c>
      <c r="AN210" s="40" t="str">
        <f>+IF('（別紙１）原油換算シート【計画用】'!AN210&lt;&gt;"",'（別紙１）原油換算シート【計画用】'!AN210,"")</f>
        <v>A0058</v>
      </c>
      <c r="AO210" s="64" t="str">
        <f>+IF('（別紙１）原油換算シート【計画用】'!AO210&lt;&gt;"",'（別紙１）原油換算シート【計画用】'!AO210,"")</f>
        <v>(株)コンシェルジュ(参考値)事業者全体</v>
      </c>
      <c r="AP210" s="65">
        <f>+IF('（別紙１）原油換算シート【計画用】'!AP210&lt;&gt;"",'（別紙１）原油換算シート【計画用】'!AP210,"")</f>
        <v>1.74E-4</v>
      </c>
      <c r="AQ210" s="1" t="str">
        <f>+IF('（別紙１）原油換算シート【計画用】'!AQ210&lt;&gt;"",'（別紙１）原油換算シート【計画用】'!AQ210,"")</f>
        <v/>
      </c>
    </row>
    <row r="211" spans="39:43">
      <c r="AM211" s="40">
        <f>+IF('（別紙１）原油換算シート【計画用】'!AM211&lt;&gt;"",'（別紙１）原油換算シート【計画用】'!AM211,"")</f>
        <v>197</v>
      </c>
      <c r="AN211" s="40" t="str">
        <f>+IF('（別紙１）原油換算シート【計画用】'!AN211&lt;&gt;"",'（別紙１）原油換算シート【計画用】'!AN211,"")</f>
        <v>A0060</v>
      </c>
      <c r="AO211" s="64" t="str">
        <f>+IF('（別紙１）原油換算シート【計画用】'!AO211&lt;&gt;"",'（別紙１）原油換算シート【計画用】'!AO211,"")</f>
        <v>(株)アイ・グリッド・ソリューションズメニューA</v>
      </c>
      <c r="AP211" s="65">
        <f>+IF('（別紙１）原油換算シート【計画用】'!AP211&lt;&gt;"",'（別紙１）原油換算シート【計画用】'!AP211,"")</f>
        <v>0</v>
      </c>
      <c r="AQ211" s="1" t="str">
        <f>+IF('（別紙１）原油換算シート【計画用】'!AQ211&lt;&gt;"",'（別紙１）原油換算シート【計画用】'!AQ211,"")</f>
        <v/>
      </c>
    </row>
    <row r="212" spans="39:43">
      <c r="AM212" s="40">
        <f>+IF('（別紙１）原油換算シート【計画用】'!AM212&lt;&gt;"",'（別紙１）原油換算シート【計画用】'!AM212,"")</f>
        <v>198</v>
      </c>
      <c r="AN212" s="40" t="str">
        <f>+IF('（別紙１）原油換算シート【計画用】'!AN212&lt;&gt;"",'（別紙１）原油換算シート【計画用】'!AN212,"")</f>
        <v>A0060</v>
      </c>
      <c r="AO212" s="64" t="str">
        <f>+IF('（別紙１）原油換算シート【計画用】'!AO212&lt;&gt;"",'（別紙１）原油換算シート【計画用】'!AO212,"")</f>
        <v>(株)アイ・グリッド・ソリューションズメニューB(残差)</v>
      </c>
      <c r="AP212" s="65">
        <f>+IF('（別紙１）原油換算シート【計画用】'!AP212&lt;&gt;"",'（別紙１）原油換算シート【計画用】'!AP212,"")</f>
        <v>5.6499999999999996E-4</v>
      </c>
      <c r="AQ212" s="1" t="str">
        <f>+IF('（別紙１）原油換算シート【計画用】'!AQ212&lt;&gt;"",'（別紙１）原油換算シート【計画用】'!AQ212,"")</f>
        <v/>
      </c>
    </row>
    <row r="213" spans="39:43">
      <c r="AM213" s="40">
        <f>+IF('（別紙１）原油換算シート【計画用】'!AM213&lt;&gt;"",'（別紙１）原油換算シート【計画用】'!AM213,"")</f>
        <v>199</v>
      </c>
      <c r="AN213" s="40" t="str">
        <f>+IF('（別紙１）原油換算シート【計画用】'!AN213&lt;&gt;"",'（別紙１）原油換算シート【計画用】'!AN213,"")</f>
        <v>A0060</v>
      </c>
      <c r="AO213" s="64" t="str">
        <f>+IF('（別紙１）原油換算シート【計画用】'!AO213&lt;&gt;"",'（別紙１）原油換算シート【計画用】'!AO213,"")</f>
        <v>(株)アイ・グリッド・ソリューションズ(参考値)事業者全体</v>
      </c>
      <c r="AP213" s="65">
        <f>+IF('（別紙１）原油換算シート【計画用】'!AP213&lt;&gt;"",'（別紙１）原油換算シート【計画用】'!AP213,"")</f>
        <v>4.6799999999999999E-4</v>
      </c>
      <c r="AQ213" s="1" t="str">
        <f>+IF('（別紙１）原油換算シート【計画用】'!AQ213&lt;&gt;"",'（別紙１）原油換算シート【計画用】'!AQ213,"")</f>
        <v/>
      </c>
    </row>
    <row r="214" spans="39:43">
      <c r="AM214" s="40">
        <f>+IF('（別紙１）原油換算シート【計画用】'!AM214&lt;&gt;"",'（別紙１）原油換算シート【計画用】'!AM214,"")</f>
        <v>200</v>
      </c>
      <c r="AN214" s="40" t="str">
        <f>+IF('（別紙１）原油換算シート【計画用】'!AN214&lt;&gt;"",'（別紙１）原油換算シート【計画用】'!AN214,"")</f>
        <v>A0061</v>
      </c>
      <c r="AO214" s="64" t="str">
        <f>+IF('（別紙１）原油換算シート【計画用】'!AO214&lt;&gt;"",'（別紙１）原油換算シート【計画用】'!AO214,"")</f>
        <v>サミットエナジー(株)メニューA</v>
      </c>
      <c r="AP214" s="65">
        <f>+IF('（別紙１）原油換算シート【計画用】'!AP214&lt;&gt;"",'（別紙１）原油換算シート【計画用】'!AP214,"")</f>
        <v>0</v>
      </c>
      <c r="AQ214" s="1" t="str">
        <f>+IF('（別紙１）原油換算シート【計画用】'!AQ214&lt;&gt;"",'（別紙１）原油換算シート【計画用】'!AQ214,"")</f>
        <v/>
      </c>
    </row>
    <row r="215" spans="39:43">
      <c r="AM215" s="40">
        <f>+IF('（別紙１）原油換算シート【計画用】'!AM215&lt;&gt;"",'（別紙１）原油換算シート【計画用】'!AM215,"")</f>
        <v>201</v>
      </c>
      <c r="AN215" s="40" t="str">
        <f>+IF('（別紙１）原油換算シート【計画用】'!AN215&lt;&gt;"",'（別紙１）原油換算シート【計画用】'!AN215,"")</f>
        <v>A0061</v>
      </c>
      <c r="AO215" s="64" t="str">
        <f>+IF('（別紙１）原油換算シート【計画用】'!AO215&lt;&gt;"",'（別紙１）原油換算シート【計画用】'!AO215,"")</f>
        <v>サミットエナジー(株)メニューB(残差)</v>
      </c>
      <c r="AP215" s="65">
        <f>+IF('（別紙１）原油換算シート【計画用】'!AP215&lt;&gt;"",'（別紙１）原油換算シート【計画用】'!AP215,"")</f>
        <v>5.2400000000000005E-4</v>
      </c>
      <c r="AQ215" s="1" t="str">
        <f>+IF('（別紙１）原油換算シート【計画用】'!AQ215&lt;&gt;"",'（別紙１）原油換算シート【計画用】'!AQ215,"")</f>
        <v/>
      </c>
    </row>
    <row r="216" spans="39:43">
      <c r="AM216" s="40">
        <f>+IF('（別紙１）原油換算シート【計画用】'!AM216&lt;&gt;"",'（別紙１）原油換算シート【計画用】'!AM216,"")</f>
        <v>202</v>
      </c>
      <c r="AN216" s="40" t="str">
        <f>+IF('（別紙１）原油換算シート【計画用】'!AN216&lt;&gt;"",'（別紙１）原油換算シート【計画用】'!AN216,"")</f>
        <v>A0061</v>
      </c>
      <c r="AO216" s="64" t="str">
        <f>+IF('（別紙１）原油換算シート【計画用】'!AO216&lt;&gt;"",'（別紙１）原油換算シート【計画用】'!AO216,"")</f>
        <v>サミットエナジー(株)(参考値)事業者全体</v>
      </c>
      <c r="AP216" s="65">
        <f>+IF('（別紙１）原油換算シート【計画用】'!AP216&lt;&gt;"",'（別紙１）原油換算シート【計画用】'!AP216,"")</f>
        <v>4.2000000000000002E-4</v>
      </c>
      <c r="AQ216" s="1" t="str">
        <f>+IF('（別紙１）原油換算シート【計画用】'!AQ216&lt;&gt;"",'（別紙１）原油換算シート【計画用】'!AQ216,"")</f>
        <v/>
      </c>
    </row>
    <row r="217" spans="39:43">
      <c r="AM217" s="40">
        <f>+IF('（別紙１）原油換算シート【計画用】'!AM217&lt;&gt;"",'（別紙１）原油換算シート【計画用】'!AM217,"")</f>
        <v>203</v>
      </c>
      <c r="AN217" s="40" t="str">
        <f>+IF('（別紙１）原油換算シート【計画用】'!AN217&lt;&gt;"",'（別紙１）原油換算シート【計画用】'!AN217,"")</f>
        <v>A0062</v>
      </c>
      <c r="AO217" s="64" t="str">
        <f>+IF('（別紙１）原油換算シート【計画用】'!AO217&lt;&gt;"",'（別紙１）原油換算シート【計画用】'!AO217,"")</f>
        <v>リコージャパン(株)メニューA</v>
      </c>
      <c r="AP217" s="65">
        <f>+IF('（別紙１）原油換算シート【計画用】'!AP217&lt;&gt;"",'（別紙１）原油換算シート【計画用】'!AP217,"")</f>
        <v>0</v>
      </c>
      <c r="AQ217" s="1" t="str">
        <f>+IF('（別紙１）原油換算シート【計画用】'!AQ217&lt;&gt;"",'（別紙１）原油換算シート【計画用】'!AQ217,"")</f>
        <v/>
      </c>
    </row>
    <row r="218" spans="39:43">
      <c r="AM218" s="40">
        <f>+IF('（別紙１）原油換算シート【計画用】'!AM218&lt;&gt;"",'（別紙１）原油換算シート【計画用】'!AM218,"")</f>
        <v>204</v>
      </c>
      <c r="AN218" s="40" t="str">
        <f>+IF('（別紙１）原油換算シート【計画用】'!AN218&lt;&gt;"",'（別紙１）原油換算シート【計画用】'!AN218,"")</f>
        <v>A0062</v>
      </c>
      <c r="AO218" s="64" t="str">
        <f>+IF('（別紙１）原油換算シート【計画用】'!AO218&lt;&gt;"",'（別紙１）原油換算シート【計画用】'!AO218,"")</f>
        <v>リコージャパン(株)メニューB</v>
      </c>
      <c r="AP218" s="65">
        <f>+IF('（別紙１）原油換算シート【計画用】'!AP218&lt;&gt;"",'（別紙１）原油換算シート【計画用】'!AP218,"")</f>
        <v>0</v>
      </c>
      <c r="AQ218" s="1" t="str">
        <f>+IF('（別紙１）原油換算シート【計画用】'!AQ218&lt;&gt;"",'（別紙１）原油換算シート【計画用】'!AQ218,"")</f>
        <v/>
      </c>
    </row>
    <row r="219" spans="39:43">
      <c r="AM219" s="40">
        <f>+IF('（別紙１）原油換算シート【計画用】'!AM219&lt;&gt;"",'（別紙１）原油換算シート【計画用】'!AM219,"")</f>
        <v>205</v>
      </c>
      <c r="AN219" s="40" t="str">
        <f>+IF('（別紙１）原油換算シート【計画用】'!AN219&lt;&gt;"",'（別紙１）原油換算シート【計画用】'!AN219,"")</f>
        <v>A0062</v>
      </c>
      <c r="AO219" s="64" t="str">
        <f>+IF('（別紙１）原油換算シート【計画用】'!AO219&lt;&gt;"",'（別紙１）原油換算シート【計画用】'!AO219,"")</f>
        <v>リコージャパン(株)メニューC</v>
      </c>
      <c r="AP219" s="65">
        <f>+IF('（別紙１）原油換算シート【計画用】'!AP219&lt;&gt;"",'（別紙１）原油換算シート【計画用】'!AP219,"")</f>
        <v>3.0699999999999998E-4</v>
      </c>
      <c r="AQ219" s="1" t="str">
        <f>+IF('（別紙１）原油換算シート【計画用】'!AQ219&lt;&gt;"",'（別紙１）原油換算シート【計画用】'!AQ219,"")</f>
        <v/>
      </c>
    </row>
    <row r="220" spans="39:43">
      <c r="AM220" s="40">
        <f>+IF('（別紙１）原油換算シート【計画用】'!AM220&lt;&gt;"",'（別紙１）原油換算シート【計画用】'!AM220,"")</f>
        <v>206</v>
      </c>
      <c r="AN220" s="40" t="str">
        <f>+IF('（別紙１）原油換算シート【計画用】'!AN220&lt;&gt;"",'（別紙１）原油換算シート【計画用】'!AN220,"")</f>
        <v>A0062</v>
      </c>
      <c r="AO220" s="64" t="str">
        <f>+IF('（別紙１）原油換算シート【計画用】'!AO220&lt;&gt;"",'（別紙１）原油換算シート【計画用】'!AO220,"")</f>
        <v>リコージャパン(株)メニューD</v>
      </c>
      <c r="AP220" s="65">
        <f>+IF('（別紙１）原油換算シート【計画用】'!AP220&lt;&gt;"",'（別紙１）原油換算シート【計画用】'!AP220,"")</f>
        <v>0</v>
      </c>
      <c r="AQ220" s="1" t="str">
        <f>+IF('（別紙１）原油換算シート【計画用】'!AQ220&lt;&gt;"",'（別紙１）原油換算シート【計画用】'!AQ220,"")</f>
        <v/>
      </c>
    </row>
    <row r="221" spans="39:43">
      <c r="AM221" s="40">
        <f>+IF('（別紙１）原油換算シート【計画用】'!AM221&lt;&gt;"",'（別紙１）原油換算シート【計画用】'!AM221,"")</f>
        <v>207</v>
      </c>
      <c r="AN221" s="40" t="str">
        <f>+IF('（別紙１）原油換算シート【計画用】'!AN221&lt;&gt;"",'（別紙１）原油換算シート【計画用】'!AN221,"")</f>
        <v>A0062</v>
      </c>
      <c r="AO221" s="64" t="str">
        <f>+IF('（別紙１）原油換算シート【計画用】'!AO221&lt;&gt;"",'（別紙１）原油換算シート【計画用】'!AO221,"")</f>
        <v>リコージャパン(株)メニューE</v>
      </c>
      <c r="AP221" s="65">
        <f>+IF('（別紙１）原油換算シート【計画用】'!AP221&lt;&gt;"",'（別紙１）原油換算シート【計画用】'!AP221,"")</f>
        <v>3.6999999999999999E-4</v>
      </c>
      <c r="AQ221" s="1" t="str">
        <f>+IF('（別紙１）原油換算シート【計画用】'!AQ221&lt;&gt;"",'（別紙１）原油換算シート【計画用】'!AQ221,"")</f>
        <v/>
      </c>
    </row>
    <row r="222" spans="39:43">
      <c r="AM222" s="40">
        <f>+IF('（別紙１）原油換算シート【計画用】'!AM222&lt;&gt;"",'（別紙１）原油換算シート【計画用】'!AM222,"")</f>
        <v>208</v>
      </c>
      <c r="AN222" s="40" t="str">
        <f>+IF('（別紙１）原油換算シート【計画用】'!AN222&lt;&gt;"",'（別紙１）原油換算シート【計画用】'!AN222,"")</f>
        <v>A0062</v>
      </c>
      <c r="AO222" s="64" t="str">
        <f>+IF('（別紙１）原油換算シート【計画用】'!AO222&lt;&gt;"",'（別紙１）原油換算シート【計画用】'!AO222,"")</f>
        <v>リコージャパン(株)メニューF(残差)</v>
      </c>
      <c r="AP222" s="65">
        <f>+IF('（別紙１）原油換算シート【計画用】'!AP222&lt;&gt;"",'（別紙１）原油換算シート【計画用】'!AP222,"")</f>
        <v>5.3499999999999999E-4</v>
      </c>
      <c r="AQ222" s="1" t="str">
        <f>+IF('（別紙１）原油換算シート【計画用】'!AQ222&lt;&gt;"",'（別紙１）原油換算シート【計画用】'!AQ222,"")</f>
        <v/>
      </c>
    </row>
    <row r="223" spans="39:43">
      <c r="AM223" s="40">
        <f>+IF('（別紙１）原油換算シート【計画用】'!AM223&lt;&gt;"",'（別紙１）原油換算シート【計画用】'!AM223,"")</f>
        <v>209</v>
      </c>
      <c r="AN223" s="40" t="str">
        <f>+IF('（別紙１）原油換算シート【計画用】'!AN223&lt;&gt;"",'（別紙１）原油換算シート【計画用】'!AN223,"")</f>
        <v>A0062</v>
      </c>
      <c r="AO223" s="64" t="str">
        <f>+IF('（別紙１）原油換算シート【計画用】'!AO223&lt;&gt;"",'（別紙１）原油換算シート【計画用】'!AO223,"")</f>
        <v>リコージャパン(株)(参考値)事業者全体</v>
      </c>
      <c r="AP223" s="65">
        <f>+IF('（別紙１）原油換算シート【計画用】'!AP223&lt;&gt;"",'（別紙１）原油換算シート【計画用】'!AP223,"")</f>
        <v>4.7699999999999999E-4</v>
      </c>
      <c r="AQ223" s="1" t="str">
        <f>+IF('（別紙１）原油換算シート【計画用】'!AQ223&lt;&gt;"",'（別紙１）原油換算シート【計画用】'!AQ223,"")</f>
        <v/>
      </c>
    </row>
    <row r="224" spans="39:43">
      <c r="AM224" s="40">
        <f>+IF('（別紙１）原油換算シート【計画用】'!AM224&lt;&gt;"",'（別紙１）原油換算シート【計画用】'!AM224,"")</f>
        <v>210</v>
      </c>
      <c r="AN224" s="40" t="str">
        <f>+IF('（別紙１）原油換算シート【計画用】'!AN224&lt;&gt;"",'（別紙１）原油換算シート【計画用】'!AN224,"")</f>
        <v>A0063</v>
      </c>
      <c r="AO224" s="64" t="str">
        <f>+IF('（別紙１）原油換算シート【計画用】'!AO224&lt;&gt;"",'（別紙１）原油換算シート【計画用】'!AO224,"")</f>
        <v>(株)エネルギア・ソリューション・アンド・サービスメニューA</v>
      </c>
      <c r="AP224" s="65">
        <f>+IF('（別紙１）原油換算シート【計画用】'!AP224&lt;&gt;"",'（別紙１）原油換算シート【計画用】'!AP224,"")</f>
        <v>0</v>
      </c>
      <c r="AQ224" s="1" t="str">
        <f>+IF('（別紙１）原油換算シート【計画用】'!AQ224&lt;&gt;"",'（別紙１）原油換算シート【計画用】'!AQ224,"")</f>
        <v/>
      </c>
    </row>
    <row r="225" spans="39:43">
      <c r="AM225" s="40">
        <f>+IF('（別紙１）原油換算シート【計画用】'!AM225&lt;&gt;"",'（別紙１）原油換算シート【計画用】'!AM225,"")</f>
        <v>211</v>
      </c>
      <c r="AN225" s="40" t="str">
        <f>+IF('（別紙１）原油換算シート【計画用】'!AN225&lt;&gt;"",'（別紙１）原油換算シート【計画用】'!AN225,"")</f>
        <v>A0063</v>
      </c>
      <c r="AO225" s="64" t="str">
        <f>+IF('（別紙１）原油換算シート【計画用】'!AO225&lt;&gt;"",'（別紙１）原油換算シート【計画用】'!AO225,"")</f>
        <v>(株)エネルギア・ソリューション・アンド・サービスメニューB(残差)</v>
      </c>
      <c r="AP225" s="65">
        <f>+IF('（別紙１）原油換算シート【計画用】'!AP225&lt;&gt;"",'（別紙１）原油換算シート【計画用】'!AP225,"")</f>
        <v>5.5000000000000003E-4</v>
      </c>
      <c r="AQ225" s="1" t="str">
        <f>+IF('（別紙１）原油換算シート【計画用】'!AQ225&lt;&gt;"",'（別紙１）原油換算シート【計画用】'!AQ225,"")</f>
        <v/>
      </c>
    </row>
    <row r="226" spans="39:43">
      <c r="AM226" s="40">
        <f>+IF('（別紙１）原油換算シート【計画用】'!AM226&lt;&gt;"",'（別紙１）原油換算シート【計画用】'!AM226,"")</f>
        <v>212</v>
      </c>
      <c r="AN226" s="40" t="str">
        <f>+IF('（別紙１）原油換算シート【計画用】'!AN226&lt;&gt;"",'（別紙１）原油換算シート【計画用】'!AN226,"")</f>
        <v>A0063</v>
      </c>
      <c r="AO226" s="64" t="str">
        <f>+IF('（別紙１）原油換算シート【計画用】'!AO226&lt;&gt;"",'（別紙１）原油換算シート【計画用】'!AO226,"")</f>
        <v>(株)エネルギア・ソリューション・アンド・サービス(参考値)事業者全体</v>
      </c>
      <c r="AP226" s="65">
        <f>+IF('（別紙１）原油換算シート【計画用】'!AP226&lt;&gt;"",'（別紙１）原油換算シート【計画用】'!AP226,"")</f>
        <v>5.2700000000000002E-4</v>
      </c>
      <c r="AQ226" s="1" t="str">
        <f>+IF('（別紙１）原油換算シート【計画用】'!AQ226&lt;&gt;"",'（別紙１）原油換算シート【計画用】'!AQ226,"")</f>
        <v/>
      </c>
    </row>
    <row r="227" spans="39:43">
      <c r="AM227" s="40">
        <f>+IF('（別紙１）原油換算シート【計画用】'!AM227&lt;&gt;"",'（別紙１）原油換算シート【計画用】'!AM227,"")</f>
        <v>213</v>
      </c>
      <c r="AN227" s="40" t="str">
        <f>+IF('（別紙１）原油換算シート【計画用】'!AN227&lt;&gt;"",'（別紙１）原油換算シート【計画用】'!AN227,"")</f>
        <v>A0064</v>
      </c>
      <c r="AO227" s="64" t="str">
        <f>+IF('（別紙１）原油換算シート【計画用】'!AO227&lt;&gt;"",'（別紙１）原油換算シート【計画用】'!AO227,"")</f>
        <v>東京ガス(株)メニューA</v>
      </c>
      <c r="AP227" s="65">
        <f>+IF('（別紙１）原油換算シート【計画用】'!AP227&lt;&gt;"",'（別紙１）原油換算シート【計画用】'!AP227,"")</f>
        <v>0</v>
      </c>
      <c r="AQ227" s="1" t="str">
        <f>+IF('（別紙１）原油換算シート【計画用】'!AQ227&lt;&gt;"",'（別紙１）原油換算シート【計画用】'!AQ227,"")</f>
        <v/>
      </c>
    </row>
    <row r="228" spans="39:43">
      <c r="AM228" s="40">
        <f>+IF('（別紙１）原油換算シート【計画用】'!AM228&lt;&gt;"",'（別紙１）原油換算シート【計画用】'!AM228,"")</f>
        <v>214</v>
      </c>
      <c r="AN228" s="40" t="str">
        <f>+IF('（別紙１）原油換算シート【計画用】'!AN228&lt;&gt;"",'（別紙１）原油換算シート【計画用】'!AN228,"")</f>
        <v>A0064</v>
      </c>
      <c r="AO228" s="64" t="str">
        <f>+IF('（別紙１）原油換算シート【計画用】'!AO228&lt;&gt;"",'（別紙１）原油換算シート【計画用】'!AO228,"")</f>
        <v>東京ガス(株)メニューB</v>
      </c>
      <c r="AP228" s="65">
        <f>+IF('（別紙１）原油換算シート【計画用】'!AP228&lt;&gt;"",'（別紙１）原油換算シート【計画用】'!AP228,"")</f>
        <v>0</v>
      </c>
      <c r="AQ228" s="1" t="str">
        <f>+IF('（別紙１）原油換算シート【計画用】'!AQ228&lt;&gt;"",'（別紙１）原油換算シート【計画用】'!AQ228,"")</f>
        <v/>
      </c>
    </row>
    <row r="229" spans="39:43">
      <c r="AM229" s="40">
        <f>+IF('（別紙１）原油換算シート【計画用】'!AM229&lt;&gt;"",'（別紙１）原油換算シート【計画用】'!AM229,"")</f>
        <v>215</v>
      </c>
      <c r="AN229" s="40" t="str">
        <f>+IF('（別紙１）原油換算シート【計画用】'!AN229&lt;&gt;"",'（別紙１）原油換算シート【計画用】'!AN229,"")</f>
        <v>A0064</v>
      </c>
      <c r="AO229" s="64" t="str">
        <f>+IF('（別紙１）原油換算シート【計画用】'!AO229&lt;&gt;"",'（別紙１）原油換算シート【計画用】'!AO229,"")</f>
        <v>東京ガス(株)メニューC</v>
      </c>
      <c r="AP229" s="65">
        <f>+IF('（別紙１）原油換算シート【計画用】'!AP229&lt;&gt;"",'（別紙１）原油換算シート【計画用】'!AP229,"")</f>
        <v>0</v>
      </c>
      <c r="AQ229" s="1" t="str">
        <f>+IF('（別紙１）原油換算シート【計画用】'!AQ229&lt;&gt;"",'（別紙１）原油換算シート【計画用】'!AQ229,"")</f>
        <v/>
      </c>
    </row>
    <row r="230" spans="39:43">
      <c r="AM230" s="40">
        <f>+IF('（別紙１）原油換算シート【計画用】'!AM230&lt;&gt;"",'（別紙１）原油換算シート【計画用】'!AM230,"")</f>
        <v>216</v>
      </c>
      <c r="AN230" s="40" t="str">
        <f>+IF('（別紙１）原油換算シート【計画用】'!AN230&lt;&gt;"",'（別紙１）原油換算シート【計画用】'!AN230,"")</f>
        <v>A0064</v>
      </c>
      <c r="AO230" s="64" t="str">
        <f>+IF('（別紙１）原油換算シート【計画用】'!AO230&lt;&gt;"",'（別紙１）原油換算シート【計画用】'!AO230,"")</f>
        <v>東京ガス(株)メニューD</v>
      </c>
      <c r="AP230" s="65">
        <f>+IF('（別紙１）原油換算シート【計画用】'!AP230&lt;&gt;"",'（別紙１）原油換算シート【計画用】'!AP230,"")</f>
        <v>0</v>
      </c>
      <c r="AQ230" s="1" t="str">
        <f>+IF('（別紙１）原油換算シート【計画用】'!AQ230&lt;&gt;"",'（別紙１）原油換算シート【計画用】'!AQ230,"")</f>
        <v/>
      </c>
    </row>
    <row r="231" spans="39:43">
      <c r="AM231" s="40">
        <f>+IF('（別紙１）原油換算シート【計画用】'!AM231&lt;&gt;"",'（別紙１）原油換算シート【計画用】'!AM231,"")</f>
        <v>217</v>
      </c>
      <c r="AN231" s="40" t="str">
        <f>+IF('（別紙１）原油換算シート【計画用】'!AN231&lt;&gt;"",'（別紙１）原油換算シート【計画用】'!AN231,"")</f>
        <v>A0064</v>
      </c>
      <c r="AO231" s="64" t="str">
        <f>+IF('（別紙１）原油換算シート【計画用】'!AO231&lt;&gt;"",'（別紙１）原油換算シート【計画用】'!AO231,"")</f>
        <v>東京ガス(株)メニューE</v>
      </c>
      <c r="AP231" s="65">
        <f>+IF('（別紙１）原油換算シート【計画用】'!AP231&lt;&gt;"",'（別紙１）原油換算シート【計画用】'!AP231,"")</f>
        <v>0</v>
      </c>
      <c r="AQ231" s="1" t="str">
        <f>+IF('（別紙１）原油換算シート【計画用】'!AQ231&lt;&gt;"",'（別紙１）原油換算シート【計画用】'!AQ231,"")</f>
        <v/>
      </c>
    </row>
    <row r="232" spans="39:43">
      <c r="AM232" s="40">
        <f>+IF('（別紙１）原油換算シート【計画用】'!AM232&lt;&gt;"",'（別紙１）原油換算シート【計画用】'!AM232,"")</f>
        <v>218</v>
      </c>
      <c r="AN232" s="40" t="str">
        <f>+IF('（別紙１）原油換算シート【計画用】'!AN232&lt;&gt;"",'（別紙１）原油換算シート【計画用】'!AN232,"")</f>
        <v>A0064</v>
      </c>
      <c r="AO232" s="64" t="str">
        <f>+IF('（別紙１）原油換算シート【計画用】'!AO232&lt;&gt;"",'（別紙１）原油換算シート【計画用】'!AO232,"")</f>
        <v>東京ガス(株)メニューF(残差)</v>
      </c>
      <c r="AP232" s="65">
        <f>+IF('（別紙１）原油換算シート【計画用】'!AP232&lt;&gt;"",'（別紙１）原油換算シート【計画用】'!AP232,"")</f>
        <v>3.68E-4</v>
      </c>
      <c r="AQ232" s="1" t="str">
        <f>+IF('（別紙１）原油換算シート【計画用】'!AQ232&lt;&gt;"",'（別紙１）原油換算シート【計画用】'!AQ232,"")</f>
        <v/>
      </c>
    </row>
    <row r="233" spans="39:43">
      <c r="AM233" s="40">
        <f>+IF('（別紙１）原油換算シート【計画用】'!AM233&lt;&gt;"",'（別紙１）原油換算シート【計画用】'!AM233,"")</f>
        <v>219</v>
      </c>
      <c r="AN233" s="40" t="str">
        <f>+IF('（別紙１）原油換算シート【計画用】'!AN233&lt;&gt;"",'（別紙１）原油換算シート【計画用】'!AN233,"")</f>
        <v>A0064</v>
      </c>
      <c r="AO233" s="64" t="str">
        <f>+IF('（別紙１）原油換算シート【計画用】'!AO233&lt;&gt;"",'（別紙１）原油換算シート【計画用】'!AO233,"")</f>
        <v>東京ガス(株)(参考値)事業者全体</v>
      </c>
      <c r="AP233" s="65">
        <f>+IF('（別紙１）原油換算シート【計画用】'!AP233&lt;&gt;"",'（別紙１）原油換算シート【計画用】'!AP233,"")</f>
        <v>3.5399999999999999E-4</v>
      </c>
      <c r="AQ233" s="1" t="str">
        <f>+IF('（別紙１）原油換算シート【計画用】'!AQ233&lt;&gt;"",'（別紙１）原油換算シート【計画用】'!AQ233,"")</f>
        <v/>
      </c>
    </row>
    <row r="234" spans="39:43">
      <c r="AM234" s="40">
        <f>+IF('（別紙１）原油換算シート【計画用】'!AM234&lt;&gt;"",'（別紙１）原油換算シート【計画用】'!AM234,"")</f>
        <v>220</v>
      </c>
      <c r="AN234" s="40" t="str">
        <f>+IF('（別紙１）原油換算シート【計画用】'!AN234&lt;&gt;"",'（別紙１）原油換算シート【計画用】'!AN234,"")</f>
        <v>A0065</v>
      </c>
      <c r="AO234" s="64" t="str">
        <f>+IF('（別紙１）原油換算シート【計画用】'!AO234&lt;&gt;"",'（別紙１）原油換算シート【計画用】'!AO234,"")</f>
        <v>テス・エンジニアリング(株)メニューA</v>
      </c>
      <c r="AP234" s="65">
        <f>+IF('（別紙１）原油換算シート【計画用】'!AP234&lt;&gt;"",'（別紙１）原油換算シート【計画用】'!AP234,"")</f>
        <v>0</v>
      </c>
      <c r="AQ234" s="1" t="str">
        <f>+IF('（別紙１）原油換算シート【計画用】'!AQ234&lt;&gt;"",'（別紙１）原油換算シート【計画用】'!AQ234,"")</f>
        <v/>
      </c>
    </row>
    <row r="235" spans="39:43">
      <c r="AM235" s="40">
        <f>+IF('（別紙１）原油換算シート【計画用】'!AM235&lt;&gt;"",'（別紙１）原油換算シート【計画用】'!AM235,"")</f>
        <v>221</v>
      </c>
      <c r="AN235" s="40" t="str">
        <f>+IF('（別紙１）原油換算シート【計画用】'!AN235&lt;&gt;"",'（別紙１）原油換算シート【計画用】'!AN235,"")</f>
        <v>A0065</v>
      </c>
      <c r="AO235" s="64" t="str">
        <f>+IF('（別紙１）原油換算シート【計画用】'!AO235&lt;&gt;"",'（別紙１）原油換算シート【計画用】'!AO235,"")</f>
        <v>テス・エンジニアリング(株)メニューB</v>
      </c>
      <c r="AP235" s="65">
        <f>+IF('（別紙１）原油換算シート【計画用】'!AP235&lt;&gt;"",'（別紙１）原油換算シート【計画用】'!AP235,"")</f>
        <v>0</v>
      </c>
      <c r="AQ235" s="1" t="str">
        <f>+IF('（別紙１）原油換算シート【計画用】'!AQ235&lt;&gt;"",'（別紙１）原油換算シート【計画用】'!AQ235,"")</f>
        <v/>
      </c>
    </row>
    <row r="236" spans="39:43">
      <c r="AM236" s="40">
        <f>+IF('（別紙１）原油換算シート【計画用】'!AM236&lt;&gt;"",'（別紙１）原油換算シート【計画用】'!AM236,"")</f>
        <v>222</v>
      </c>
      <c r="AN236" s="40" t="str">
        <f>+IF('（別紙１）原油換算シート【計画用】'!AN236&lt;&gt;"",'（別紙１）原油換算シート【計画用】'!AN236,"")</f>
        <v>A0065</v>
      </c>
      <c r="AO236" s="64" t="str">
        <f>+IF('（別紙１）原油換算シート【計画用】'!AO236&lt;&gt;"",'（別紙１）原油換算シート【計画用】'!AO236,"")</f>
        <v>テス・エンジニアリング(株)メニューC(残差)</v>
      </c>
      <c r="AP236" s="65">
        <f>+IF('（別紙１）原油換算シート【計画用】'!AP236&lt;&gt;"",'（別紙１）原油換算シート【計画用】'!AP236,"")</f>
        <v>4.28E-4</v>
      </c>
      <c r="AQ236" s="1" t="str">
        <f>+IF('（別紙１）原油換算シート【計画用】'!AQ236&lt;&gt;"",'（別紙１）原油換算シート【計画用】'!AQ236,"")</f>
        <v/>
      </c>
    </row>
    <row r="237" spans="39:43">
      <c r="AM237" s="40">
        <f>+IF('（別紙１）原油換算シート【計画用】'!AM237&lt;&gt;"",'（別紙１）原油換算シート【計画用】'!AM237,"")</f>
        <v>223</v>
      </c>
      <c r="AN237" s="40" t="str">
        <f>+IF('（別紙１）原油換算シート【計画用】'!AN237&lt;&gt;"",'（別紙１）原油換算シート【計画用】'!AN237,"")</f>
        <v>A0065</v>
      </c>
      <c r="AO237" s="64" t="str">
        <f>+IF('（別紙１）原油換算シート【計画用】'!AO237&lt;&gt;"",'（別紙１）原油換算シート【計画用】'!AO237,"")</f>
        <v>テス・エンジニアリング(株)(参考値)事業者全体</v>
      </c>
      <c r="AP237" s="65">
        <f>+IF('（別紙１）原油換算シート【計画用】'!AP237&lt;&gt;"",'（別紙１）原油換算シート【計画用】'!AP237,"")</f>
        <v>4.1100000000000002E-4</v>
      </c>
      <c r="AQ237" s="1" t="str">
        <f>+IF('（別紙１）原油換算シート【計画用】'!AQ237&lt;&gt;"",'（別紙１）原油換算シート【計画用】'!AQ237,"")</f>
        <v/>
      </c>
    </row>
    <row r="238" spans="39:43">
      <c r="AM238" s="40">
        <f>+IF('（別紙１）原油換算シート【計画用】'!AM238&lt;&gt;"",'（別紙１）原油換算シート【計画用】'!AM238,"")</f>
        <v>224</v>
      </c>
      <c r="AN238" s="40" t="str">
        <f>+IF('（別紙１）原油換算シート【計画用】'!AN238&lt;&gt;"",'（別紙１）原油換算シート【計画用】'!AN238,"")</f>
        <v>A0066</v>
      </c>
      <c r="AO238" s="64" t="str">
        <f>+IF('（別紙１）原油換算シート【計画用】'!AO238&lt;&gt;"",'（別紙１）原油換算シート【計画用】'!AO238,"")</f>
        <v>青梅ガス(株)メニューA</v>
      </c>
      <c r="AP238" s="65">
        <f>+IF('（別紙１）原油換算シート【計画用】'!AP238&lt;&gt;"",'（別紙１）原油換算シート【計画用】'!AP238,"")</f>
        <v>0</v>
      </c>
      <c r="AQ238" s="1" t="str">
        <f>+IF('（別紙１）原油換算シート【計画用】'!AQ238&lt;&gt;"",'（別紙１）原油換算シート【計画用】'!AQ238,"")</f>
        <v/>
      </c>
    </row>
    <row r="239" spans="39:43">
      <c r="AM239" s="40">
        <f>+IF('（別紙１）原油換算シート【計画用】'!AM239&lt;&gt;"",'（別紙１）原油換算シート【計画用】'!AM239,"")</f>
        <v>225</v>
      </c>
      <c r="AN239" s="40" t="str">
        <f>+IF('（別紙１）原油換算シート【計画用】'!AN239&lt;&gt;"",'（別紙１）原油換算シート【計画用】'!AN239,"")</f>
        <v>A0066</v>
      </c>
      <c r="AO239" s="64" t="str">
        <f>+IF('（別紙１）原油換算シート【計画用】'!AO239&lt;&gt;"",'（別紙１）原油換算シート【計画用】'!AO239,"")</f>
        <v>青梅ガス(株)メニューB(残差)</v>
      </c>
      <c r="AP239" s="65">
        <f>+IF('（別紙１）原油換算シート【計画用】'!AP239&lt;&gt;"",'（別紙１）原油換算シート【計画用】'!AP239,"")</f>
        <v>4.2000000000000002E-4</v>
      </c>
      <c r="AQ239" s="1" t="str">
        <f>+IF('（別紙１）原油換算シート【計画用】'!AQ239&lt;&gt;"",'（別紙１）原油換算シート【計画用】'!AQ239,"")</f>
        <v/>
      </c>
    </row>
    <row r="240" spans="39:43">
      <c r="AM240" s="40">
        <f>+IF('（別紙１）原油換算シート【計画用】'!AM240&lt;&gt;"",'（別紙１）原油換算シート【計画用】'!AM240,"")</f>
        <v>226</v>
      </c>
      <c r="AN240" s="40" t="str">
        <f>+IF('（別紙１）原油換算シート【計画用】'!AN240&lt;&gt;"",'（別紙１）原油換算シート【計画用】'!AN240,"")</f>
        <v>A0066</v>
      </c>
      <c r="AO240" s="64" t="str">
        <f>+IF('（別紙１）原油換算シート【計画用】'!AO240&lt;&gt;"",'（別紙１）原油換算シート【計画用】'!AO240,"")</f>
        <v>青梅ガス(株)(参考値)事業者全体</v>
      </c>
      <c r="AP240" s="65">
        <f>+IF('（別紙１）原油換算シート【計画用】'!AP240&lt;&gt;"",'（別紙１）原油換算シート【計画用】'!AP240,"")</f>
        <v>4.1800000000000002E-4</v>
      </c>
      <c r="AQ240" s="1" t="str">
        <f>+IF('（別紙１）原油換算シート【計画用】'!AQ240&lt;&gt;"",'（別紙１）原油換算シート【計画用】'!AQ240,"")</f>
        <v/>
      </c>
    </row>
    <row r="241" spans="39:43">
      <c r="AM241" s="40">
        <f>+IF('（別紙１）原油換算シート【計画用】'!AM241&lt;&gt;"",'（別紙１）原油換算シート【計画用】'!AM241,"")</f>
        <v>227</v>
      </c>
      <c r="AN241" s="40" t="str">
        <f>+IF('（別紙１）原油換算シート【計画用】'!AN241&lt;&gt;"",'（別紙１）原油換算シート【計画用】'!AN241,"")</f>
        <v>A0067</v>
      </c>
      <c r="AO241" s="64" t="str">
        <f>+IF('（別紙１）原油換算シート【計画用】'!AO241&lt;&gt;"",'（別紙１）原油換算シート【計画用】'!AO241,"")</f>
        <v>(株)イーネットワークシステムズメニューA</v>
      </c>
      <c r="AP241" s="65">
        <f>+IF('（別紙１）原油換算シート【計画用】'!AP241&lt;&gt;"",'（別紙１）原油換算シート【計画用】'!AP241,"")</f>
        <v>0</v>
      </c>
      <c r="AQ241" s="1" t="str">
        <f>+IF('（別紙１）原油換算シート【計画用】'!AQ241&lt;&gt;"",'（別紙１）原油換算シート【計画用】'!AQ241,"")</f>
        <v/>
      </c>
    </row>
    <row r="242" spans="39:43">
      <c r="AM242" s="40">
        <f>+IF('（別紙１）原油換算シート【計画用】'!AM242&lt;&gt;"",'（別紙１）原油換算シート【計画用】'!AM242,"")</f>
        <v>228</v>
      </c>
      <c r="AN242" s="40" t="str">
        <f>+IF('（別紙１）原油換算シート【計画用】'!AN242&lt;&gt;"",'（別紙１）原油換算シート【計画用】'!AN242,"")</f>
        <v>A0067</v>
      </c>
      <c r="AO242" s="64" t="str">
        <f>+IF('（別紙１）原油換算シート【計画用】'!AO242&lt;&gt;"",'（別紙１）原油換算シート【計画用】'!AO242,"")</f>
        <v>(株)イーネットワークシステムズメニューB</v>
      </c>
      <c r="AP242" s="65">
        <f>+IF('（別紙１）原油換算シート【計画用】'!AP242&lt;&gt;"",'（別紙１）原油換算シート【計画用】'!AP242,"")</f>
        <v>0</v>
      </c>
      <c r="AQ242" s="1" t="str">
        <f>+IF('（別紙１）原油換算シート【計画用】'!AQ242&lt;&gt;"",'（別紙１）原油換算シート【計画用】'!AQ242,"")</f>
        <v/>
      </c>
    </row>
    <row r="243" spans="39:43">
      <c r="AM243" s="40">
        <f>+IF('（別紙１）原油換算シート【計画用】'!AM243&lt;&gt;"",'（別紙１）原油換算シート【計画用】'!AM243,"")</f>
        <v>229</v>
      </c>
      <c r="AN243" s="40" t="str">
        <f>+IF('（別紙１）原油換算シート【計画用】'!AN243&lt;&gt;"",'（別紙１）原油換算シート【計画用】'!AN243,"")</f>
        <v>A0067</v>
      </c>
      <c r="AO243" s="64" t="str">
        <f>+IF('（別紙１）原油換算シート【計画用】'!AO243&lt;&gt;"",'（別紙１）原油換算シート【計画用】'!AO243,"")</f>
        <v>(株)イーネットワークシステムズメニューC</v>
      </c>
      <c r="AP243" s="65">
        <f>+IF('（別紙１）原油換算シート【計画用】'!AP243&lt;&gt;"",'（別紙１）原油換算シート【計画用】'!AP243,"")</f>
        <v>0</v>
      </c>
      <c r="AQ243" s="1" t="str">
        <f>+IF('（別紙１）原油換算シート【計画用】'!AQ243&lt;&gt;"",'（別紙１）原油換算シート【計画用】'!AQ243,"")</f>
        <v/>
      </c>
    </row>
    <row r="244" spans="39:43">
      <c r="AM244" s="40">
        <f>+IF('（別紙１）原油換算シート【計画用】'!AM244&lt;&gt;"",'（別紙１）原油換算シート【計画用】'!AM244,"")</f>
        <v>230</v>
      </c>
      <c r="AN244" s="40" t="str">
        <f>+IF('（別紙１）原油換算シート【計画用】'!AN244&lt;&gt;"",'（別紙１）原油換算シート【計画用】'!AN244,"")</f>
        <v>A0067</v>
      </c>
      <c r="AO244" s="64" t="str">
        <f>+IF('（別紙１）原油換算シート【計画用】'!AO244&lt;&gt;"",'（別紙１）原油換算シート【計画用】'!AO244,"")</f>
        <v>(株)イーネットワークシステムズメニューD</v>
      </c>
      <c r="AP244" s="65">
        <f>+IF('（別紙１）原油換算シート【計画用】'!AP244&lt;&gt;"",'（別紙１）原油換算シート【計画用】'!AP244,"")</f>
        <v>0</v>
      </c>
      <c r="AQ244" s="1" t="str">
        <f>+IF('（別紙１）原油換算シート【計画用】'!AQ244&lt;&gt;"",'（別紙１）原油換算シート【計画用】'!AQ244,"")</f>
        <v/>
      </c>
    </row>
    <row r="245" spans="39:43">
      <c r="AM245" s="40">
        <f>+IF('（別紙１）原油換算シート【計画用】'!AM245&lt;&gt;"",'（別紙１）原油換算シート【計画用】'!AM245,"")</f>
        <v>231</v>
      </c>
      <c r="AN245" s="40" t="str">
        <f>+IF('（別紙１）原油換算シート【計画用】'!AN245&lt;&gt;"",'（別紙１）原油換算シート【計画用】'!AN245,"")</f>
        <v>A0067</v>
      </c>
      <c r="AO245" s="64" t="str">
        <f>+IF('（別紙１）原油換算シート【計画用】'!AO245&lt;&gt;"",'（別紙１）原油換算シート【計画用】'!AO245,"")</f>
        <v>(株)イーネットワークシステムズメニューE(残差)</v>
      </c>
      <c r="AP245" s="65">
        <f>+IF('（別紙１）原油換算シート【計画用】'!AP245&lt;&gt;"",'（別紙１）原油換算シート【計画用】'!AP245,"")</f>
        <v>6.3900000000000003E-4</v>
      </c>
      <c r="AQ245" s="1" t="str">
        <f>+IF('（別紙１）原油換算シート【計画用】'!AQ245&lt;&gt;"",'（別紙１）原油換算シート【計画用】'!AQ245,"")</f>
        <v/>
      </c>
    </row>
    <row r="246" spans="39:43">
      <c r="AM246" s="40">
        <f>+IF('（別紙１）原油換算シート【計画用】'!AM246&lt;&gt;"",'（別紙１）原油換算シート【計画用】'!AM246,"")</f>
        <v>232</v>
      </c>
      <c r="AN246" s="40" t="str">
        <f>+IF('（別紙１）原油換算シート【計画用】'!AN246&lt;&gt;"",'（別紙１）原油換算シート【計画用】'!AN246,"")</f>
        <v>A0067</v>
      </c>
      <c r="AO246" s="64" t="str">
        <f>+IF('（別紙１）原油換算シート【計画用】'!AO246&lt;&gt;"",'（別紙１）原油換算シート【計画用】'!AO246,"")</f>
        <v>(株)イーネットワークシステムズ(参考値)事業者全体</v>
      </c>
      <c r="AP246" s="65">
        <f>+IF('（別紙１）原油換算シート【計画用】'!AP246&lt;&gt;"",'（別紙１）原油換算シート【計画用】'!AP246,"")</f>
        <v>5.2300000000000003E-4</v>
      </c>
      <c r="AQ246" s="1" t="str">
        <f>+IF('（別紙１）原油換算シート【計画用】'!AQ246&lt;&gt;"",'（別紙１）原油換算シート【計画用】'!AQ246,"")</f>
        <v/>
      </c>
    </row>
    <row r="247" spans="39:43">
      <c r="AM247" s="40">
        <f>+IF('（別紙１）原油換算シート【計画用】'!AM247&lt;&gt;"",'（別紙１）原油換算シート【計画用】'!AM247,"")</f>
        <v>233</v>
      </c>
      <c r="AN247" s="40" t="str">
        <f>+IF('（別紙１）原油換算シート【計画用】'!AN247&lt;&gt;"",'（別紙１）原油換算シート【計画用】'!AN247,"")</f>
        <v>A0068</v>
      </c>
      <c r="AO247" s="64" t="str">
        <f>+IF('（別紙１）原油換算シート【計画用】'!AO247&lt;&gt;"",'（別紙１）原油換算シート【計画用】'!AO247,"")</f>
        <v>(株)エネアーク関東</v>
      </c>
      <c r="AP247" s="65">
        <f>+IF('（別紙１）原油換算シート【計画用】'!AP247&lt;&gt;"",'（別紙１）原油換算シート【計画用】'!AP247,"")</f>
        <v>3.9800000000000002E-4</v>
      </c>
      <c r="AQ247" s="1" t="str">
        <f>+IF('（別紙１）原油換算シート【計画用】'!AQ247&lt;&gt;"",'（別紙１）原油換算シート【計画用】'!AQ247,"")</f>
        <v/>
      </c>
    </row>
    <row r="248" spans="39:43">
      <c r="AM248" s="40">
        <f>+IF('（別紙１）原油換算シート【計画用】'!AM248&lt;&gt;"",'（別紙１）原油換算シート【計画用】'!AM248,"")</f>
        <v>234</v>
      </c>
      <c r="AN248" s="40" t="str">
        <f>+IF('（別紙１）原油換算シート【計画用】'!AN248&lt;&gt;"",'（別紙１）原油換算シート【計画用】'!AN248,"")</f>
        <v>A0069</v>
      </c>
      <c r="AO248" s="64" t="str">
        <f>+IF('（別紙１）原油換算シート【計画用】'!AO248&lt;&gt;"",'（別紙１）原油換算シート【計画用】'!AO248,"")</f>
        <v>(株)東急パワーサプライメニューA</v>
      </c>
      <c r="AP248" s="65">
        <f>+IF('（別紙１）原油換算シート【計画用】'!AP248&lt;&gt;"",'（別紙１）原油換算シート【計画用】'!AP248,"")</f>
        <v>0</v>
      </c>
      <c r="AQ248" s="1" t="str">
        <f>+IF('（別紙１）原油換算シート【計画用】'!AQ248&lt;&gt;"",'（別紙１）原油換算シート【計画用】'!AQ248,"")</f>
        <v/>
      </c>
    </row>
    <row r="249" spans="39:43">
      <c r="AM249" s="40">
        <f>+IF('（別紙１）原油換算シート【計画用】'!AM249&lt;&gt;"",'（別紙１）原油換算シート【計画用】'!AM249,"")</f>
        <v>235</v>
      </c>
      <c r="AN249" s="40" t="str">
        <f>+IF('（別紙１）原油換算シート【計画用】'!AN249&lt;&gt;"",'（別紙１）原油換算シート【計画用】'!AN249,"")</f>
        <v>A0069</v>
      </c>
      <c r="AO249" s="64" t="str">
        <f>+IF('（別紙１）原油換算シート【計画用】'!AO249&lt;&gt;"",'（別紙１）原油換算シート【計画用】'!AO249,"")</f>
        <v>(株)東急パワーサプライメニューB</v>
      </c>
      <c r="AP249" s="65">
        <f>+IF('（別紙１）原油換算シート【計画用】'!AP249&lt;&gt;"",'（別紙１）原油換算シート【計画用】'!AP249,"")</f>
        <v>0</v>
      </c>
      <c r="AQ249" s="1" t="str">
        <f>+IF('（別紙１）原油換算シート【計画用】'!AQ249&lt;&gt;"",'（別紙１）原油換算シート【計画用】'!AQ249,"")</f>
        <v/>
      </c>
    </row>
    <row r="250" spans="39:43">
      <c r="AM250" s="40">
        <f>+IF('（別紙１）原油換算シート【計画用】'!AM250&lt;&gt;"",'（別紙１）原油換算シート【計画用】'!AM250,"")</f>
        <v>236</v>
      </c>
      <c r="AN250" s="40" t="str">
        <f>+IF('（別紙１）原油換算シート【計画用】'!AN250&lt;&gt;"",'（別紙１）原油換算シート【計画用】'!AN250,"")</f>
        <v>A0069</v>
      </c>
      <c r="AO250" s="64" t="str">
        <f>+IF('（別紙１）原油換算シート【計画用】'!AO250&lt;&gt;"",'（別紙１）原油換算シート【計画用】'!AO250,"")</f>
        <v>(株)東急パワーサプライメニューC</v>
      </c>
      <c r="AP250" s="65">
        <f>+IF('（別紙１）原油換算シート【計画用】'!AP250&lt;&gt;"",'（別紙１）原油換算シート【計画用】'!AP250,"")</f>
        <v>0</v>
      </c>
      <c r="AQ250" s="1" t="str">
        <f>+IF('（別紙１）原油換算シート【計画用】'!AQ250&lt;&gt;"",'（別紙１）原油換算シート【計画用】'!AQ250,"")</f>
        <v/>
      </c>
    </row>
    <row r="251" spans="39:43">
      <c r="AM251" s="40">
        <f>+IF('（別紙１）原油換算シート【計画用】'!AM251&lt;&gt;"",'（別紙１）原油換算シート【計画用】'!AM251,"")</f>
        <v>237</v>
      </c>
      <c r="AN251" s="40" t="str">
        <f>+IF('（別紙１）原油換算シート【計画用】'!AN251&lt;&gt;"",'（別紙１）原油換算シート【計画用】'!AN251,"")</f>
        <v>A0069</v>
      </c>
      <c r="AO251" s="64" t="str">
        <f>+IF('（別紙１）原油換算シート【計画用】'!AO251&lt;&gt;"",'（別紙１）原油換算シート【計画用】'!AO251,"")</f>
        <v>(株)東急パワーサプライメニューD</v>
      </c>
      <c r="AP251" s="65">
        <f>+IF('（別紙１）原油換算シート【計画用】'!AP251&lt;&gt;"",'（別紙１）原油換算シート【計画用】'!AP251,"")</f>
        <v>0</v>
      </c>
      <c r="AQ251" s="1" t="str">
        <f>+IF('（別紙１）原油換算シート【計画用】'!AQ251&lt;&gt;"",'（別紙１）原油換算シート【計画用】'!AQ251,"")</f>
        <v/>
      </c>
    </row>
    <row r="252" spans="39:43">
      <c r="AM252" s="40">
        <f>+IF('（別紙１）原油換算シート【計画用】'!AM252&lt;&gt;"",'（別紙１）原油換算シート【計画用】'!AM252,"")</f>
        <v>238</v>
      </c>
      <c r="AN252" s="40" t="str">
        <f>+IF('（別紙１）原油換算シート【計画用】'!AN252&lt;&gt;"",'（別紙１）原油換算シート【計画用】'!AN252,"")</f>
        <v>A0069</v>
      </c>
      <c r="AO252" s="64" t="str">
        <f>+IF('（別紙１）原油換算シート【計画用】'!AO252&lt;&gt;"",'（別紙１）原油換算シート【計画用】'!AO252,"")</f>
        <v>(株)東急パワーサプライメニューE</v>
      </c>
      <c r="AP252" s="65">
        <f>+IF('（別紙１）原油換算シート【計画用】'!AP252&lt;&gt;"",'（別紙１）原油換算シート【計画用】'!AP252,"")</f>
        <v>0</v>
      </c>
      <c r="AQ252" s="1" t="str">
        <f>+IF('（別紙１）原油換算シート【計画用】'!AQ252&lt;&gt;"",'（別紙１）原油換算シート【計画用】'!AQ252,"")</f>
        <v/>
      </c>
    </row>
    <row r="253" spans="39:43">
      <c r="AM253" s="40">
        <f>+IF('（別紙１）原油換算シート【計画用】'!AM253&lt;&gt;"",'（別紙１）原油換算シート【計画用】'!AM253,"")</f>
        <v>239</v>
      </c>
      <c r="AN253" s="40" t="str">
        <f>+IF('（別紙１）原油換算シート【計画用】'!AN253&lt;&gt;"",'（別紙１）原油換算シート【計画用】'!AN253,"")</f>
        <v>A0069</v>
      </c>
      <c r="AO253" s="64" t="str">
        <f>+IF('（別紙１）原油換算シート【計画用】'!AO253&lt;&gt;"",'（別紙１）原油換算シート【計画用】'!AO253,"")</f>
        <v>(株)東急パワーサプライメニューF</v>
      </c>
      <c r="AP253" s="65">
        <f>+IF('（別紙１）原油換算シート【計画用】'!AP253&lt;&gt;"",'（別紙１）原油換算シート【計画用】'!AP253,"")</f>
        <v>0</v>
      </c>
      <c r="AQ253" s="1" t="str">
        <f>+IF('（別紙１）原油換算シート【計画用】'!AQ253&lt;&gt;"",'（別紙１）原油換算シート【計画用】'!AQ253,"")</f>
        <v/>
      </c>
    </row>
    <row r="254" spans="39:43">
      <c r="AM254" s="40">
        <f>+IF('（別紙１）原油換算シート【計画用】'!AM254&lt;&gt;"",'（別紙１）原油換算シート【計画用】'!AM254,"")</f>
        <v>240</v>
      </c>
      <c r="AN254" s="40" t="str">
        <f>+IF('（別紙１）原油換算シート【計画用】'!AN254&lt;&gt;"",'（別紙１）原油換算シート【計画用】'!AN254,"")</f>
        <v>A0069</v>
      </c>
      <c r="AO254" s="64" t="str">
        <f>+IF('（別紙１）原油換算シート【計画用】'!AO254&lt;&gt;"",'（別紙１）原油換算シート【計画用】'!AO254,"")</f>
        <v>(株)東急パワーサプライメニューG(残差)</v>
      </c>
      <c r="AP254" s="65">
        <f>+IF('（別紙１）原油換算シート【計画用】'!AP254&lt;&gt;"",'（別紙１）原油換算シート【計画用】'!AP254,"")</f>
        <v>6.1899999999999998E-4</v>
      </c>
      <c r="AQ254" s="1" t="str">
        <f>+IF('（別紙１）原油換算シート【計画用】'!AQ254&lt;&gt;"",'（別紙１）原油換算シート【計画用】'!AQ254,"")</f>
        <v/>
      </c>
    </row>
    <row r="255" spans="39:43">
      <c r="AM255" s="40">
        <f>+IF('（別紙１）原油換算シート【計画用】'!AM255&lt;&gt;"",'（別紙１）原油換算シート【計画用】'!AM255,"")</f>
        <v>241</v>
      </c>
      <c r="AN255" s="40" t="str">
        <f>+IF('（別紙１）原油換算シート【計画用】'!AN255&lt;&gt;"",'（別紙１）原油換算シート【計画用】'!AN255,"")</f>
        <v>A0069</v>
      </c>
      <c r="AO255" s="64" t="str">
        <f>+IF('（別紙１）原油換算シート【計画用】'!AO255&lt;&gt;"",'（別紙１）原油換算シート【計画用】'!AO255,"")</f>
        <v>(株)東急パワーサプライ(参考値)事業者全体</v>
      </c>
      <c r="AP255" s="65">
        <f>+IF('（別紙１）原油換算シート【計画用】'!AP255&lt;&gt;"",'（別紙１）原油換算シート【計画用】'!AP255,"")</f>
        <v>1.3300000000000001E-4</v>
      </c>
      <c r="AQ255" s="1" t="str">
        <f>+IF('（別紙１）原油換算シート【計画用】'!AQ255&lt;&gt;"",'（別紙１）原油換算シート【計画用】'!AQ255,"")</f>
        <v/>
      </c>
    </row>
    <row r="256" spans="39:43">
      <c r="AM256" s="40">
        <f>+IF('（別紙１）原油換算シート【計画用】'!AM256&lt;&gt;"",'（別紙１）原油換算シート【計画用】'!AM256,"")</f>
        <v>242</v>
      </c>
      <c r="AN256" s="40" t="str">
        <f>+IF('（別紙１）原油換算シート【計画用】'!AN256&lt;&gt;"",'（別紙１）原油換算シート【計画用】'!AN256,"")</f>
        <v>A0070</v>
      </c>
      <c r="AO256" s="64" t="str">
        <f>+IF('（別紙１）原油換算シート【計画用】'!AO256&lt;&gt;"",'（別紙１）原油換算シート【計画用】'!AO256,"")</f>
        <v>王子・伊藤忠エネクス電力販売(株)メニューA</v>
      </c>
      <c r="AP256" s="65">
        <f>+IF('（別紙１）原油換算シート【計画用】'!AP256&lt;&gt;"",'（別紙１）原油換算シート【計画用】'!AP256,"")</f>
        <v>0</v>
      </c>
      <c r="AQ256" s="1" t="str">
        <f>+IF('（別紙１）原油換算シート【計画用】'!AQ256&lt;&gt;"",'（別紙１）原油換算シート【計画用】'!AQ256,"")</f>
        <v/>
      </c>
    </row>
    <row r="257" spans="39:43">
      <c r="AM257" s="40">
        <f>+IF('（別紙１）原油換算シート【計画用】'!AM257&lt;&gt;"",'（別紙１）原油換算シート【計画用】'!AM257,"")</f>
        <v>243</v>
      </c>
      <c r="AN257" s="40" t="str">
        <f>+IF('（別紙１）原油換算シート【計画用】'!AN257&lt;&gt;"",'（別紙１）原油換算シート【計画用】'!AN257,"")</f>
        <v>A0070</v>
      </c>
      <c r="AO257" s="64" t="str">
        <f>+IF('（別紙１）原油換算シート【計画用】'!AO257&lt;&gt;"",'（別紙１）原油換算シート【計画用】'!AO257,"")</f>
        <v>王子・伊藤忠エネクス電力販売(株)メニューB</v>
      </c>
      <c r="AP257" s="65">
        <f>+IF('（別紙１）原油換算シート【計画用】'!AP257&lt;&gt;"",'（別紙１）原油換算シート【計画用】'!AP257,"")</f>
        <v>1.2999999999999999E-4</v>
      </c>
      <c r="AQ257" s="1" t="str">
        <f>+IF('（別紙１）原油換算シート【計画用】'!AQ257&lt;&gt;"",'（別紙１）原油換算シート【計画用】'!AQ257,"")</f>
        <v/>
      </c>
    </row>
    <row r="258" spans="39:43">
      <c r="AM258" s="40">
        <f>+IF('（別紙１）原油換算シート【計画用】'!AM258&lt;&gt;"",'（別紙１）原油換算シート【計画用】'!AM258,"")</f>
        <v>244</v>
      </c>
      <c r="AN258" s="40" t="str">
        <f>+IF('（別紙１）原油換算シート【計画用】'!AN258&lt;&gt;"",'（別紙１）原油換算シート【計画用】'!AN258,"")</f>
        <v>A0070</v>
      </c>
      <c r="AO258" s="64" t="str">
        <f>+IF('（別紙１）原油換算シート【計画用】'!AO258&lt;&gt;"",'（別紙１）原油換算シート【計画用】'!AO258,"")</f>
        <v>王子・伊藤忠エネクス電力販売(株)メニューC</v>
      </c>
      <c r="AP258" s="65">
        <f>+IF('（別紙１）原油換算シート【計画用】'!AP258&lt;&gt;"",'（別紙１）原油換算シート【計画用】'!AP258,"")</f>
        <v>2.3699999999999999E-4</v>
      </c>
      <c r="AQ258" s="1" t="str">
        <f>+IF('（別紙１）原油換算シート【計画用】'!AQ258&lt;&gt;"",'（別紙１）原油換算シート【計画用】'!AQ258,"")</f>
        <v/>
      </c>
    </row>
    <row r="259" spans="39:43">
      <c r="AM259" s="40">
        <f>+IF('（別紙１）原油換算シート【計画用】'!AM259&lt;&gt;"",'（別紙１）原油換算シート【計画用】'!AM259,"")</f>
        <v>245</v>
      </c>
      <c r="AN259" s="40" t="str">
        <f>+IF('（別紙１）原油換算シート【計画用】'!AN259&lt;&gt;"",'（別紙１）原油換算シート【計画用】'!AN259,"")</f>
        <v>A0070</v>
      </c>
      <c r="AO259" s="64" t="str">
        <f>+IF('（別紙１）原油換算シート【計画用】'!AO259&lt;&gt;"",'（別紙１）原油換算シート【計画用】'!AO259,"")</f>
        <v>王子・伊藤忠エネクス電力販売(株)メニューD</v>
      </c>
      <c r="AP259" s="65">
        <f>+IF('（別紙１）原油換算シート【計画用】'!AP259&lt;&gt;"",'（別紙１）原油換算シート【計画用】'!AP259,"")</f>
        <v>2.5900000000000001E-4</v>
      </c>
      <c r="AQ259" s="1" t="str">
        <f>+IF('（別紙１）原油換算シート【計画用】'!AQ259&lt;&gt;"",'（別紙１）原油換算シート【計画用】'!AQ259,"")</f>
        <v/>
      </c>
    </row>
    <row r="260" spans="39:43">
      <c r="AM260" s="40">
        <f>+IF('（別紙１）原油換算シート【計画用】'!AM260&lt;&gt;"",'（別紙１）原油換算シート【計画用】'!AM260,"")</f>
        <v>246</v>
      </c>
      <c r="AN260" s="40" t="str">
        <f>+IF('（別紙１）原油換算シート【計画用】'!AN260&lt;&gt;"",'（別紙１）原油換算シート【計画用】'!AN260,"")</f>
        <v>A0070</v>
      </c>
      <c r="AO260" s="64" t="str">
        <f>+IF('（別紙１）原油換算シート【計画用】'!AO260&lt;&gt;"",'（別紙１）原油換算シート【計画用】'!AO260,"")</f>
        <v>王子・伊藤忠エネクス電力販売(株)メニューE</v>
      </c>
      <c r="AP260" s="65">
        <f>+IF('（別紙１）原油換算シート【計画用】'!AP260&lt;&gt;"",'（別紙１）原油換算シート【計画用】'!AP260,"")</f>
        <v>3.01E-4</v>
      </c>
      <c r="AQ260" s="1" t="str">
        <f>+IF('（別紙１）原油換算シート【計画用】'!AQ260&lt;&gt;"",'（別紙１）原油換算シート【計画用】'!AQ260,"")</f>
        <v/>
      </c>
    </row>
    <row r="261" spans="39:43">
      <c r="AM261" s="40">
        <f>+IF('（別紙１）原油換算シート【計画用】'!AM261&lt;&gt;"",'（別紙１）原油換算シート【計画用】'!AM261,"")</f>
        <v>247</v>
      </c>
      <c r="AN261" s="40" t="str">
        <f>+IF('（別紙１）原油換算シート【計画用】'!AN261&lt;&gt;"",'（別紙１）原油換算シート【計画用】'!AN261,"")</f>
        <v>A0070</v>
      </c>
      <c r="AO261" s="64" t="str">
        <f>+IF('（別紙１）原油換算シート【計画用】'!AO261&lt;&gt;"",'（別紙１）原油換算シート【計画用】'!AO261,"")</f>
        <v>王子・伊藤忠エネクス電力販売(株)メニューF</v>
      </c>
      <c r="AP261" s="65">
        <f>+IF('（別紙１）原油換算シート【計画用】'!AP261&lt;&gt;"",'（別紙１）原油換算シート【計画用】'!AP261,"")</f>
        <v>3.2600000000000001E-4</v>
      </c>
      <c r="AQ261" s="1" t="str">
        <f>+IF('（別紙１）原油換算シート【計画用】'!AQ261&lt;&gt;"",'（別紙１）原油換算シート【計画用】'!AQ261,"")</f>
        <v/>
      </c>
    </row>
    <row r="262" spans="39:43">
      <c r="AM262" s="40">
        <f>+IF('（別紙１）原油換算シート【計画用】'!AM262&lt;&gt;"",'（別紙１）原油換算シート【計画用】'!AM262,"")</f>
        <v>248</v>
      </c>
      <c r="AN262" s="40" t="str">
        <f>+IF('（別紙１）原油換算シート【計画用】'!AN262&lt;&gt;"",'（別紙１）原油換算シート【計画用】'!AN262,"")</f>
        <v>A0070</v>
      </c>
      <c r="AO262" s="64" t="str">
        <f>+IF('（別紙１）原油換算シート【計画用】'!AO262&lt;&gt;"",'（別紙１）原油換算シート【計画用】'!AO262,"")</f>
        <v>王子・伊藤忠エネクス電力販売(株)メニューG(残差)</v>
      </c>
      <c r="AP262" s="65">
        <f>+IF('（別紙１）原油換算シート【計画用】'!AP262&lt;&gt;"",'（別紙１）原油換算シート【計画用】'!AP262,"")</f>
        <v>4.2200000000000001E-4</v>
      </c>
      <c r="AQ262" s="1" t="str">
        <f>+IF('（別紙１）原油換算シート【計画用】'!AQ262&lt;&gt;"",'（別紙１）原油換算シート【計画用】'!AQ262,"")</f>
        <v/>
      </c>
    </row>
    <row r="263" spans="39:43">
      <c r="AM263" s="40">
        <f>+IF('（別紙１）原油換算シート【計画用】'!AM263&lt;&gt;"",'（別紙１）原油換算シート【計画用】'!AM263,"")</f>
        <v>249</v>
      </c>
      <c r="AN263" s="40" t="str">
        <f>+IF('（別紙１）原油換算シート【計画用】'!AN263&lt;&gt;"",'（別紙１）原油換算シート【計画用】'!AN263,"")</f>
        <v>A0070</v>
      </c>
      <c r="AO263" s="64" t="str">
        <f>+IF('（別紙１）原油換算シート【計画用】'!AO263&lt;&gt;"",'（別紙１）原油換算シート【計画用】'!AO263,"")</f>
        <v>王子・伊藤忠エネクス電力販売(株)(参考値)事業者全体</v>
      </c>
      <c r="AP263" s="65">
        <f>+IF('（別紙１）原油換算シート【計画用】'!AP263&lt;&gt;"",'（別紙１）原油換算シート【計画用】'!AP263,"")</f>
        <v>2.14E-4</v>
      </c>
      <c r="AQ263" s="1" t="str">
        <f>+IF('（別紙１）原油換算シート【計画用】'!AQ263&lt;&gt;"",'（別紙１）原油換算シート【計画用】'!AQ263,"")</f>
        <v/>
      </c>
    </row>
    <row r="264" spans="39:43">
      <c r="AM264" s="40">
        <f>+IF('（別紙１）原油換算シート【計画用】'!AM264&lt;&gt;"",'（別紙１）原油換算シート【計画用】'!AM264,"")</f>
        <v>250</v>
      </c>
      <c r="AN264" s="40" t="str">
        <f>+IF('（別紙１）原油換算シート【計画用】'!AN264&lt;&gt;"",'（別紙１）原油換算シート【計画用】'!AN264,"")</f>
        <v>A0071</v>
      </c>
      <c r="AO264" s="64" t="str">
        <f>+IF('（別紙１）原油換算シート【計画用】'!AO264&lt;&gt;"",'（別紙１）原油換算シート【計画用】'!AO264,"")</f>
        <v>伊藤忠商事(株)メニューA</v>
      </c>
      <c r="AP264" s="65">
        <f>+IF('（別紙１）原油換算シート【計画用】'!AP264&lt;&gt;"",'（別紙１）原油換算シート【計画用】'!AP264,"")</f>
        <v>0</v>
      </c>
      <c r="AQ264" s="1" t="str">
        <f>+IF('（別紙１）原油換算シート【計画用】'!AQ264&lt;&gt;"",'（別紙１）原油換算シート【計画用】'!AQ264,"")</f>
        <v/>
      </c>
    </row>
    <row r="265" spans="39:43">
      <c r="AM265" s="40">
        <f>+IF('（別紙１）原油換算シート【計画用】'!AM265&lt;&gt;"",'（別紙１）原油換算シート【計画用】'!AM265,"")</f>
        <v>251</v>
      </c>
      <c r="AN265" s="40" t="str">
        <f>+IF('（別紙１）原油換算シート【計画用】'!AN265&lt;&gt;"",'（別紙１）原油換算シート【計画用】'!AN265,"")</f>
        <v>A0071</v>
      </c>
      <c r="AO265" s="64" t="str">
        <f>+IF('（別紙１）原油換算シート【計画用】'!AO265&lt;&gt;"",'（別紙１）原油換算シート【計画用】'!AO265,"")</f>
        <v>伊藤忠商事(株)メニューB</v>
      </c>
      <c r="AP265" s="65">
        <f>+IF('（別紙１）原油換算シート【計画用】'!AP265&lt;&gt;"",'（別紙１）原油換算シート【計画用】'!AP265,"")</f>
        <v>0</v>
      </c>
      <c r="AQ265" s="1" t="str">
        <f>+IF('（別紙１）原油換算シート【計画用】'!AQ265&lt;&gt;"",'（別紙１）原油換算シート【計画用】'!AQ265,"")</f>
        <v/>
      </c>
    </row>
    <row r="266" spans="39:43">
      <c r="AM266" s="40">
        <f>+IF('（別紙１）原油換算シート【計画用】'!AM266&lt;&gt;"",'（別紙１）原油換算シート【計画用】'!AM266,"")</f>
        <v>252</v>
      </c>
      <c r="AN266" s="40" t="str">
        <f>+IF('（別紙１）原油換算シート【計画用】'!AN266&lt;&gt;"",'（別紙１）原油換算シート【計画用】'!AN266,"")</f>
        <v>A0071</v>
      </c>
      <c r="AO266" s="64" t="str">
        <f>+IF('（別紙１）原油換算シート【計画用】'!AO266&lt;&gt;"",'（別紙１）原油換算シート【計画用】'!AO266,"")</f>
        <v>伊藤忠商事(株)メニューC(残差)</v>
      </c>
      <c r="AP266" s="65">
        <f>+IF('（別紙１）原油換算シート【計画用】'!AP266&lt;&gt;"",'（別紙１）原油換算シート【計画用】'!AP266,"")</f>
        <v>4.2200000000000001E-4</v>
      </c>
      <c r="AQ266" s="1" t="str">
        <f>+IF('（別紙１）原油換算シート【計画用】'!AQ266&lt;&gt;"",'（別紙１）原油換算シート【計画用】'!AQ266,"")</f>
        <v>※</v>
      </c>
    </row>
    <row r="267" spans="39:43">
      <c r="AM267" s="40">
        <f>+IF('（別紙１）原油換算シート【計画用】'!AM267&lt;&gt;"",'（別紙１）原油換算シート【計画用】'!AM267,"")</f>
        <v>253</v>
      </c>
      <c r="AN267" s="40" t="str">
        <f>+IF('（別紙１）原油換算シート【計画用】'!AN267&lt;&gt;"",'（別紙１）原油換算シート【計画用】'!AN267,"")</f>
        <v>A0071</v>
      </c>
      <c r="AO267" s="64" t="str">
        <f>+IF('（別紙１）原油換算シート【計画用】'!AO267&lt;&gt;"",'（別紙１）原油換算シート【計画用】'!AO267,"")</f>
        <v>伊藤忠商事(株)(参考値)事業者全体</v>
      </c>
      <c r="AP267" s="65">
        <f>+IF('（別紙１）原油換算シート【計画用】'!AP267&lt;&gt;"",'（別紙１）原油換算シート【計画用】'!AP267,"")</f>
        <v>4.2200000000000001E-4</v>
      </c>
      <c r="AQ267" s="1" t="str">
        <f>+IF('（別紙１）原油換算シート【計画用】'!AQ267&lt;&gt;"",'（別紙１）原油換算シート【計画用】'!AQ267,"")</f>
        <v>※</v>
      </c>
    </row>
    <row r="268" spans="39:43">
      <c r="AM268" s="40">
        <f>+IF('（別紙１）原油換算シート【計画用】'!AM268&lt;&gt;"",'（別紙１）原油換算シート【計画用】'!AM268,"")</f>
        <v>254</v>
      </c>
      <c r="AN268" s="40" t="str">
        <f>+IF('（別紙１）原油換算シート【計画用】'!AN268&lt;&gt;"",'（別紙１）原油換算シート【計画用】'!AN268,"")</f>
        <v>A0072</v>
      </c>
      <c r="AO268" s="64" t="str">
        <f>+IF('（別紙１）原油換算シート【計画用】'!AO268&lt;&gt;"",'（別紙１）原油換算シート【計画用】'!AO268,"")</f>
        <v>(株)エコスタイルメニューA</v>
      </c>
      <c r="AP268" s="65">
        <f>+IF('（別紙１）原油換算シート【計画用】'!AP268&lt;&gt;"",'（別紙１）原油換算シート【計画用】'!AP268,"")</f>
        <v>0</v>
      </c>
      <c r="AQ268" s="1" t="str">
        <f>+IF('（別紙１）原油換算シート【計画用】'!AQ268&lt;&gt;"",'（別紙１）原油換算シート【計画用】'!AQ268,"")</f>
        <v/>
      </c>
    </row>
    <row r="269" spans="39:43">
      <c r="AM269" s="40">
        <f>+IF('（別紙１）原油換算シート【計画用】'!AM269&lt;&gt;"",'（別紙１）原油換算シート【計画用】'!AM269,"")</f>
        <v>255</v>
      </c>
      <c r="AN269" s="40" t="str">
        <f>+IF('（別紙１）原油換算シート【計画用】'!AN269&lt;&gt;"",'（別紙１）原油換算シート【計画用】'!AN269,"")</f>
        <v>A0072</v>
      </c>
      <c r="AO269" s="64" t="str">
        <f>+IF('（別紙１）原油換算シート【計画用】'!AO269&lt;&gt;"",'（別紙１）原油換算シート【計画用】'!AO269,"")</f>
        <v>(株)エコスタイルメニューB</v>
      </c>
      <c r="AP269" s="65">
        <f>+IF('（別紙１）原油換算シート【計画用】'!AP269&lt;&gt;"",'（別紙１）原油換算シート【計画用】'!AP269,"")</f>
        <v>0</v>
      </c>
      <c r="AQ269" s="1" t="str">
        <f>+IF('（別紙１）原油換算シート【計画用】'!AQ269&lt;&gt;"",'（別紙１）原油換算シート【計画用】'!AQ269,"")</f>
        <v/>
      </c>
    </row>
    <row r="270" spans="39:43">
      <c r="AM270" s="40">
        <f>+IF('（別紙１）原油換算シート【計画用】'!AM270&lt;&gt;"",'（別紙１）原油換算シート【計画用】'!AM270,"")</f>
        <v>256</v>
      </c>
      <c r="AN270" s="40" t="str">
        <f>+IF('（別紙１）原油換算シート【計画用】'!AN270&lt;&gt;"",'（別紙１）原油換算シート【計画用】'!AN270,"")</f>
        <v>A0072</v>
      </c>
      <c r="AO270" s="64" t="str">
        <f>+IF('（別紙１）原油換算シート【計画用】'!AO270&lt;&gt;"",'（別紙１）原油換算シート【計画用】'!AO270,"")</f>
        <v>(株)エコスタイルメニューC(残差)</v>
      </c>
      <c r="AP270" s="65">
        <f>+IF('（別紙１）原油換算シート【計画用】'!AP270&lt;&gt;"",'（別紙１）原油換算シート【計画用】'!AP270,"")</f>
        <v>4.37E-4</v>
      </c>
      <c r="AQ270" s="1" t="str">
        <f>+IF('（別紙１）原油換算シート【計画用】'!AQ270&lt;&gt;"",'（別紙１）原油換算シート【計画用】'!AQ270,"")</f>
        <v/>
      </c>
    </row>
    <row r="271" spans="39:43">
      <c r="AM271" s="40">
        <f>+IF('（別紙１）原油換算シート【計画用】'!AM271&lt;&gt;"",'（別紙１）原油換算シート【計画用】'!AM271,"")</f>
        <v>257</v>
      </c>
      <c r="AN271" s="40" t="str">
        <f>+IF('（別紙１）原油換算シート【計画用】'!AN271&lt;&gt;"",'（別紙１）原油換算シート【計画用】'!AN271,"")</f>
        <v>A0072</v>
      </c>
      <c r="AO271" s="64" t="str">
        <f>+IF('（別紙１）原油換算シート【計画用】'!AO271&lt;&gt;"",'（別紙１）原油換算シート【計画用】'!AO271,"")</f>
        <v>(株)エコスタイル(参考値)事業者全体</v>
      </c>
      <c r="AP271" s="65">
        <f>+IF('（別紙１）原油換算シート【計画用】'!AP271&lt;&gt;"",'（別紙１）原油換算シート【計画用】'!AP271,"")</f>
        <v>3.8099999999999999E-4</v>
      </c>
      <c r="AQ271" s="1" t="str">
        <f>+IF('（別紙１）原油換算シート【計画用】'!AQ271&lt;&gt;"",'（別紙１）原油換算シート【計画用】'!AQ271,"")</f>
        <v/>
      </c>
    </row>
    <row r="272" spans="39:43">
      <c r="AM272" s="40">
        <f>+IF('（別紙１）原油換算シート【計画用】'!AM272&lt;&gt;"",'（別紙１）原油換算シート【計画用】'!AM272,"")</f>
        <v>258</v>
      </c>
      <c r="AN272" s="40" t="str">
        <f>+IF('（別紙１）原油換算シート【計画用】'!AN272&lt;&gt;"",'（別紙１）原油換算シート【計画用】'!AN272,"")</f>
        <v>A0073</v>
      </c>
      <c r="AO272" s="64" t="str">
        <f>+IF('（別紙１）原油換算シート【計画用】'!AO272&lt;&gt;"",'（別紙１）原油換算シート【計画用】'!AO272,"")</f>
        <v>入間ガス(株)</v>
      </c>
      <c r="AP272" s="65">
        <f>+IF('（別紙１）原油換算シート【計画用】'!AP272&lt;&gt;"",'（別紙１）原油換算シート【計画用】'!AP272,"")</f>
        <v>4.1899999999999999E-4</v>
      </c>
      <c r="AQ272" s="1" t="str">
        <f>+IF('（別紙１）原油換算シート【計画用】'!AQ272&lt;&gt;"",'（別紙１）原油換算シート【計画用】'!AQ272,"")</f>
        <v/>
      </c>
    </row>
    <row r="273" spans="39:43">
      <c r="AM273" s="40">
        <f>+IF('（別紙１）原油換算シート【計画用】'!AM273&lt;&gt;"",'（別紙１）原油換算シート【計画用】'!AM273,"")</f>
        <v>259</v>
      </c>
      <c r="AN273" s="40" t="str">
        <f>+IF('（別紙１）原油換算シート【計画用】'!AN273&lt;&gt;"",'（別紙１）原油換算シート【計画用】'!AN273,"")</f>
        <v>A0075</v>
      </c>
      <c r="AO273" s="64" t="str">
        <f>+IF('（別紙１）原油換算シート【計画用】'!AO273&lt;&gt;"",'（別紙１）原油換算シート【計画用】'!AO273,"")</f>
        <v>(株)とんでんホールディングス</v>
      </c>
      <c r="AP273" s="65">
        <f>+IF('（別紙１）原油換算シート【計画用】'!AP273&lt;&gt;"",'（別紙１）原油換算シート【計画用】'!AP273,"")</f>
        <v>5.2899999999999996E-4</v>
      </c>
      <c r="AQ273" s="1" t="str">
        <f>+IF('（別紙１）原油換算シート【計画用】'!AQ273&lt;&gt;"",'（別紙１）原油換算シート【計画用】'!AQ273,"")</f>
        <v/>
      </c>
    </row>
    <row r="274" spans="39:43">
      <c r="AM274" s="40">
        <f>+IF('（別紙１）原油換算シート【計画用】'!AM274&lt;&gt;"",'（別紙１）原油換算シート【計画用】'!AM274,"")</f>
        <v>260</v>
      </c>
      <c r="AN274" s="40" t="str">
        <f>+IF('（別紙１）原油換算シート【計画用】'!AN274&lt;&gt;"",'（別紙１）原油換算シート【計画用】'!AN274,"")</f>
        <v>A0076</v>
      </c>
      <c r="AO274" s="64" t="str">
        <f>+IF('（別紙１）原油換算シート【計画用】'!AO274&lt;&gt;"",'（別紙１）原油換算シート【計画用】'!AO274,"")</f>
        <v>日鉄エンジニアリング(株)メニューA</v>
      </c>
      <c r="AP274" s="65">
        <f>+IF('（別紙１）原油換算シート【計画用】'!AP274&lt;&gt;"",'（別紙１）原油換算シート【計画用】'!AP274,"")</f>
        <v>0</v>
      </c>
      <c r="AQ274" s="1" t="str">
        <f>+IF('（別紙１）原油換算シート【計画用】'!AQ274&lt;&gt;"",'（別紙１）原油換算シート【計画用】'!AQ274,"")</f>
        <v/>
      </c>
    </row>
    <row r="275" spans="39:43">
      <c r="AM275" s="40">
        <f>+IF('（別紙１）原油換算シート【計画用】'!AM275&lt;&gt;"",'（別紙１）原油換算シート【計画用】'!AM275,"")</f>
        <v>261</v>
      </c>
      <c r="AN275" s="40" t="str">
        <f>+IF('（別紙１）原油換算シート【計画用】'!AN275&lt;&gt;"",'（別紙１）原油換算シート【計画用】'!AN275,"")</f>
        <v>A0076</v>
      </c>
      <c r="AO275" s="64" t="str">
        <f>+IF('（別紙１）原油換算シート【計画用】'!AO275&lt;&gt;"",'（別紙１）原油換算シート【計画用】'!AO275,"")</f>
        <v>日鉄エンジニアリング(株)メニューB</v>
      </c>
      <c r="AP275" s="65">
        <f>+IF('（別紙１）原油換算シート【計画用】'!AP275&lt;&gt;"",'（別紙１）原油換算シート【計画用】'!AP275,"")</f>
        <v>0</v>
      </c>
      <c r="AQ275" s="1" t="str">
        <f>+IF('（別紙１）原油換算シート【計画用】'!AQ275&lt;&gt;"",'（別紙１）原油換算シート【計画用】'!AQ275,"")</f>
        <v/>
      </c>
    </row>
    <row r="276" spans="39:43">
      <c r="AM276" s="40">
        <f>+IF('（別紙１）原油換算シート【計画用】'!AM276&lt;&gt;"",'（別紙１）原油換算シート【計画用】'!AM276,"")</f>
        <v>262</v>
      </c>
      <c r="AN276" s="40" t="str">
        <f>+IF('（別紙１）原油換算シート【計画用】'!AN276&lt;&gt;"",'（別紙１）原油換算シート【計画用】'!AN276,"")</f>
        <v>A0076</v>
      </c>
      <c r="AO276" s="64" t="str">
        <f>+IF('（別紙１）原油換算シート【計画用】'!AO276&lt;&gt;"",'（別紙１）原油換算シート【計画用】'!AO276,"")</f>
        <v>日鉄エンジニアリング(株)メニューC</v>
      </c>
      <c r="AP276" s="65">
        <f>+IF('（別紙１）原油換算シート【計画用】'!AP276&lt;&gt;"",'（別紙１）原油換算シート【計画用】'!AP276,"")</f>
        <v>1E-4</v>
      </c>
      <c r="AQ276" s="1" t="str">
        <f>+IF('（別紙１）原油換算シート【計画用】'!AQ276&lt;&gt;"",'（別紙１）原油換算シート【計画用】'!AQ276,"")</f>
        <v/>
      </c>
    </row>
    <row r="277" spans="39:43">
      <c r="AM277" s="40">
        <f>+IF('（別紙１）原油換算シート【計画用】'!AM277&lt;&gt;"",'（別紙１）原油換算シート【計画用】'!AM277,"")</f>
        <v>263</v>
      </c>
      <c r="AN277" s="40" t="str">
        <f>+IF('（別紙１）原油換算シート【計画用】'!AN277&lt;&gt;"",'（別紙１）原油換算シート【計画用】'!AN277,"")</f>
        <v>A0076</v>
      </c>
      <c r="AO277" s="64" t="str">
        <f>+IF('（別紙１）原油換算シート【計画用】'!AO277&lt;&gt;"",'（別紙１）原油換算シート【計画用】'!AO277,"")</f>
        <v>日鉄エンジニアリング(株)メニューD</v>
      </c>
      <c r="AP277" s="65">
        <f>+IF('（別紙１）原油換算シート【計画用】'!AP277&lt;&gt;"",'（別紙１）原油換算シート【計画用】'!AP277,"")</f>
        <v>2.5000000000000001E-4</v>
      </c>
      <c r="AQ277" s="1" t="str">
        <f>+IF('（別紙１）原油換算シート【計画用】'!AQ277&lt;&gt;"",'（別紙１）原油換算シート【計画用】'!AQ277,"")</f>
        <v/>
      </c>
    </row>
    <row r="278" spans="39:43">
      <c r="AM278" s="40">
        <f>+IF('（別紙１）原油換算シート【計画用】'!AM278&lt;&gt;"",'（別紙１）原油換算シート【計画用】'!AM278,"")</f>
        <v>264</v>
      </c>
      <c r="AN278" s="40" t="str">
        <f>+IF('（別紙１）原油換算シート【計画用】'!AN278&lt;&gt;"",'（別紙１）原油換算シート【計画用】'!AN278,"")</f>
        <v>A0076</v>
      </c>
      <c r="AO278" s="64" t="str">
        <f>+IF('（別紙１）原油換算シート【計画用】'!AO278&lt;&gt;"",'（別紙１）原油換算シート【計画用】'!AO278,"")</f>
        <v>日鉄エンジニアリング(株)メニューE(残差)</v>
      </c>
      <c r="AP278" s="65">
        <f>+IF('（別紙１）原油換算シート【計画用】'!AP278&lt;&gt;"",'（別紙１）原油換算シート【計画用】'!AP278,"")</f>
        <v>6.9200000000000002E-4</v>
      </c>
      <c r="AQ278" s="1" t="str">
        <f>+IF('（別紙１）原油換算シート【計画用】'!AQ278&lt;&gt;"",'（別紙１）原油換算シート【計画用】'!AQ278,"")</f>
        <v/>
      </c>
    </row>
    <row r="279" spans="39:43">
      <c r="AM279" s="40">
        <f>+IF('（別紙１）原油換算シート【計画用】'!AM279&lt;&gt;"",'（別紙１）原油換算シート【計画用】'!AM279,"")</f>
        <v>265</v>
      </c>
      <c r="AN279" s="40" t="str">
        <f>+IF('（別紙１）原油換算シート【計画用】'!AN279&lt;&gt;"",'（別紙１）原油換算シート【計画用】'!AN279,"")</f>
        <v>A0076</v>
      </c>
      <c r="AO279" s="64" t="str">
        <f>+IF('（別紙１）原油換算シート【計画用】'!AO279&lt;&gt;"",'（別紙１）原油換算シート【計画用】'!AO279,"")</f>
        <v>日鉄エンジニアリング(株)(参考値)事業者全体</v>
      </c>
      <c r="AP279" s="65">
        <f>+IF('（別紙１）原油換算シート【計画用】'!AP279&lt;&gt;"",'（別紙１）原油換算シート【計画用】'!AP279,"")</f>
        <v>5.44E-4</v>
      </c>
      <c r="AQ279" s="1" t="str">
        <f>+IF('（別紙１）原油換算シート【計画用】'!AQ279&lt;&gt;"",'（別紙１）原油換算シート【計画用】'!AQ279,"")</f>
        <v/>
      </c>
    </row>
    <row r="280" spans="39:43">
      <c r="AM280" s="40">
        <f>+IF('（別紙１）原油換算シート【計画用】'!AM280&lt;&gt;"",'（別紙１）原油換算シート【計画用】'!AM280,"")</f>
        <v>266</v>
      </c>
      <c r="AN280" s="40" t="str">
        <f>+IF('（別紙１）原油換算シート【計画用】'!AN280&lt;&gt;"",'（別紙１）原油換算シート【計画用】'!AN280,"")</f>
        <v>A0077</v>
      </c>
      <c r="AO280" s="64" t="str">
        <f>+IF('（別紙１）原油換算シート【計画用】'!AO280&lt;&gt;"",'（別紙１）原油換算シート【計画用】'!AO280,"")</f>
        <v>auエネルギー＆ライフ(株)メニューA</v>
      </c>
      <c r="AP280" s="65">
        <f>+IF('（別紙１）原油換算シート【計画用】'!AP280&lt;&gt;"",'（別紙１）原油換算シート【計画用】'!AP280,"")</f>
        <v>0</v>
      </c>
      <c r="AQ280" s="1" t="str">
        <f>+IF('（別紙１）原油換算シート【計画用】'!AQ280&lt;&gt;"",'（別紙１）原油換算シート【計画用】'!AQ280,"")</f>
        <v/>
      </c>
    </row>
    <row r="281" spans="39:43">
      <c r="AM281" s="40">
        <f>+IF('（別紙１）原油換算シート【計画用】'!AM281&lt;&gt;"",'（別紙１）原油換算シート【計画用】'!AM281,"")</f>
        <v>267</v>
      </c>
      <c r="AN281" s="40" t="str">
        <f>+IF('（別紙１）原油換算シート【計画用】'!AN281&lt;&gt;"",'（別紙１）原油換算シート【計画用】'!AN281,"")</f>
        <v>A0077</v>
      </c>
      <c r="AO281" s="64" t="str">
        <f>+IF('（別紙１）原油換算シート【計画用】'!AO281&lt;&gt;"",'（別紙１）原油換算シート【計画用】'!AO281,"")</f>
        <v>auエネルギー＆ライフ(株)メニューB</v>
      </c>
      <c r="AP281" s="65">
        <f>+IF('（別紙１）原油換算シート【計画用】'!AP281&lt;&gt;"",'（別紙１）原油換算シート【計画用】'!AP281,"")</f>
        <v>0</v>
      </c>
      <c r="AQ281" s="1" t="str">
        <f>+IF('（別紙１）原油換算シート【計画用】'!AQ281&lt;&gt;"",'（別紙１）原油換算シート【計画用】'!AQ281,"")</f>
        <v/>
      </c>
    </row>
    <row r="282" spans="39:43">
      <c r="AM282" s="40">
        <f>+IF('（別紙１）原油換算シート【計画用】'!AM282&lt;&gt;"",'（別紙１）原油換算シート【計画用】'!AM282,"")</f>
        <v>268</v>
      </c>
      <c r="AN282" s="40" t="str">
        <f>+IF('（別紙１）原油換算シート【計画用】'!AN282&lt;&gt;"",'（別紙１）原油換算シート【計画用】'!AN282,"")</f>
        <v>A0077</v>
      </c>
      <c r="AO282" s="64" t="str">
        <f>+IF('（別紙１）原油換算シート【計画用】'!AO282&lt;&gt;"",'（別紙１）原油換算シート【計画用】'!AO282,"")</f>
        <v>auエネルギー＆ライフ(株)メニューC(残差)</v>
      </c>
      <c r="AP282" s="65">
        <f>+IF('（別紙１）原油換算シート【計画用】'!AP282&lt;&gt;"",'（別紙１）原油換算シート【計画用】'!AP282,"")</f>
        <v>4.2499999999999998E-4</v>
      </c>
      <c r="AQ282" s="1" t="str">
        <f>+IF('（別紙１）原油換算シート【計画用】'!AQ282&lt;&gt;"",'（別紙１）原油換算シート【計画用】'!AQ282,"")</f>
        <v/>
      </c>
    </row>
    <row r="283" spans="39:43">
      <c r="AM283" s="40">
        <f>+IF('（別紙１）原油換算シート【計画用】'!AM283&lt;&gt;"",'（別紙１）原油換算シート【計画用】'!AM283,"")</f>
        <v>269</v>
      </c>
      <c r="AN283" s="40" t="str">
        <f>+IF('（別紙１）原油換算シート【計画用】'!AN283&lt;&gt;"",'（別紙１）原油換算シート【計画用】'!AN283,"")</f>
        <v>A0077</v>
      </c>
      <c r="AO283" s="64" t="str">
        <f>+IF('（別紙１）原油換算シート【計画用】'!AO283&lt;&gt;"",'（別紙１）原油換算シート【計画用】'!AO283,"")</f>
        <v>auエネルギー＆ライフ(株)(参考値)事業者全体</v>
      </c>
      <c r="AP283" s="65">
        <f>+IF('（別紙１）原油換算シート【計画用】'!AP283&lt;&gt;"",'（別紙１）原油換算シート【計画用】'!AP283,"")</f>
        <v>4.0200000000000001E-4</v>
      </c>
      <c r="AQ283" s="1" t="str">
        <f>+IF('（別紙１）原油換算シート【計画用】'!AQ283&lt;&gt;"",'（別紙１）原油換算シート【計画用】'!AQ283,"")</f>
        <v/>
      </c>
    </row>
    <row r="284" spans="39:43">
      <c r="AM284" s="40">
        <f>+IF('（別紙１）原油換算シート【計画用】'!AM284&lt;&gt;"",'（別紙１）原油換算シート【計画用】'!AM284,"")</f>
        <v>270</v>
      </c>
      <c r="AN284" s="40" t="str">
        <f>+IF('（別紙１）原油換算シート【計画用】'!AN284&lt;&gt;"",'（別紙１）原油換算シート【計画用】'!AN284,"")</f>
        <v>A0079</v>
      </c>
      <c r="AO284" s="64" t="str">
        <f>+IF('（別紙１）原油換算シート【計画用】'!AO284&lt;&gt;"",'（別紙１）原油換算シート【計画用】'!AO284,"")</f>
        <v>イワタニ関東(株)</v>
      </c>
      <c r="AP284" s="65">
        <f>+IF('（別紙１）原油換算シート【計画用】'!AP284&lt;&gt;"",'（別紙１）原油換算シート【計画用】'!AP284,"")</f>
        <v>5.8799999999999998E-4</v>
      </c>
      <c r="AQ284" s="1" t="str">
        <f>+IF('（別紙１）原油換算シート【計画用】'!AQ284&lt;&gt;"",'（別紙１）原油換算シート【計画用】'!AQ284,"")</f>
        <v/>
      </c>
    </row>
    <row r="285" spans="39:43">
      <c r="AM285" s="40">
        <f>+IF('（別紙１）原油換算シート【計画用】'!AM285&lt;&gt;"",'（別紙１）原油換算シート【計画用】'!AM285,"")</f>
        <v>271</v>
      </c>
      <c r="AN285" s="40" t="str">
        <f>+IF('（別紙１）原油換算シート【計画用】'!AN285&lt;&gt;"",'（別紙１）原油換算シート【計画用】'!AN285,"")</f>
        <v>A0080</v>
      </c>
      <c r="AO285" s="64" t="str">
        <f>+IF('（別紙１）原油換算シート【計画用】'!AO285&lt;&gt;"",'（別紙１）原油換算シート【計画用】'!AO285,"")</f>
        <v>イワタニ首都圏(株)</v>
      </c>
      <c r="AP285" s="65">
        <f>+IF('（別紙１）原油換算シート【計画用】'!AP285&lt;&gt;"",'（別紙１）原油換算シート【計画用】'!AP285,"")</f>
        <v>5.6099999999999998E-4</v>
      </c>
      <c r="AQ285" s="1" t="str">
        <f>+IF('（別紙１）原油換算シート【計画用】'!AQ285&lt;&gt;"",'（別紙１）原油換算シート【計画用】'!AQ285,"")</f>
        <v/>
      </c>
    </row>
    <row r="286" spans="39:43">
      <c r="AM286" s="40">
        <f>+IF('（別紙１）原油換算シート【計画用】'!AM286&lt;&gt;"",'（別紙１）原油換算シート【計画用】'!AM286,"")</f>
        <v>272</v>
      </c>
      <c r="AN286" s="40" t="str">
        <f>+IF('（別紙１）原油換算シート【計画用】'!AN286&lt;&gt;"",'（別紙１）原油換算シート【計画用】'!AN286,"")</f>
        <v>A0081</v>
      </c>
      <c r="AO286" s="64" t="str">
        <f>+IF('（別紙１）原油換算シート【計画用】'!AO286&lt;&gt;"",'（別紙１）原油換算シート【計画用】'!AO286,"")</f>
        <v>サーラeエナジー(株)メニューA</v>
      </c>
      <c r="AP286" s="65">
        <f>+IF('（別紙１）原油換算シート【計画用】'!AP286&lt;&gt;"",'（別紙１）原油換算シート【計画用】'!AP286,"")</f>
        <v>0</v>
      </c>
      <c r="AQ286" s="1" t="str">
        <f>+IF('（別紙１）原油換算シート【計画用】'!AQ286&lt;&gt;"",'（別紙１）原油換算シート【計画用】'!AQ286,"")</f>
        <v/>
      </c>
    </row>
    <row r="287" spans="39:43">
      <c r="AM287" s="40">
        <f>+IF('（別紙１）原油換算シート【計画用】'!AM287&lt;&gt;"",'（別紙１）原油換算シート【計画用】'!AM287,"")</f>
        <v>273</v>
      </c>
      <c r="AN287" s="40" t="str">
        <f>+IF('（別紙１）原油換算シート【計画用】'!AN287&lt;&gt;"",'（別紙１）原油換算シート【計画用】'!AN287,"")</f>
        <v>A0081</v>
      </c>
      <c r="AO287" s="64" t="str">
        <f>+IF('（別紙１）原油換算シート【計画用】'!AO287&lt;&gt;"",'（別紙１）原油換算シート【計画用】'!AO287,"")</f>
        <v>サーラeエナジー(株)メニューB</v>
      </c>
      <c r="AP287" s="65">
        <f>+IF('（別紙１）原油換算シート【計画用】'!AP287&lt;&gt;"",'（別紙１）原油換算シート【計画用】'!AP287,"")</f>
        <v>3.8699999999999997E-4</v>
      </c>
      <c r="AQ287" s="1" t="str">
        <f>+IF('（別紙１）原油換算シート【計画用】'!AQ287&lt;&gt;"",'（別紙１）原油換算シート【計画用】'!AQ287,"")</f>
        <v/>
      </c>
    </row>
    <row r="288" spans="39:43">
      <c r="AM288" s="40">
        <f>+IF('（別紙１）原油換算シート【計画用】'!AM288&lt;&gt;"",'（別紙１）原油換算シート【計画用】'!AM288,"")</f>
        <v>274</v>
      </c>
      <c r="AN288" s="40" t="str">
        <f>+IF('（別紙１）原油換算シート【計画用】'!AN288&lt;&gt;"",'（別紙１）原油換算シート【計画用】'!AN288,"")</f>
        <v>A0081</v>
      </c>
      <c r="AO288" s="64" t="str">
        <f>+IF('（別紙１）原油換算シート【計画用】'!AO288&lt;&gt;"",'（別紙１）原油換算シート【計画用】'!AO288,"")</f>
        <v>サーラeエナジー(株)メニューC(残差)</v>
      </c>
      <c r="AP288" s="65">
        <f>+IF('（別紙１）原油換算シート【計画用】'!AP288&lt;&gt;"",'（別紙１）原油換算シート【計画用】'!AP288,"")</f>
        <v>4.2000000000000002E-4</v>
      </c>
      <c r="AQ288" s="1" t="str">
        <f>+IF('（別紙１）原油換算シート【計画用】'!AQ288&lt;&gt;"",'（別紙１）原油換算シート【計画用】'!AQ288,"")</f>
        <v/>
      </c>
    </row>
    <row r="289" spans="39:43">
      <c r="AM289" s="40">
        <f>+IF('（別紙１）原油換算シート【計画用】'!AM289&lt;&gt;"",'（別紙１）原油換算シート【計画用】'!AM289,"")</f>
        <v>275</v>
      </c>
      <c r="AN289" s="40" t="str">
        <f>+IF('（別紙１）原油換算シート【計画用】'!AN289&lt;&gt;"",'（別紙１）原油換算シート【計画用】'!AN289,"")</f>
        <v>A0081</v>
      </c>
      <c r="AO289" s="64" t="str">
        <f>+IF('（別紙１）原油換算シート【計画用】'!AO289&lt;&gt;"",'（別紙１）原油換算シート【計画用】'!AO289,"")</f>
        <v>サーラeエナジー(株)(参考値)事業者全体</v>
      </c>
      <c r="AP289" s="65">
        <f>+IF('（別紙１）原油換算シート【計画用】'!AP289&lt;&gt;"",'（別紙１）原油換算シート【計画用】'!AP289,"")</f>
        <v>4.1300000000000001E-4</v>
      </c>
      <c r="AQ289" s="1" t="str">
        <f>+IF('（別紙１）原油換算シート【計画用】'!AQ289&lt;&gt;"",'（別紙１）原油換算シート【計画用】'!AQ289,"")</f>
        <v/>
      </c>
    </row>
    <row r="290" spans="39:43">
      <c r="AM290" s="40">
        <f>+IF('（別紙１）原油換算シート【計画用】'!AM290&lt;&gt;"",'（別紙１）原油換算シート【計画用】'!AM290,"")</f>
        <v>276</v>
      </c>
      <c r="AN290" s="40" t="str">
        <f>+IF('（別紙１）原油換算シート【計画用】'!AN290&lt;&gt;"",'（別紙１）原油換算シート【計画用】'!AN290,"")</f>
        <v>A0082</v>
      </c>
      <c r="AO290" s="64" t="str">
        <f>+IF('（別紙１）原油換算シート【計画用】'!AO290&lt;&gt;"",'（別紙１）原油換算シート【計画用】'!AO290,"")</f>
        <v>(株)地球クラブメニューA</v>
      </c>
      <c r="AP290" s="65">
        <f>+IF('（別紙１）原油換算シート【計画用】'!AP290&lt;&gt;"",'（別紙１）原油換算シート【計画用】'!AP290,"")</f>
        <v>0</v>
      </c>
      <c r="AQ290" s="1" t="str">
        <f>+IF('（別紙１）原油換算シート【計画用】'!AQ290&lt;&gt;"",'（別紙１）原油換算シート【計画用】'!AQ290,"")</f>
        <v/>
      </c>
    </row>
    <row r="291" spans="39:43">
      <c r="AM291" s="40">
        <f>+IF('（別紙１）原油換算シート【計画用】'!AM291&lt;&gt;"",'（別紙１）原油換算シート【計画用】'!AM291,"")</f>
        <v>277</v>
      </c>
      <c r="AN291" s="40" t="str">
        <f>+IF('（別紙１）原油換算シート【計画用】'!AN291&lt;&gt;"",'（別紙１）原油換算シート【計画用】'!AN291,"")</f>
        <v>A0082</v>
      </c>
      <c r="AO291" s="64" t="str">
        <f>+IF('（別紙１）原油換算シート【計画用】'!AO291&lt;&gt;"",'（別紙１）原油換算シート【計画用】'!AO291,"")</f>
        <v>(株)地球クラブメニューB</v>
      </c>
      <c r="AP291" s="65">
        <f>+IF('（別紙１）原油換算シート【計画用】'!AP291&lt;&gt;"",'（別紙１）原油換算シート【計画用】'!AP291,"")</f>
        <v>3.7199999999999999E-4</v>
      </c>
      <c r="AQ291" s="1" t="str">
        <f>+IF('（別紙１）原油換算シート【計画用】'!AQ291&lt;&gt;"",'（別紙１）原油換算シート【計画用】'!AQ291,"")</f>
        <v/>
      </c>
    </row>
    <row r="292" spans="39:43">
      <c r="AM292" s="40">
        <f>+IF('（別紙１）原油換算シート【計画用】'!AM292&lt;&gt;"",'（別紙１）原油換算シート【計画用】'!AM292,"")</f>
        <v>278</v>
      </c>
      <c r="AN292" s="40" t="str">
        <f>+IF('（別紙１）原油換算シート【計画用】'!AN292&lt;&gt;"",'（別紙１）原油換算シート【計画用】'!AN292,"")</f>
        <v>A0082</v>
      </c>
      <c r="AO292" s="64" t="str">
        <f>+IF('（別紙１）原油換算シート【計画用】'!AO292&lt;&gt;"",'（別紙１）原油換算シート【計画用】'!AO292,"")</f>
        <v>(株)地球クラブ(参考値)事業者全体</v>
      </c>
      <c r="AP292" s="65">
        <f>+IF('（別紙１）原油換算シート【計画用】'!AP292&lt;&gt;"",'（別紙１）原油換算シート【計画用】'!AP292,"")</f>
        <v>3.3599999999999998E-4</v>
      </c>
      <c r="AQ292" s="1" t="str">
        <f>+IF('（別紙１）原油換算シート【計画用】'!AQ292&lt;&gt;"",'（別紙１）原油換算シート【計画用】'!AQ292,"")</f>
        <v/>
      </c>
    </row>
    <row r="293" spans="39:43">
      <c r="AM293" s="40">
        <f>+IF('（別紙１）原油換算シート【計画用】'!AM293&lt;&gt;"",'（別紙１）原油換算シート【計画用】'!AM293,"")</f>
        <v>279</v>
      </c>
      <c r="AN293" s="40" t="str">
        <f>+IF('（別紙１）原油換算シート【計画用】'!AN293&lt;&gt;"",'（別紙１）原油換算シート【計画用】'!AN293,"")</f>
        <v>A0084</v>
      </c>
      <c r="AO293" s="64" t="str">
        <f>+IF('（別紙１）原油換算シート【計画用】'!AO293&lt;&gt;"",'（別紙１）原油換算シート【計画用】'!AO293,"")</f>
        <v>西部瓦斯(株)メニューA</v>
      </c>
      <c r="AP293" s="65">
        <f>+IF('（別紙１）原油換算シート【計画用】'!AP293&lt;&gt;"",'（別紙１）原油換算シート【計画用】'!AP293,"")</f>
        <v>0</v>
      </c>
      <c r="AQ293" s="1" t="str">
        <f>+IF('（別紙１）原油換算シート【計画用】'!AQ293&lt;&gt;"",'（別紙１）原油換算シート【計画用】'!AQ293,"")</f>
        <v/>
      </c>
    </row>
    <row r="294" spans="39:43">
      <c r="AM294" s="40">
        <f>+IF('（別紙１）原油換算シート【計画用】'!AM294&lt;&gt;"",'（別紙１）原油換算シート【計画用】'!AM294,"")</f>
        <v>280</v>
      </c>
      <c r="AN294" s="40" t="str">
        <f>+IF('（別紙１）原油換算シート【計画用】'!AN294&lt;&gt;"",'（別紙１）原油換算シート【計画用】'!AN294,"")</f>
        <v>A0084</v>
      </c>
      <c r="AO294" s="64" t="str">
        <f>+IF('（別紙１）原油換算シート【計画用】'!AO294&lt;&gt;"",'（別紙１）原油換算シート【計画用】'!AO294,"")</f>
        <v>西部瓦斯(株)メニューB(残差)</v>
      </c>
      <c r="AP294" s="65">
        <f>+IF('（別紙１）原油換算シート【計画用】'!AP294&lt;&gt;"",'（別紙１）原油換算シート【計画用】'!AP294,"")</f>
        <v>4.5399999999999998E-4</v>
      </c>
      <c r="AQ294" s="1" t="str">
        <f>+IF('（別紙１）原油換算シート【計画用】'!AQ294&lt;&gt;"",'（別紙１）原油換算シート【計画用】'!AQ294,"")</f>
        <v/>
      </c>
    </row>
    <row r="295" spans="39:43">
      <c r="AM295" s="40">
        <f>+IF('（別紙１）原油換算シート【計画用】'!AM295&lt;&gt;"",'（別紙１）原油換算シート【計画用】'!AM295,"")</f>
        <v>281</v>
      </c>
      <c r="AN295" s="40" t="str">
        <f>+IF('（別紙１）原油換算シート【計画用】'!AN295&lt;&gt;"",'（別紙１）原油換算シート【計画用】'!AN295,"")</f>
        <v>A0084</v>
      </c>
      <c r="AO295" s="64" t="str">
        <f>+IF('（別紙１）原油換算シート【計画用】'!AO295&lt;&gt;"",'（別紙１）原油換算シート【計画用】'!AO295,"")</f>
        <v>西部瓦斯(株)(参考値)事業者全体</v>
      </c>
      <c r="AP295" s="65">
        <f>+IF('（別紙１）原油換算シート【計画用】'!AP295&lt;&gt;"",'（別紙１）原油換算シート【計画用】'!AP295,"")</f>
        <v>4.1399999999999998E-4</v>
      </c>
      <c r="AQ295" s="1" t="str">
        <f>+IF('（別紙１）原油換算シート【計画用】'!AQ295&lt;&gt;"",'（別紙１）原油換算シート【計画用】'!AQ295,"")</f>
        <v/>
      </c>
    </row>
    <row r="296" spans="39:43">
      <c r="AM296" s="40">
        <f>+IF('（別紙１）原油換算シート【計画用】'!AM296&lt;&gt;"",'（別紙１）原油換算シート【計画用】'!AM296,"")</f>
        <v>282</v>
      </c>
      <c r="AN296" s="40" t="str">
        <f>+IF('（別紙１）原油換算シート【計画用】'!AN296&lt;&gt;"",'（別紙１）原油換算シート【計画用】'!AN296,"")</f>
        <v>A0085</v>
      </c>
      <c r="AO296" s="64" t="str">
        <f>+IF('（別紙１）原油換算シート【計画用】'!AO296&lt;&gt;"",'（別紙１）原油換算シート【計画用】'!AO296,"")</f>
        <v>東邦ガス(株)メニューA</v>
      </c>
      <c r="AP296" s="65">
        <f>+IF('（別紙１）原油換算シート【計画用】'!AP296&lt;&gt;"",'（別紙１）原油換算シート【計画用】'!AP296,"")</f>
        <v>3.2000000000000003E-4</v>
      </c>
      <c r="AQ296" s="1" t="str">
        <f>+IF('（別紙１）原油換算シート【計画用】'!AQ296&lt;&gt;"",'（別紙１）原油換算シート【計画用】'!AQ296,"")</f>
        <v/>
      </c>
    </row>
    <row r="297" spans="39:43">
      <c r="AM297" s="40">
        <f>+IF('（別紙１）原油換算シート【計画用】'!AM297&lt;&gt;"",'（別紙１）原油換算シート【計画用】'!AM297,"")</f>
        <v>283</v>
      </c>
      <c r="AN297" s="40" t="str">
        <f>+IF('（別紙１）原油換算シート【計画用】'!AN297&lt;&gt;"",'（別紙１）原油換算シート【計画用】'!AN297,"")</f>
        <v>A0085</v>
      </c>
      <c r="AO297" s="64" t="str">
        <f>+IF('（別紙１）原油換算シート【計画用】'!AO297&lt;&gt;"",'（別紙１）原油換算シート【計画用】'!AO297,"")</f>
        <v>東邦ガス(株)メニューB</v>
      </c>
      <c r="AP297" s="65">
        <f>+IF('（別紙１）原油換算シート【計画用】'!AP297&lt;&gt;"",'（別紙１）原油換算シート【計画用】'!AP297,"")</f>
        <v>0</v>
      </c>
      <c r="AQ297" s="1" t="str">
        <f>+IF('（別紙１）原油換算シート【計画用】'!AQ297&lt;&gt;"",'（別紙１）原油換算シート【計画用】'!AQ297,"")</f>
        <v/>
      </c>
    </row>
    <row r="298" spans="39:43">
      <c r="AM298" s="40">
        <f>+IF('（別紙１）原油換算シート【計画用】'!AM298&lt;&gt;"",'（別紙１）原油換算シート【計画用】'!AM298,"")</f>
        <v>284</v>
      </c>
      <c r="AN298" s="40" t="str">
        <f>+IF('（別紙１）原油換算シート【計画用】'!AN298&lt;&gt;"",'（別紙１）原油換算シート【計画用】'!AN298,"")</f>
        <v>A0085</v>
      </c>
      <c r="AO298" s="64" t="str">
        <f>+IF('（別紙１）原油換算シート【計画用】'!AO298&lt;&gt;"",'（別紙１）原油換算シート【計画用】'!AO298,"")</f>
        <v>東邦ガス(株)メニューC(残差)</v>
      </c>
      <c r="AP298" s="65">
        <f>+IF('（別紙１）原油換算シート【計画用】'!AP298&lt;&gt;"",'（別紙１）原油換算シート【計画用】'!AP298,"")</f>
        <v>5.4299999999999997E-4</v>
      </c>
      <c r="AQ298" s="1" t="str">
        <f>+IF('（別紙１）原油換算シート【計画用】'!AQ298&lt;&gt;"",'（別紙１）原油換算シート【計画用】'!AQ298,"")</f>
        <v/>
      </c>
    </row>
    <row r="299" spans="39:43">
      <c r="AM299" s="40">
        <f>+IF('（別紙１）原油換算シート【計画用】'!AM299&lt;&gt;"",'（別紙１）原油換算シート【計画用】'!AM299,"")</f>
        <v>285</v>
      </c>
      <c r="AN299" s="40" t="str">
        <f>+IF('（別紙１）原油換算シート【計画用】'!AN299&lt;&gt;"",'（別紙１）原油換算シート【計画用】'!AN299,"")</f>
        <v>A0085</v>
      </c>
      <c r="AO299" s="64" t="str">
        <f>+IF('（別紙１）原油換算シート【計画用】'!AO299&lt;&gt;"",'（別紙１）原油換算シート【計画用】'!AO299,"")</f>
        <v>東邦ガス(株)(参考値)事業者全体</v>
      </c>
      <c r="AP299" s="65">
        <f>+IF('（別紙１）原油換算シート【計画用】'!AP299&lt;&gt;"",'（別紙１）原油換算シート【計画用】'!AP299,"")</f>
        <v>5.1400000000000003E-4</v>
      </c>
      <c r="AQ299" s="1" t="str">
        <f>+IF('（別紙１）原油換算シート【計画用】'!AQ299&lt;&gt;"",'（別紙１）原油換算シート【計画用】'!AQ299,"")</f>
        <v/>
      </c>
    </row>
    <row r="300" spans="39:43">
      <c r="AM300" s="40">
        <f>+IF('（別紙１）原油換算シート【計画用】'!AM300&lt;&gt;"",'（別紙１）原油換算シート【計画用】'!AM300,"")</f>
        <v>286</v>
      </c>
      <c r="AN300" s="40" t="str">
        <f>+IF('（別紙１）原油換算シート【計画用】'!AN300&lt;&gt;"",'（別紙１）原油換算シート【計画用】'!AN300,"")</f>
        <v>A0086</v>
      </c>
      <c r="AO300" s="64" t="str">
        <f>+IF('（別紙１）原油換算シート【計画用】'!AO300&lt;&gt;"",'（別紙１）原油換算シート【計画用】'!AO300,"")</f>
        <v>シナネン(株)メニューA</v>
      </c>
      <c r="AP300" s="65">
        <f>+IF('（別紙１）原油換算シート【計画用】'!AP300&lt;&gt;"",'（別紙１）原油換算シート【計画用】'!AP300,"")</f>
        <v>0</v>
      </c>
      <c r="AQ300" s="1" t="str">
        <f>+IF('（別紙１）原油換算シート【計画用】'!AQ300&lt;&gt;"",'（別紙１）原油換算シート【計画用】'!AQ300,"")</f>
        <v/>
      </c>
    </row>
    <row r="301" spans="39:43">
      <c r="AM301" s="40">
        <f>+IF('（別紙１）原油換算シート【計画用】'!AM301&lt;&gt;"",'（別紙１）原油換算シート【計画用】'!AM301,"")</f>
        <v>287</v>
      </c>
      <c r="AN301" s="40" t="str">
        <f>+IF('（別紙１）原油換算シート【計画用】'!AN301&lt;&gt;"",'（別紙１）原油換算シート【計画用】'!AN301,"")</f>
        <v>A0086</v>
      </c>
      <c r="AO301" s="64" t="str">
        <f>+IF('（別紙１）原油換算シート【計画用】'!AO301&lt;&gt;"",'（別紙１）原油換算シート【計画用】'!AO301,"")</f>
        <v>シナネン(株)メニューB</v>
      </c>
      <c r="AP301" s="65">
        <f>+IF('（別紙１）原油換算シート【計画用】'!AP301&lt;&gt;"",'（別紙１）原油換算シート【計画用】'!AP301,"")</f>
        <v>1.25E-4</v>
      </c>
      <c r="AQ301" s="1" t="str">
        <f>+IF('（別紙１）原油換算シート【計画用】'!AQ301&lt;&gt;"",'（別紙１）原油換算シート【計画用】'!AQ301,"")</f>
        <v/>
      </c>
    </row>
    <row r="302" spans="39:43">
      <c r="AM302" s="40">
        <f>+IF('（別紙１）原油換算シート【計画用】'!AM302&lt;&gt;"",'（別紙１）原油換算シート【計画用】'!AM302,"")</f>
        <v>288</v>
      </c>
      <c r="AN302" s="40" t="str">
        <f>+IF('（別紙１）原油換算シート【計画用】'!AN302&lt;&gt;"",'（別紙１）原油換算シート【計画用】'!AN302,"")</f>
        <v>A0086</v>
      </c>
      <c r="AO302" s="64" t="str">
        <f>+IF('（別紙１）原油換算シート【計画用】'!AO302&lt;&gt;"",'（別紙１）原油換算シート【計画用】'!AO302,"")</f>
        <v>シナネン(株)メニューC</v>
      </c>
      <c r="AP302" s="65">
        <f>+IF('（別紙１）原油換算シート【計画用】'!AP302&lt;&gt;"",'（別紙１）原油換算シート【計画用】'!AP302,"")</f>
        <v>1.7799999999999999E-4</v>
      </c>
      <c r="AQ302" s="1" t="str">
        <f>+IF('（別紙１）原油換算シート【計画用】'!AQ302&lt;&gt;"",'（別紙１）原油換算シート【計画用】'!AQ302,"")</f>
        <v/>
      </c>
    </row>
    <row r="303" spans="39:43">
      <c r="AM303" s="40">
        <f>+IF('（別紙１）原油換算シート【計画用】'!AM303&lt;&gt;"",'（別紙１）原油換算シート【計画用】'!AM303,"")</f>
        <v>289</v>
      </c>
      <c r="AN303" s="40" t="str">
        <f>+IF('（別紙１）原油換算シート【計画用】'!AN303&lt;&gt;"",'（別紙１）原油換算シート【計画用】'!AN303,"")</f>
        <v>A0086</v>
      </c>
      <c r="AO303" s="64" t="str">
        <f>+IF('（別紙１）原油換算シート【計画用】'!AO303&lt;&gt;"",'（別紙１）原油換算シート【計画用】'!AO303,"")</f>
        <v>シナネン(株)メニューD</v>
      </c>
      <c r="AP303" s="65">
        <f>+IF('（別紙１）原油換算シート【計画用】'!AP303&lt;&gt;"",'（別紙１）原油換算シート【計画用】'!AP303,"")</f>
        <v>2.4699999999999999E-4</v>
      </c>
      <c r="AQ303" s="1" t="str">
        <f>+IF('（別紙１）原油換算シート【計画用】'!AQ303&lt;&gt;"",'（別紙１）原油換算シート【計画用】'!AQ303,"")</f>
        <v/>
      </c>
    </row>
    <row r="304" spans="39:43">
      <c r="AM304" s="40">
        <f>+IF('（別紙１）原油換算シート【計画用】'!AM304&lt;&gt;"",'（別紙１）原油換算シート【計画用】'!AM304,"")</f>
        <v>290</v>
      </c>
      <c r="AN304" s="40" t="str">
        <f>+IF('（別紙１）原油換算シート【計画用】'!AN304&lt;&gt;"",'（別紙１）原油換算シート【計画用】'!AN304,"")</f>
        <v>A0086</v>
      </c>
      <c r="AO304" s="64" t="str">
        <f>+IF('（別紙１）原油換算シート【計画用】'!AO304&lt;&gt;"",'（別紙１）原油換算シート【計画用】'!AO304,"")</f>
        <v>シナネン(株)メニューE</v>
      </c>
      <c r="AP304" s="65">
        <f>+IF('（別紙１）原油換算シート【計画用】'!AP304&lt;&gt;"",'（別紙１）原油換算シート【計画用】'!AP304,"")</f>
        <v>3.8099999999999999E-4</v>
      </c>
      <c r="AQ304" s="1" t="str">
        <f>+IF('（別紙１）原油換算シート【計画用】'!AQ304&lt;&gt;"",'（別紙１）原油換算シート【計画用】'!AQ304,"")</f>
        <v/>
      </c>
    </row>
    <row r="305" spans="39:43">
      <c r="AM305" s="40">
        <f>+IF('（別紙１）原油換算シート【計画用】'!AM305&lt;&gt;"",'（別紙１）原油換算シート【計画用】'!AM305,"")</f>
        <v>291</v>
      </c>
      <c r="AN305" s="40" t="str">
        <f>+IF('（別紙１）原油換算シート【計画用】'!AN305&lt;&gt;"",'（別紙１）原油換算シート【計画用】'!AN305,"")</f>
        <v>A0086</v>
      </c>
      <c r="AO305" s="64" t="str">
        <f>+IF('（別紙１）原油換算シート【計画用】'!AO305&lt;&gt;"",'（別紙１）原油換算シート【計画用】'!AO305,"")</f>
        <v>シナネン(株)メニューF</v>
      </c>
      <c r="AP305" s="65">
        <f>+IF('（別紙１）原油換算シート【計画用】'!AP305&lt;&gt;"",'（別紙１）原油換算シート【計画用】'!AP305,"")</f>
        <v>2.9E-4</v>
      </c>
      <c r="AQ305" s="1" t="str">
        <f>+IF('（別紙１）原油換算シート【計画用】'!AQ305&lt;&gt;"",'（別紙１）原油換算シート【計画用】'!AQ305,"")</f>
        <v/>
      </c>
    </row>
    <row r="306" spans="39:43">
      <c r="AM306" s="40">
        <f>+IF('（別紙１）原油換算シート【計画用】'!AM306&lt;&gt;"",'（別紙１）原油換算シート【計画用】'!AM306,"")</f>
        <v>292</v>
      </c>
      <c r="AN306" s="40" t="str">
        <f>+IF('（別紙１）原油換算シート【計画用】'!AN306&lt;&gt;"",'（別紙１）原油換算シート【計画用】'!AN306,"")</f>
        <v>A0086</v>
      </c>
      <c r="AO306" s="64" t="str">
        <f>+IF('（別紙１）原油換算シート【計画用】'!AO306&lt;&gt;"",'（別紙１）原油換算シート【計画用】'!AO306,"")</f>
        <v>シナネン(株)メニューG</v>
      </c>
      <c r="AP306" s="65">
        <f>+IF('（別紙１）原油換算シート【計画用】'!AP306&lt;&gt;"",'（別紙１）原油換算シート【計画用】'!AP306,"")</f>
        <v>3.8999999999999999E-4</v>
      </c>
      <c r="AQ306" s="1" t="str">
        <f>+IF('（別紙１）原油換算シート【計画用】'!AQ306&lt;&gt;"",'（別紙１）原油換算シート【計画用】'!AQ306,"")</f>
        <v/>
      </c>
    </row>
    <row r="307" spans="39:43">
      <c r="AM307" s="40">
        <f>+IF('（別紙１）原油換算シート【計画用】'!AM307&lt;&gt;"",'（別紙１）原油換算シート【計画用】'!AM307,"")</f>
        <v>293</v>
      </c>
      <c r="AN307" s="40" t="str">
        <f>+IF('（別紙１）原油換算シート【計画用】'!AN307&lt;&gt;"",'（別紙１）原油換算シート【計画用】'!AN307,"")</f>
        <v>A0086</v>
      </c>
      <c r="AO307" s="64" t="str">
        <f>+IF('（別紙１）原油換算シート【計画用】'!AO307&lt;&gt;"",'（別紙１）原油換算シート【計画用】'!AO307,"")</f>
        <v>シナネン(株)メニューH(残差)</v>
      </c>
      <c r="AP307" s="65">
        <f>+IF('（別紙１）原油換算シート【計画用】'!AP307&lt;&gt;"",'（別紙１）原油換算シート【計画用】'!AP307,"")</f>
        <v>0</v>
      </c>
      <c r="AQ307" s="1" t="str">
        <f>+IF('（別紙１）原油換算シート【計画用】'!AQ307&lt;&gt;"",'（別紙１）原油換算シート【計画用】'!AQ307,"")</f>
        <v/>
      </c>
    </row>
    <row r="308" spans="39:43">
      <c r="AM308" s="40">
        <f>+IF('（別紙１）原油換算シート【計画用】'!AM308&lt;&gt;"",'（別紙１）原油換算シート【計画用】'!AM308,"")</f>
        <v>294</v>
      </c>
      <c r="AN308" s="40" t="str">
        <f>+IF('（別紙１）原油換算シート【計画用】'!AN308&lt;&gt;"",'（別紙１）原油換算シート【計画用】'!AN308,"")</f>
        <v>A0086</v>
      </c>
      <c r="AO308" s="64" t="str">
        <f>+IF('（別紙１）原油換算シート【計画用】'!AO308&lt;&gt;"",'（別紙１）原油換算シート【計画用】'!AO308,"")</f>
        <v>シナネン(株)(参考値)事業者全体</v>
      </c>
      <c r="AP308" s="65">
        <f>+IF('（別紙１）原油換算シート【計画用】'!AP308&lt;&gt;"",'（別紙１）原油換算シート【計画用】'!AP308,"")</f>
        <v>1.5E-5</v>
      </c>
      <c r="AQ308" s="1" t="str">
        <f>+IF('（別紙１）原油換算シート【計画用】'!AQ308&lt;&gt;"",'（別紙１）原油換算シート【計画用】'!AQ308,"")</f>
        <v/>
      </c>
    </row>
    <row r="309" spans="39:43">
      <c r="AM309" s="40">
        <f>+IF('（別紙１）原油換算シート【計画用】'!AM309&lt;&gt;"",'（別紙１）原油換算シート【計画用】'!AM309,"")</f>
        <v>295</v>
      </c>
      <c r="AN309" s="40" t="str">
        <f>+IF('（別紙１）原油換算シート【計画用】'!AN309&lt;&gt;"",'（別紙１）原油換算シート【計画用】'!AN309,"")</f>
        <v>A0088</v>
      </c>
      <c r="AO309" s="64" t="str">
        <f>+IF('（別紙１）原油換算シート【計画用】'!AO309&lt;&gt;"",'（別紙１）原油換算シート【計画用】'!AO309,"")</f>
        <v>カワサキグリーンエナジー(株)メニューA</v>
      </c>
      <c r="AP309" s="65">
        <f>+IF('（別紙１）原油換算シート【計画用】'!AP309&lt;&gt;"",'（別紙１）原油換算シート【計画用】'!AP309,"")</f>
        <v>0</v>
      </c>
      <c r="AQ309" s="1" t="str">
        <f>+IF('（別紙１）原油換算シート【計画用】'!AQ309&lt;&gt;"",'（別紙１）原油換算シート【計画用】'!AQ309,"")</f>
        <v/>
      </c>
    </row>
    <row r="310" spans="39:43">
      <c r="AM310" s="40">
        <f>+IF('（別紙１）原油換算シート【計画用】'!AM310&lt;&gt;"",'（別紙１）原油換算シート【計画用】'!AM310,"")</f>
        <v>296</v>
      </c>
      <c r="AN310" s="40" t="str">
        <f>+IF('（別紙１）原油換算シート【計画用】'!AN310&lt;&gt;"",'（別紙１）原油換算シート【計画用】'!AN310,"")</f>
        <v>A0088</v>
      </c>
      <c r="AO310" s="64" t="str">
        <f>+IF('（別紙１）原油換算シート【計画用】'!AO310&lt;&gt;"",'（別紙１）原油換算シート【計画用】'!AO310,"")</f>
        <v>カワサキグリーンエナジー(株)メニューB</v>
      </c>
      <c r="AP310" s="65">
        <f>+IF('（別紙１）原油換算シート【計画用】'!AP310&lt;&gt;"",'（別紙１）原油換算シート【計画用】'!AP310,"")</f>
        <v>2.9999999999999997E-4</v>
      </c>
      <c r="AQ310" s="1" t="str">
        <f>+IF('（別紙１）原油換算シート【計画用】'!AQ310&lt;&gt;"",'（別紙１）原油換算シート【計画用】'!AQ310,"")</f>
        <v/>
      </c>
    </row>
    <row r="311" spans="39:43">
      <c r="AM311" s="40">
        <f>+IF('（別紙１）原油換算シート【計画用】'!AM311&lt;&gt;"",'（別紙１）原油換算シート【計画用】'!AM311,"")</f>
        <v>297</v>
      </c>
      <c r="AN311" s="40" t="str">
        <f>+IF('（別紙１）原油換算シート【計画用】'!AN311&lt;&gt;"",'（別紙１）原油換算シート【計画用】'!AN311,"")</f>
        <v>A0088</v>
      </c>
      <c r="AO311" s="64" t="str">
        <f>+IF('（別紙１）原油換算シート【計画用】'!AO311&lt;&gt;"",'（別紙１）原油換算シート【計画用】'!AO311,"")</f>
        <v>カワサキグリーンエナジー(株)メニューC(残差)</v>
      </c>
      <c r="AP311" s="65">
        <f>+IF('（別紙１）原油換算シート【計画用】'!AP311&lt;&gt;"",'（別紙１）原油換算シート【計画用】'!AP311,"")</f>
        <v>5.3799999999999996E-4</v>
      </c>
      <c r="AQ311" s="1" t="str">
        <f>+IF('（別紙１）原油換算シート【計画用】'!AQ311&lt;&gt;"",'（別紙１）原油換算シート【計画用】'!AQ311,"")</f>
        <v/>
      </c>
    </row>
    <row r="312" spans="39:43">
      <c r="AM312" s="40">
        <f>+IF('（別紙１）原油換算シート【計画用】'!AM312&lt;&gt;"",'（別紙１）原油換算シート【計画用】'!AM312,"")</f>
        <v>298</v>
      </c>
      <c r="AN312" s="40" t="str">
        <f>+IF('（別紙１）原油換算シート【計画用】'!AN312&lt;&gt;"",'（別紙１）原油換算シート【計画用】'!AN312,"")</f>
        <v>A0088</v>
      </c>
      <c r="AO312" s="64" t="str">
        <f>+IF('（別紙１）原油換算シート【計画用】'!AO312&lt;&gt;"",'（別紙１）原油換算シート【計画用】'!AO312,"")</f>
        <v>カワサキグリーンエナジー(株)(参考値)事業者全体</v>
      </c>
      <c r="AP312" s="65">
        <f>+IF('（別紙１）原油換算シート【計画用】'!AP312&lt;&gt;"",'（別紙１）原油換算シート【計画用】'!AP312,"")</f>
        <v>3.9199999999999999E-4</v>
      </c>
      <c r="AQ312" s="1" t="str">
        <f>+IF('（別紙１）原油換算シート【計画用】'!AQ312&lt;&gt;"",'（別紙１）原油換算シート【計画用】'!AQ312,"")</f>
        <v/>
      </c>
    </row>
    <row r="313" spans="39:43">
      <c r="AM313" s="40">
        <f>+IF('（別紙１）原油換算シート【計画用】'!AM313&lt;&gt;"",'（別紙１）原油換算シート【計画用】'!AM313,"")</f>
        <v>299</v>
      </c>
      <c r="AN313" s="40" t="str">
        <f>+IF('（別紙１）原油換算シート【計画用】'!AN313&lt;&gt;"",'（別紙１）原油換算シート【計画用】'!AN313,"")</f>
        <v>A0089</v>
      </c>
      <c r="AO313" s="64" t="str">
        <f>+IF('（別紙１）原油換算シート【計画用】'!AO313&lt;&gt;"",'（別紙１）原油換算シート【計画用】'!AO313,"")</f>
        <v>大一ガス(株)メニューA</v>
      </c>
      <c r="AP313" s="65">
        <f>+IF('（別紙１）原油換算シート【計画用】'!AP313&lt;&gt;"",'（別紙１）原油換算シート【計画用】'!AP313,"")</f>
        <v>0</v>
      </c>
      <c r="AQ313" s="1" t="str">
        <f>+IF('（別紙１）原油換算シート【計画用】'!AQ313&lt;&gt;"",'（別紙１）原油換算シート【計画用】'!AQ313,"")</f>
        <v/>
      </c>
    </row>
    <row r="314" spans="39:43">
      <c r="AM314" s="40">
        <f>+IF('（別紙１）原油換算シート【計画用】'!AM314&lt;&gt;"",'（別紙１）原油換算シート【計画用】'!AM314,"")</f>
        <v>300</v>
      </c>
      <c r="AN314" s="40" t="str">
        <f>+IF('（別紙１）原油換算シート【計画用】'!AN314&lt;&gt;"",'（別紙１）原油換算シート【計画用】'!AN314,"")</f>
        <v>A0089</v>
      </c>
      <c r="AO314" s="64" t="str">
        <f>+IF('（別紙１）原油換算シート【計画用】'!AO314&lt;&gt;"",'（別紙１）原油換算シート【計画用】'!AO314,"")</f>
        <v>大一ガス(株)メニューB</v>
      </c>
      <c r="AP314" s="65">
        <f>+IF('（別紙１）原油換算シート【計画用】'!AP314&lt;&gt;"",'（別紙１）原油換算シート【計画用】'!AP314,"")</f>
        <v>4.57E-4</v>
      </c>
      <c r="AQ314" s="1" t="str">
        <f>+IF('（別紙１）原油換算シート【計画用】'!AQ314&lt;&gt;"",'（別紙１）原油換算シート【計画用】'!AQ314,"")</f>
        <v/>
      </c>
    </row>
    <row r="315" spans="39:43">
      <c r="AM315" s="40">
        <f>+IF('（別紙１）原油換算シート【計画用】'!AM315&lt;&gt;"",'（別紙１）原油換算シート【計画用】'!AM315,"")</f>
        <v>301</v>
      </c>
      <c r="AN315" s="40" t="str">
        <f>+IF('（別紙１）原油換算シート【計画用】'!AN315&lt;&gt;"",'（別紙１）原油換算シート【計画用】'!AN315,"")</f>
        <v>A0089</v>
      </c>
      <c r="AO315" s="64" t="str">
        <f>+IF('（別紙１）原油換算シート【計画用】'!AO315&lt;&gt;"",'（別紙１）原油換算シート【計画用】'!AO315,"")</f>
        <v>大一ガス(株)メニューC(残差)</v>
      </c>
      <c r="AP315" s="65">
        <f>+IF('（別紙１）原油換算シート【計画用】'!AP315&lt;&gt;"",'（別紙１）原油換算シート【計画用】'!AP315,"")</f>
        <v>5.1699999999999999E-4</v>
      </c>
      <c r="AQ315" s="1" t="str">
        <f>+IF('（別紙１）原油換算シート【計画用】'!AQ315&lt;&gt;"",'（別紙１）原油換算シート【計画用】'!AQ315,"")</f>
        <v/>
      </c>
    </row>
    <row r="316" spans="39:43">
      <c r="AM316" s="40">
        <f>+IF('（別紙１）原油換算シート【計画用】'!AM316&lt;&gt;"",'（別紙１）原油換算シート【計画用】'!AM316,"")</f>
        <v>302</v>
      </c>
      <c r="AN316" s="40" t="str">
        <f>+IF('（別紙１）原油換算シート【計画用】'!AN316&lt;&gt;"",'（別紙１）原油換算シート【計画用】'!AN316,"")</f>
        <v>A0089</v>
      </c>
      <c r="AO316" s="64" t="str">
        <f>+IF('（別紙１）原油換算シート【計画用】'!AO316&lt;&gt;"",'（別紙１）原油換算シート【計画用】'!AO316,"")</f>
        <v>大一ガス(株)(参考値)事業者全体</v>
      </c>
      <c r="AP316" s="65">
        <f>+IF('（別紙１）原油換算シート【計画用】'!AP316&lt;&gt;"",'（別紙１）原油換算シート【計画用】'!AP316,"")</f>
        <v>5.13E-4</v>
      </c>
      <c r="AQ316" s="1" t="str">
        <f>+IF('（別紙１）原油換算シート【計画用】'!AQ316&lt;&gt;"",'（別紙１）原油換算シート【計画用】'!AQ316,"")</f>
        <v/>
      </c>
    </row>
    <row r="317" spans="39:43">
      <c r="AM317" s="40">
        <f>+IF('（別紙１）原油換算シート【計画用】'!AM317&lt;&gt;"",'（別紙１）原油換算シート【計画用】'!AM317,"")</f>
        <v>303</v>
      </c>
      <c r="AN317" s="40" t="str">
        <f>+IF('（別紙１）原油換算シート【計画用】'!AN317&lt;&gt;"",'（別紙１）原油換算シート【計画用】'!AN317,"")</f>
        <v>A0090</v>
      </c>
      <c r="AO317" s="64" t="str">
        <f>+IF('（別紙１）原油換算シート【計画用】'!AO317&lt;&gt;"",'（別紙１）原油換算シート【計画用】'!AO317,"")</f>
        <v>(株)リミックスポイントメニューA</v>
      </c>
      <c r="AP317" s="65">
        <f>+IF('（別紙１）原油換算シート【計画用】'!AP317&lt;&gt;"",'（別紙１）原油換算シート【計画用】'!AP317,"")</f>
        <v>0</v>
      </c>
      <c r="AQ317" s="1" t="str">
        <f>+IF('（別紙１）原油換算シート【計画用】'!AQ317&lt;&gt;"",'（別紙１）原油換算シート【計画用】'!AQ317,"")</f>
        <v/>
      </c>
    </row>
    <row r="318" spans="39:43">
      <c r="AM318" s="40">
        <f>+IF('（別紙１）原油換算シート【計画用】'!AM318&lt;&gt;"",'（別紙１）原油換算シート【計画用】'!AM318,"")</f>
        <v>304</v>
      </c>
      <c r="AN318" s="40" t="str">
        <f>+IF('（別紙１）原油換算シート【計画用】'!AN318&lt;&gt;"",'（別紙１）原油換算シート【計画用】'!AN318,"")</f>
        <v>A0090</v>
      </c>
      <c r="AO318" s="64" t="str">
        <f>+IF('（別紙１）原油換算シート【計画用】'!AO318&lt;&gt;"",'（別紙１）原油換算シート【計画用】'!AO318,"")</f>
        <v>(株)リミックスポイントメニューB</v>
      </c>
      <c r="AP318" s="65">
        <f>+IF('（別紙１）原油換算シート【計画用】'!AP318&lt;&gt;"",'（別紙１）原油換算シート【計画用】'!AP318,"")</f>
        <v>0</v>
      </c>
      <c r="AQ318" s="1" t="str">
        <f>+IF('（別紙１）原油換算シート【計画用】'!AQ318&lt;&gt;"",'（別紙１）原油換算シート【計画用】'!AQ318,"")</f>
        <v/>
      </c>
    </row>
    <row r="319" spans="39:43">
      <c r="AM319" s="40">
        <f>+IF('（別紙１）原油換算シート【計画用】'!AM319&lt;&gt;"",'（別紙１）原油換算シート【計画用】'!AM319,"")</f>
        <v>305</v>
      </c>
      <c r="AN319" s="40" t="str">
        <f>+IF('（別紙１）原油換算シート【計画用】'!AN319&lt;&gt;"",'（別紙１）原油換算シート【計画用】'!AN319,"")</f>
        <v>A0090</v>
      </c>
      <c r="AO319" s="64" t="str">
        <f>+IF('（別紙１）原油換算シート【計画用】'!AO319&lt;&gt;"",'（別紙１）原油換算シート【計画用】'!AO319,"")</f>
        <v>(株)リミックスポイントメニューC</v>
      </c>
      <c r="AP319" s="65">
        <f>+IF('（別紙１）原油換算シート【計画用】'!AP319&lt;&gt;"",'（別紙１）原油換算シート【計画用】'!AP319,"")</f>
        <v>4.0000000000000002E-4</v>
      </c>
      <c r="AQ319" s="1" t="str">
        <f>+IF('（別紙１）原油換算シート【計画用】'!AQ319&lt;&gt;"",'（別紙１）原油換算シート【計画用】'!AQ319,"")</f>
        <v/>
      </c>
    </row>
    <row r="320" spans="39:43">
      <c r="AM320" s="40">
        <f>+IF('（別紙１）原油換算シート【計画用】'!AM320&lt;&gt;"",'（別紙１）原油換算シート【計画用】'!AM320,"")</f>
        <v>306</v>
      </c>
      <c r="AN320" s="40" t="str">
        <f>+IF('（別紙１）原油換算シート【計画用】'!AN320&lt;&gt;"",'（別紙１）原油換算シート【計画用】'!AN320,"")</f>
        <v>A0090</v>
      </c>
      <c r="AO320" s="64" t="str">
        <f>+IF('（別紙１）原油換算シート【計画用】'!AO320&lt;&gt;"",'（別紙１）原油換算シート【計画用】'!AO320,"")</f>
        <v>(株)リミックスポイントメニューD(残差)</v>
      </c>
      <c r="AP320" s="65">
        <f>+IF('（別紙１）原油換算シート【計画用】'!AP320&lt;&gt;"",'（別紙１）原油換算シート【計画用】'!AP320,"")</f>
        <v>5.3499999999999999E-4</v>
      </c>
      <c r="AQ320" s="1" t="str">
        <f>+IF('（別紙１）原油換算シート【計画用】'!AQ320&lt;&gt;"",'（別紙１）原油換算シート【計画用】'!AQ320,"")</f>
        <v/>
      </c>
    </row>
    <row r="321" spans="39:43">
      <c r="AM321" s="40">
        <f>+IF('（別紙１）原油換算シート【計画用】'!AM321&lt;&gt;"",'（別紙１）原油換算シート【計画用】'!AM321,"")</f>
        <v>307</v>
      </c>
      <c r="AN321" s="40" t="str">
        <f>+IF('（別紙１）原油換算シート【計画用】'!AN321&lt;&gt;"",'（別紙１）原油換算シート【計画用】'!AN321,"")</f>
        <v>A0090</v>
      </c>
      <c r="AO321" s="64" t="str">
        <f>+IF('（別紙１）原油換算シート【計画用】'!AO321&lt;&gt;"",'（別紙１）原油換算シート【計画用】'!AO321,"")</f>
        <v>(株)リミックスポイント(参考値)事業者全体</v>
      </c>
      <c r="AP321" s="65">
        <f>+IF('（別紙１）原油換算シート【計画用】'!AP321&lt;&gt;"",'（別紙１）原油換算シート【計画用】'!AP321,"")</f>
        <v>5.2999999999999998E-4</v>
      </c>
      <c r="AQ321" s="1" t="str">
        <f>+IF('（別紙１）原油換算シート【計画用】'!AQ321&lt;&gt;"",'（別紙１）原油換算シート【計画用】'!AQ321,"")</f>
        <v/>
      </c>
    </row>
    <row r="322" spans="39:43">
      <c r="AM322" s="40">
        <f>+IF('（別紙１）原油換算シート【計画用】'!AM322&lt;&gt;"",'（別紙１）原油換算シート【計画用】'!AM322,"")</f>
        <v>308</v>
      </c>
      <c r="AN322" s="40" t="str">
        <f>+IF('（別紙１）原油換算シート【計画用】'!AN322&lt;&gt;"",'（別紙１）原油換算シート【計画用】'!AN322,"")</f>
        <v>A0092</v>
      </c>
      <c r="AO322" s="64" t="str">
        <f>+IF('（別紙１）原油換算シート【計画用】'!AO322&lt;&gt;"",'（別紙１）原油換算シート【計画用】'!AO322,"")</f>
        <v>(株)中海テレビ放送</v>
      </c>
      <c r="AP322" s="65">
        <f>+IF('（別紙１）原油換算シート【計画用】'!AP322&lt;&gt;"",'（別紙１）原油換算シート【計画用】'!AP322,"")</f>
        <v>7.3999999999999999E-4</v>
      </c>
      <c r="AQ322" s="1" t="str">
        <f>+IF('（別紙１）原油換算シート【計画用】'!AQ322&lt;&gt;"",'（別紙１）原油換算シート【計画用】'!AQ322,"")</f>
        <v/>
      </c>
    </row>
    <row r="323" spans="39:43">
      <c r="AM323" s="40">
        <f>+IF('（別紙１）原油換算シート【計画用】'!AM323&lt;&gt;"",'（別紙１）原油換算シート【計画用】'!AM323,"")</f>
        <v>309</v>
      </c>
      <c r="AN323" s="40" t="str">
        <f>+IF('（別紙１）原油換算シート【計画用】'!AN323&lt;&gt;"",'（別紙１）原油換算シート【計画用】'!AN323,"")</f>
        <v>A0093</v>
      </c>
      <c r="AO323" s="64" t="str">
        <f>+IF('（別紙１）原油換算シート【計画用】'!AO323&lt;&gt;"",'（別紙１）原油換算シート【計画用】'!AO323,"")</f>
        <v>パシフィックパワー(株)メニューA</v>
      </c>
      <c r="AP323" s="65">
        <f>+IF('（別紙１）原油換算シート【計画用】'!AP323&lt;&gt;"",'（別紙１）原油換算シート【計画用】'!AP323,"")</f>
        <v>0</v>
      </c>
      <c r="AQ323" s="1" t="str">
        <f>+IF('（別紙１）原油換算シート【計画用】'!AQ323&lt;&gt;"",'（別紙１）原油換算シート【計画用】'!AQ323,"")</f>
        <v/>
      </c>
    </row>
    <row r="324" spans="39:43">
      <c r="AM324" s="40">
        <f>+IF('（別紙１）原油換算シート【計画用】'!AM324&lt;&gt;"",'（別紙１）原油換算シート【計画用】'!AM324,"")</f>
        <v>310</v>
      </c>
      <c r="AN324" s="40" t="str">
        <f>+IF('（別紙１）原油換算シート【計画用】'!AN324&lt;&gt;"",'（別紙１）原油換算シート【計画用】'!AN324,"")</f>
        <v>A0093</v>
      </c>
      <c r="AO324" s="64" t="str">
        <f>+IF('（別紙１）原油換算シート【計画用】'!AO324&lt;&gt;"",'（別紙１）原油換算シート【計画用】'!AO324,"")</f>
        <v>パシフィックパワー(株)メニューB</v>
      </c>
      <c r="AP324" s="65">
        <f>+IF('（別紙１）原油換算シート【計画用】'!AP324&lt;&gt;"",'（別紙１）原油換算シート【計画用】'!AP324,"")</f>
        <v>0</v>
      </c>
      <c r="AQ324" s="1" t="str">
        <f>+IF('（別紙１）原油換算シート【計画用】'!AQ324&lt;&gt;"",'（別紙１）原油換算シート【計画用】'!AQ324,"")</f>
        <v/>
      </c>
    </row>
    <row r="325" spans="39:43">
      <c r="AM325" s="40">
        <f>+IF('（別紙１）原油換算シート【計画用】'!AM325&lt;&gt;"",'（別紙１）原油換算シート【計画用】'!AM325,"")</f>
        <v>311</v>
      </c>
      <c r="AN325" s="40" t="str">
        <f>+IF('（別紙１）原油換算シート【計画用】'!AN325&lt;&gt;"",'（別紙１）原油換算シート【計画用】'!AN325,"")</f>
        <v>A0093</v>
      </c>
      <c r="AO325" s="64" t="str">
        <f>+IF('（別紙１）原油換算シート【計画用】'!AO325&lt;&gt;"",'（別紙１）原油換算シート【計画用】'!AO325,"")</f>
        <v>パシフィックパワー(株)メニューC(残差)</v>
      </c>
      <c r="AP325" s="65">
        <f>+IF('（別紙１）原油換算シート【計画用】'!AP325&lt;&gt;"",'（別紙１）原油換算シート【計画用】'!AP325,"")</f>
        <v>4.0299999999999998E-4</v>
      </c>
      <c r="AQ325" s="1" t="str">
        <f>+IF('（別紙１）原油換算シート【計画用】'!AQ325&lt;&gt;"",'（別紙１）原油換算シート【計画用】'!AQ325,"")</f>
        <v/>
      </c>
    </row>
    <row r="326" spans="39:43">
      <c r="AM326" s="40">
        <f>+IF('（別紙１）原油換算シート【計画用】'!AM326&lt;&gt;"",'（別紙１）原油換算シート【計画用】'!AM326,"")</f>
        <v>312</v>
      </c>
      <c r="AN326" s="40" t="str">
        <f>+IF('（別紙１）原油換算シート【計画用】'!AN326&lt;&gt;"",'（別紙１）原油換算シート【計画用】'!AN326,"")</f>
        <v>A0093</v>
      </c>
      <c r="AO326" s="64" t="str">
        <f>+IF('（別紙１）原油換算シート【計画用】'!AO326&lt;&gt;"",'（別紙１）原油換算シート【計画用】'!AO326,"")</f>
        <v>パシフィックパワー(株)(参考値)事業者全体</v>
      </c>
      <c r="AP326" s="65">
        <f>+IF('（別紙１）原油換算シート【計画用】'!AP326&lt;&gt;"",'（別紙１）原油換算シート【計画用】'!AP326,"")</f>
        <v>1.63E-4</v>
      </c>
      <c r="AQ326" s="1" t="str">
        <f>+IF('（別紙１）原油換算シート【計画用】'!AQ326&lt;&gt;"",'（別紙１）原油換算シート【計画用】'!AQ326,"")</f>
        <v/>
      </c>
    </row>
    <row r="327" spans="39:43">
      <c r="AM327" s="40">
        <f>+IF('（別紙１）原油換算シート【計画用】'!AM327&lt;&gt;"",'（別紙１）原油換算シート【計画用】'!AM327,"")</f>
        <v>313</v>
      </c>
      <c r="AN327" s="40" t="str">
        <f>+IF('（別紙１）原油換算シート【計画用】'!AN327&lt;&gt;"",'（別紙１）原油換算シート【計画用】'!AN327,"")</f>
        <v>A0104</v>
      </c>
      <c r="AO327" s="64" t="str">
        <f>+IF('（別紙１）原油換算シート【計画用】'!AO327&lt;&gt;"",'（別紙１）原油換算シート【計画用】'!AO327,"")</f>
        <v>(株)ジェイコム札幌メニューA</v>
      </c>
      <c r="AP327" s="65">
        <f>+IF('（別紙１）原油換算シート【計画用】'!AP327&lt;&gt;"",'（別紙１）原油換算シート【計画用】'!AP327,"")</f>
        <v>0</v>
      </c>
      <c r="AQ327" s="1" t="str">
        <f>+IF('（別紙１）原油換算シート【計画用】'!AQ327&lt;&gt;"",'（別紙１）原油換算シート【計画用】'!AQ327,"")</f>
        <v/>
      </c>
    </row>
    <row r="328" spans="39:43">
      <c r="AM328" s="40">
        <f>+IF('（別紙１）原油換算シート【計画用】'!AM328&lt;&gt;"",'（別紙１）原油換算シート【計画用】'!AM328,"")</f>
        <v>314</v>
      </c>
      <c r="AN328" s="40" t="str">
        <f>+IF('（別紙１）原油換算シート【計画用】'!AN328&lt;&gt;"",'（別紙１）原油換算シート【計画用】'!AN328,"")</f>
        <v>A0104</v>
      </c>
      <c r="AO328" s="64" t="str">
        <f>+IF('（別紙１）原油換算シート【計画用】'!AO328&lt;&gt;"",'（別紙１）原油換算シート【計画用】'!AO328,"")</f>
        <v>(株)ジェイコム札幌メニューB(残差)</v>
      </c>
      <c r="AP328" s="65">
        <f>+IF('（別紙１）原油換算シート【計画用】'!AP328&lt;&gt;"",'（別紙１）原油換算シート【計画用】'!AP328,"")</f>
        <v>5.4699999999999996E-4</v>
      </c>
      <c r="AQ328" s="1" t="str">
        <f>+IF('（別紙１）原油換算シート【計画用】'!AQ328&lt;&gt;"",'（別紙１）原油換算シート【計画用】'!AQ328,"")</f>
        <v/>
      </c>
    </row>
    <row r="329" spans="39:43">
      <c r="AM329" s="40">
        <f>+IF('（別紙１）原油換算シート【計画用】'!AM329&lt;&gt;"",'（別紙１）原油換算シート【計画用】'!AM329,"")</f>
        <v>315</v>
      </c>
      <c r="AN329" s="40" t="str">
        <f>+IF('（別紙１）原油換算シート【計画用】'!AN329&lt;&gt;"",'（別紙１）原油換算シート【計画用】'!AN329,"")</f>
        <v>A0104</v>
      </c>
      <c r="AO329" s="64" t="str">
        <f>+IF('（別紙１）原油換算シート【計画用】'!AO329&lt;&gt;"",'（別紙１）原油換算シート【計画用】'!AO329,"")</f>
        <v>(株)ジェイコム札幌(参考値)事業者全体</v>
      </c>
      <c r="AP329" s="65">
        <f>+IF('（別紙１）原油換算シート【計画用】'!AP329&lt;&gt;"",'（別紙１）原油換算シート【計画用】'!AP329,"")</f>
        <v>5.3700000000000004E-4</v>
      </c>
      <c r="AQ329" s="1" t="str">
        <f>+IF('（別紙１）原油換算シート【計画用】'!AQ329&lt;&gt;"",'（別紙１）原油換算シート【計画用】'!AQ329,"")</f>
        <v/>
      </c>
    </row>
    <row r="330" spans="39:43">
      <c r="AM330" s="40">
        <f>+IF('（別紙１）原油換算シート【計画用】'!AM330&lt;&gt;"",'（別紙１）原油換算シート【計画用】'!AM330,"")</f>
        <v>316</v>
      </c>
      <c r="AN330" s="40" t="str">
        <f>+IF('（別紙１）原油換算シート【計画用】'!AN330&lt;&gt;"",'（別紙１）原油換算シート【計画用】'!AN330,"")</f>
        <v>A0120</v>
      </c>
      <c r="AO330" s="64" t="str">
        <f>+IF('（別紙１）原油換算シート【計画用】'!AO330&lt;&gt;"",'（別紙１）原油換算シート【計画用】'!AO330,"")</f>
        <v>鹿児島電力(株)</v>
      </c>
      <c r="AP330" s="65">
        <f>+IF('（別紙１）原油換算シート【計画用】'!AP330&lt;&gt;"",'（別紙１）原油換算シート【計画用】'!AP330,"")</f>
        <v>4.0900000000000002E-4</v>
      </c>
      <c r="AQ330" s="1" t="str">
        <f>+IF('（別紙１）原油換算シート【計画用】'!AQ330&lt;&gt;"",'（別紙１）原油換算シート【計画用】'!AQ330,"")</f>
        <v/>
      </c>
    </row>
    <row r="331" spans="39:43">
      <c r="AM331" s="40">
        <f>+IF('（別紙１）原油換算シート【計画用】'!AM331&lt;&gt;"",'（別紙１）原油換算シート【計画用】'!AM331,"")</f>
        <v>317</v>
      </c>
      <c r="AN331" s="40" t="str">
        <f>+IF('（別紙１）原油換算シート【計画用】'!AN331&lt;&gt;"",'（別紙１）原油換算シート【計画用】'!AN331,"")</f>
        <v>A0121</v>
      </c>
      <c r="AO331" s="64" t="str">
        <f>+IF('（別紙１）原油換算シート【計画用】'!AO331&lt;&gt;"",'（別紙１）原油換算シート【計画用】'!AO331,"")</f>
        <v>太陽ガス(株)</v>
      </c>
      <c r="AP331" s="65">
        <f>+IF('（別紙１）原油換算シート【計画用】'!AP331&lt;&gt;"",'（別紙１）原油換算シート【計画用】'!AP331,"")</f>
        <v>4.2900000000000002E-4</v>
      </c>
      <c r="AQ331" s="1" t="str">
        <f>+IF('（別紙１）原油換算シート【計画用】'!AQ331&lt;&gt;"",'（別紙１）原油換算シート【計画用】'!AQ331,"")</f>
        <v/>
      </c>
    </row>
    <row r="332" spans="39:43">
      <c r="AM332" s="40">
        <f>+IF('（別紙１）原油換算シート【計画用】'!AM332&lt;&gt;"",'（別紙１）原油換算シート【計画用】'!AM332,"")</f>
        <v>318</v>
      </c>
      <c r="AN332" s="40" t="str">
        <f>+IF('（別紙１）原油換算シート【計画用】'!AN332&lt;&gt;"",'（別紙１）原油換算シート【計画用】'!AN332,"")</f>
        <v>A0122</v>
      </c>
      <c r="AO332" s="64" t="str">
        <f>+IF('（別紙１）原油換算シート【計画用】'!AO332&lt;&gt;"",'（別紙１）原油換算シート【計画用】'!AO332,"")</f>
        <v>アーバンエナジー(株)メニューA</v>
      </c>
      <c r="AP332" s="65">
        <f>+IF('（別紙１）原油換算シート【計画用】'!AP332&lt;&gt;"",'（別紙１）原油換算シート【計画用】'!AP332,"")</f>
        <v>0</v>
      </c>
      <c r="AQ332" s="1" t="str">
        <f>+IF('（別紙１）原油換算シート【計画用】'!AQ332&lt;&gt;"",'（別紙１）原油換算シート【計画用】'!AQ332,"")</f>
        <v/>
      </c>
    </row>
    <row r="333" spans="39:43">
      <c r="AM333" s="40">
        <f>+IF('（別紙１）原油換算シート【計画用】'!AM333&lt;&gt;"",'（別紙１）原油換算シート【計画用】'!AM333,"")</f>
        <v>319</v>
      </c>
      <c r="AN333" s="40" t="str">
        <f>+IF('（別紙１）原油換算シート【計画用】'!AN333&lt;&gt;"",'（別紙１）原油換算シート【計画用】'!AN333,"")</f>
        <v>A0122</v>
      </c>
      <c r="AO333" s="64" t="str">
        <f>+IF('（別紙１）原油換算シート【計画用】'!AO333&lt;&gt;"",'（別紙１）原油換算シート【計画用】'!AO333,"")</f>
        <v>アーバンエナジー(株)メニューB</v>
      </c>
      <c r="AP333" s="65">
        <f>+IF('（別紙１）原油換算シート【計画用】'!AP333&lt;&gt;"",'（別紙１）原油換算シート【計画用】'!AP333,"")</f>
        <v>2.9E-4</v>
      </c>
      <c r="AQ333" s="1" t="str">
        <f>+IF('（別紙１）原油換算シート【計画用】'!AQ333&lt;&gt;"",'（別紙１）原油換算シート【計画用】'!AQ333,"")</f>
        <v/>
      </c>
    </row>
    <row r="334" spans="39:43">
      <c r="AM334" s="40">
        <f>+IF('（別紙１）原油換算シート【計画用】'!AM334&lt;&gt;"",'（別紙１）原油換算シート【計画用】'!AM334,"")</f>
        <v>320</v>
      </c>
      <c r="AN334" s="40" t="str">
        <f>+IF('（別紙１）原油換算シート【計画用】'!AN334&lt;&gt;"",'（別紙１）原油換算シート【計画用】'!AN334,"")</f>
        <v>A0122</v>
      </c>
      <c r="AO334" s="64" t="str">
        <f>+IF('（別紙１）原油換算シート【計画用】'!AO334&lt;&gt;"",'（別紙１）原油換算シート【計画用】'!AO334,"")</f>
        <v>アーバンエナジー(株)メニューC</v>
      </c>
      <c r="AP334" s="65">
        <f>+IF('（別紙１）原油換算シート【計画用】'!AP334&lt;&gt;"",'（別紙１）原油換算シート【計画用】'!AP334,"")</f>
        <v>3.1599999999999998E-4</v>
      </c>
      <c r="AQ334" s="1" t="str">
        <f>+IF('（別紙１）原油換算シート【計画用】'!AQ334&lt;&gt;"",'（別紙１）原油換算シート【計画用】'!AQ334,"")</f>
        <v/>
      </c>
    </row>
    <row r="335" spans="39:43">
      <c r="AM335" s="40">
        <f>+IF('（別紙１）原油換算シート【計画用】'!AM335&lt;&gt;"",'（別紙１）原油換算シート【計画用】'!AM335,"")</f>
        <v>321</v>
      </c>
      <c r="AN335" s="40" t="str">
        <f>+IF('（別紙１）原油換算シート【計画用】'!AN335&lt;&gt;"",'（別紙１）原油換算シート【計画用】'!AN335,"")</f>
        <v>A0122</v>
      </c>
      <c r="AO335" s="64" t="str">
        <f>+IF('（別紙１）原油換算シート【計画用】'!AO335&lt;&gt;"",'（別紙１）原油換算シート【計画用】'!AO335,"")</f>
        <v>アーバンエナジー(株)メニューD</v>
      </c>
      <c r="AP335" s="65">
        <f>+IF('（別紙１）原油換算シート【計画用】'!AP335&lt;&gt;"",'（別紙１）原油換算シート【計画用】'!AP335,"")</f>
        <v>2.5500000000000002E-4</v>
      </c>
      <c r="AQ335" s="1" t="str">
        <f>+IF('（別紙１）原油換算シート【計画用】'!AQ335&lt;&gt;"",'（別紙１）原油換算シート【計画用】'!AQ335,"")</f>
        <v/>
      </c>
    </row>
    <row r="336" spans="39:43">
      <c r="AM336" s="40">
        <f>+IF('（別紙１）原油換算シート【計画用】'!AM336&lt;&gt;"",'（別紙１）原油換算シート【計画用】'!AM336,"")</f>
        <v>322</v>
      </c>
      <c r="AN336" s="40" t="str">
        <f>+IF('（別紙１）原油換算シート【計画用】'!AN336&lt;&gt;"",'（別紙１）原油換算シート【計画用】'!AN336,"")</f>
        <v>A0122</v>
      </c>
      <c r="AO336" s="64" t="str">
        <f>+IF('（別紙１）原油換算シート【計画用】'!AO336&lt;&gt;"",'（別紙１）原油換算シート【計画用】'!AO336,"")</f>
        <v>アーバンエナジー(株)メニューE</v>
      </c>
      <c r="AP336" s="65">
        <f>+IF('（別紙１）原油換算シート【計画用】'!AP336&lt;&gt;"",'（別紙１）原油換算シート【計画用】'!AP336,"")</f>
        <v>3.7300000000000001E-4</v>
      </c>
      <c r="AQ336" s="1" t="str">
        <f>+IF('（別紙１）原油換算シート【計画用】'!AQ336&lt;&gt;"",'（別紙１）原油換算シート【計画用】'!AQ336,"")</f>
        <v/>
      </c>
    </row>
    <row r="337" spans="39:43">
      <c r="AM337" s="40">
        <f>+IF('（別紙１）原油換算シート【計画用】'!AM337&lt;&gt;"",'（別紙１）原油換算シート【計画用】'!AM337,"")</f>
        <v>323</v>
      </c>
      <c r="AN337" s="40" t="str">
        <f>+IF('（別紙１）原油換算シート【計画用】'!AN337&lt;&gt;"",'（別紙１）原油換算シート【計画用】'!AN337,"")</f>
        <v>A0122</v>
      </c>
      <c r="AO337" s="64" t="str">
        <f>+IF('（別紙１）原油換算シート【計画用】'!AO337&lt;&gt;"",'（別紙１）原油換算シート【計画用】'!AO337,"")</f>
        <v>アーバンエナジー(株)メニューF</v>
      </c>
      <c r="AP337" s="65">
        <f>+IF('（別紙１）原油換算シート【計画用】'!AP337&lt;&gt;"",'（別紙１）原油換算シート【計画用】'!AP337,"")</f>
        <v>3.6200000000000002E-4</v>
      </c>
      <c r="AQ337" s="1" t="str">
        <f>+IF('（別紙１）原油換算シート【計画用】'!AQ337&lt;&gt;"",'（別紙１）原油換算シート【計画用】'!AQ337,"")</f>
        <v/>
      </c>
    </row>
    <row r="338" spans="39:43">
      <c r="AM338" s="40">
        <f>+IF('（別紙１）原油換算シート【計画用】'!AM338&lt;&gt;"",'（別紙１）原油換算シート【計画用】'!AM338,"")</f>
        <v>324</v>
      </c>
      <c r="AN338" s="40" t="str">
        <f>+IF('（別紙１）原油換算シート【計画用】'!AN338&lt;&gt;"",'（別紙１）原油換算シート【計画用】'!AN338,"")</f>
        <v>A0122</v>
      </c>
      <c r="AO338" s="64" t="str">
        <f>+IF('（別紙１）原油換算シート【計画用】'!AO338&lt;&gt;"",'（別紙１）原油換算シート【計画用】'!AO338,"")</f>
        <v>アーバンエナジー(株)メニューG(残差)</v>
      </c>
      <c r="AP338" s="65">
        <f>+IF('（別紙１）原油換算シート【計画用】'!AP338&lt;&gt;"",'（別紙１）原油換算シート【計画用】'!AP338,"")</f>
        <v>3.8000000000000002E-4</v>
      </c>
      <c r="AQ338" s="1" t="str">
        <f>+IF('（別紙１）原油換算シート【計画用】'!AQ338&lt;&gt;"",'（別紙１）原油換算シート【計画用】'!AQ338,"")</f>
        <v/>
      </c>
    </row>
    <row r="339" spans="39:43">
      <c r="AM339" s="40">
        <f>+IF('（別紙１）原油換算シート【計画用】'!AM339&lt;&gt;"",'（別紙１）原油換算シート【計画用】'!AM339,"")</f>
        <v>325</v>
      </c>
      <c r="AN339" s="40" t="str">
        <f>+IF('（別紙１）原油換算シート【計画用】'!AN339&lt;&gt;"",'（別紙１）原油換算シート【計画用】'!AN339,"")</f>
        <v>A0122</v>
      </c>
      <c r="AO339" s="64" t="str">
        <f>+IF('（別紙１）原油換算シート【計画用】'!AO339&lt;&gt;"",'（別紙１）原油換算シート【計画用】'!AO339,"")</f>
        <v>アーバンエナジー(株)(参考値)事業者全体</v>
      </c>
      <c r="AP339" s="65">
        <f>+IF('（別紙１）原油換算シート【計画用】'!AP339&lt;&gt;"",'（別紙１）原油換算シート【計画用】'!AP339,"")</f>
        <v>1.65E-4</v>
      </c>
      <c r="AQ339" s="1" t="str">
        <f>+IF('（別紙１）原油換算シート【計画用】'!AQ339&lt;&gt;"",'（別紙１）原油換算シート【計画用】'!AQ339,"")</f>
        <v/>
      </c>
    </row>
    <row r="340" spans="39:43">
      <c r="AM340" s="40">
        <f>+IF('（別紙１）原油換算シート【計画用】'!AM340&lt;&gt;"",'（別紙１）原油換算シート【計画用】'!AM340,"")</f>
        <v>326</v>
      </c>
      <c r="AN340" s="40" t="str">
        <f>+IF('（別紙１）原油換算シート【計画用】'!AN340&lt;&gt;"",'（別紙１）原油換算シート【計画用】'!AN340,"")</f>
        <v>A0123</v>
      </c>
      <c r="AO340" s="64" t="str">
        <f>+IF('（別紙１）原油換算シート【計画用】'!AO340&lt;&gt;"",'（別紙１）原油換算シート【計画用】'!AO340,"")</f>
        <v>パワーネクスト(株)</v>
      </c>
      <c r="AP340" s="65">
        <f>+IF('（別紙１）原油換算シート【計画用】'!AP340&lt;&gt;"",'（別紙１）原油換算シート【計画用】'!AP340,"")</f>
        <v>1.2019999999999999E-3</v>
      </c>
      <c r="AQ340" s="1" t="str">
        <f>+IF('（別紙１）原油換算シート【計画用】'!AQ340&lt;&gt;"",'（別紙１）原油換算シート【計画用】'!AQ340,"")</f>
        <v/>
      </c>
    </row>
    <row r="341" spans="39:43">
      <c r="AM341" s="40">
        <f>+IF('（別紙１）原油換算シート【計画用】'!AM341&lt;&gt;"",'（別紙１）原油換算シート【計画用】'!AM341,"")</f>
        <v>327</v>
      </c>
      <c r="AN341" s="40" t="str">
        <f>+IF('（別紙１）原油換算シート【計画用】'!AN341&lt;&gt;"",'（別紙１）原油換算シート【計画用】'!AN341,"")</f>
        <v>A0124</v>
      </c>
      <c r="AO341" s="64" t="str">
        <f>+IF('（別紙１）原油換算シート【計画用】'!AO341&lt;&gt;"",'（別紙１）原油換算シート【計画用】'!AO341,"")</f>
        <v>合同会社北上新電力メニューA</v>
      </c>
      <c r="AP341" s="65">
        <f>+IF('（別紙１）原油換算シート【計画用】'!AP341&lt;&gt;"",'（別紙１）原油換算シート【計画用】'!AP341,"")</f>
        <v>0</v>
      </c>
      <c r="AQ341" s="1" t="str">
        <f>+IF('（別紙１）原油換算シート【計画用】'!AQ341&lt;&gt;"",'（別紙１）原油換算シート【計画用】'!AQ341,"")</f>
        <v/>
      </c>
    </row>
    <row r="342" spans="39:43">
      <c r="AM342" s="40">
        <f>+IF('（別紙１）原油換算シート【計画用】'!AM342&lt;&gt;"",'（別紙１）原油換算シート【計画用】'!AM342,"")</f>
        <v>328</v>
      </c>
      <c r="AN342" s="40" t="str">
        <f>+IF('（別紙１）原油換算シート【計画用】'!AN342&lt;&gt;"",'（別紙１）原油換算シート【計画用】'!AN342,"")</f>
        <v>A0124</v>
      </c>
      <c r="AO342" s="64" t="str">
        <f>+IF('（別紙１）原油換算シート【計画用】'!AO342&lt;&gt;"",'（別紙１）原油換算シート【計画用】'!AO342,"")</f>
        <v>合同会社北上新電力メニューB(残差)</v>
      </c>
      <c r="AP342" s="65">
        <f>+IF('（別紙１）原油換算シート【計画用】'!AP342&lt;&gt;"",'（別紙１）原油換算シート【計画用】'!AP342,"")</f>
        <v>6.1600000000000001E-4</v>
      </c>
      <c r="AQ342" s="1" t="str">
        <f>+IF('（別紙１）原油換算シート【計画用】'!AQ342&lt;&gt;"",'（別紙１）原油換算シート【計画用】'!AQ342,"")</f>
        <v/>
      </c>
    </row>
    <row r="343" spans="39:43">
      <c r="AM343" s="40">
        <f>+IF('（別紙１）原油換算シート【計画用】'!AM343&lt;&gt;"",'（別紙１）原油換算シート【計画用】'!AM343,"")</f>
        <v>329</v>
      </c>
      <c r="AN343" s="40" t="str">
        <f>+IF('（別紙１）原油換算シート【計画用】'!AN343&lt;&gt;"",'（別紙１）原油換算シート【計画用】'!AN343,"")</f>
        <v>A0124</v>
      </c>
      <c r="AO343" s="64" t="str">
        <f>+IF('（別紙１）原油換算シート【計画用】'!AO343&lt;&gt;"",'（別紙１）原油換算シート【計画用】'!AO343,"")</f>
        <v>合同会社北上新電力(参考値)事業者全体</v>
      </c>
      <c r="AP343" s="65">
        <f>+IF('（別紙１）原油換算シート【計画用】'!AP343&lt;&gt;"",'（別紙１）原油換算シート【計画用】'!AP343,"")</f>
        <v>6.1600000000000001E-4</v>
      </c>
      <c r="AQ343" s="1" t="str">
        <f>+IF('（別紙１）原油換算シート【計画用】'!AQ343&lt;&gt;"",'（別紙１）原油換算シート【計画用】'!AQ343,"")</f>
        <v/>
      </c>
    </row>
    <row r="344" spans="39:43">
      <c r="AM344" s="40">
        <f>+IF('（別紙１）原油換算シート【計画用】'!AM344&lt;&gt;"",'（別紙１）原油換算シート【計画用】'!AM344,"")</f>
        <v>330</v>
      </c>
      <c r="AN344" s="40" t="str">
        <f>+IF('（別紙１）原油換算シート【計画用】'!AN344&lt;&gt;"",'（別紙１）原油換算シート【計画用】'!AN344,"")</f>
        <v>A0126</v>
      </c>
      <c r="AO344" s="64" t="str">
        <f>+IF('（別紙１）原油換算シート【計画用】'!AO344&lt;&gt;"",'（別紙１）原油換算シート【計画用】'!AO344,"")</f>
        <v>(株)タクマエナジーメニューA</v>
      </c>
      <c r="AP344" s="65">
        <f>+IF('（別紙１）原油換算シート【計画用】'!AP344&lt;&gt;"",'（別紙１）原油換算シート【計画用】'!AP344,"")</f>
        <v>0</v>
      </c>
      <c r="AQ344" s="1" t="str">
        <f>+IF('（別紙１）原油換算シート【計画用】'!AQ344&lt;&gt;"",'（別紙１）原油換算シート【計画用】'!AQ344,"")</f>
        <v/>
      </c>
    </row>
    <row r="345" spans="39:43">
      <c r="AM345" s="40">
        <f>+IF('（別紙１）原油換算シート【計画用】'!AM345&lt;&gt;"",'（別紙１）原油換算シート【計画用】'!AM345,"")</f>
        <v>331</v>
      </c>
      <c r="AN345" s="40" t="str">
        <f>+IF('（別紙１）原油換算シート【計画用】'!AN345&lt;&gt;"",'（別紙１）原油換算シート【計画用】'!AN345,"")</f>
        <v>A0126</v>
      </c>
      <c r="AO345" s="64" t="str">
        <f>+IF('（別紙１）原油換算シート【計画用】'!AO345&lt;&gt;"",'（別紙１）原油換算シート【計画用】'!AO345,"")</f>
        <v>(株)タクマエナジーメニューB</v>
      </c>
      <c r="AP345" s="65">
        <f>+IF('（別紙１）原油換算シート【計画用】'!AP345&lt;&gt;"",'（別紙１）原油換算シート【計画用】'!AP345,"")</f>
        <v>0</v>
      </c>
      <c r="AQ345" s="1" t="str">
        <f>+IF('（別紙１）原油換算シート【計画用】'!AQ345&lt;&gt;"",'（別紙１）原油換算シート【計画用】'!AQ345,"")</f>
        <v/>
      </c>
    </row>
    <row r="346" spans="39:43">
      <c r="AM346" s="40">
        <f>+IF('（別紙１）原油換算シート【計画用】'!AM346&lt;&gt;"",'（別紙１）原油換算シート【計画用】'!AM346,"")</f>
        <v>332</v>
      </c>
      <c r="AN346" s="40" t="str">
        <f>+IF('（別紙１）原油換算シート【計画用】'!AN346&lt;&gt;"",'（別紙１）原油換算シート【計画用】'!AN346,"")</f>
        <v>A0126</v>
      </c>
      <c r="AO346" s="64" t="str">
        <f>+IF('（別紙１）原油換算シート【計画用】'!AO346&lt;&gt;"",'（別紙１）原油換算シート【計画用】'!AO346,"")</f>
        <v>(株)タクマエナジーメニューC</v>
      </c>
      <c r="AP346" s="65">
        <f>+IF('（別紙１）原油換算シート【計画用】'!AP346&lt;&gt;"",'（別紙１）原油換算シート【計画用】'!AP346,"")</f>
        <v>0</v>
      </c>
      <c r="AQ346" s="1" t="str">
        <f>+IF('（別紙１）原油換算シート【計画用】'!AQ346&lt;&gt;"",'（別紙１）原油換算シート【計画用】'!AQ346,"")</f>
        <v/>
      </c>
    </row>
    <row r="347" spans="39:43">
      <c r="AM347" s="40">
        <f>+IF('（別紙１）原油換算シート【計画用】'!AM347&lt;&gt;"",'（別紙１）原油換算シート【計画用】'!AM347,"")</f>
        <v>333</v>
      </c>
      <c r="AN347" s="40" t="str">
        <f>+IF('（別紙１）原油換算シート【計画用】'!AN347&lt;&gt;"",'（別紙１）原油換算シート【計画用】'!AN347,"")</f>
        <v>A0126</v>
      </c>
      <c r="AO347" s="64" t="str">
        <f>+IF('（別紙１）原油換算シート【計画用】'!AO347&lt;&gt;"",'（別紙１）原油換算シート【計画用】'!AO347,"")</f>
        <v>(株)タクマエナジーメニューD</v>
      </c>
      <c r="AP347" s="65">
        <f>+IF('（別紙１）原油換算シート【計画用】'!AP347&lt;&gt;"",'（別紙１）原油換算シート【計画用】'!AP347,"")</f>
        <v>0</v>
      </c>
      <c r="AQ347" s="1" t="str">
        <f>+IF('（別紙１）原油換算シート【計画用】'!AQ347&lt;&gt;"",'（別紙１）原油換算シート【計画用】'!AQ347,"")</f>
        <v/>
      </c>
    </row>
    <row r="348" spans="39:43">
      <c r="AM348" s="40">
        <f>+IF('（別紙１）原油換算シート【計画用】'!AM348&lt;&gt;"",'（別紙１）原油換算シート【計画用】'!AM348,"")</f>
        <v>334</v>
      </c>
      <c r="AN348" s="40" t="str">
        <f>+IF('（別紙１）原油換算シート【計画用】'!AN348&lt;&gt;"",'（別紙１）原油換算シート【計画用】'!AN348,"")</f>
        <v>A0126</v>
      </c>
      <c r="AO348" s="64" t="str">
        <f>+IF('（別紙１）原油換算シート【計画用】'!AO348&lt;&gt;"",'（別紙１）原油換算シート【計画用】'!AO348,"")</f>
        <v>(株)タクマエナジーメニューE</v>
      </c>
      <c r="AP348" s="65">
        <f>+IF('（別紙１）原油換算シート【計画用】'!AP348&lt;&gt;"",'（別紙１）原油換算シート【計画用】'!AP348,"")</f>
        <v>0</v>
      </c>
      <c r="AQ348" s="1" t="str">
        <f>+IF('（別紙１）原油換算シート【計画用】'!AQ348&lt;&gt;"",'（別紙１）原油換算シート【計画用】'!AQ348,"")</f>
        <v/>
      </c>
    </row>
    <row r="349" spans="39:43">
      <c r="AM349" s="40">
        <f>+IF('（別紙１）原油換算シート【計画用】'!AM349&lt;&gt;"",'（別紙１）原油換算シート【計画用】'!AM349,"")</f>
        <v>335</v>
      </c>
      <c r="AN349" s="40" t="str">
        <f>+IF('（別紙１）原油換算シート【計画用】'!AN349&lt;&gt;"",'（別紙１）原油換算シート【計画用】'!AN349,"")</f>
        <v>A0126</v>
      </c>
      <c r="AO349" s="64" t="str">
        <f>+IF('（別紙１）原油換算シート【計画用】'!AO349&lt;&gt;"",'（別紙１）原油換算シート【計画用】'!AO349,"")</f>
        <v>(株)タクマエナジーメニューF</v>
      </c>
      <c r="AP349" s="65">
        <f>+IF('（別紙１）原油換算シート【計画用】'!AP349&lt;&gt;"",'（別紙１）原油換算シート【計画用】'!AP349,"")</f>
        <v>0</v>
      </c>
      <c r="AQ349" s="1" t="str">
        <f>+IF('（別紙１）原油換算シート【計画用】'!AQ349&lt;&gt;"",'（別紙１）原油換算シート【計画用】'!AQ349,"")</f>
        <v/>
      </c>
    </row>
    <row r="350" spans="39:43">
      <c r="AM350" s="40">
        <f>+IF('（別紙１）原油換算シート【計画用】'!AM350&lt;&gt;"",'（別紙１）原油換算シート【計画用】'!AM350,"")</f>
        <v>336</v>
      </c>
      <c r="AN350" s="40" t="str">
        <f>+IF('（別紙１）原油換算シート【計画用】'!AN350&lt;&gt;"",'（別紙１）原油換算シート【計画用】'!AN350,"")</f>
        <v>A0126</v>
      </c>
      <c r="AO350" s="64" t="str">
        <f>+IF('（別紙１）原油換算シート【計画用】'!AO350&lt;&gt;"",'（別紙１）原油換算シート【計画用】'!AO350,"")</f>
        <v>(株)タクマエナジーメニューG</v>
      </c>
      <c r="AP350" s="65">
        <f>+IF('（別紙１）原油換算シート【計画用】'!AP350&lt;&gt;"",'（別紙１）原油換算シート【計画用】'!AP350,"")</f>
        <v>0</v>
      </c>
      <c r="AQ350" s="1" t="str">
        <f>+IF('（別紙１）原油換算シート【計画用】'!AQ350&lt;&gt;"",'（別紙１）原油換算シート【計画用】'!AQ350,"")</f>
        <v/>
      </c>
    </row>
    <row r="351" spans="39:43">
      <c r="AM351" s="40">
        <f>+IF('（別紙１）原油換算シート【計画用】'!AM351&lt;&gt;"",'（別紙１）原油換算シート【計画用】'!AM351,"")</f>
        <v>337</v>
      </c>
      <c r="AN351" s="40" t="str">
        <f>+IF('（別紙１）原油換算シート【計画用】'!AN351&lt;&gt;"",'（別紙１）原油換算シート【計画用】'!AN351,"")</f>
        <v>A0126</v>
      </c>
      <c r="AO351" s="64" t="str">
        <f>+IF('（別紙１）原油換算シート【計画用】'!AO351&lt;&gt;"",'（別紙１）原油換算シート【計画用】'!AO351,"")</f>
        <v>(株)タクマエナジーメニューH</v>
      </c>
      <c r="AP351" s="65">
        <f>+IF('（別紙１）原油換算シート【計画用】'!AP351&lt;&gt;"",'（別紙１）原油換算シート【計画用】'!AP351,"")</f>
        <v>0</v>
      </c>
      <c r="AQ351" s="1" t="str">
        <f>+IF('（別紙１）原油換算シート【計画用】'!AQ351&lt;&gt;"",'（別紙１）原油換算シート【計画用】'!AQ351,"")</f>
        <v/>
      </c>
    </row>
    <row r="352" spans="39:43">
      <c r="AM352" s="40">
        <f>+IF('（別紙１）原油換算シート【計画用】'!AM352&lt;&gt;"",'（別紙１）原油換算シート【計画用】'!AM352,"")</f>
        <v>338</v>
      </c>
      <c r="AN352" s="40" t="str">
        <f>+IF('（別紙１）原油換算シート【計画用】'!AN352&lt;&gt;"",'（別紙１）原油換算シート【計画用】'!AN352,"")</f>
        <v>A0126</v>
      </c>
      <c r="AO352" s="64" t="str">
        <f>+IF('（別紙１）原油換算シート【計画用】'!AO352&lt;&gt;"",'（別紙１）原油換算シート【計画用】'!AO352,"")</f>
        <v>(株)タクマエナジーメニューI</v>
      </c>
      <c r="AP352" s="65">
        <f>+IF('（別紙１）原油換算シート【計画用】'!AP352&lt;&gt;"",'（別紙１）原油換算シート【計画用】'!AP352,"")</f>
        <v>0</v>
      </c>
      <c r="AQ352" s="1" t="str">
        <f>+IF('（別紙１）原油換算シート【計画用】'!AQ352&lt;&gt;"",'（別紙１）原油換算シート【計画用】'!AQ352,"")</f>
        <v/>
      </c>
    </row>
    <row r="353" spans="39:43">
      <c r="AM353" s="40">
        <f>+IF('（別紙１）原油換算シート【計画用】'!AM353&lt;&gt;"",'（別紙１）原油換算シート【計画用】'!AM353,"")</f>
        <v>339</v>
      </c>
      <c r="AN353" s="40" t="str">
        <f>+IF('（別紙１）原油換算シート【計画用】'!AN353&lt;&gt;"",'（別紙１）原油換算シート【計画用】'!AN353,"")</f>
        <v>A0126</v>
      </c>
      <c r="AO353" s="64" t="str">
        <f>+IF('（別紙１）原油換算シート【計画用】'!AO353&lt;&gt;"",'（別紙１）原油換算シート【計画用】'!AO353,"")</f>
        <v>(株)タクマエナジーメニューJ(残差)</v>
      </c>
      <c r="AP353" s="65">
        <f>+IF('（別紙１）原油換算シート【計画用】'!AP353&lt;&gt;"",'（別紙１）原油換算シート【計画用】'!AP353,"")</f>
        <v>7.7300000000000003E-4</v>
      </c>
      <c r="AQ353" s="1" t="str">
        <f>+IF('（別紙１）原油換算シート【計画用】'!AQ353&lt;&gt;"",'（別紙１）原油換算シート【計画用】'!AQ353,"")</f>
        <v/>
      </c>
    </row>
    <row r="354" spans="39:43">
      <c r="AM354" s="40">
        <f>+IF('（別紙１）原油換算シート【計画用】'!AM354&lt;&gt;"",'（別紙１）原油換算シート【計画用】'!AM354,"")</f>
        <v>340</v>
      </c>
      <c r="AN354" s="40" t="str">
        <f>+IF('（別紙１）原油換算シート【計画用】'!AN354&lt;&gt;"",'（別紙１）原油換算シート【計画用】'!AN354,"")</f>
        <v>A0126</v>
      </c>
      <c r="AO354" s="64" t="str">
        <f>+IF('（別紙１）原油換算シート【計画用】'!AO354&lt;&gt;"",'（別紙１）原油換算シート【計画用】'!AO354,"")</f>
        <v>(株)タクマエナジー(参考値)事業者全体</v>
      </c>
      <c r="AP354" s="65">
        <f>+IF('（別紙１）原油換算シート【計画用】'!AP354&lt;&gt;"",'（別紙１）原油換算シート【計画用】'!AP354,"")</f>
        <v>3.5199999999999999E-4</v>
      </c>
      <c r="AQ354" s="1" t="str">
        <f>+IF('（別紙１）原油換算シート【計画用】'!AQ354&lt;&gt;"",'（別紙１）原油換算シート【計画用】'!AQ354,"")</f>
        <v/>
      </c>
    </row>
    <row r="355" spans="39:43">
      <c r="AM355" s="40">
        <f>+IF('（別紙１）原油換算シート【計画用】'!AM355&lt;&gt;"",'（別紙１）原油換算シート【計画用】'!AM355,"")</f>
        <v>341</v>
      </c>
      <c r="AN355" s="40" t="str">
        <f>+IF('（別紙１）原油換算シート【計画用】'!AN355&lt;&gt;"",'（別紙１）原油換算シート【計画用】'!AN355,"")</f>
        <v>A0130</v>
      </c>
      <c r="AO355" s="64" t="str">
        <f>+IF('（別紙１）原油換算シート【計画用】'!AO355&lt;&gt;"",'（別紙１）原油換算シート【計画用】'!AO355,"")</f>
        <v>丸紅新電力(株)メニューA</v>
      </c>
      <c r="AP355" s="65">
        <f>+IF('（別紙１）原油換算シート【計画用】'!AP355&lt;&gt;"",'（別紙１）原油換算シート【計画用】'!AP355,"")</f>
        <v>0</v>
      </c>
      <c r="AQ355" s="1" t="str">
        <f>+IF('（別紙１）原油換算シート【計画用】'!AQ355&lt;&gt;"",'（別紙１）原油換算シート【計画用】'!AQ355,"")</f>
        <v/>
      </c>
    </row>
    <row r="356" spans="39:43">
      <c r="AM356" s="40">
        <f>+IF('（別紙１）原油換算シート【計画用】'!AM356&lt;&gt;"",'（別紙１）原油換算シート【計画用】'!AM356,"")</f>
        <v>342</v>
      </c>
      <c r="AN356" s="40" t="str">
        <f>+IF('（別紙１）原油換算シート【計画用】'!AN356&lt;&gt;"",'（別紙１）原油換算シート【計画用】'!AN356,"")</f>
        <v>A0130</v>
      </c>
      <c r="AO356" s="64" t="str">
        <f>+IF('（別紙１）原油換算シート【計画用】'!AO356&lt;&gt;"",'（別紙１）原油換算シート【計画用】'!AO356,"")</f>
        <v>丸紅新電力(株)メニューB</v>
      </c>
      <c r="AP356" s="65">
        <f>+IF('（別紙１）原油換算シート【計画用】'!AP356&lt;&gt;"",'（別紙１）原油換算シート【計画用】'!AP356,"")</f>
        <v>1.6699999999999999E-4</v>
      </c>
      <c r="AQ356" s="1" t="str">
        <f>+IF('（別紙１）原油換算シート【計画用】'!AQ356&lt;&gt;"",'（別紙１）原油換算シート【計画用】'!AQ356,"")</f>
        <v/>
      </c>
    </row>
    <row r="357" spans="39:43">
      <c r="AM357" s="40">
        <f>+IF('（別紙１）原油換算シート【計画用】'!AM357&lt;&gt;"",'（別紙１）原油換算シート【計画用】'!AM357,"")</f>
        <v>343</v>
      </c>
      <c r="AN357" s="40" t="str">
        <f>+IF('（別紙１）原油換算シート【計画用】'!AN357&lt;&gt;"",'（別紙１）原油換算シート【計画用】'!AN357,"")</f>
        <v>A0130</v>
      </c>
      <c r="AO357" s="64" t="str">
        <f>+IF('（別紙１）原油換算シート【計画用】'!AO357&lt;&gt;"",'（別紙１）原油換算シート【計画用】'!AO357,"")</f>
        <v>丸紅新電力(株)メニューC</v>
      </c>
      <c r="AP357" s="65">
        <f>+IF('（別紙１）原油換算シート【計画用】'!AP357&lt;&gt;"",'（別紙１）原油換算シート【計画用】'!AP357,"")</f>
        <v>2.5300000000000002E-4</v>
      </c>
      <c r="AQ357" s="1" t="str">
        <f>+IF('（別紙１）原油換算シート【計画用】'!AQ357&lt;&gt;"",'（別紙１）原油換算シート【計画用】'!AQ357,"")</f>
        <v/>
      </c>
    </row>
    <row r="358" spans="39:43">
      <c r="AM358" s="40">
        <f>+IF('（別紙１）原油換算シート【計画用】'!AM358&lt;&gt;"",'（別紙１）原油換算シート【計画用】'!AM358,"")</f>
        <v>344</v>
      </c>
      <c r="AN358" s="40" t="str">
        <f>+IF('（別紙１）原油換算シート【計画用】'!AN358&lt;&gt;"",'（別紙１）原油換算シート【計画用】'!AN358,"")</f>
        <v>A0130</v>
      </c>
      <c r="AO358" s="64" t="str">
        <f>+IF('（別紙１）原油換算シート【計画用】'!AO358&lt;&gt;"",'（別紙１）原油換算シート【計画用】'!AO358,"")</f>
        <v>丸紅新電力(株)メニューD</v>
      </c>
      <c r="AP358" s="65">
        <f>+IF('（別紙１）原油換算シート【計画用】'!AP358&lt;&gt;"",'（別紙１）原油換算シート【計画用】'!AP358,"")</f>
        <v>2.7399999999999999E-4</v>
      </c>
      <c r="AQ358" s="1" t="str">
        <f>+IF('（別紙１）原油換算シート【計画用】'!AQ358&lt;&gt;"",'（別紙１）原油換算シート【計画用】'!AQ358,"")</f>
        <v/>
      </c>
    </row>
    <row r="359" spans="39:43">
      <c r="AM359" s="40">
        <f>+IF('（別紙１）原油換算シート【計画用】'!AM359&lt;&gt;"",'（別紙１）原油換算シート【計画用】'!AM359,"")</f>
        <v>345</v>
      </c>
      <c r="AN359" s="40" t="str">
        <f>+IF('（別紙１）原油換算シート【計画用】'!AN359&lt;&gt;"",'（別紙１）原油換算シート【計画用】'!AN359,"")</f>
        <v>A0130</v>
      </c>
      <c r="AO359" s="64" t="str">
        <f>+IF('（別紙１）原油換算シート【計画用】'!AO359&lt;&gt;"",'（別紙１）原油換算シート【計画用】'!AO359,"")</f>
        <v>丸紅新電力(株)メニューE</v>
      </c>
      <c r="AP359" s="65">
        <f>+IF('（別紙１）原油換算シート【計画用】'!AP359&lt;&gt;"",'（別紙１）原油換算シート【計画用】'!AP359,"")</f>
        <v>2.9500000000000001E-4</v>
      </c>
      <c r="AQ359" s="1" t="str">
        <f>+IF('（別紙１）原油換算シート【計画用】'!AQ359&lt;&gt;"",'（別紙１）原油換算シート【計画用】'!AQ359,"")</f>
        <v/>
      </c>
    </row>
    <row r="360" spans="39:43">
      <c r="AM360" s="40">
        <f>+IF('（別紙１）原油換算シート【計画用】'!AM360&lt;&gt;"",'（別紙１）原油換算シート【計画用】'!AM360,"")</f>
        <v>346</v>
      </c>
      <c r="AN360" s="40" t="str">
        <f>+IF('（別紙１）原油換算シート【計画用】'!AN360&lt;&gt;"",'（別紙１）原油換算シート【計画用】'!AN360,"")</f>
        <v>A0130</v>
      </c>
      <c r="AO360" s="64" t="str">
        <f>+IF('（別紙１）原油換算シート【計画用】'!AO360&lt;&gt;"",'（別紙１）原油換算シート【計画用】'!AO360,"")</f>
        <v>丸紅新電力(株)メニューF</v>
      </c>
      <c r="AP360" s="65">
        <f>+IF('（別紙１）原油換算シート【計画用】'!AP360&lt;&gt;"",'（別紙１）原油換算シート【計画用】'!AP360,"")</f>
        <v>3.8699999999999997E-4</v>
      </c>
      <c r="AQ360" s="1" t="str">
        <f>+IF('（別紙１）原油換算シート【計画用】'!AQ360&lt;&gt;"",'（別紙１）原油換算シート【計画用】'!AQ360,"")</f>
        <v/>
      </c>
    </row>
    <row r="361" spans="39:43">
      <c r="AM361" s="40">
        <f>+IF('（別紙１）原油換算シート【計画用】'!AM361&lt;&gt;"",'（別紙１）原油換算シート【計画用】'!AM361,"")</f>
        <v>347</v>
      </c>
      <c r="AN361" s="40" t="str">
        <f>+IF('（別紙１）原油換算シート【計画用】'!AN361&lt;&gt;"",'（別紙１）原油換算シート【計画用】'!AN361,"")</f>
        <v>A0130</v>
      </c>
      <c r="AO361" s="64" t="str">
        <f>+IF('（別紙１）原油換算シート【計画用】'!AO361&lt;&gt;"",'（別紙１）原油換算シート【計画用】'!AO361,"")</f>
        <v>丸紅新電力(株)メニューG</v>
      </c>
      <c r="AP361" s="65">
        <f>+IF('（別紙１）原油換算シート【計画用】'!AP361&lt;&gt;"",'（別紙１）原油換算シート【計画用】'!AP361,"")</f>
        <v>0</v>
      </c>
      <c r="AQ361" s="1" t="str">
        <f>+IF('（別紙１）原油換算シート【計画用】'!AQ361&lt;&gt;"",'（別紙１）原油換算シート【計画用】'!AQ361,"")</f>
        <v/>
      </c>
    </row>
    <row r="362" spans="39:43">
      <c r="AM362" s="40">
        <f>+IF('（別紙１）原油換算シート【計画用】'!AM362&lt;&gt;"",'（別紙１）原油換算シート【計画用】'!AM362,"")</f>
        <v>348</v>
      </c>
      <c r="AN362" s="40" t="str">
        <f>+IF('（別紙１）原油換算シート【計画用】'!AN362&lt;&gt;"",'（別紙１）原油換算シート【計画用】'!AN362,"")</f>
        <v>A0130</v>
      </c>
      <c r="AO362" s="64" t="str">
        <f>+IF('（別紙１）原油換算シート【計画用】'!AO362&lt;&gt;"",'（別紙１）原油換算シート【計画用】'!AO362,"")</f>
        <v>丸紅新電力(株)メニューH</v>
      </c>
      <c r="AP362" s="65">
        <f>+IF('（別紙１）原油換算シート【計画用】'!AP362&lt;&gt;"",'（別紙１）原油換算シート【計画用】'!AP362,"")</f>
        <v>0</v>
      </c>
      <c r="AQ362" s="1" t="str">
        <f>+IF('（別紙１）原油換算シート【計画用】'!AQ362&lt;&gt;"",'（別紙１）原油換算シート【計画用】'!AQ362,"")</f>
        <v/>
      </c>
    </row>
    <row r="363" spans="39:43">
      <c r="AM363" s="40">
        <f>+IF('（別紙１）原油換算シート【計画用】'!AM363&lt;&gt;"",'（別紙１）原油換算シート【計画用】'!AM363,"")</f>
        <v>349</v>
      </c>
      <c r="AN363" s="40" t="str">
        <f>+IF('（別紙１）原油換算シート【計画用】'!AN363&lt;&gt;"",'（別紙１）原油換算シート【計画用】'!AN363,"")</f>
        <v>A0130</v>
      </c>
      <c r="AO363" s="64" t="str">
        <f>+IF('（別紙１）原油換算シート【計画用】'!AO363&lt;&gt;"",'（別紙１）原油換算シート【計画用】'!AO363,"")</f>
        <v>丸紅新電力(株)メニューI</v>
      </c>
      <c r="AP363" s="65">
        <f>+IF('（別紙１）原油換算シート【計画用】'!AP363&lt;&gt;"",'（別紙１）原油換算シート【計画用】'!AP363,"")</f>
        <v>3.3E-4</v>
      </c>
      <c r="AQ363" s="1" t="str">
        <f>+IF('（別紙１）原油換算シート【計画用】'!AQ363&lt;&gt;"",'（別紙１）原油換算シート【計画用】'!AQ363,"")</f>
        <v/>
      </c>
    </row>
    <row r="364" spans="39:43">
      <c r="AM364" s="40">
        <f>+IF('（別紙１）原油換算シート【計画用】'!AM364&lt;&gt;"",'（別紙１）原油換算シート【計画用】'!AM364,"")</f>
        <v>350</v>
      </c>
      <c r="AN364" s="40" t="str">
        <f>+IF('（別紙１）原油換算シート【計画用】'!AN364&lt;&gt;"",'（別紙１）原油換算シート【計画用】'!AN364,"")</f>
        <v>A0130</v>
      </c>
      <c r="AO364" s="64" t="str">
        <f>+IF('（別紙１）原油換算シート【計画用】'!AO364&lt;&gt;"",'（別紙１）原油換算シート【計画用】'!AO364,"")</f>
        <v>丸紅新電力(株)メニューJ</v>
      </c>
      <c r="AP364" s="65">
        <f>+IF('（別紙１）原油換算シート【計画用】'!AP364&lt;&gt;"",'（別紙１）原油換算シート【計画用】'!AP364,"")</f>
        <v>0</v>
      </c>
      <c r="AQ364" s="1" t="str">
        <f>+IF('（別紙１）原油換算シート【計画用】'!AQ364&lt;&gt;"",'（別紙１）原油換算シート【計画用】'!AQ364,"")</f>
        <v/>
      </c>
    </row>
    <row r="365" spans="39:43">
      <c r="AM365" s="40">
        <f>+IF('（別紙１）原油換算シート【計画用】'!AM365&lt;&gt;"",'（別紙１）原油換算シート【計画用】'!AM365,"")</f>
        <v>351</v>
      </c>
      <c r="AN365" s="40" t="str">
        <f>+IF('（別紙１）原油換算シート【計画用】'!AN365&lt;&gt;"",'（別紙１）原油換算シート【計画用】'!AN365,"")</f>
        <v>A0130</v>
      </c>
      <c r="AO365" s="64" t="str">
        <f>+IF('（別紙１）原油換算シート【計画用】'!AO365&lt;&gt;"",'（別紙１）原油換算シート【計画用】'!AO365,"")</f>
        <v>丸紅新電力(株)メニューK(残差)</v>
      </c>
      <c r="AP365" s="65">
        <f>+IF('（別紙１）原油換算シート【計画用】'!AP365&lt;&gt;"",'（別紙１）原油換算シート【計画用】'!AP365,"")</f>
        <v>6.5700000000000003E-4</v>
      </c>
      <c r="AQ365" s="1" t="str">
        <f>+IF('（別紙１）原油換算シート【計画用】'!AQ365&lt;&gt;"",'（別紙１）原油換算シート【計画用】'!AQ365,"")</f>
        <v/>
      </c>
    </row>
    <row r="366" spans="39:43">
      <c r="AM366" s="40">
        <f>+IF('（別紙１）原油換算シート【計画用】'!AM366&lt;&gt;"",'（別紙１）原油換算シート【計画用】'!AM366,"")</f>
        <v>352</v>
      </c>
      <c r="AN366" s="40" t="str">
        <f>+IF('（別紙１）原油換算シート【計画用】'!AN366&lt;&gt;"",'（別紙１）原油換算シート【計画用】'!AN366,"")</f>
        <v>A0130</v>
      </c>
      <c r="AO366" s="64" t="str">
        <f>+IF('（別紙１）原油換算シート【計画用】'!AO366&lt;&gt;"",'（別紙１）原油換算シート【計画用】'!AO366,"")</f>
        <v>丸紅新電力(株)(参考値)事業者全体</v>
      </c>
      <c r="AP366" s="65">
        <f>+IF('（別紙１）原油換算シート【計画用】'!AP366&lt;&gt;"",'（別紙１）原油換算シート【計画用】'!AP366,"")</f>
        <v>4.5399999999999998E-4</v>
      </c>
      <c r="AQ366" s="1" t="str">
        <f>+IF('（別紙１）原油換算シート【計画用】'!AQ366&lt;&gt;"",'（別紙１）原油換算シート【計画用】'!AQ366,"")</f>
        <v/>
      </c>
    </row>
    <row r="367" spans="39:43">
      <c r="AM367" s="40">
        <f>+IF('（別紙１）原油換算シート【計画用】'!AM367&lt;&gt;"",'（別紙１）原油換算シート【計画用】'!AM367,"")</f>
        <v>353</v>
      </c>
      <c r="AN367" s="40" t="str">
        <f>+IF('（別紙１）原油換算シート【計画用】'!AN367&lt;&gt;"",'（別紙１）原油換算シート【計画用】'!AN367,"")</f>
        <v>A0133</v>
      </c>
      <c r="AO367" s="64" t="str">
        <f>+IF('（別紙１）原油換算シート【計画用】'!AO367&lt;&gt;"",'（別紙１）原油換算シート【計画用】'!AO367,"")</f>
        <v>奈良電力(株)</v>
      </c>
      <c r="AP367" s="65">
        <f>+IF('（別紙１）原油換算シート【計画用】'!AP367&lt;&gt;"",'（別紙１）原油換算シート【計画用】'!AP367,"")</f>
        <v>6.29E-4</v>
      </c>
      <c r="AQ367" s="1" t="str">
        <f>+IF('（別紙１）原油換算シート【計画用】'!AQ367&lt;&gt;"",'（別紙１）原油換算シート【計画用】'!AQ367,"")</f>
        <v/>
      </c>
    </row>
    <row r="368" spans="39:43">
      <c r="AM368" s="40">
        <f>+IF('（別紙１）原油換算シート【計画用】'!AM368&lt;&gt;"",'（別紙１）原油換算シート【計画用】'!AM368,"")</f>
        <v>354</v>
      </c>
      <c r="AN368" s="40" t="str">
        <f>+IF('（別紙１）原油換算シート【計画用】'!AN368&lt;&gt;"",'（別紙１）原油換算シート【計画用】'!AN368,"")</f>
        <v>A0134</v>
      </c>
      <c r="AO368" s="64" t="str">
        <f>+IF('（別紙１）原油換算シート【計画用】'!AO368&lt;&gt;"",'（別紙１）原油換算シート【計画用】'!AO368,"")</f>
        <v>カナデビア(株)（旧:日立造船(株)）メニューA</v>
      </c>
      <c r="AP368" s="65">
        <f>+IF('（別紙１）原油換算シート【計画用】'!AP368&lt;&gt;"",'（別紙１）原油換算シート【計画用】'!AP368,"")</f>
        <v>0</v>
      </c>
      <c r="AQ368" s="1" t="str">
        <f>+IF('（別紙１）原油換算シート【計画用】'!AQ368&lt;&gt;"",'（別紙１）原油換算シート【計画用】'!AQ368,"")</f>
        <v/>
      </c>
    </row>
    <row r="369" spans="39:43">
      <c r="AM369" s="40">
        <f>+IF('（別紙１）原油換算シート【計画用】'!AM369&lt;&gt;"",'（別紙１）原油換算シート【計画用】'!AM369,"")</f>
        <v>355</v>
      </c>
      <c r="AN369" s="40" t="str">
        <f>+IF('（別紙１）原油換算シート【計画用】'!AN369&lt;&gt;"",'（別紙１）原油換算シート【計画用】'!AN369,"")</f>
        <v>A0134</v>
      </c>
      <c r="AO369" s="64" t="str">
        <f>+IF('（別紙１）原油換算シート【計画用】'!AO369&lt;&gt;"",'（別紙１）原油換算シート【計画用】'!AO369,"")</f>
        <v>カナデビア(株)（旧:日立造船(株)）メニューB</v>
      </c>
      <c r="AP369" s="65">
        <f>+IF('（別紙１）原油換算シート【計画用】'!AP369&lt;&gt;"",'（別紙１）原油換算シート【計画用】'!AP369,"")</f>
        <v>0</v>
      </c>
      <c r="AQ369" s="1" t="str">
        <f>+IF('（別紙１）原油換算シート【計画用】'!AQ369&lt;&gt;"",'（別紙１）原油換算シート【計画用】'!AQ369,"")</f>
        <v/>
      </c>
    </row>
    <row r="370" spans="39:43">
      <c r="AM370" s="40">
        <f>+IF('（別紙１）原油換算シート【計画用】'!AM370&lt;&gt;"",'（別紙１）原油換算シート【計画用】'!AM370,"")</f>
        <v>356</v>
      </c>
      <c r="AN370" s="40" t="str">
        <f>+IF('（別紙１）原油換算シート【計画用】'!AN370&lt;&gt;"",'（別紙１）原油換算シート【計画用】'!AN370,"")</f>
        <v>A0134</v>
      </c>
      <c r="AO370" s="64" t="str">
        <f>+IF('（別紙１）原油換算シート【計画用】'!AO370&lt;&gt;"",'（別紙１）原油換算シート【計画用】'!AO370,"")</f>
        <v>カナデビア(株)（旧:日立造船(株)）メニューC(残差)</v>
      </c>
      <c r="AP370" s="65">
        <f>+IF('（別紙１）原油換算シート【計画用】'!AP370&lt;&gt;"",'（別紙１）原油換算シート【計画用】'!AP370,"")</f>
        <v>2.0000000000000001E-4</v>
      </c>
      <c r="AQ370" s="1" t="str">
        <f>+IF('（別紙１）原油換算シート【計画用】'!AQ370&lt;&gt;"",'（別紙１）原油換算シート【計画用】'!AQ370,"")</f>
        <v/>
      </c>
    </row>
    <row r="371" spans="39:43">
      <c r="AM371" s="40">
        <f>+IF('（別紙１）原油換算シート【計画用】'!AM371&lt;&gt;"",'（別紙１）原油換算シート【計画用】'!AM371,"")</f>
        <v>357</v>
      </c>
      <c r="AN371" s="40" t="str">
        <f>+IF('（別紙１）原油換算シート【計画用】'!AN371&lt;&gt;"",'（別紙１）原油換算シート【計画用】'!AN371,"")</f>
        <v>A0134</v>
      </c>
      <c r="AO371" s="64" t="str">
        <f>+IF('（別紙１）原油換算シート【計画用】'!AO371&lt;&gt;"",'（別紙１）原油換算シート【計画用】'!AO371,"")</f>
        <v>カナデビア(株)（旧:日立造船(株)）(参考値)事業者全体</v>
      </c>
      <c r="AP371" s="65">
        <f>+IF('（別紙１）原油換算シート【計画用】'!AP371&lt;&gt;"",'（別紙１）原油換算シート【計画用】'!AP371,"")</f>
        <v>1.18E-4</v>
      </c>
      <c r="AQ371" s="1" t="str">
        <f>+IF('（別紙１）原油換算シート【計画用】'!AQ371&lt;&gt;"",'（別紙１）原油換算シート【計画用】'!AQ371,"")</f>
        <v/>
      </c>
    </row>
    <row r="372" spans="39:43">
      <c r="AM372" s="40">
        <f>+IF('（別紙１）原油換算シート【計画用】'!AM372&lt;&gt;"",'（別紙１）原油換算シート【計画用】'!AM372,"")</f>
        <v>358</v>
      </c>
      <c r="AN372" s="40" t="str">
        <f>+IF('（別紙１）原油換算シート【計画用】'!AN372&lt;&gt;"",'（別紙１）原油換算シート【計画用】'!AN372,"")</f>
        <v>A0135</v>
      </c>
      <c r="AO372" s="64" t="str">
        <f>+IF('（別紙１）原油換算シート【計画用】'!AO372&lt;&gt;"",'（別紙１）原油換算シート【計画用】'!AO372,"")</f>
        <v>大東ガス(株)メニューA</v>
      </c>
      <c r="AP372" s="65">
        <f>+IF('（別紙１）原油換算シート【計画用】'!AP372&lt;&gt;"",'（別紙１）原油換算シート【計画用】'!AP372,"")</f>
        <v>0</v>
      </c>
      <c r="AQ372" s="1" t="str">
        <f>+IF('（別紙１）原油換算シート【計画用】'!AQ372&lt;&gt;"",'（別紙１）原油換算シート【計画用】'!AQ372,"")</f>
        <v/>
      </c>
    </row>
    <row r="373" spans="39:43">
      <c r="AM373" s="40">
        <f>+IF('（別紙１）原油換算シート【計画用】'!AM373&lt;&gt;"",'（別紙１）原油換算シート【計画用】'!AM373,"")</f>
        <v>359</v>
      </c>
      <c r="AN373" s="40" t="str">
        <f>+IF('（別紙１）原油換算シート【計画用】'!AN373&lt;&gt;"",'（別紙１）原油換算シート【計画用】'!AN373,"")</f>
        <v>A0135</v>
      </c>
      <c r="AO373" s="64" t="str">
        <f>+IF('（別紙１）原油換算シート【計画用】'!AO373&lt;&gt;"",'（別紙１）原油換算シート【計画用】'!AO373,"")</f>
        <v>大東ガス(株)メニューB(残差)</v>
      </c>
      <c r="AP373" s="65">
        <f>+IF('（別紙１）原油換算シート【計画用】'!AP373&lt;&gt;"",'（別紙１）原油換算シート【計画用】'!AP373,"")</f>
        <v>4.17E-4</v>
      </c>
      <c r="AQ373" s="1" t="str">
        <f>+IF('（別紙１）原油換算シート【計画用】'!AQ373&lt;&gt;"",'（別紙１）原油換算シート【計画用】'!AQ373,"")</f>
        <v/>
      </c>
    </row>
    <row r="374" spans="39:43">
      <c r="AM374" s="40">
        <f>+IF('（別紙１）原油換算シート【計画用】'!AM374&lt;&gt;"",'（別紙１）原油換算シート【計画用】'!AM374,"")</f>
        <v>360</v>
      </c>
      <c r="AN374" s="40" t="str">
        <f>+IF('（別紙１）原油換算シート【計画用】'!AN374&lt;&gt;"",'（別紙１）原油換算シート【計画用】'!AN374,"")</f>
        <v>A0135</v>
      </c>
      <c r="AO374" s="64" t="str">
        <f>+IF('（別紙１）原油換算シート【計画用】'!AO374&lt;&gt;"",'（別紙１）原油換算シート【計画用】'!AO374,"")</f>
        <v>大東ガス(株)(参考値)事業者全体</v>
      </c>
      <c r="AP374" s="65">
        <f>+IF('（別紙１）原油換算シート【計画用】'!AP374&lt;&gt;"",'（別紙１）原油換算シート【計画用】'!AP374,"")</f>
        <v>3.6900000000000002E-4</v>
      </c>
      <c r="AQ374" s="1" t="str">
        <f>+IF('（別紙１）原油換算シート【計画用】'!AQ374&lt;&gt;"",'（別紙１）原油換算シート【計画用】'!AQ374,"")</f>
        <v/>
      </c>
    </row>
    <row r="375" spans="39:43">
      <c r="AM375" s="40">
        <f>+IF('（別紙１）原油換算シート【計画用】'!AM375&lt;&gt;"",'（別紙１）原油換算シート【計画用】'!AM375,"")</f>
        <v>361</v>
      </c>
      <c r="AN375" s="40" t="str">
        <f>+IF('（別紙１）原油換算シート【計画用】'!AN375&lt;&gt;"",'（別紙１）原油換算シート【計画用】'!AN375,"")</f>
        <v>A0136</v>
      </c>
      <c r="AO375" s="64" t="str">
        <f>+IF('（別紙１）原油換算シート【計画用】'!AO375&lt;&gt;"",'（別紙１）原油換算シート【計画用】'!AO375,"")</f>
        <v>パナソニックオペレーショナルエクセレンス(株)メニューA</v>
      </c>
      <c r="AP375" s="65">
        <f>+IF('（別紙１）原油換算シート【計画用】'!AP375&lt;&gt;"",'（別紙１）原油換算シート【計画用】'!AP375,"")</f>
        <v>0</v>
      </c>
      <c r="AQ375" s="1" t="str">
        <f>+IF('（別紙１）原油換算シート【計画用】'!AQ375&lt;&gt;"",'（別紙１）原油換算シート【計画用】'!AQ375,"")</f>
        <v/>
      </c>
    </row>
    <row r="376" spans="39:43">
      <c r="AM376" s="40">
        <f>+IF('（別紙１）原油換算シート【計画用】'!AM376&lt;&gt;"",'（別紙１）原油換算シート【計画用】'!AM376,"")</f>
        <v>362</v>
      </c>
      <c r="AN376" s="40" t="str">
        <f>+IF('（別紙１）原油換算シート【計画用】'!AN376&lt;&gt;"",'（別紙１）原油換算シート【計画用】'!AN376,"")</f>
        <v>A0136</v>
      </c>
      <c r="AO376" s="64" t="str">
        <f>+IF('（別紙１）原油換算シート【計画用】'!AO376&lt;&gt;"",'（別紙１）原油換算シート【計画用】'!AO376,"")</f>
        <v>パナソニックオペレーショナルエクセレンス(株)メニューB</v>
      </c>
      <c r="AP376" s="65">
        <f>+IF('（別紙１）原油換算シート【計画用】'!AP376&lt;&gt;"",'（別紙１）原油換算シート【計画用】'!AP376,"")</f>
        <v>0</v>
      </c>
      <c r="AQ376" s="1" t="str">
        <f>+IF('（別紙１）原油換算シート【計画用】'!AQ376&lt;&gt;"",'（別紙１）原油換算シート【計画用】'!AQ376,"")</f>
        <v/>
      </c>
    </row>
    <row r="377" spans="39:43">
      <c r="AM377" s="40">
        <f>+IF('（別紙１）原油換算シート【計画用】'!AM377&lt;&gt;"",'（別紙１）原油換算シート【計画用】'!AM377,"")</f>
        <v>363</v>
      </c>
      <c r="AN377" s="40" t="str">
        <f>+IF('（別紙１）原油換算シート【計画用】'!AN377&lt;&gt;"",'（別紙１）原油換算シート【計画用】'!AN377,"")</f>
        <v>A0136</v>
      </c>
      <c r="AO377" s="64" t="str">
        <f>+IF('（別紙１）原油換算シート【計画用】'!AO377&lt;&gt;"",'（別紙１）原油換算シート【計画用】'!AO377,"")</f>
        <v>パナソニックオペレーショナルエクセレンス(株)メニューC(残差)</v>
      </c>
      <c r="AP377" s="65">
        <f>+IF('（別紙１）原油換算シート【計画用】'!AP377&lt;&gt;"",'（別紙１）原油換算シート【計画用】'!AP377,"")</f>
        <v>5.3899999999999998E-4</v>
      </c>
      <c r="AQ377" s="1" t="str">
        <f>+IF('（別紙１）原油換算シート【計画用】'!AQ377&lt;&gt;"",'（別紙１）原油換算シート【計画用】'!AQ377,"")</f>
        <v/>
      </c>
    </row>
    <row r="378" spans="39:43">
      <c r="AM378" s="40">
        <f>+IF('（別紙１）原油換算シート【計画用】'!AM378&lt;&gt;"",'（別紙１）原油換算シート【計画用】'!AM378,"")</f>
        <v>364</v>
      </c>
      <c r="AN378" s="40" t="str">
        <f>+IF('（別紙１）原油換算シート【計画用】'!AN378&lt;&gt;"",'（別紙１）原油換算シート【計画用】'!AN378,"")</f>
        <v>A0136</v>
      </c>
      <c r="AO378" s="64" t="str">
        <f>+IF('（別紙１）原油換算シート【計画用】'!AO378&lt;&gt;"",'（別紙１）原油換算シート【計画用】'!AO378,"")</f>
        <v>パナソニックオペレーショナルエクセレンス(株)(参考値)事業者全体</v>
      </c>
      <c r="AP378" s="65">
        <f>+IF('（別紙１）原油換算シート【計画用】'!AP378&lt;&gt;"",'（別紙１）原油換算シート【計画用】'!AP378,"")</f>
        <v>3.9100000000000002E-4</v>
      </c>
      <c r="AQ378" s="1" t="str">
        <f>+IF('（別紙１）原油換算シート【計画用】'!AQ378&lt;&gt;"",'（別紙１）原油換算シート【計画用】'!AQ378,"")</f>
        <v/>
      </c>
    </row>
    <row r="379" spans="39:43">
      <c r="AM379" s="40">
        <f>+IF('（別紙１）原油換算シート【計画用】'!AM379&lt;&gt;"",'（別紙１）原油換算シート【計画用】'!AM379,"")</f>
        <v>365</v>
      </c>
      <c r="AN379" s="40" t="str">
        <f>+IF('（別紙１）原油換算シート【計画用】'!AN379&lt;&gt;"",'（別紙１）原油換算シート【計画用】'!AN379,"")</f>
        <v>A0137</v>
      </c>
      <c r="AO379" s="64" t="str">
        <f>+IF('（別紙１）原油換算シート【計画用】'!AO379&lt;&gt;"",'（別紙１）原油換算シート【計画用】'!AO379,"")</f>
        <v>アストモスエネルギー(株)</v>
      </c>
      <c r="AP379" s="65">
        <f>+IF('（別紙１）原油換算シート【計画用】'!AP379&lt;&gt;"",'（別紙１）原油換算シート【計画用】'!AP379,"")</f>
        <v>3.2299999999999999E-4</v>
      </c>
      <c r="AQ379" s="1" t="str">
        <f>+IF('（別紙１）原油換算シート【計画用】'!AQ379&lt;&gt;"",'（別紙１）原油換算シート【計画用】'!AQ379,"")</f>
        <v/>
      </c>
    </row>
    <row r="380" spans="39:43">
      <c r="AM380" s="40">
        <f>+IF('（別紙１）原油換算シート【計画用】'!AM380&lt;&gt;"",'（別紙１）原油換算シート【計画用】'!AM380,"")</f>
        <v>366</v>
      </c>
      <c r="AN380" s="40" t="str">
        <f>+IF('（別紙１）原油換算シート【計画用】'!AN380&lt;&gt;"",'（別紙１）原油換算シート【計画用】'!AN380,"")</f>
        <v>A0138</v>
      </c>
      <c r="AO380" s="64" t="str">
        <f>+IF('（別紙１）原油換算シート【計画用】'!AO380&lt;&gt;"",'（別紙１）原油換算シート【計画用】'!AO380,"")</f>
        <v>(株)関電エネルギーソリューションメニューA</v>
      </c>
      <c r="AP380" s="65">
        <f>+IF('（別紙１）原油換算シート【計画用】'!AP380&lt;&gt;"",'（別紙１）原油換算シート【計画用】'!AP380,"")</f>
        <v>0</v>
      </c>
      <c r="AQ380" s="1" t="str">
        <f>+IF('（別紙１）原油換算シート【計画用】'!AQ380&lt;&gt;"",'（別紙１）原油換算シート【計画用】'!AQ380,"")</f>
        <v/>
      </c>
    </row>
    <row r="381" spans="39:43">
      <c r="AM381" s="40">
        <f>+IF('（別紙１）原油換算シート【計画用】'!AM381&lt;&gt;"",'（別紙１）原油換算シート【計画用】'!AM381,"")</f>
        <v>367</v>
      </c>
      <c r="AN381" s="40" t="str">
        <f>+IF('（別紙１）原油換算シート【計画用】'!AN381&lt;&gt;"",'（別紙１）原油換算シート【計画用】'!AN381,"")</f>
        <v>A0138</v>
      </c>
      <c r="AO381" s="64" t="str">
        <f>+IF('（別紙１）原油換算シート【計画用】'!AO381&lt;&gt;"",'（別紙１）原油換算シート【計画用】'!AO381,"")</f>
        <v>(株)関電エネルギーソリューションメニューB(残差)</v>
      </c>
      <c r="AP381" s="65">
        <f>+IF('（別紙１）原油換算シート【計画用】'!AP381&lt;&gt;"",'（別紙１）原油換算シート【計画用】'!AP381,"")</f>
        <v>6.38E-4</v>
      </c>
      <c r="AQ381" s="1" t="str">
        <f>+IF('（別紙１）原油換算シート【計画用】'!AQ381&lt;&gt;"",'（別紙１）原油換算シート【計画用】'!AQ381,"")</f>
        <v/>
      </c>
    </row>
    <row r="382" spans="39:43">
      <c r="AM382" s="40">
        <f>+IF('（別紙１）原油換算シート【計画用】'!AM382&lt;&gt;"",'（別紙１）原油換算シート【計画用】'!AM382,"")</f>
        <v>368</v>
      </c>
      <c r="AN382" s="40" t="str">
        <f>+IF('（別紙１）原油換算シート【計画用】'!AN382&lt;&gt;"",'（別紙１）原油換算シート【計画用】'!AN382,"")</f>
        <v>A0138</v>
      </c>
      <c r="AO382" s="64" t="str">
        <f>+IF('（別紙１）原油換算シート【計画用】'!AO382&lt;&gt;"",'（別紙１）原油換算シート【計画用】'!AO382,"")</f>
        <v>(株)関電エネルギーソリューション(参考値)事業者全体</v>
      </c>
      <c r="AP382" s="65">
        <f>+IF('（別紙１）原油換算シート【計画用】'!AP382&lt;&gt;"",'（別紙１）原油換算シート【計画用】'!AP382,"")</f>
        <v>5.6800000000000004E-4</v>
      </c>
      <c r="AQ382" s="1" t="str">
        <f>+IF('（別紙１）原油換算シート【計画用】'!AQ382&lt;&gt;"",'（別紙１）原油換算シート【計画用】'!AQ382,"")</f>
        <v/>
      </c>
    </row>
    <row r="383" spans="39:43">
      <c r="AM383" s="40">
        <f>+IF('（別紙１）原油換算シート【計画用】'!AM383&lt;&gt;"",'（別紙１）原油換算シート【計画用】'!AM383,"")</f>
        <v>369</v>
      </c>
      <c r="AN383" s="40" t="str">
        <f>+IF('（別紙１）原油換算シート【計画用】'!AN383&lt;&gt;"",'（別紙１）原油換算シート【計画用】'!AN383,"")</f>
        <v>A0140</v>
      </c>
      <c r="AO383" s="64" t="str">
        <f>+IF('（別紙１）原油換算シート【計画用】'!AO383&lt;&gt;"",'（別紙１）原油換算シート【計画用】'!AO383,"")</f>
        <v>MCリテールエナジー(株)メニューA</v>
      </c>
      <c r="AP383" s="65">
        <f>+IF('（別紙１）原油換算シート【計画用】'!AP383&lt;&gt;"",'（別紙１）原油換算シート【計画用】'!AP383,"")</f>
        <v>0</v>
      </c>
      <c r="AQ383" s="1" t="str">
        <f>+IF('（別紙１）原油換算シート【計画用】'!AQ383&lt;&gt;"",'（別紙１）原油換算シート【計画用】'!AQ383,"")</f>
        <v/>
      </c>
    </row>
    <row r="384" spans="39:43">
      <c r="AM384" s="40">
        <f>+IF('（別紙１）原油換算シート【計画用】'!AM384&lt;&gt;"",'（別紙１）原油換算シート【計画用】'!AM384,"")</f>
        <v>370</v>
      </c>
      <c r="AN384" s="40" t="str">
        <f>+IF('（別紙１）原油換算シート【計画用】'!AN384&lt;&gt;"",'（別紙１）原油換算シート【計画用】'!AN384,"")</f>
        <v>A0140</v>
      </c>
      <c r="AO384" s="64" t="str">
        <f>+IF('（別紙１）原油換算シート【計画用】'!AO384&lt;&gt;"",'（別紙１）原油換算シート【計画用】'!AO384,"")</f>
        <v>MCリテールエナジー(株)メニューB</v>
      </c>
      <c r="AP384" s="65">
        <f>+IF('（別紙１）原油換算シート【計画用】'!AP384&lt;&gt;"",'（別紙１）原油換算シート【計画用】'!AP384,"")</f>
        <v>0</v>
      </c>
      <c r="AQ384" s="1" t="str">
        <f>+IF('（別紙１）原油換算シート【計画用】'!AQ384&lt;&gt;"",'（別紙１）原油換算シート【計画用】'!AQ384,"")</f>
        <v/>
      </c>
    </row>
    <row r="385" spans="39:43">
      <c r="AM385" s="40">
        <f>+IF('（別紙１）原油換算シート【計画用】'!AM385&lt;&gt;"",'（別紙１）原油換算シート【計画用】'!AM385,"")</f>
        <v>371</v>
      </c>
      <c r="AN385" s="40" t="str">
        <f>+IF('（別紙１）原油換算シート【計画用】'!AN385&lt;&gt;"",'（別紙１）原油換算シート【計画用】'!AN385,"")</f>
        <v>A0140</v>
      </c>
      <c r="AO385" s="64" t="str">
        <f>+IF('（別紙１）原油換算シート【計画用】'!AO385&lt;&gt;"",'（別紙１）原油換算シート【計画用】'!AO385,"")</f>
        <v>MCリテールエナジー(株)メニューC(残差)</v>
      </c>
      <c r="AP385" s="65">
        <f>+IF('（別紙１）原油換算シート【計画用】'!AP385&lt;&gt;"",'（別紙１）原油換算シート【計画用】'!AP385,"")</f>
        <v>5.0500000000000002E-4</v>
      </c>
      <c r="AQ385" s="1" t="str">
        <f>+IF('（別紙１）原油換算シート【計画用】'!AQ385&lt;&gt;"",'（別紙１）原油換算シート【計画用】'!AQ385,"")</f>
        <v/>
      </c>
    </row>
    <row r="386" spans="39:43">
      <c r="AM386" s="40">
        <f>+IF('（別紙１）原油換算シート【計画用】'!AM386&lt;&gt;"",'（別紙１）原油換算シート【計画用】'!AM386,"")</f>
        <v>372</v>
      </c>
      <c r="AN386" s="40" t="str">
        <f>+IF('（別紙１）原油換算シート【計画用】'!AN386&lt;&gt;"",'（別紙１）原油換算シート【計画用】'!AN386,"")</f>
        <v>A0140</v>
      </c>
      <c r="AO386" s="64" t="str">
        <f>+IF('（別紙１）原油換算シート【計画用】'!AO386&lt;&gt;"",'（別紙１）原油換算シート【計画用】'!AO386,"")</f>
        <v>MCリテールエナジー(株)(参考値)事業者全体</v>
      </c>
      <c r="AP386" s="65">
        <f>+IF('（別紙１）原油換算シート【計画用】'!AP386&lt;&gt;"",'（別紙１）原油換算シート【計画用】'!AP386,"")</f>
        <v>4.8700000000000002E-4</v>
      </c>
      <c r="AQ386" s="1" t="str">
        <f>+IF('（別紙１）原油換算シート【計画用】'!AQ386&lt;&gt;"",'（別紙１）原油換算シート【計画用】'!AQ386,"")</f>
        <v/>
      </c>
    </row>
    <row r="387" spans="39:43">
      <c r="AM387" s="40">
        <f>+IF('（別紙１）原油換算シート【計画用】'!AM387&lt;&gt;"",'（別紙１）原油換算シート【計画用】'!AM387,"")</f>
        <v>373</v>
      </c>
      <c r="AN387" s="40" t="str">
        <f>+IF('（別紙１）原油換算シート【計画用】'!AN387&lt;&gt;"",'（別紙１）原油換算シート【計画用】'!AN387,"")</f>
        <v>A0141</v>
      </c>
      <c r="AO387" s="64" t="str">
        <f>+IF('（別紙１）原油換算シート【計画用】'!AO387&lt;&gt;"",'（別紙１）原油換算シート【計画用】'!AO387,"")</f>
        <v>(株)北九州パワーメニューA</v>
      </c>
      <c r="AP387" s="65">
        <f>+IF('（別紙１）原油換算シート【計画用】'!AP387&lt;&gt;"",'（別紙１）原油換算シート【計画用】'!AP387,"")</f>
        <v>0</v>
      </c>
      <c r="AQ387" s="1" t="str">
        <f>+IF('（別紙１）原油換算シート【計画用】'!AQ387&lt;&gt;"",'（別紙１）原油換算シート【計画用】'!AQ387,"")</f>
        <v/>
      </c>
    </row>
    <row r="388" spans="39:43">
      <c r="AM388" s="40">
        <f>+IF('（別紙１）原油換算シート【計画用】'!AM388&lt;&gt;"",'（別紙１）原油換算シート【計画用】'!AM388,"")</f>
        <v>374</v>
      </c>
      <c r="AN388" s="40" t="str">
        <f>+IF('（別紙１）原油換算シート【計画用】'!AN388&lt;&gt;"",'（別紙１）原油換算シート【計画用】'!AN388,"")</f>
        <v>A0141</v>
      </c>
      <c r="AO388" s="64" t="str">
        <f>+IF('（別紙１）原油換算シート【計画用】'!AO388&lt;&gt;"",'（別紙１）原油換算シート【計画用】'!AO388,"")</f>
        <v>(株)北九州パワーメニューB</v>
      </c>
      <c r="AP388" s="65">
        <f>+IF('（別紙１）原油換算シート【計画用】'!AP388&lt;&gt;"",'（別紙１）原油換算シート【計画用】'!AP388,"")</f>
        <v>0</v>
      </c>
      <c r="AQ388" s="1" t="str">
        <f>+IF('（別紙１）原油換算シート【計画用】'!AQ388&lt;&gt;"",'（別紙１）原油換算シート【計画用】'!AQ388,"")</f>
        <v/>
      </c>
    </row>
    <row r="389" spans="39:43">
      <c r="AM389" s="40">
        <f>+IF('（別紙１）原油換算シート【計画用】'!AM389&lt;&gt;"",'（別紙１）原油換算シート【計画用】'!AM389,"")</f>
        <v>375</v>
      </c>
      <c r="AN389" s="40" t="str">
        <f>+IF('（別紙１）原油換算シート【計画用】'!AN389&lt;&gt;"",'（別紙１）原油換算シート【計画用】'!AN389,"")</f>
        <v>A0141</v>
      </c>
      <c r="AO389" s="64" t="str">
        <f>+IF('（別紙１）原油換算シート【計画用】'!AO389&lt;&gt;"",'（別紙１）原油換算シート【計画用】'!AO389,"")</f>
        <v>(株)北九州パワーメニューC(残差)</v>
      </c>
      <c r="AP389" s="65">
        <f>+IF('（別紙１）原油換算シート【計画用】'!AP389&lt;&gt;"",'（別紙１）原油換算シート【計画用】'!AP389,"")</f>
        <v>2.23E-4</v>
      </c>
      <c r="AQ389" s="1" t="str">
        <f>+IF('（別紙１）原油換算シート【計画用】'!AQ389&lt;&gt;"",'（別紙１）原油換算シート【計画用】'!AQ389,"")</f>
        <v/>
      </c>
    </row>
    <row r="390" spans="39:43">
      <c r="AM390" s="40">
        <f>+IF('（別紙１）原油換算シート【計画用】'!AM390&lt;&gt;"",'（別紙１）原油換算シート【計画用】'!AM390,"")</f>
        <v>376</v>
      </c>
      <c r="AN390" s="40" t="str">
        <f>+IF('（別紙１）原油換算シート【計画用】'!AN390&lt;&gt;"",'（別紙１）原油換算シート【計画用】'!AN390,"")</f>
        <v>A0141</v>
      </c>
      <c r="AO390" s="64" t="str">
        <f>+IF('（別紙１）原油換算シート【計画用】'!AO390&lt;&gt;"",'（別紙１）原油換算シート【計画用】'!AO390,"")</f>
        <v>(株)北九州パワー(参考値)事業者全体</v>
      </c>
      <c r="AP390" s="65">
        <f>+IF('（別紙１）原油換算シート【計画用】'!AP390&lt;&gt;"",'（別紙１）原油換算シート【計画用】'!AP390,"")</f>
        <v>6.0000000000000002E-5</v>
      </c>
      <c r="AQ390" s="1" t="str">
        <f>+IF('（別紙１）原油換算シート【計画用】'!AQ390&lt;&gt;"",'（別紙１）原油換算シート【計画用】'!AQ390,"")</f>
        <v/>
      </c>
    </row>
    <row r="391" spans="39:43">
      <c r="AM391" s="40">
        <f>+IF('（別紙１）原油換算シート【計画用】'!AM391&lt;&gt;"",'（別紙１）原油換算シート【計画用】'!AM391,"")</f>
        <v>377</v>
      </c>
      <c r="AN391" s="40" t="str">
        <f>+IF('（別紙１）原油換算シート【計画用】'!AN391&lt;&gt;"",'（別紙１）原油換算シート【計画用】'!AN391,"")</f>
        <v>A0142</v>
      </c>
      <c r="AO391" s="64" t="str">
        <f>+IF('（別紙１）原油換算シート【計画用】'!AO391&lt;&gt;"",'（別紙１）原油換算シート【計画用】'!AO391,"")</f>
        <v>武州瓦斯(株)メニューA</v>
      </c>
      <c r="AP391" s="65">
        <f>+IF('（別紙１）原油換算シート【計画用】'!AP391&lt;&gt;"",'（別紙１）原油換算シート【計画用】'!AP391,"")</f>
        <v>0</v>
      </c>
      <c r="AQ391" s="1" t="str">
        <f>+IF('（別紙１）原油換算シート【計画用】'!AQ391&lt;&gt;"",'（別紙１）原油換算シート【計画用】'!AQ391,"")</f>
        <v/>
      </c>
    </row>
    <row r="392" spans="39:43">
      <c r="AM392" s="40">
        <f>+IF('（別紙１）原油換算シート【計画用】'!AM392&lt;&gt;"",'（別紙１）原油換算シート【計画用】'!AM392,"")</f>
        <v>378</v>
      </c>
      <c r="AN392" s="40" t="str">
        <f>+IF('（別紙１）原油換算シート【計画用】'!AN392&lt;&gt;"",'（別紙１）原油換算シート【計画用】'!AN392,"")</f>
        <v>A0142</v>
      </c>
      <c r="AO392" s="64" t="str">
        <f>+IF('（別紙１）原油換算シート【計画用】'!AO392&lt;&gt;"",'（別紙１）原油換算シート【計画用】'!AO392,"")</f>
        <v>武州瓦斯(株)メニューB(残差)</v>
      </c>
      <c r="AP392" s="65">
        <f>+IF('（別紙１）原油換算シート【計画用】'!AP392&lt;&gt;"",'（別紙１）原油換算シート【計画用】'!AP392,"")</f>
        <v>4.2000000000000002E-4</v>
      </c>
      <c r="AQ392" s="1" t="str">
        <f>+IF('（別紙１）原油換算シート【計画用】'!AQ392&lt;&gt;"",'（別紙１）原油換算シート【計画用】'!AQ392,"")</f>
        <v/>
      </c>
    </row>
    <row r="393" spans="39:43">
      <c r="AM393" s="40">
        <f>+IF('（別紙１）原油換算シート【計画用】'!AM393&lt;&gt;"",'（別紙１）原油換算シート【計画用】'!AM393,"")</f>
        <v>379</v>
      </c>
      <c r="AN393" s="40" t="str">
        <f>+IF('（別紙１）原油換算シート【計画用】'!AN393&lt;&gt;"",'（別紙１）原油換算シート【計画用】'!AN393,"")</f>
        <v>A0142</v>
      </c>
      <c r="AO393" s="64" t="str">
        <f>+IF('（別紙１）原油換算シート【計画用】'!AO393&lt;&gt;"",'（別紙１）原油換算シート【計画用】'!AO393,"")</f>
        <v>武州瓦斯(株)(参考値)事業者全体</v>
      </c>
      <c r="AP393" s="65">
        <f>+IF('（別紙１）原油換算シート【計画用】'!AP393&lt;&gt;"",'（別紙１）原油換算シート【計画用】'!AP393,"")</f>
        <v>4.1599999999999997E-4</v>
      </c>
      <c r="AQ393" s="1" t="str">
        <f>+IF('（別紙１）原油換算シート【計画用】'!AQ393&lt;&gt;"",'（別紙１）原油換算シート【計画用】'!AQ393,"")</f>
        <v/>
      </c>
    </row>
    <row r="394" spans="39:43">
      <c r="AM394" s="40">
        <f>+IF('（別紙１）原油換算シート【計画用】'!AM394&lt;&gt;"",'（別紙１）原油換算シート【計画用】'!AM394,"")</f>
        <v>380</v>
      </c>
      <c r="AN394" s="40" t="str">
        <f>+IF('（別紙１）原油換算シート【計画用】'!AN394&lt;&gt;"",'（別紙１）原油換算シート【計画用】'!AN394,"")</f>
        <v>A0143</v>
      </c>
      <c r="AO394" s="64" t="str">
        <f>+IF('（別紙１）原油換算シート【計画用】'!AO394&lt;&gt;"",'（別紙１）原油換算シート【計画用】'!AO394,"")</f>
        <v>リニューアブル・ジャパン(株)メニューA</v>
      </c>
      <c r="AP394" s="65">
        <f>+IF('（別紙１）原油換算シート【計画用】'!AP394&lt;&gt;"",'（別紙１）原油換算シート【計画用】'!AP394,"")</f>
        <v>0</v>
      </c>
      <c r="AQ394" s="1" t="str">
        <f>+IF('（別紙１）原油換算シート【計画用】'!AQ394&lt;&gt;"",'（別紙１）原油換算シート【計画用】'!AQ394,"")</f>
        <v/>
      </c>
    </row>
    <row r="395" spans="39:43">
      <c r="AM395" s="40">
        <f>+IF('（別紙１）原油換算シート【計画用】'!AM395&lt;&gt;"",'（別紙１）原油換算シート【計画用】'!AM395,"")</f>
        <v>381</v>
      </c>
      <c r="AN395" s="40" t="str">
        <f>+IF('（別紙１）原油換算シート【計画用】'!AN395&lt;&gt;"",'（別紙１）原油換算シート【計画用】'!AN395,"")</f>
        <v>A0143</v>
      </c>
      <c r="AO395" s="64" t="str">
        <f>+IF('（別紙１）原油換算シート【計画用】'!AO395&lt;&gt;"",'（別紙１）原油換算シート【計画用】'!AO395,"")</f>
        <v>リニューアブル・ジャパン(株)(参考値)事業者全体</v>
      </c>
      <c r="AP395" s="65">
        <f>+IF('（別紙１）原油換算シート【計画用】'!AP395&lt;&gt;"",'（別紙１）原油換算シート【計画用】'!AP395,"")</f>
        <v>0</v>
      </c>
      <c r="AQ395" s="1" t="str">
        <f>+IF('（別紙１）原油換算シート【計画用】'!AQ395&lt;&gt;"",'（別紙１）原油換算シート【計画用】'!AQ395,"")</f>
        <v/>
      </c>
    </row>
    <row r="396" spans="39:43">
      <c r="AM396" s="40">
        <f>+IF('（別紙１）原油換算シート【計画用】'!AM396&lt;&gt;"",'（別紙１）原油換算シート【計画用】'!AM396,"")</f>
        <v>382</v>
      </c>
      <c r="AN396" s="40" t="str">
        <f>+IF('（別紙１）原油換算シート【計画用】'!AN396&lt;&gt;"",'（別紙１）原油換算シート【計画用】'!AN396,"")</f>
        <v>A0144</v>
      </c>
      <c r="AO396" s="64" t="str">
        <f>+IF('（別紙１）原油換算シート【計画用】'!AO396&lt;&gt;"",'（別紙１）原油換算シート【計画用】'!AO396,"")</f>
        <v>大垣ガス(株)</v>
      </c>
      <c r="AP396" s="65">
        <f>+IF('（別紙１）原油換算シート【計画用】'!AP396&lt;&gt;"",'（別紙１）原油換算シート【計画用】'!AP396,"")</f>
        <v>4.1899999999999999E-4</v>
      </c>
      <c r="AQ396" s="1" t="str">
        <f>+IF('（別紙１）原油換算シート【計画用】'!AQ396&lt;&gt;"",'（別紙１）原油換算シート【計画用】'!AQ396,"")</f>
        <v/>
      </c>
    </row>
    <row r="397" spans="39:43">
      <c r="AM397" s="40">
        <f>+IF('（別紙１）原油換算シート【計画用】'!AM397&lt;&gt;"",'（別紙１）原油換算シート【計画用】'!AM397,"")</f>
        <v>383</v>
      </c>
      <c r="AN397" s="40" t="str">
        <f>+IF('（別紙１）原油換算シート【計画用】'!AN397&lt;&gt;"",'（別紙１）原油換算シート【計画用】'!AN397,"")</f>
        <v>A0145</v>
      </c>
      <c r="AO397" s="64" t="str">
        <f>+IF('（別紙１）原油換算シート【計画用】'!AO397&lt;&gt;"",'（別紙１）原油換算シート【計画用】'!AO397,"")</f>
        <v>(株)藤田商店メニューA</v>
      </c>
      <c r="AP397" s="65">
        <f>+IF('（別紙１）原油換算シート【計画用】'!AP397&lt;&gt;"",'（別紙１）原油換算シート【計画用】'!AP397,"")</f>
        <v>2.0599999999999999E-4</v>
      </c>
      <c r="AQ397" s="1" t="str">
        <f>+IF('（別紙１）原油換算シート【計画用】'!AQ397&lt;&gt;"",'（別紙１）原油換算シート【計画用】'!AQ397,"")</f>
        <v/>
      </c>
    </row>
    <row r="398" spans="39:43">
      <c r="AM398" s="40">
        <f>+IF('（別紙１）原油換算シート【計画用】'!AM398&lt;&gt;"",'（別紙１）原油換算シート【計画用】'!AM398,"")</f>
        <v>384</v>
      </c>
      <c r="AN398" s="40" t="str">
        <f>+IF('（別紙１）原油換算シート【計画用】'!AN398&lt;&gt;"",'（別紙１）原油換算シート【計画用】'!AN398,"")</f>
        <v>A0145</v>
      </c>
      <c r="AO398" s="64" t="str">
        <f>+IF('（別紙１）原油換算シート【計画用】'!AO398&lt;&gt;"",'（別紙１）原油換算シート【計画用】'!AO398,"")</f>
        <v>(株)藤田商店メニューB</v>
      </c>
      <c r="AP398" s="65">
        <f>+IF('（別紙１）原油換算シート【計画用】'!AP398&lt;&gt;"",'（別紙１）原油換算シート【計画用】'!AP398,"")</f>
        <v>3.2499999999999999E-4</v>
      </c>
      <c r="AQ398" s="1" t="str">
        <f>+IF('（別紙１）原油換算シート【計画用】'!AQ398&lt;&gt;"",'（別紙１）原油換算シート【計画用】'!AQ398,"")</f>
        <v/>
      </c>
    </row>
    <row r="399" spans="39:43">
      <c r="AM399" s="40">
        <f>+IF('（別紙１）原油換算シート【計画用】'!AM399&lt;&gt;"",'（別紙１）原油換算シート【計画用】'!AM399,"")</f>
        <v>385</v>
      </c>
      <c r="AN399" s="40" t="str">
        <f>+IF('（別紙１）原油換算シート【計画用】'!AN399&lt;&gt;"",'（別紙１）原油換算シート【計画用】'!AN399,"")</f>
        <v>A0145</v>
      </c>
      <c r="AO399" s="64" t="str">
        <f>+IF('（別紙１）原油換算シート【計画用】'!AO399&lt;&gt;"",'（別紙１）原油換算シート【計画用】'!AO399,"")</f>
        <v>(株)藤田商店メニューC(残差)</v>
      </c>
      <c r="AP399" s="65">
        <f>+IF('（別紙１）原油換算シート【計画用】'!AP399&lt;&gt;"",'（別紙１）原油換算シート【計画用】'!AP399,"")</f>
        <v>5.2999999999999998E-4</v>
      </c>
      <c r="AQ399" s="1" t="str">
        <f>+IF('（別紙１）原油換算シート【計画用】'!AQ399&lt;&gt;"",'（別紙１）原油換算シート【計画用】'!AQ399,"")</f>
        <v/>
      </c>
    </row>
    <row r="400" spans="39:43">
      <c r="AM400" s="40">
        <f>+IF('（別紙１）原油換算シート【計画用】'!AM400&lt;&gt;"",'（別紙１）原油換算シート【計画用】'!AM400,"")</f>
        <v>386</v>
      </c>
      <c r="AN400" s="40" t="str">
        <f>+IF('（別紙１）原油換算シート【計画用】'!AN400&lt;&gt;"",'（別紙１）原油換算シート【計画用】'!AN400,"")</f>
        <v>A0145</v>
      </c>
      <c r="AO400" s="64" t="str">
        <f>+IF('（別紙１）原油換算シート【計画用】'!AO400&lt;&gt;"",'（別紙１）原油換算シート【計画用】'!AO400,"")</f>
        <v>(株)藤田商店(参考値)事業者全体</v>
      </c>
      <c r="AP400" s="65">
        <f>+IF('（別紙１）原油換算シート【計画用】'!AP400&lt;&gt;"",'（別紙１）原油換算シート【計画用】'!AP400,"")</f>
        <v>4.8999999999999998E-4</v>
      </c>
      <c r="AQ400" s="1" t="str">
        <f>+IF('（別紙１）原油換算シート【計画用】'!AQ400&lt;&gt;"",'（別紙１）原油換算シート【計画用】'!AQ400,"")</f>
        <v/>
      </c>
    </row>
    <row r="401" spans="39:43">
      <c r="AM401" s="40">
        <f>+IF('（別紙１）原油換算シート【計画用】'!AM401&lt;&gt;"",'（別紙１）原油換算シート【計画用】'!AM401,"")</f>
        <v>387</v>
      </c>
      <c r="AN401" s="40" t="str">
        <f>+IF('（別紙１）原油換算シート【計画用】'!AN401&lt;&gt;"",'（別紙１）原油換算シート【計画用】'!AN401,"")</f>
        <v>A0149</v>
      </c>
      <c r="AO401" s="64" t="str">
        <f>+IF('（別紙１）原油換算シート【計画用】'!AO401&lt;&gt;"",'（別紙１）原油換算シート【計画用】'!AO401,"")</f>
        <v>(株)グローバルエンジニアリングメニューA</v>
      </c>
      <c r="AP401" s="65">
        <f>+IF('（別紙１）原油換算シート【計画用】'!AP401&lt;&gt;"",'（別紙１）原油換算シート【計画用】'!AP401,"")</f>
        <v>0</v>
      </c>
      <c r="AQ401" s="1" t="str">
        <f>+IF('（別紙１）原油換算シート【計画用】'!AQ401&lt;&gt;"",'（別紙１）原油換算シート【計画用】'!AQ401,"")</f>
        <v/>
      </c>
    </row>
    <row r="402" spans="39:43">
      <c r="AM402" s="40">
        <f>+IF('（別紙１）原油換算シート【計画用】'!AM402&lt;&gt;"",'（別紙１）原油換算シート【計画用】'!AM402,"")</f>
        <v>388</v>
      </c>
      <c r="AN402" s="40" t="str">
        <f>+IF('（別紙１）原油換算シート【計画用】'!AN402&lt;&gt;"",'（別紙１）原油換算シート【計画用】'!AN402,"")</f>
        <v>A0149</v>
      </c>
      <c r="AO402" s="64" t="str">
        <f>+IF('（別紙１）原油換算シート【計画用】'!AO402&lt;&gt;"",'（別紙１）原油換算シート【計画用】'!AO402,"")</f>
        <v>(株)グローバルエンジニアリングメニューB</v>
      </c>
      <c r="AP402" s="65">
        <f>+IF('（別紙１）原油換算シート【計画用】'!AP402&lt;&gt;"",'（別紙１）原油換算シート【計画用】'!AP402,"")</f>
        <v>0</v>
      </c>
      <c r="AQ402" s="1" t="str">
        <f>+IF('（別紙１）原油換算シート【計画用】'!AQ402&lt;&gt;"",'（別紙１）原油換算シート【計画用】'!AQ402,"")</f>
        <v/>
      </c>
    </row>
    <row r="403" spans="39:43">
      <c r="AM403" s="40">
        <f>+IF('（別紙１）原油換算シート【計画用】'!AM403&lt;&gt;"",'（別紙１）原油換算シート【計画用】'!AM403,"")</f>
        <v>389</v>
      </c>
      <c r="AN403" s="40" t="str">
        <f>+IF('（別紙１）原油換算シート【計画用】'!AN403&lt;&gt;"",'（別紙１）原油換算シート【計画用】'!AN403,"")</f>
        <v>A0149</v>
      </c>
      <c r="AO403" s="64" t="str">
        <f>+IF('（別紙１）原油換算シート【計画用】'!AO403&lt;&gt;"",'（別紙１）原油換算シート【計画用】'!AO403,"")</f>
        <v>(株)グローバルエンジニアリングメニューC(残差)</v>
      </c>
      <c r="AP403" s="65">
        <f>+IF('（別紙１）原油換算シート【計画用】'!AP403&lt;&gt;"",'（別紙１）原油換算シート【計画用】'!AP403,"")</f>
        <v>4.5199999999999998E-4</v>
      </c>
      <c r="AQ403" s="1" t="str">
        <f>+IF('（別紙１）原油換算シート【計画用】'!AQ403&lt;&gt;"",'（別紙１）原油換算シート【計画用】'!AQ403,"")</f>
        <v/>
      </c>
    </row>
    <row r="404" spans="39:43">
      <c r="AM404" s="40">
        <f>+IF('（別紙１）原油換算シート【計画用】'!AM404&lt;&gt;"",'（別紙１）原油換算シート【計画用】'!AM404,"")</f>
        <v>390</v>
      </c>
      <c r="AN404" s="40" t="str">
        <f>+IF('（別紙１）原油換算シート【計画用】'!AN404&lt;&gt;"",'（別紙１）原油換算シート【計画用】'!AN404,"")</f>
        <v>A0149</v>
      </c>
      <c r="AO404" s="64" t="str">
        <f>+IF('（別紙１）原油換算シート【計画用】'!AO404&lt;&gt;"",'（別紙１）原油換算シート【計画用】'!AO404,"")</f>
        <v>(株)グローバルエンジニアリング(参考値)事業者全体</v>
      </c>
      <c r="AP404" s="65">
        <f>+IF('（別紙１）原油換算シート【計画用】'!AP404&lt;&gt;"",'（別紙１）原油換算シート【計画用】'!AP404,"")</f>
        <v>4.1899999999999999E-4</v>
      </c>
      <c r="AQ404" s="1" t="str">
        <f>+IF('（別紙１）原油換算シート【計画用】'!AQ404&lt;&gt;"",'（別紙１）原油換算シート【計画用】'!AQ404,"")</f>
        <v/>
      </c>
    </row>
    <row r="405" spans="39:43">
      <c r="AM405" s="40">
        <f>+IF('（別紙１）原油換算シート【計画用】'!AM405&lt;&gt;"",'（別紙１）原油換算シート【計画用】'!AM405,"")</f>
        <v>391</v>
      </c>
      <c r="AN405" s="40" t="str">
        <f>+IF('（別紙１）原油換算シート【計画用】'!AN405&lt;&gt;"",'（別紙１）原油換算シート【計画用】'!AN405,"")</f>
        <v>A0150</v>
      </c>
      <c r="AO405" s="64" t="str">
        <f>+IF('（別紙１）原油換算シート【計画用】'!AO405&lt;&gt;"",'（別紙１）原油換算シート【計画用】'!AO405,"")</f>
        <v>九州エナジー(株)メニューA</v>
      </c>
      <c r="AP405" s="65">
        <f>+IF('（別紙１）原油換算シート【計画用】'!AP405&lt;&gt;"",'（別紙１）原油換算シート【計画用】'!AP405,"")</f>
        <v>0</v>
      </c>
      <c r="AQ405" s="1" t="str">
        <f>+IF('（別紙１）原油換算シート【計画用】'!AQ405&lt;&gt;"",'（別紙１）原油換算シート【計画用】'!AQ405,"")</f>
        <v/>
      </c>
    </row>
    <row r="406" spans="39:43">
      <c r="AM406" s="40">
        <f>+IF('（別紙１）原油換算シート【計画用】'!AM406&lt;&gt;"",'（別紙１）原油換算シート【計画用】'!AM406,"")</f>
        <v>392</v>
      </c>
      <c r="AN406" s="40" t="str">
        <f>+IF('（別紙１）原油換算シート【計画用】'!AN406&lt;&gt;"",'（別紙１）原油換算シート【計画用】'!AN406,"")</f>
        <v>A0150</v>
      </c>
      <c r="AO406" s="64" t="str">
        <f>+IF('（別紙１）原油換算シート【計画用】'!AO406&lt;&gt;"",'（別紙１）原油換算シート【計画用】'!AO406,"")</f>
        <v>九州エナジー(株)メニューB(残差)</v>
      </c>
      <c r="AP406" s="65">
        <f>+IF('（別紙１）原油換算シート【計画用】'!AP406&lt;&gt;"",'（別紙１）原油換算シート【計画用】'!AP406,"")</f>
        <v>2.1800000000000001E-4</v>
      </c>
      <c r="AQ406" s="1" t="str">
        <f>+IF('（別紙１）原油換算シート【計画用】'!AQ406&lt;&gt;"",'（別紙１）原油換算シート【計画用】'!AQ406,"")</f>
        <v/>
      </c>
    </row>
    <row r="407" spans="39:43">
      <c r="AM407" s="40">
        <f>+IF('（別紙１）原油換算シート【計画用】'!AM407&lt;&gt;"",'（別紙１）原油換算シート【計画用】'!AM407,"")</f>
        <v>393</v>
      </c>
      <c r="AN407" s="40" t="str">
        <f>+IF('（別紙１）原油換算シート【計画用】'!AN407&lt;&gt;"",'（別紙１）原油換算シート【計画用】'!AN407,"")</f>
        <v>A0150</v>
      </c>
      <c r="AO407" s="64" t="str">
        <f>+IF('（別紙１）原油換算シート【計画用】'!AO407&lt;&gt;"",'（別紙１）原油換算シート【計画用】'!AO407,"")</f>
        <v>九州エナジー(株)(参考値)事業者全体</v>
      </c>
      <c r="AP407" s="65">
        <f>+IF('（別紙１）原油換算シート【計画用】'!AP407&lt;&gt;"",'（別紙１）原油換算シート【計画用】'!AP407,"")</f>
        <v>2.13E-4</v>
      </c>
      <c r="AQ407" s="1" t="str">
        <f>+IF('（別紙１）原油換算シート【計画用】'!AQ407&lt;&gt;"",'（別紙１）原油換算シート【計画用】'!AQ407,"")</f>
        <v/>
      </c>
    </row>
    <row r="408" spans="39:43">
      <c r="AM408" s="40">
        <f>+IF('（別紙１）原油換算シート【計画用】'!AM408&lt;&gt;"",'（別紙１）原油換算シート【計画用】'!AM408,"")</f>
        <v>394</v>
      </c>
      <c r="AN408" s="40" t="str">
        <f>+IF('（別紙１）原油換算シート【計画用】'!AN408&lt;&gt;"",'（別紙１）原油換算シート【計画用】'!AN408,"")</f>
        <v>A0151</v>
      </c>
      <c r="AO408" s="64" t="str">
        <f>+IF('（別紙１）原油換算シート【計画用】'!AO408&lt;&gt;"",'（別紙１）原油換算シート【計画用】'!AO408,"")</f>
        <v>(株)トヨタエナジーソリューションズメニューA</v>
      </c>
      <c r="AP408" s="65">
        <f>+IF('（別紙１）原油換算シート【計画用】'!AP408&lt;&gt;"",'（別紙１）原油換算シート【計画用】'!AP408,"")</f>
        <v>0</v>
      </c>
      <c r="AQ408" s="1" t="str">
        <f>+IF('（別紙１）原油換算シート【計画用】'!AQ408&lt;&gt;"",'（別紙１）原油換算シート【計画用】'!AQ408,"")</f>
        <v/>
      </c>
    </row>
    <row r="409" spans="39:43">
      <c r="AM409" s="40">
        <f>+IF('（別紙１）原油換算シート【計画用】'!AM409&lt;&gt;"",'（別紙１）原油換算シート【計画用】'!AM409,"")</f>
        <v>395</v>
      </c>
      <c r="AN409" s="40" t="str">
        <f>+IF('（別紙１）原油換算シート【計画用】'!AN409&lt;&gt;"",'（別紙１）原油換算シート【計画用】'!AN409,"")</f>
        <v>A0151</v>
      </c>
      <c r="AO409" s="64" t="str">
        <f>+IF('（別紙１）原油換算シート【計画用】'!AO409&lt;&gt;"",'（別紙１）原油換算シート【計画用】'!AO409,"")</f>
        <v>(株)トヨタエナジーソリューションズメニューB(残差)</v>
      </c>
      <c r="AP409" s="65">
        <f>+IF('（別紙１）原油換算シート【計画用】'!AP409&lt;&gt;"",'（別紙１）原油換算シート【計画用】'!AP409,"")</f>
        <v>4.8999999999999998E-4</v>
      </c>
      <c r="AQ409" s="1" t="str">
        <f>+IF('（別紙１）原油換算シート【計画用】'!AQ409&lt;&gt;"",'（別紙１）原油換算シート【計画用】'!AQ409,"")</f>
        <v/>
      </c>
    </row>
    <row r="410" spans="39:43">
      <c r="AM410" s="40">
        <f>+IF('（別紙１）原油換算シート【計画用】'!AM410&lt;&gt;"",'（別紙１）原油換算シート【計画用】'!AM410,"")</f>
        <v>396</v>
      </c>
      <c r="AN410" s="40" t="str">
        <f>+IF('（別紙１）原油換算シート【計画用】'!AN410&lt;&gt;"",'（別紙１）原油換算シート【計画用】'!AN410,"")</f>
        <v>A0151</v>
      </c>
      <c r="AO410" s="64" t="str">
        <f>+IF('（別紙１）原油換算シート【計画用】'!AO410&lt;&gt;"",'（別紙１）原油換算シート【計画用】'!AO410,"")</f>
        <v>(株)トヨタエナジーソリューションズ(参考値)事業者全体</v>
      </c>
      <c r="AP410" s="65">
        <f>+IF('（別紙１）原油換算シート【計画用】'!AP410&lt;&gt;"",'（別紙１）原油換算シート【計画用】'!AP410,"")</f>
        <v>4.8299999999999998E-4</v>
      </c>
      <c r="AQ410" s="1" t="str">
        <f>+IF('（別紙１）原油換算シート【計画用】'!AQ410&lt;&gt;"",'（別紙１）原油換算シート【計画用】'!AQ410,"")</f>
        <v/>
      </c>
    </row>
    <row r="411" spans="39:43">
      <c r="AM411" s="40">
        <f>+IF('（別紙１）原油換算シート【計画用】'!AM411&lt;&gt;"",'（別紙１）原油換算シート【計画用】'!AM411,"")</f>
        <v>397</v>
      </c>
      <c r="AN411" s="40" t="str">
        <f>+IF('（別紙１）原油換算シート【計画用】'!AN411&lt;&gt;"",'（別紙１）原油換算シート【計画用】'!AN411,"")</f>
        <v>A0153</v>
      </c>
      <c r="AO411" s="64" t="str">
        <f>+IF('（別紙１）原油換算シート【計画用】'!AO411&lt;&gt;"",'（別紙１）原油換算シート【計画用】'!AO411,"")</f>
        <v>(株)エナリス・パワー・マーケティングメニューA</v>
      </c>
      <c r="AP411" s="65">
        <f>+IF('（別紙１）原油換算シート【計画用】'!AP411&lt;&gt;"",'（別紙１）原油換算シート【計画用】'!AP411,"")</f>
        <v>0</v>
      </c>
      <c r="AQ411" s="1" t="str">
        <f>+IF('（別紙１）原油換算シート【計画用】'!AQ411&lt;&gt;"",'（別紙１）原油換算シート【計画用】'!AQ411,"")</f>
        <v/>
      </c>
    </row>
    <row r="412" spans="39:43">
      <c r="AM412" s="40">
        <f>+IF('（別紙１）原油換算シート【計画用】'!AM412&lt;&gt;"",'（別紙１）原油換算シート【計画用】'!AM412,"")</f>
        <v>398</v>
      </c>
      <c r="AN412" s="40" t="str">
        <f>+IF('（別紙１）原油換算シート【計画用】'!AN412&lt;&gt;"",'（別紙１）原油換算シート【計画用】'!AN412,"")</f>
        <v>A0153</v>
      </c>
      <c r="AO412" s="64" t="str">
        <f>+IF('（別紙１）原油換算シート【計画用】'!AO412&lt;&gt;"",'（別紙１）原油換算シート【計画用】'!AO412,"")</f>
        <v>(株)エナリス・パワー・マーケティングメニューB</v>
      </c>
      <c r="AP412" s="65">
        <f>+IF('（別紙１）原油換算シート【計画用】'!AP412&lt;&gt;"",'（別紙１）原油換算シート【計画用】'!AP412,"")</f>
        <v>0</v>
      </c>
      <c r="AQ412" s="1" t="str">
        <f>+IF('（別紙１）原油換算シート【計画用】'!AQ412&lt;&gt;"",'（別紙１）原油換算シート【計画用】'!AQ412,"")</f>
        <v/>
      </c>
    </row>
    <row r="413" spans="39:43">
      <c r="AM413" s="40">
        <f>+IF('（別紙１）原油換算シート【計画用】'!AM413&lt;&gt;"",'（別紙１）原油換算シート【計画用】'!AM413,"")</f>
        <v>399</v>
      </c>
      <c r="AN413" s="40" t="str">
        <f>+IF('（別紙１）原油換算シート【計画用】'!AN413&lt;&gt;"",'（別紙１）原油換算シート【計画用】'!AN413,"")</f>
        <v>A0153</v>
      </c>
      <c r="AO413" s="64" t="str">
        <f>+IF('（別紙１）原油換算シート【計画用】'!AO413&lt;&gt;"",'（別紙１）原油換算シート【計画用】'!AO413,"")</f>
        <v>(株)エナリス・パワー・マーケティングメニューC</v>
      </c>
      <c r="AP413" s="65">
        <f>+IF('（別紙１）原油換算シート【計画用】'!AP413&lt;&gt;"",'（別紙１）原油換算シート【計画用】'!AP413,"")</f>
        <v>4.0000000000000002E-4</v>
      </c>
      <c r="AQ413" s="1" t="str">
        <f>+IF('（別紙１）原油換算シート【計画用】'!AQ413&lt;&gt;"",'（別紙１）原油換算シート【計画用】'!AQ413,"")</f>
        <v/>
      </c>
    </row>
    <row r="414" spans="39:43">
      <c r="AM414" s="40">
        <f>+IF('（別紙１）原油換算シート【計画用】'!AM414&lt;&gt;"",'（別紙１）原油換算シート【計画用】'!AM414,"")</f>
        <v>400</v>
      </c>
      <c r="AN414" s="40" t="str">
        <f>+IF('（別紙１）原油換算シート【計画用】'!AN414&lt;&gt;"",'（別紙１）原油換算シート【計画用】'!AN414,"")</f>
        <v>A0153</v>
      </c>
      <c r="AO414" s="64" t="str">
        <f>+IF('（別紙１）原油換算シート【計画用】'!AO414&lt;&gt;"",'（別紙１）原油換算シート【計画用】'!AO414,"")</f>
        <v>(株)エナリス・パワー・マーケティングメニューD</v>
      </c>
      <c r="AP414" s="65">
        <f>+IF('（別紙１）原油換算シート【計画用】'!AP414&lt;&gt;"",'（別紙１）原油換算シート【計画用】'!AP414,"")</f>
        <v>0</v>
      </c>
      <c r="AQ414" s="1" t="str">
        <f>+IF('（別紙１）原油換算シート【計画用】'!AQ414&lt;&gt;"",'（別紙１）原油換算シート【計画用】'!AQ414,"")</f>
        <v/>
      </c>
    </row>
    <row r="415" spans="39:43">
      <c r="AM415" s="40">
        <f>+IF('（別紙１）原油換算シート【計画用】'!AM415&lt;&gt;"",'（別紙１）原油換算シート【計画用】'!AM415,"")</f>
        <v>401</v>
      </c>
      <c r="AN415" s="40" t="str">
        <f>+IF('（別紙１）原油換算シート【計画用】'!AN415&lt;&gt;"",'（別紙１）原油換算シート【計画用】'!AN415,"")</f>
        <v>A0153</v>
      </c>
      <c r="AO415" s="64" t="str">
        <f>+IF('（別紙１）原油換算シート【計画用】'!AO415&lt;&gt;"",'（別紙１）原油換算シート【計画用】'!AO415,"")</f>
        <v>(株)エナリス・パワー・マーケティングメニューE(残差)</v>
      </c>
      <c r="AP415" s="65">
        <f>+IF('（別紙１）原油換算シート【計画用】'!AP415&lt;&gt;"",'（別紙１）原油換算シート【計画用】'!AP415,"")</f>
        <v>4.2200000000000001E-4</v>
      </c>
      <c r="AQ415" s="1" t="str">
        <f>+IF('（別紙１）原油換算シート【計画用】'!AQ415&lt;&gt;"",'（別紙１）原油換算シート【計画用】'!AQ415,"")</f>
        <v>※</v>
      </c>
    </row>
    <row r="416" spans="39:43">
      <c r="AM416" s="40">
        <f>+IF('（別紙１）原油換算シート【計画用】'!AM416&lt;&gt;"",'（別紙１）原油換算シート【計画用】'!AM416,"")</f>
        <v>402</v>
      </c>
      <c r="AN416" s="40" t="str">
        <f>+IF('（別紙１）原油換算シート【計画用】'!AN416&lt;&gt;"",'（別紙１）原油換算シート【計画用】'!AN416,"")</f>
        <v>A0153</v>
      </c>
      <c r="AO416" s="64" t="str">
        <f>+IF('（別紙１）原油換算シート【計画用】'!AO416&lt;&gt;"",'（別紙１）原油換算シート【計画用】'!AO416,"")</f>
        <v>(株)エナリス・パワー・マーケティング(参考値)事業者全体</v>
      </c>
      <c r="AP416" s="65">
        <f>+IF('（別紙１）原油換算シート【計画用】'!AP416&lt;&gt;"",'（別紙１）原油換算シート【計画用】'!AP416,"")</f>
        <v>4.57E-4</v>
      </c>
      <c r="AQ416" s="1" t="str">
        <f>+IF('（別紙１）原油換算シート【計画用】'!AQ416&lt;&gt;"",'（別紙１）原油換算シート【計画用】'!AQ416,"")</f>
        <v/>
      </c>
    </row>
    <row r="417" spans="39:43">
      <c r="AM417" s="40">
        <f>+IF('（別紙１）原油換算シート【計画用】'!AM417&lt;&gt;"",'（別紙１）原油換算シート【計画用】'!AM417,"")</f>
        <v>403</v>
      </c>
      <c r="AN417" s="40" t="str">
        <f>+IF('（別紙１）原油換算シート【計画用】'!AN417&lt;&gt;"",'（別紙１）原油換算シート【計画用】'!AN417,"")</f>
        <v>A0154</v>
      </c>
      <c r="AO417" s="64" t="str">
        <f>+IF('（別紙１）原油換算シート【計画用】'!AO417&lt;&gt;"",'（別紙１）原油換算シート【計画用】'!AO417,"")</f>
        <v>歌舞伎エナジー(株)</v>
      </c>
      <c r="AP417" s="65">
        <f>+IF('（別紙１）原油換算シート【計画用】'!AP417&lt;&gt;"",'（別紙１）原油換算シート【計画用】'!AP417,"")</f>
        <v>5.7700000000000004E-4</v>
      </c>
      <c r="AQ417" s="1" t="str">
        <f>+IF('（別紙１）原油換算シート【計画用】'!AQ417&lt;&gt;"",'（別紙１）原油換算シート【計画用】'!AQ417,"")</f>
        <v/>
      </c>
    </row>
    <row r="418" spans="39:43">
      <c r="AM418" s="40">
        <f>+IF('（別紙１）原油換算シート【計画用】'!AM418&lt;&gt;"",'（別紙１）原油換算シート【計画用】'!AM418,"")</f>
        <v>404</v>
      </c>
      <c r="AN418" s="40" t="str">
        <f>+IF('（別紙１）原油換算シート【計画用】'!AN418&lt;&gt;"",'（別紙１）原油換算シート【計画用】'!AN418,"")</f>
        <v>A0155</v>
      </c>
      <c r="AO418" s="64" t="str">
        <f>+IF('（別紙１）原油換算シート【計画用】'!AO418&lt;&gt;"",'（別紙１）原油換算シート【計画用】'!AO418,"")</f>
        <v>みやまスマートエネルギー(株)メニューA</v>
      </c>
      <c r="AP418" s="65">
        <f>+IF('（別紙１）原油換算シート【計画用】'!AP418&lt;&gt;"",'（別紙１）原油換算シート【計画用】'!AP418,"")</f>
        <v>0</v>
      </c>
      <c r="AQ418" s="1" t="str">
        <f>+IF('（別紙１）原油換算シート【計画用】'!AQ418&lt;&gt;"",'（別紙１）原油換算シート【計画用】'!AQ418,"")</f>
        <v/>
      </c>
    </row>
    <row r="419" spans="39:43">
      <c r="AM419" s="40">
        <f>+IF('（別紙１）原油換算シート【計画用】'!AM419&lt;&gt;"",'（別紙１）原油換算シート【計画用】'!AM419,"")</f>
        <v>405</v>
      </c>
      <c r="AN419" s="40" t="str">
        <f>+IF('（別紙１）原油換算シート【計画用】'!AN419&lt;&gt;"",'（別紙１）原油換算シート【計画用】'!AN419,"")</f>
        <v>A0155</v>
      </c>
      <c r="AO419" s="64" t="str">
        <f>+IF('（別紙１）原油換算シート【計画用】'!AO419&lt;&gt;"",'（別紙１）原油換算シート【計画用】'!AO419,"")</f>
        <v>みやまスマートエネルギー(株)メニューB(残差)</v>
      </c>
      <c r="AP419" s="65">
        <f>+IF('（別紙１）原油換算シート【計画用】'!AP419&lt;&gt;"",'（別紙１）原油換算シート【計画用】'!AP419,"")</f>
        <v>4.4499999999999997E-4</v>
      </c>
      <c r="AQ419" s="1" t="str">
        <f>+IF('（別紙１）原油換算シート【計画用】'!AQ419&lt;&gt;"",'（別紙１）原油換算シート【計画用】'!AQ419,"")</f>
        <v/>
      </c>
    </row>
    <row r="420" spans="39:43">
      <c r="AM420" s="40">
        <f>+IF('（別紙１）原油換算シート【計画用】'!AM420&lt;&gt;"",'（別紙１）原油換算シート【計画用】'!AM420,"")</f>
        <v>406</v>
      </c>
      <c r="AN420" s="40" t="str">
        <f>+IF('（別紙１）原油換算シート【計画用】'!AN420&lt;&gt;"",'（別紙１）原油換算シート【計画用】'!AN420,"")</f>
        <v>A0155</v>
      </c>
      <c r="AO420" s="64" t="str">
        <f>+IF('（別紙１）原油換算シート【計画用】'!AO420&lt;&gt;"",'（別紙１）原油換算シート【計画用】'!AO420,"")</f>
        <v>みやまスマートエネルギー(株)(参考値)事業者全体</v>
      </c>
      <c r="AP420" s="65">
        <f>+IF('（別紙１）原油換算シート【計画用】'!AP420&lt;&gt;"",'（別紙１）原油換算シート【計画用】'!AP420,"")</f>
        <v>4.37E-4</v>
      </c>
      <c r="AQ420" s="1" t="str">
        <f>+IF('（別紙１）原油換算シート【計画用】'!AQ420&lt;&gt;"",'（別紙１）原油換算シート【計画用】'!AQ420,"")</f>
        <v/>
      </c>
    </row>
    <row r="421" spans="39:43">
      <c r="AM421" s="40">
        <f>+IF('（別紙１）原油換算シート【計画用】'!AM421&lt;&gt;"",'（別紙１）原油換算シート【計画用】'!AM421,"")</f>
        <v>407</v>
      </c>
      <c r="AN421" s="40" t="str">
        <f>+IF('（別紙１）原油換算シート【計画用】'!AN421&lt;&gt;"",'（別紙１）原油換算シート【計画用】'!AN421,"")</f>
        <v>A0156</v>
      </c>
      <c r="AO421" s="64" t="str">
        <f>+IF('（別紙１）原油換算シート【計画用】'!AO421&lt;&gt;"",'（別紙１）原油換算シート【計画用】'!AO421,"")</f>
        <v>エフィシエント(株)</v>
      </c>
      <c r="AP421" s="65">
        <f>+IF('（別紙１）原油換算シート【計画用】'!AP421&lt;&gt;"",'（別紙１）原油換算シート【計画用】'!AP421,"")</f>
        <v>4.2200000000000001E-4</v>
      </c>
      <c r="AQ421" s="1" t="str">
        <f>+IF('（別紙１）原油換算シート【計画用】'!AQ421&lt;&gt;"",'（別紙１）原油換算シート【計画用】'!AQ421,"")</f>
        <v>※</v>
      </c>
    </row>
    <row r="422" spans="39:43">
      <c r="AM422" s="40">
        <f>+IF('（別紙１）原油換算シート【計画用】'!AM422&lt;&gt;"",'（別紙１）原油換算シート【計画用】'!AM422,"")</f>
        <v>408</v>
      </c>
      <c r="AN422" s="40" t="str">
        <f>+IF('（別紙１）原油換算シート【計画用】'!AN422&lt;&gt;"",'（別紙１）原油換算シート【計画用】'!AN422,"")</f>
        <v>A0157</v>
      </c>
      <c r="AO422" s="64" t="str">
        <f>+IF('（別紙１）原油換算シート【計画用】'!AO422&lt;&gt;"",'（別紙１）原油換算シート【計画用】'!AO422,"")</f>
        <v>(株)生活クラブエナジーメニューA</v>
      </c>
      <c r="AP422" s="65">
        <f>+IF('（別紙１）原油換算シート【計画用】'!AP422&lt;&gt;"",'（別紙１）原油換算シート【計画用】'!AP422,"")</f>
        <v>2.8299999999999999E-4</v>
      </c>
      <c r="AQ422" s="1" t="str">
        <f>+IF('（別紙１）原油換算シート【計画用】'!AQ422&lt;&gt;"",'（別紙１）原油換算シート【計画用】'!AQ422,"")</f>
        <v/>
      </c>
    </row>
    <row r="423" spans="39:43">
      <c r="AM423" s="40">
        <f>+IF('（別紙１）原油換算シート【計画用】'!AM423&lt;&gt;"",'（別紙１）原油換算シート【計画用】'!AM423,"")</f>
        <v>409</v>
      </c>
      <c r="AN423" s="40" t="str">
        <f>+IF('（別紙１）原油換算シート【計画用】'!AN423&lt;&gt;"",'（別紙１）原油換算シート【計画用】'!AN423,"")</f>
        <v>A0157</v>
      </c>
      <c r="AO423" s="64" t="str">
        <f>+IF('（別紙１）原油換算シート【計画用】'!AO423&lt;&gt;"",'（別紙１）原油換算シート【計画用】'!AO423,"")</f>
        <v>(株)生活クラブエナジーメニューB</v>
      </c>
      <c r="AP423" s="65">
        <f>+IF('（別紙１）原油換算シート【計画用】'!AP423&lt;&gt;"",'（別紙１）原油換算シート【計画用】'!AP423,"")</f>
        <v>0</v>
      </c>
      <c r="AQ423" s="1" t="str">
        <f>+IF('（別紙１）原油換算シート【計画用】'!AQ423&lt;&gt;"",'（別紙１）原油換算シート【計画用】'!AQ423,"")</f>
        <v/>
      </c>
    </row>
    <row r="424" spans="39:43">
      <c r="AM424" s="40">
        <f>+IF('（別紙１）原油換算シート【計画用】'!AM424&lt;&gt;"",'（別紙１）原油換算シート【計画用】'!AM424,"")</f>
        <v>410</v>
      </c>
      <c r="AN424" s="40" t="str">
        <f>+IF('（別紙１）原油換算シート【計画用】'!AN424&lt;&gt;"",'（別紙１）原油換算シート【計画用】'!AN424,"")</f>
        <v>A0157</v>
      </c>
      <c r="AO424" s="64" t="str">
        <f>+IF('（別紙１）原油換算シート【計画用】'!AO424&lt;&gt;"",'（別紙１）原油換算シート【計画用】'!AO424,"")</f>
        <v>(株)生活クラブエナジーメニューC(残差)</v>
      </c>
      <c r="AP424" s="65">
        <f>+IF('（別紙１）原油換算シート【計画用】'!AP424&lt;&gt;"",'（別紙１）原油換算シート【計画用】'!AP424,"")</f>
        <v>5.5500000000000005E-4</v>
      </c>
      <c r="AQ424" s="1" t="str">
        <f>+IF('（別紙１）原油換算シート【計画用】'!AQ424&lt;&gt;"",'（別紙１）原油換算シート【計画用】'!AQ424,"")</f>
        <v/>
      </c>
    </row>
    <row r="425" spans="39:43">
      <c r="AM425" s="40">
        <f>+IF('（別紙１）原油換算シート【計画用】'!AM425&lt;&gt;"",'（別紙１）原油換算シート【計画用】'!AM425,"")</f>
        <v>411</v>
      </c>
      <c r="AN425" s="40" t="str">
        <f>+IF('（別紙１）原油換算シート【計画用】'!AN425&lt;&gt;"",'（別紙１）原油換算シート【計画用】'!AN425,"")</f>
        <v>A0157</v>
      </c>
      <c r="AO425" s="64" t="str">
        <f>+IF('（別紙１）原油換算シート【計画用】'!AO425&lt;&gt;"",'（別紙１）原油換算シート【計画用】'!AO425,"")</f>
        <v>(株)生活クラブエナジー(参考値)事業者全体</v>
      </c>
      <c r="AP425" s="65">
        <f>+IF('（別紙１）原油換算シート【計画用】'!AP425&lt;&gt;"",'（別紙１）原油換算シート【計画用】'!AP425,"")</f>
        <v>5.2099999999999998E-4</v>
      </c>
      <c r="AQ425" s="1" t="str">
        <f>+IF('（別紙１）原油換算シート【計画用】'!AQ425&lt;&gt;"",'（別紙１）原油換算シート【計画用】'!AQ425,"")</f>
        <v/>
      </c>
    </row>
    <row r="426" spans="39:43">
      <c r="AM426" s="40">
        <f>+IF('（別紙１）原油換算シート【計画用】'!AM426&lt;&gt;"",'（別紙１）原油換算シート【計画用】'!AM426,"")</f>
        <v>412</v>
      </c>
      <c r="AN426" s="40" t="str">
        <f>+IF('（別紙１）原油換算シート【計画用】'!AN426&lt;&gt;"",'（別紙１）原油換算シート【計画用】'!AN426,"")</f>
        <v>A0158</v>
      </c>
      <c r="AO426" s="64" t="str">
        <f>+IF('（別紙１）原油換算シート【計画用】'!AO426&lt;&gt;"",'（別紙１）原油換算シート【計画用】'!AO426,"")</f>
        <v>生活協同組合コープこうべメニューA</v>
      </c>
      <c r="AP426" s="65">
        <f>+IF('（別紙１）原油換算シート【計画用】'!AP426&lt;&gt;"",'（別紙１）原油換算シート【計画用】'!AP426,"")</f>
        <v>3.8699999999999997E-4</v>
      </c>
      <c r="AQ426" s="1" t="str">
        <f>+IF('（別紙１）原油換算シート【計画用】'!AQ426&lt;&gt;"",'（別紙１）原油換算シート【計画用】'!AQ426,"")</f>
        <v/>
      </c>
    </row>
    <row r="427" spans="39:43">
      <c r="AM427" s="40">
        <f>+IF('（別紙１）原油換算シート【計画用】'!AM427&lt;&gt;"",'（別紙１）原油換算シート【計画用】'!AM427,"")</f>
        <v>413</v>
      </c>
      <c r="AN427" s="40" t="str">
        <f>+IF('（別紙１）原油換算シート【計画用】'!AN427&lt;&gt;"",'（別紙１）原油換算シート【計画用】'!AN427,"")</f>
        <v>A0158</v>
      </c>
      <c r="AO427" s="64" t="str">
        <f>+IF('（別紙１）原油換算シート【計画用】'!AO427&lt;&gt;"",'（別紙１）原油換算シート【計画用】'!AO427,"")</f>
        <v>生活協同組合コープこうべメニューB</v>
      </c>
      <c r="AP427" s="65">
        <f>+IF('（別紙１）原油換算シート【計画用】'!AP427&lt;&gt;"",'（別紙１）原油換算シート【計画用】'!AP427,"")</f>
        <v>3.6299999999999999E-4</v>
      </c>
      <c r="AQ427" s="1" t="str">
        <f>+IF('（別紙１）原油換算シート【計画用】'!AQ427&lt;&gt;"",'（別紙１）原油換算シート【計画用】'!AQ427,"")</f>
        <v/>
      </c>
    </row>
    <row r="428" spans="39:43">
      <c r="AM428" s="40">
        <f>+IF('（別紙１）原油換算シート【計画用】'!AM428&lt;&gt;"",'（別紙１）原油換算シート【計画用】'!AM428,"")</f>
        <v>414</v>
      </c>
      <c r="AN428" s="40" t="str">
        <f>+IF('（別紙１）原油換算シート【計画用】'!AN428&lt;&gt;"",'（別紙１）原油換算シート【計画用】'!AN428,"")</f>
        <v>A0158</v>
      </c>
      <c r="AO428" s="64" t="str">
        <f>+IF('（別紙１）原油換算シート【計画用】'!AO428&lt;&gt;"",'（別紙１）原油換算シート【計画用】'!AO428,"")</f>
        <v>生活協同組合コープこうべメニューC(残差)</v>
      </c>
      <c r="AP428" s="65">
        <f>+IF('（別紙１）原油換算シート【計画用】'!AP428&lt;&gt;"",'（別紙１）原油換算シート【計画用】'!AP428,"")</f>
        <v>3.9500000000000001E-4</v>
      </c>
      <c r="AQ428" s="1" t="str">
        <f>+IF('（別紙１）原油換算シート【計画用】'!AQ428&lt;&gt;"",'（別紙１）原油換算シート【計画用】'!AQ428,"")</f>
        <v/>
      </c>
    </row>
    <row r="429" spans="39:43">
      <c r="AM429" s="40">
        <f>+IF('（別紙１）原油換算シート【計画用】'!AM429&lt;&gt;"",'（別紙１）原油換算シート【計画用】'!AM429,"")</f>
        <v>415</v>
      </c>
      <c r="AN429" s="40" t="str">
        <f>+IF('（別紙１）原油換算シート【計画用】'!AN429&lt;&gt;"",'（別紙１）原油換算シート【計画用】'!AN429,"")</f>
        <v>A0158</v>
      </c>
      <c r="AO429" s="64" t="str">
        <f>+IF('（別紙１）原油換算シート【計画用】'!AO429&lt;&gt;"",'（別紙１）原油換算シート【計画用】'!AO429,"")</f>
        <v>生活協同組合コープこうべ(参考値)事業者全体</v>
      </c>
      <c r="AP429" s="65">
        <f>+IF('（別紙１）原油換算シート【計画用】'!AP429&lt;&gt;"",'（別紙１）原油換算シート【計画用】'!AP429,"")</f>
        <v>3.8699999999999997E-4</v>
      </c>
      <c r="AQ429" s="1" t="str">
        <f>+IF('（別紙１）原油換算シート【計画用】'!AQ429&lt;&gt;"",'（別紙１）原油換算シート【計画用】'!AQ429,"")</f>
        <v/>
      </c>
    </row>
    <row r="430" spans="39:43">
      <c r="AM430" s="40">
        <f>+IF('（別紙１）原油換算シート【計画用】'!AM430&lt;&gt;"",'（別紙１）原油換算シート【計画用】'!AM430,"")</f>
        <v>416</v>
      </c>
      <c r="AN430" s="40" t="str">
        <f>+IF('（別紙１）原油換算シート【計画用】'!AN430&lt;&gt;"",'（別紙１）原油換算シート【計画用】'!AN430,"")</f>
        <v>A0159</v>
      </c>
      <c r="AO430" s="64" t="str">
        <f>+IF('（別紙１）原油換算シート【計画用】'!AO430&lt;&gt;"",'（別紙１）原油換算シート【計画用】'!AO430,"")</f>
        <v>(株)シーエナジー</v>
      </c>
      <c r="AP430" s="65">
        <f>+IF('（別紙１）原油換算シート【計画用】'!AP430&lt;&gt;"",'（別紙１）原油換算シート【計画用】'!AP430,"")</f>
        <v>4.1899999999999999E-4</v>
      </c>
      <c r="AQ430" s="1" t="str">
        <f>+IF('（別紙１）原油換算シート【計画用】'!AQ430&lt;&gt;"",'（別紙１）原油換算シート【計画用】'!AQ430,"")</f>
        <v/>
      </c>
    </row>
    <row r="431" spans="39:43">
      <c r="AM431" s="40">
        <f>+IF('（別紙１）原油換算シート【計画用】'!AM431&lt;&gt;"",'（別紙１）原油換算シート【計画用】'!AM431,"")</f>
        <v>417</v>
      </c>
      <c r="AN431" s="40" t="str">
        <f>+IF('（別紙１）原油換算シート【計画用】'!AN431&lt;&gt;"",'（別紙１）原油換算シート【計画用】'!AN431,"")</f>
        <v>A0160</v>
      </c>
      <c r="AO431" s="64" t="str">
        <f>+IF('（別紙１）原油換算シート【計画用】'!AO431&lt;&gt;"",'（別紙１）原油換算シート【計画用】'!AO431,"")</f>
        <v>角栄ガス(株)</v>
      </c>
      <c r="AP431" s="65">
        <f>+IF('（別紙１）原油換算シート【計画用】'!AP431&lt;&gt;"",'（別紙１）原油換算シート【計画用】'!AP431,"")</f>
        <v>4.1899999999999999E-4</v>
      </c>
      <c r="AQ431" s="1" t="str">
        <f>+IF('（別紙１）原油換算シート【計画用】'!AQ431&lt;&gt;"",'（別紙１）原油換算シート【計画用】'!AQ431,"")</f>
        <v/>
      </c>
    </row>
    <row r="432" spans="39:43">
      <c r="AM432" s="40">
        <f>+IF('（別紙１）原油換算シート【計画用】'!AM432&lt;&gt;"",'（別紙１）原油換算シート【計画用】'!AM432,"")</f>
        <v>418</v>
      </c>
      <c r="AN432" s="40" t="str">
        <f>+IF('（別紙１）原油換算シート【計画用】'!AN432&lt;&gt;"",'（別紙１）原油換算シート【計画用】'!AN432,"")</f>
        <v>A0161</v>
      </c>
      <c r="AO432" s="64" t="str">
        <f>+IF('（別紙１）原油換算シート【計画用】'!AO432&lt;&gt;"",'（別紙１）原油換算シート【計画用】'!AO432,"")</f>
        <v>京葉瓦斯(株)メニューA</v>
      </c>
      <c r="AP432" s="65">
        <f>+IF('（別紙１）原油換算シート【計画用】'!AP432&lt;&gt;"",'（別紙１）原油換算シート【計画用】'!AP432,"")</f>
        <v>0</v>
      </c>
      <c r="AQ432" s="1" t="str">
        <f>+IF('（別紙１）原油換算シート【計画用】'!AQ432&lt;&gt;"",'（別紙１）原油換算シート【計画用】'!AQ432,"")</f>
        <v/>
      </c>
    </row>
    <row r="433" spans="39:43">
      <c r="AM433" s="40">
        <f>+IF('（別紙１）原油換算シート【計画用】'!AM433&lt;&gt;"",'（別紙１）原油換算シート【計画用】'!AM433,"")</f>
        <v>419</v>
      </c>
      <c r="AN433" s="40" t="str">
        <f>+IF('（別紙１）原油換算シート【計画用】'!AN433&lt;&gt;"",'（別紙１）原油換算シート【計画用】'!AN433,"")</f>
        <v>A0161</v>
      </c>
      <c r="AO433" s="64" t="str">
        <f>+IF('（別紙１）原油換算シート【計画用】'!AO433&lt;&gt;"",'（別紙１）原油換算シート【計画用】'!AO433,"")</f>
        <v>京葉瓦斯(株)メニューB(残差)</v>
      </c>
      <c r="AP433" s="65">
        <f>+IF('（別紙１）原油換算シート【計画用】'!AP433&lt;&gt;"",'（別紙１）原油換算シート【計画用】'!AP433,"")</f>
        <v>5.4600000000000004E-4</v>
      </c>
      <c r="AQ433" s="1" t="str">
        <f>+IF('（別紙１）原油換算シート【計画用】'!AQ433&lt;&gt;"",'（別紙１）原油換算シート【計画用】'!AQ433,"")</f>
        <v/>
      </c>
    </row>
    <row r="434" spans="39:43">
      <c r="AM434" s="40">
        <f>+IF('（別紙１）原油換算シート【計画用】'!AM434&lt;&gt;"",'（別紙１）原油換算シート【計画用】'!AM434,"")</f>
        <v>420</v>
      </c>
      <c r="AN434" s="40" t="str">
        <f>+IF('（別紙１）原油換算シート【計画用】'!AN434&lt;&gt;"",'（別紙１）原油換算シート【計画用】'!AN434,"")</f>
        <v>A0161</v>
      </c>
      <c r="AO434" s="64" t="str">
        <f>+IF('（別紙１）原油換算シート【計画用】'!AO434&lt;&gt;"",'（別紙１）原油換算シート【計画用】'!AO434,"")</f>
        <v>京葉瓦斯(株)(参考値)事業者全体</v>
      </c>
      <c r="AP434" s="65">
        <f>+IF('（別紙１）原油換算シート【計画用】'!AP434&lt;&gt;"",'（別紙１）原油換算シート【計画用】'!AP434,"")</f>
        <v>5.4100000000000003E-4</v>
      </c>
      <c r="AQ434" s="1" t="str">
        <f>+IF('（別紙１）原油換算シート【計画用】'!AQ434&lt;&gt;"",'（別紙１）原油換算シート【計画用】'!AQ434,"")</f>
        <v/>
      </c>
    </row>
    <row r="435" spans="39:43">
      <c r="AM435" s="40">
        <f>+IF('（別紙１）原油換算シート【計画用】'!AM435&lt;&gt;"",'（別紙１）原油換算シート【計画用】'!AM435,"")</f>
        <v>421</v>
      </c>
      <c r="AN435" s="40" t="str">
        <f>+IF('（別紙１）原油換算シート【計画用】'!AN435&lt;&gt;"",'（別紙１）原油換算シート【計画用】'!AN435,"")</f>
        <v>A0162</v>
      </c>
      <c r="AO435" s="64" t="str">
        <f>+IF('（別紙１）原油換算シート【計画用】'!AO435&lt;&gt;"",'（別紙１）原油換算シート【計画用】'!AO435,"")</f>
        <v>TOPPANホールディングス(株)メニューA</v>
      </c>
      <c r="AP435" s="65">
        <f>+IF('（別紙１）原油換算シート【計画用】'!AP435&lt;&gt;"",'（別紙１）原油換算シート【計画用】'!AP435,"")</f>
        <v>8.3999999999999995E-5</v>
      </c>
      <c r="AQ435" s="1" t="str">
        <f>+IF('（別紙１）原油換算シート【計画用】'!AQ435&lt;&gt;"",'（別紙１）原油換算シート【計画用】'!AQ435,"")</f>
        <v/>
      </c>
    </row>
    <row r="436" spans="39:43">
      <c r="AM436" s="40">
        <f>+IF('（別紙１）原油換算シート【計画用】'!AM436&lt;&gt;"",'（別紙１）原油換算シート【計画用】'!AM436,"")</f>
        <v>422</v>
      </c>
      <c r="AN436" s="40" t="str">
        <f>+IF('（別紙１）原油換算シート【計画用】'!AN436&lt;&gt;"",'（別紙１）原油換算シート【計画用】'!AN436,"")</f>
        <v>A0162</v>
      </c>
      <c r="AO436" s="64" t="str">
        <f>+IF('（別紙１）原油換算シート【計画用】'!AO436&lt;&gt;"",'（別紙１）原油換算シート【計画用】'!AO436,"")</f>
        <v>TOPPANホールディングス(株)メニューB</v>
      </c>
      <c r="AP436" s="65">
        <f>+IF('（別紙１）原油換算シート【計画用】'!AP436&lt;&gt;"",'（別紙１）原油換算シート【計画用】'!AP436,"")</f>
        <v>1.7200000000000001E-4</v>
      </c>
      <c r="AQ436" s="1" t="str">
        <f>+IF('（別紙１）原油換算シート【計画用】'!AQ436&lt;&gt;"",'（別紙１）原油換算シート【計画用】'!AQ436,"")</f>
        <v/>
      </c>
    </row>
    <row r="437" spans="39:43">
      <c r="AM437" s="40">
        <f>+IF('（別紙１）原油換算シート【計画用】'!AM437&lt;&gt;"",'（別紙１）原油換算シート【計画用】'!AM437,"")</f>
        <v>423</v>
      </c>
      <c r="AN437" s="40" t="str">
        <f>+IF('（別紙１）原油換算シート【計画用】'!AN437&lt;&gt;"",'（別紙１）原油換算シート【計画用】'!AN437,"")</f>
        <v>A0162</v>
      </c>
      <c r="AO437" s="64" t="str">
        <f>+IF('（別紙１）原油換算シート【計画用】'!AO437&lt;&gt;"",'（別紙１）原油換算シート【計画用】'!AO437,"")</f>
        <v>TOPPANホールディングス(株)メニューC</v>
      </c>
      <c r="AP437" s="65">
        <f>+IF('（別紙１）原油換算シート【計画用】'!AP437&lt;&gt;"",'（別紙１）原油換算シート【計画用】'!AP437,"")</f>
        <v>1.8000000000000001E-4</v>
      </c>
      <c r="AQ437" s="1" t="str">
        <f>+IF('（別紙１）原油換算シート【計画用】'!AQ437&lt;&gt;"",'（別紙１）原油換算シート【計画用】'!AQ437,"")</f>
        <v/>
      </c>
    </row>
    <row r="438" spans="39:43">
      <c r="AM438" s="40">
        <f>+IF('（別紙１）原油換算シート【計画用】'!AM438&lt;&gt;"",'（別紙１）原油換算シート【計画用】'!AM438,"")</f>
        <v>424</v>
      </c>
      <c r="AN438" s="40" t="str">
        <f>+IF('（別紙１）原油換算シート【計画用】'!AN438&lt;&gt;"",'（別紙１）原油換算シート【計画用】'!AN438,"")</f>
        <v>A0162</v>
      </c>
      <c r="AO438" s="64" t="str">
        <f>+IF('（別紙１）原油換算シート【計画用】'!AO438&lt;&gt;"",'（別紙１）原油換算シート【計画用】'!AO438,"")</f>
        <v>TOPPANホールディングス(株)メニューD(残差)</v>
      </c>
      <c r="AP438" s="65">
        <f>+IF('（別紙１）原油換算シート【計画用】'!AP438&lt;&gt;"",'（別紙１）原油換算シート【計画用】'!AP438,"")</f>
        <v>5.04E-4</v>
      </c>
      <c r="AQ438" s="1" t="str">
        <f>+IF('（別紙１）原油換算シート【計画用】'!AQ438&lt;&gt;"",'（別紙１）原油換算シート【計画用】'!AQ438,"")</f>
        <v/>
      </c>
    </row>
    <row r="439" spans="39:43">
      <c r="AM439" s="40">
        <f>+IF('（別紙１）原油換算シート【計画用】'!AM439&lt;&gt;"",'（別紙１）原油換算シート【計画用】'!AM439,"")</f>
        <v>425</v>
      </c>
      <c r="AN439" s="40" t="str">
        <f>+IF('（別紙１）原油換算シート【計画用】'!AN439&lt;&gt;"",'（別紙１）原油換算シート【計画用】'!AN439,"")</f>
        <v>A0162</v>
      </c>
      <c r="AO439" s="64" t="str">
        <f>+IF('（別紙１）原油換算シート【計画用】'!AO439&lt;&gt;"",'（別紙１）原油換算シート【計画用】'!AO439,"")</f>
        <v>TOPPANホールディングス(株)(参考値)事業者全体</v>
      </c>
      <c r="AP439" s="65">
        <f>+IF('（別紙１）原油換算シート【計画用】'!AP439&lt;&gt;"",'（別紙１）原油換算シート【計画用】'!AP439,"")</f>
        <v>4.5399999999999998E-4</v>
      </c>
      <c r="AQ439" s="1" t="str">
        <f>+IF('（別紙１）原油換算シート【計画用】'!AQ439&lt;&gt;"",'（別紙１）原油換算シート【計画用】'!AQ439,"")</f>
        <v/>
      </c>
    </row>
    <row r="440" spans="39:43">
      <c r="AM440" s="40">
        <f>+IF('（別紙１）原油換算シート【計画用】'!AM440&lt;&gt;"",'（別紙１）原油換算シート【計画用】'!AM440,"")</f>
        <v>426</v>
      </c>
      <c r="AN440" s="40" t="str">
        <f>+IF('（別紙１）原油換算シート【計画用】'!AN440&lt;&gt;"",'（別紙１）原油換算シート【計画用】'!AN440,"")</f>
        <v>A0163</v>
      </c>
      <c r="AO440" s="64" t="str">
        <f>+IF('（別紙１）原油換算シート【計画用】'!AO440&lt;&gt;"",'（別紙１）原油換算シート【計画用】'!AO440,"")</f>
        <v>伊勢崎ガス(株)メニューA</v>
      </c>
      <c r="AP440" s="65">
        <f>+IF('（別紙１）原油換算シート【計画用】'!AP440&lt;&gt;"",'（別紙１）原油換算シート【計画用】'!AP440,"")</f>
        <v>0</v>
      </c>
      <c r="AQ440" s="1" t="str">
        <f>+IF('（別紙１）原油換算シート【計画用】'!AQ440&lt;&gt;"",'（別紙１）原油換算シート【計画用】'!AQ440,"")</f>
        <v/>
      </c>
    </row>
    <row r="441" spans="39:43">
      <c r="AM441" s="40">
        <f>+IF('（別紙１）原油換算シート【計画用】'!AM441&lt;&gt;"",'（別紙１）原油換算シート【計画用】'!AM441,"")</f>
        <v>427</v>
      </c>
      <c r="AN441" s="40" t="str">
        <f>+IF('（別紙１）原油換算シート【計画用】'!AN441&lt;&gt;"",'（別紙１）原油換算シート【計画用】'!AN441,"")</f>
        <v>A0163</v>
      </c>
      <c r="AO441" s="64" t="str">
        <f>+IF('（別紙１）原油換算シート【計画用】'!AO441&lt;&gt;"",'（別紙１）原油換算シート【計画用】'!AO441,"")</f>
        <v>伊勢崎ガス(株)メニューB(残差)</v>
      </c>
      <c r="AP441" s="65">
        <f>+IF('（別紙１）原油換算シート【計画用】'!AP441&lt;&gt;"",'（別紙１）原油換算シート【計画用】'!AP441,"")</f>
        <v>4.2000000000000002E-4</v>
      </c>
      <c r="AQ441" s="1" t="str">
        <f>+IF('（別紙１）原油換算シート【計画用】'!AQ441&lt;&gt;"",'（別紙１）原油換算シート【計画用】'!AQ441,"")</f>
        <v/>
      </c>
    </row>
    <row r="442" spans="39:43">
      <c r="AM442" s="40">
        <f>+IF('（別紙１）原油換算シート【計画用】'!AM442&lt;&gt;"",'（別紙１）原油換算シート【計画用】'!AM442,"")</f>
        <v>428</v>
      </c>
      <c r="AN442" s="40" t="str">
        <f>+IF('（別紙１）原油換算シート【計画用】'!AN442&lt;&gt;"",'（別紙１）原油換算シート【計画用】'!AN442,"")</f>
        <v>A0163</v>
      </c>
      <c r="AO442" s="64" t="str">
        <f>+IF('（別紙１）原油換算シート【計画用】'!AO442&lt;&gt;"",'（別紙１）原油換算シート【計画用】'!AO442,"")</f>
        <v>伊勢崎ガス(株)(参考値)事業者全体</v>
      </c>
      <c r="AP442" s="65">
        <f>+IF('（別紙１）原油換算シート【計画用】'!AP442&lt;&gt;"",'（別紙１）原油換算シート【計画用】'!AP442,"")</f>
        <v>4.1300000000000001E-4</v>
      </c>
      <c r="AQ442" s="1" t="str">
        <f>+IF('（別紙１）原油換算シート【計画用】'!AQ442&lt;&gt;"",'（別紙１）原油換算シート【計画用】'!AQ442,"")</f>
        <v/>
      </c>
    </row>
    <row r="443" spans="39:43">
      <c r="AM443" s="40">
        <f>+IF('（別紙１）原油換算シート【計画用】'!AM443&lt;&gt;"",'（別紙１）原油換算シート【計画用】'!AM443,"")</f>
        <v>429</v>
      </c>
      <c r="AN443" s="40" t="str">
        <f>+IF('（別紙１）原油換算シート【計画用】'!AN443&lt;&gt;"",'（別紙１）原油換算シート【計画用】'!AN443,"")</f>
        <v>A0164</v>
      </c>
      <c r="AO443" s="64" t="str">
        <f>+IF('（別紙１）原油換算シート【計画用】'!AO443&lt;&gt;"",'（別紙１）原油換算シート【計画用】'!AO443,"")</f>
        <v>キヤノンマーケティングジャパン(株)</v>
      </c>
      <c r="AP443" s="65">
        <f>+IF('（別紙１）原油換算シート【計画用】'!AP443&lt;&gt;"",'（別紙１）原油換算シート【計画用】'!AP443,"")</f>
        <v>4.1899999999999999E-4</v>
      </c>
      <c r="AQ443" s="1" t="str">
        <f>+IF('（別紙１）原油換算シート【計画用】'!AQ443&lt;&gt;"",'（別紙１）原油換算シート【計画用】'!AQ443,"")</f>
        <v/>
      </c>
    </row>
    <row r="444" spans="39:43">
      <c r="AM444" s="40">
        <f>+IF('（別紙１）原油換算シート【計画用】'!AM444&lt;&gt;"",'（別紙１）原油換算シート【計画用】'!AM444,"")</f>
        <v>430</v>
      </c>
      <c r="AN444" s="40" t="str">
        <f>+IF('（別紙１）原油換算シート【計画用】'!AN444&lt;&gt;"",'（別紙１）原油換算シート【計画用】'!AN444,"")</f>
        <v>A0165</v>
      </c>
      <c r="AO444" s="64" t="str">
        <f>+IF('（別紙１）原油換算シート【計画用】'!AO444&lt;&gt;"",'（別紙１）原油換算シート【計画用】'!AO444,"")</f>
        <v>(株)とっとり市民電力メニューA</v>
      </c>
      <c r="AP444" s="65">
        <f>+IF('（別紙１）原油換算シート【計画用】'!AP444&lt;&gt;"",'（別紙１）原油換算シート【計画用】'!AP444,"")</f>
        <v>0</v>
      </c>
      <c r="AQ444" s="1" t="str">
        <f>+IF('（別紙１）原油換算シート【計画用】'!AQ444&lt;&gt;"",'（別紙１）原油換算シート【計画用】'!AQ444,"")</f>
        <v/>
      </c>
    </row>
    <row r="445" spans="39:43">
      <c r="AM445" s="40">
        <f>+IF('（別紙１）原油換算シート【計画用】'!AM445&lt;&gt;"",'（別紙１）原油換算シート【計画用】'!AM445,"")</f>
        <v>431</v>
      </c>
      <c r="AN445" s="40" t="str">
        <f>+IF('（別紙１）原油換算シート【計画用】'!AN445&lt;&gt;"",'（別紙１）原油換算シート【計画用】'!AN445,"")</f>
        <v>A0165</v>
      </c>
      <c r="AO445" s="64" t="str">
        <f>+IF('（別紙１）原油換算シート【計画用】'!AO445&lt;&gt;"",'（別紙１）原油換算シート【計画用】'!AO445,"")</f>
        <v>(株)とっとり市民電力メニューB(残差)</v>
      </c>
      <c r="AP445" s="65">
        <f>+IF('（別紙１）原油換算シート【計画用】'!AP445&lt;&gt;"",'（別紙１）原油換算シート【計画用】'!AP445,"")</f>
        <v>2.9599999999999998E-4</v>
      </c>
      <c r="AQ445" s="1" t="str">
        <f>+IF('（別紙１）原油換算シート【計画用】'!AQ445&lt;&gt;"",'（別紙１）原油換算シート【計画用】'!AQ445,"")</f>
        <v/>
      </c>
    </row>
    <row r="446" spans="39:43">
      <c r="AM446" s="40">
        <f>+IF('（別紙１）原油換算シート【計画用】'!AM446&lt;&gt;"",'（別紙１）原油換算シート【計画用】'!AM446,"")</f>
        <v>432</v>
      </c>
      <c r="AN446" s="40" t="str">
        <f>+IF('（別紙１）原油換算シート【計画用】'!AN446&lt;&gt;"",'（別紙１）原油換算シート【計画用】'!AN446,"")</f>
        <v>A0165</v>
      </c>
      <c r="AO446" s="64" t="str">
        <f>+IF('（別紙１）原油換算シート【計画用】'!AO446&lt;&gt;"",'（別紙１）原油換算シート【計画用】'!AO446,"")</f>
        <v>(株)とっとり市民電力(参考値)事業者全体</v>
      </c>
      <c r="AP446" s="65">
        <f>+IF('（別紙１）原油換算シート【計画用】'!AP446&lt;&gt;"",'（別紙１）原油換算シート【計画用】'!AP446,"")</f>
        <v>2.9100000000000003E-4</v>
      </c>
      <c r="AQ446" s="1" t="str">
        <f>+IF('（別紙１）原油換算シート【計画用】'!AQ446&lt;&gt;"",'（別紙１）原油換算シート【計画用】'!AQ446,"")</f>
        <v/>
      </c>
    </row>
    <row r="447" spans="39:43">
      <c r="AM447" s="40">
        <f>+IF('（別紙１）原油換算シート【計画用】'!AM447&lt;&gt;"",'（別紙１）原油換算シート【計画用】'!AM447,"")</f>
        <v>433</v>
      </c>
      <c r="AN447" s="40" t="str">
        <f>+IF('（別紙１）原油換算シート【計画用】'!AN447&lt;&gt;"",'（別紙１）原油換算シート【計画用】'!AN447,"")</f>
        <v>A0166</v>
      </c>
      <c r="AO447" s="64" t="str">
        <f>+IF('（別紙１）原油換算シート【計画用】'!AO447&lt;&gt;"",'（別紙１）原油換算シート【計画用】'!AO447,"")</f>
        <v>(株)エクスゲート(旧：(株)イーエムアイ)</v>
      </c>
      <c r="AP447" s="65">
        <f>+IF('（別紙１）原油換算シート【計画用】'!AP447&lt;&gt;"",'（別紙１）原油換算シート【計画用】'!AP447,"")</f>
        <v>7.1599999999999995E-4</v>
      </c>
      <c r="AQ447" s="1" t="str">
        <f>+IF('（別紙１）原油換算シート【計画用】'!AQ447&lt;&gt;"",'（別紙１）原油換算シート【計画用】'!AQ447,"")</f>
        <v/>
      </c>
    </row>
    <row r="448" spans="39:43">
      <c r="AM448" s="40">
        <f>+IF('（別紙１）原油換算シート【計画用】'!AM448&lt;&gt;"",'（別紙１）原油換算シート【計画用】'!AM448,"")</f>
        <v>434</v>
      </c>
      <c r="AN448" s="40" t="str">
        <f>+IF('（別紙１）原油換算シート【計画用】'!AN448&lt;&gt;"",'（別紙１）原油換算シート【計画用】'!AN448,"")</f>
        <v>A0167</v>
      </c>
      <c r="AO448" s="64" t="str">
        <f>+IF('（別紙１）原油換算シート【計画用】'!AO448&lt;&gt;"",'（別紙１）原油換算シート【計画用】'!AO448,"")</f>
        <v>佐野瓦斯(株)メニューA</v>
      </c>
      <c r="AP448" s="65">
        <f>+IF('（別紙１）原油換算シート【計画用】'!AP448&lt;&gt;"",'（別紙１）原油換算シート【計画用】'!AP448,"")</f>
        <v>0</v>
      </c>
      <c r="AQ448" s="1" t="str">
        <f>+IF('（別紙１）原油換算シート【計画用】'!AQ448&lt;&gt;"",'（別紙１）原油換算シート【計画用】'!AQ448,"")</f>
        <v/>
      </c>
    </row>
    <row r="449" spans="39:43">
      <c r="AM449" s="40">
        <f>+IF('（別紙１）原油換算シート【計画用】'!AM449&lt;&gt;"",'（別紙１）原油換算シート【計画用】'!AM449,"")</f>
        <v>435</v>
      </c>
      <c r="AN449" s="40" t="str">
        <f>+IF('（別紙１）原油換算シート【計画用】'!AN449&lt;&gt;"",'（別紙１）原油換算シート【計画用】'!AN449,"")</f>
        <v>A0167</v>
      </c>
      <c r="AO449" s="64" t="str">
        <f>+IF('（別紙１）原油換算シート【計画用】'!AO449&lt;&gt;"",'（別紙１）原油換算シート【計画用】'!AO449,"")</f>
        <v>佐野瓦斯(株)メニューB(残差)</v>
      </c>
      <c r="AP449" s="65">
        <f>+IF('（別紙１）原油換算シート【計画用】'!AP449&lt;&gt;"",'（別紙１）原油換算シート【計画用】'!AP449,"")</f>
        <v>4.0999999999999999E-4</v>
      </c>
      <c r="AQ449" s="1" t="str">
        <f>+IF('（別紙１）原油換算シート【計画用】'!AQ449&lt;&gt;"",'（別紙１）原油換算シート【計画用】'!AQ449,"")</f>
        <v/>
      </c>
    </row>
    <row r="450" spans="39:43">
      <c r="AM450" s="40">
        <f>+IF('（別紙１）原油換算シート【計画用】'!AM450&lt;&gt;"",'（別紙１）原油換算シート【計画用】'!AM450,"")</f>
        <v>436</v>
      </c>
      <c r="AN450" s="40" t="str">
        <f>+IF('（別紙１）原油換算シート【計画用】'!AN450&lt;&gt;"",'（別紙１）原油換算シート【計画用】'!AN450,"")</f>
        <v>A0167</v>
      </c>
      <c r="AO450" s="64" t="str">
        <f>+IF('（別紙１）原油換算シート【計画用】'!AO450&lt;&gt;"",'（別紙１）原油換算シート【計画用】'!AO450,"")</f>
        <v>佐野瓦斯(株)(参考値)事業者全体</v>
      </c>
      <c r="AP450" s="65">
        <f>+IF('（別紙１）原油換算シート【計画用】'!AP450&lt;&gt;"",'（別紙１）原油換算シート【計画用】'!AP450,"")</f>
        <v>3.8299999999999999E-4</v>
      </c>
      <c r="AQ450" s="1" t="str">
        <f>+IF('（別紙１）原油換算シート【計画用】'!AQ450&lt;&gt;"",'（別紙１）原油換算シート【計画用】'!AQ450,"")</f>
        <v/>
      </c>
    </row>
    <row r="451" spans="39:43">
      <c r="AM451" s="40">
        <f>+IF('（別紙１）原油換算シート【計画用】'!AM451&lt;&gt;"",'（別紙１）原油換算シート【計画用】'!AM451,"")</f>
        <v>437</v>
      </c>
      <c r="AN451" s="40" t="str">
        <f>+IF('（別紙１）原油換算シート【計画用】'!AN451&lt;&gt;"",'（別紙１）原油換算シート【計画用】'!AN451,"")</f>
        <v>A0168</v>
      </c>
      <c r="AO451" s="64" t="str">
        <f>+IF('（別紙１）原油換算シート【計画用】'!AO451&lt;&gt;"",'（別紙１）原油換算シート【計画用】'!AO451,"")</f>
        <v>桐生瓦斯(株)</v>
      </c>
      <c r="AP451" s="65">
        <f>+IF('（別紙１）原油換算シート【計画用】'!AP451&lt;&gt;"",'（別紙１）原油換算シート【計画用】'!AP451,"")</f>
        <v>4.1899999999999999E-4</v>
      </c>
      <c r="AQ451" s="1" t="str">
        <f>+IF('（別紙１）原油換算シート【計画用】'!AQ451&lt;&gt;"",'（別紙１）原油換算シート【計画用】'!AQ451,"")</f>
        <v/>
      </c>
    </row>
    <row r="452" spans="39:43">
      <c r="AM452" s="40">
        <f>+IF('（別紙１）原油換算シート【計画用】'!AM452&lt;&gt;"",'（別紙１）原油換算シート【計画用】'!AM452,"")</f>
        <v>438</v>
      </c>
      <c r="AN452" s="40" t="str">
        <f>+IF('（別紙１）原油換算シート【計画用】'!AN452&lt;&gt;"",'（別紙１）原油換算シート【計画用】'!AN452,"")</f>
        <v>A0169</v>
      </c>
      <c r="AO452" s="64" t="str">
        <f>+IF('（別紙１）原油換算シート【計画用】'!AO452&lt;&gt;"",'（別紙１）原油換算シート【計画用】'!AO452,"")</f>
        <v>森の電力(株)メニューA</v>
      </c>
      <c r="AP452" s="65">
        <f>+IF('（別紙１）原油換算シート【計画用】'!AP452&lt;&gt;"",'（別紙１）原油換算シート【計画用】'!AP452,"")</f>
        <v>0</v>
      </c>
      <c r="AQ452" s="1" t="str">
        <f>+IF('（別紙１）原油換算シート【計画用】'!AQ452&lt;&gt;"",'（別紙１）原油換算シート【計画用】'!AQ452,"")</f>
        <v/>
      </c>
    </row>
    <row r="453" spans="39:43">
      <c r="AM453" s="40">
        <f>+IF('（別紙１）原油換算シート【計画用】'!AM453&lt;&gt;"",'（別紙１）原油換算シート【計画用】'!AM453,"")</f>
        <v>439</v>
      </c>
      <c r="AN453" s="40" t="str">
        <f>+IF('（別紙１）原油換算シート【計画用】'!AN453&lt;&gt;"",'（別紙１）原油換算シート【計画用】'!AN453,"")</f>
        <v>A0169</v>
      </c>
      <c r="AO453" s="64" t="str">
        <f>+IF('（別紙１）原油換算シート【計画用】'!AO453&lt;&gt;"",'（別紙１）原油換算シート【計画用】'!AO453,"")</f>
        <v>森の電力(株)メニューB(残差)</v>
      </c>
      <c r="AP453" s="65">
        <f>+IF('（別紙１）原油換算シート【計画用】'!AP453&lt;&gt;"",'（別紙１）原油換算シート【計画用】'!AP453,"")</f>
        <v>5.8399999999999999E-4</v>
      </c>
      <c r="AQ453" s="1" t="str">
        <f>+IF('（別紙１）原油換算シート【計画用】'!AQ453&lt;&gt;"",'（別紙１）原油換算シート【計画用】'!AQ453,"")</f>
        <v/>
      </c>
    </row>
    <row r="454" spans="39:43">
      <c r="AM454" s="40">
        <f>+IF('（別紙１）原油換算シート【計画用】'!AM454&lt;&gt;"",'（別紙１）原油換算シート【計画用】'!AM454,"")</f>
        <v>440</v>
      </c>
      <c r="AN454" s="40" t="str">
        <f>+IF('（別紙１）原油換算シート【計画用】'!AN454&lt;&gt;"",'（別紙１）原油換算シート【計画用】'!AN454,"")</f>
        <v>A0169</v>
      </c>
      <c r="AO454" s="64" t="str">
        <f>+IF('（別紙１）原油換算シート【計画用】'!AO454&lt;&gt;"",'（別紙１）原油換算シート【計画用】'!AO454,"")</f>
        <v>森の電力(株)(参考値)事業者全体</v>
      </c>
      <c r="AP454" s="65">
        <f>+IF('（別紙１）原油換算シート【計画用】'!AP454&lt;&gt;"",'（別紙１）原油換算シート【計画用】'!AP454,"")</f>
        <v>0</v>
      </c>
      <c r="AQ454" s="1" t="str">
        <f>+IF('（別紙１）原油換算シート【計画用】'!AQ454&lt;&gt;"",'（別紙１）原油換算シート【計画用】'!AQ454,"")</f>
        <v/>
      </c>
    </row>
    <row r="455" spans="39:43">
      <c r="AM455" s="40">
        <f>+IF('（別紙１）原油換算シート【計画用】'!AM455&lt;&gt;"",'（別紙１）原油換算シート【計画用】'!AM455,"")</f>
        <v>441</v>
      </c>
      <c r="AN455" s="40" t="str">
        <f>+IF('（別紙１）原油換算シート【計画用】'!AN455&lt;&gt;"",'（別紙１）原油換算シート【計画用】'!AN455,"")</f>
        <v>A0170</v>
      </c>
      <c r="AO455" s="64" t="str">
        <f>+IF('（別紙１）原油換算シート【計画用】'!AO455&lt;&gt;"",'（別紙１）原油換算シート【計画用】'!AO455,"")</f>
        <v>大和ハウス工業(株)メニューA</v>
      </c>
      <c r="AP455" s="65">
        <f>+IF('（別紙１）原油換算シート【計画用】'!AP455&lt;&gt;"",'（別紙１）原油換算シート【計画用】'!AP455,"")</f>
        <v>0</v>
      </c>
      <c r="AQ455" s="1" t="str">
        <f>+IF('（別紙１）原油換算シート【計画用】'!AQ455&lt;&gt;"",'（別紙１）原油換算シート【計画用】'!AQ455,"")</f>
        <v/>
      </c>
    </row>
    <row r="456" spans="39:43">
      <c r="AM456" s="40">
        <f>+IF('（別紙１）原油換算シート【計画用】'!AM456&lt;&gt;"",'（別紙１）原油換算シート【計画用】'!AM456,"")</f>
        <v>442</v>
      </c>
      <c r="AN456" s="40" t="str">
        <f>+IF('（別紙１）原油換算シート【計画用】'!AN456&lt;&gt;"",'（別紙１）原油換算シート【計画用】'!AN456,"")</f>
        <v>A0170</v>
      </c>
      <c r="AO456" s="64" t="str">
        <f>+IF('（別紙１）原油換算シート【計画用】'!AO456&lt;&gt;"",'（別紙１）原油換算シート【計画用】'!AO456,"")</f>
        <v>大和ハウス工業(株)メニューB</v>
      </c>
      <c r="AP456" s="65">
        <f>+IF('（別紙１）原油換算シート【計画用】'!AP456&lt;&gt;"",'（別紙１）原油換算シート【計画用】'!AP456,"")</f>
        <v>0</v>
      </c>
      <c r="AQ456" s="1" t="str">
        <f>+IF('（別紙１）原油換算シート【計画用】'!AQ456&lt;&gt;"",'（別紙１）原油換算シート【計画用】'!AQ456,"")</f>
        <v/>
      </c>
    </row>
    <row r="457" spans="39:43">
      <c r="AM457" s="40">
        <f>+IF('（別紙１）原油換算シート【計画用】'!AM457&lt;&gt;"",'（別紙１）原油換算シート【計画用】'!AM457,"")</f>
        <v>443</v>
      </c>
      <c r="AN457" s="40" t="str">
        <f>+IF('（別紙１）原油換算シート【計画用】'!AN457&lt;&gt;"",'（別紙１）原油換算シート【計画用】'!AN457,"")</f>
        <v>A0170</v>
      </c>
      <c r="AO457" s="64" t="str">
        <f>+IF('（別紙１）原油換算シート【計画用】'!AO457&lt;&gt;"",'（別紙１）原油換算シート【計画用】'!AO457,"")</f>
        <v>大和ハウス工業(株)メニューC</v>
      </c>
      <c r="AP457" s="65">
        <f>+IF('（別紙１）原油換算シート【計画用】'!AP457&lt;&gt;"",'（別紙１）原油換算シート【計画用】'!AP457,"")</f>
        <v>7.8999999999999996E-5</v>
      </c>
      <c r="AQ457" s="1" t="str">
        <f>+IF('（別紙１）原油換算シート【計画用】'!AQ457&lt;&gt;"",'（別紙１）原油換算シート【計画用】'!AQ457,"")</f>
        <v/>
      </c>
    </row>
    <row r="458" spans="39:43">
      <c r="AM458" s="40">
        <f>+IF('（別紙１）原油換算シート【計画用】'!AM458&lt;&gt;"",'（別紙１）原油換算シート【計画用】'!AM458,"")</f>
        <v>444</v>
      </c>
      <c r="AN458" s="40" t="str">
        <f>+IF('（別紙１）原油換算シート【計画用】'!AN458&lt;&gt;"",'（別紙１）原油換算シート【計画用】'!AN458,"")</f>
        <v>A0170</v>
      </c>
      <c r="AO458" s="64" t="str">
        <f>+IF('（別紙１）原油換算シート【計画用】'!AO458&lt;&gt;"",'（別紙１）原油換算シート【計画用】'!AO458,"")</f>
        <v>大和ハウス工業(株)メニューD</v>
      </c>
      <c r="AP458" s="65">
        <f>+IF('（別紙１）原油換算シート【計画用】'!AP458&lt;&gt;"",'（別紙１）原油換算シート【計画用】'!AP458,"")</f>
        <v>2.5500000000000002E-4</v>
      </c>
      <c r="AQ458" s="1" t="str">
        <f>+IF('（別紙１）原油換算シート【計画用】'!AQ458&lt;&gt;"",'（別紙１）原油換算シート【計画用】'!AQ458,"")</f>
        <v/>
      </c>
    </row>
    <row r="459" spans="39:43">
      <c r="AM459" s="40">
        <f>+IF('（別紙１）原油換算シート【計画用】'!AM459&lt;&gt;"",'（別紙１）原油換算シート【計画用】'!AM459,"")</f>
        <v>445</v>
      </c>
      <c r="AN459" s="40" t="str">
        <f>+IF('（別紙１）原油換算シート【計画用】'!AN459&lt;&gt;"",'（別紙１）原油換算シート【計画用】'!AN459,"")</f>
        <v>A0170</v>
      </c>
      <c r="AO459" s="64" t="str">
        <f>+IF('（別紙１）原油換算シート【計画用】'!AO459&lt;&gt;"",'（別紙１）原油換算シート【計画用】'!AO459,"")</f>
        <v>大和ハウス工業(株)メニューE</v>
      </c>
      <c r="AP459" s="65">
        <f>+IF('（別紙１）原油換算シート【計画用】'!AP459&lt;&gt;"",'（別紙１）原油換算シート【計画用】'!AP459,"")</f>
        <v>2.7500000000000002E-4</v>
      </c>
      <c r="AQ459" s="1" t="str">
        <f>+IF('（別紙１）原油換算シート【計画用】'!AQ459&lt;&gt;"",'（別紙１）原油換算シート【計画用】'!AQ459,"")</f>
        <v/>
      </c>
    </row>
    <row r="460" spans="39:43">
      <c r="AM460" s="40">
        <f>+IF('（別紙１）原油換算シート【計画用】'!AM460&lt;&gt;"",'（別紙１）原油換算シート【計画用】'!AM460,"")</f>
        <v>446</v>
      </c>
      <c r="AN460" s="40" t="str">
        <f>+IF('（別紙１）原油換算シート【計画用】'!AN460&lt;&gt;"",'（別紙１）原油換算シート【計画用】'!AN460,"")</f>
        <v>A0170</v>
      </c>
      <c r="AO460" s="64" t="str">
        <f>+IF('（別紙１）原油換算シート【計画用】'!AO460&lt;&gt;"",'（別紙１）原油換算シート【計画用】'!AO460,"")</f>
        <v>大和ハウス工業(株)メニューF(残差)</v>
      </c>
      <c r="AP460" s="65">
        <f>+IF('（別紙１）原油換算シート【計画用】'!AP460&lt;&gt;"",'（別紙１）原油換算シート【計画用】'!AP460,"")</f>
        <v>3.7800000000000003E-4</v>
      </c>
      <c r="AQ460" s="1" t="str">
        <f>+IF('（別紙１）原油換算シート【計画用】'!AQ460&lt;&gt;"",'（別紙１）原油換算シート【計画用】'!AQ460,"")</f>
        <v/>
      </c>
    </row>
    <row r="461" spans="39:43">
      <c r="AM461" s="40">
        <f>+IF('（別紙１）原油換算シート【計画用】'!AM461&lt;&gt;"",'（別紙１）原油換算シート【計画用】'!AM461,"")</f>
        <v>447</v>
      </c>
      <c r="AN461" s="40" t="str">
        <f>+IF('（別紙１）原油換算シート【計画用】'!AN461&lt;&gt;"",'（別紙１）原油換算シート【計画用】'!AN461,"")</f>
        <v>A0170</v>
      </c>
      <c r="AO461" s="64" t="str">
        <f>+IF('（別紙１）原油換算シート【計画用】'!AO461&lt;&gt;"",'（別紙１）原油換算シート【計画用】'!AO461,"")</f>
        <v>大和ハウス工業(株)(参考値)事業者全体</v>
      </c>
      <c r="AP461" s="65">
        <f>+IF('（別紙１）原油換算シート【計画用】'!AP461&lt;&gt;"",'（別紙１）原油換算シート【計画用】'!AP461,"")</f>
        <v>3.2499999999999999E-4</v>
      </c>
      <c r="AQ461" s="1" t="str">
        <f>+IF('（別紙１）原油換算シート【計画用】'!AQ461&lt;&gt;"",'（別紙１）原油換算シート【計画用】'!AQ461,"")</f>
        <v/>
      </c>
    </row>
    <row r="462" spans="39:43">
      <c r="AM462" s="40">
        <f>+IF('（別紙１）原油換算シート【計画用】'!AM462&lt;&gt;"",'（別紙１）原油換算シート【計画用】'!AM462,"")</f>
        <v>448</v>
      </c>
      <c r="AN462" s="40" t="str">
        <f>+IF('（別紙１）原油換算シート【計画用】'!AN462&lt;&gt;"",'（別紙１）原油換算シート【計画用】'!AN462,"")</f>
        <v>A0172</v>
      </c>
      <c r="AO462" s="64" t="str">
        <f>+IF('（別紙１）原油換算シート【計画用】'!AO462&lt;&gt;"",'（別紙１）原油換算シート【計画用】'!AO462,"")</f>
        <v>HTBエナジー(株)メニューA</v>
      </c>
      <c r="AP462" s="65">
        <f>+IF('（別紙１）原油換算シート【計画用】'!AP462&lt;&gt;"",'（別紙１）原油換算シート【計画用】'!AP462,"")</f>
        <v>0</v>
      </c>
      <c r="AQ462" s="1" t="str">
        <f>+IF('（別紙１）原油換算シート【計画用】'!AQ462&lt;&gt;"",'（別紙１）原油換算シート【計画用】'!AQ462,"")</f>
        <v/>
      </c>
    </row>
    <row r="463" spans="39:43">
      <c r="AM463" s="40">
        <f>+IF('（別紙１）原油換算シート【計画用】'!AM463&lt;&gt;"",'（別紙１）原油換算シート【計画用】'!AM463,"")</f>
        <v>449</v>
      </c>
      <c r="AN463" s="40" t="str">
        <f>+IF('（別紙１）原油換算シート【計画用】'!AN463&lt;&gt;"",'（別紙１）原油換算シート【計画用】'!AN463,"")</f>
        <v>A0172</v>
      </c>
      <c r="AO463" s="64" t="str">
        <f>+IF('（別紙１）原油換算シート【計画用】'!AO463&lt;&gt;"",'（別紙１）原油換算シート【計画用】'!AO463,"")</f>
        <v>HTBエナジー(株)メニューB(残差)</v>
      </c>
      <c r="AP463" s="65">
        <f>+IF('（別紙１）原油換算シート【計画用】'!AP463&lt;&gt;"",'（別紙１）原油換算シート【計画用】'!AP463,"")</f>
        <v>3.9599999999999998E-4</v>
      </c>
      <c r="AQ463" s="1" t="str">
        <f>+IF('（別紙１）原油換算シート【計画用】'!AQ463&lt;&gt;"",'（別紙１）原油換算シート【計画用】'!AQ463,"")</f>
        <v/>
      </c>
    </row>
    <row r="464" spans="39:43">
      <c r="AM464" s="40">
        <f>+IF('（別紙１）原油換算シート【計画用】'!AM464&lt;&gt;"",'（別紙１）原油換算シート【計画用】'!AM464,"")</f>
        <v>450</v>
      </c>
      <c r="AN464" s="40" t="str">
        <f>+IF('（別紙１）原油換算シート【計画用】'!AN464&lt;&gt;"",'（別紙１）原油換算シート【計画用】'!AN464,"")</f>
        <v>A0172</v>
      </c>
      <c r="AO464" s="64" t="str">
        <f>+IF('（別紙１）原油換算シート【計画用】'!AO464&lt;&gt;"",'（別紙１）原油換算シート【計画用】'!AO464,"")</f>
        <v>HTBエナジー(株)(参考値)事業者全体</v>
      </c>
      <c r="AP464" s="65">
        <f>+IF('（別紙１）原油換算シート【計画用】'!AP464&lt;&gt;"",'（別紙１）原油換算シート【計画用】'!AP464,"")</f>
        <v>3.6299999999999999E-4</v>
      </c>
      <c r="AQ464" s="1" t="str">
        <f>+IF('（別紙１）原油換算シート【計画用】'!AQ464&lt;&gt;"",'（別紙１）原油換算シート【計画用】'!AQ464,"")</f>
        <v/>
      </c>
    </row>
    <row r="465" spans="39:43">
      <c r="AM465" s="40">
        <f>+IF('（別紙１）原油換算シート【計画用】'!AM465&lt;&gt;"",'（別紙１）原油換算シート【計画用】'!AM465,"")</f>
        <v>451</v>
      </c>
      <c r="AN465" s="40" t="str">
        <f>+IF('（別紙１）原油換算シート【計画用】'!AN465&lt;&gt;"",'（別紙１）原油換算シート【計画用】'!AN465,"")</f>
        <v>A0173</v>
      </c>
      <c r="AO465" s="64" t="str">
        <f>+IF('（別紙１）原油換算シート【計画用】'!AO465&lt;&gt;"",'（別紙１）原油換算シート【計画用】'!AO465,"")</f>
        <v>(株)アシストワンエナジー</v>
      </c>
      <c r="AP465" s="65">
        <f>+IF('（別紙１）原油換算シート【計画用】'!AP465&lt;&gt;"",'（別紙１）原油換算シート【計画用】'!AP465,"")</f>
        <v>6.1600000000000001E-4</v>
      </c>
      <c r="AQ465" s="1" t="str">
        <f>+IF('（別紙１）原油換算シート【計画用】'!AQ465&lt;&gt;"",'（別紙１）原油換算シート【計画用】'!AQ465,"")</f>
        <v/>
      </c>
    </row>
    <row r="466" spans="39:43">
      <c r="AM466" s="40">
        <f>+IF('（別紙１）原油換算シート【計画用】'!AM466&lt;&gt;"",'（別紙１）原油換算シート【計画用】'!AM466,"")</f>
        <v>452</v>
      </c>
      <c r="AN466" s="40" t="str">
        <f>+IF('（別紙１）原油換算シート【計画用】'!AN466&lt;&gt;"",'（別紙１）原油換算シート【計画用】'!AN466,"")</f>
        <v>A0175</v>
      </c>
      <c r="AO466" s="64" t="str">
        <f>+IF('（別紙１）原油換算シート【計画用】'!AO466&lt;&gt;"",'（別紙１）原油換算シート【計画用】'!AO466,"")</f>
        <v>(株)フソウ・エナジー</v>
      </c>
      <c r="AP466" s="65">
        <f>+IF('（別紙１）原油換算シート【計画用】'!AP466&lt;&gt;"",'（別紙１）原油換算シート【計画用】'!AP466,"")</f>
        <v>6.4800000000000003E-4</v>
      </c>
      <c r="AQ466" s="1" t="str">
        <f>+IF('（別紙１）原油換算シート【計画用】'!AQ466&lt;&gt;"",'（別紙１）原油換算シート【計画用】'!AQ466,"")</f>
        <v/>
      </c>
    </row>
    <row r="467" spans="39:43">
      <c r="AM467" s="40">
        <f>+IF('（別紙１）原油換算シート【計画用】'!AM467&lt;&gt;"",'（別紙１）原油換算シート【計画用】'!AM467,"")</f>
        <v>453</v>
      </c>
      <c r="AN467" s="40" t="str">
        <f>+IF('（別紙１）原油換算シート【計画用】'!AN467&lt;&gt;"",'（別紙１）原油換算シート【計画用】'!AN467,"")</f>
        <v>A0177</v>
      </c>
      <c r="AO467" s="64" t="str">
        <f>+IF('（別紙１）原油換算シート【計画用】'!AO467&lt;&gt;"",'（別紙１）原油換算シート【計画用】'!AO467,"")</f>
        <v>湘南電力(株)メニューA</v>
      </c>
      <c r="AP467" s="65">
        <f>+IF('（別紙１）原油換算シート【計画用】'!AP467&lt;&gt;"",'（別紙１）原油換算シート【計画用】'!AP467,"")</f>
        <v>0</v>
      </c>
      <c r="AQ467" s="1" t="str">
        <f>+IF('（別紙１）原油換算シート【計画用】'!AQ467&lt;&gt;"",'（別紙１）原油換算シート【計画用】'!AQ467,"")</f>
        <v/>
      </c>
    </row>
    <row r="468" spans="39:43">
      <c r="AM468" s="40">
        <f>+IF('（別紙１）原油換算シート【計画用】'!AM468&lt;&gt;"",'（別紙１）原油換算シート【計画用】'!AM468,"")</f>
        <v>454</v>
      </c>
      <c r="AN468" s="40" t="str">
        <f>+IF('（別紙１）原油換算シート【計画用】'!AN468&lt;&gt;"",'（別紙１）原油換算シート【計画用】'!AN468,"")</f>
        <v>A0177</v>
      </c>
      <c r="AO468" s="64" t="str">
        <f>+IF('（別紙１）原油換算シート【計画用】'!AO468&lt;&gt;"",'（別紙１）原油換算シート【計画用】'!AO468,"")</f>
        <v>湘南電力(株)メニューB(残差)</v>
      </c>
      <c r="AP468" s="65">
        <f>+IF('（別紙１）原油換算シート【計画用】'!AP468&lt;&gt;"",'（別紙１）原油換算シート【計画用】'!AP468,"")</f>
        <v>5.4699999999999996E-4</v>
      </c>
      <c r="AQ468" s="1" t="str">
        <f>+IF('（別紙１）原油換算シート【計画用】'!AQ468&lt;&gt;"",'（別紙１）原油換算シート【計画用】'!AQ468,"")</f>
        <v/>
      </c>
    </row>
    <row r="469" spans="39:43">
      <c r="AM469" s="40">
        <f>+IF('（別紙１）原油換算シート【計画用】'!AM469&lt;&gt;"",'（別紙１）原油換算シート【計画用】'!AM469,"")</f>
        <v>455</v>
      </c>
      <c r="AN469" s="40" t="str">
        <f>+IF('（別紙１）原油換算シート【計画用】'!AN469&lt;&gt;"",'（別紙１）原油換算シート【計画用】'!AN469,"")</f>
        <v>A0177</v>
      </c>
      <c r="AO469" s="64" t="str">
        <f>+IF('（別紙１）原油換算シート【計画用】'!AO469&lt;&gt;"",'（別紙１）原油換算シート【計画用】'!AO469,"")</f>
        <v>湘南電力(株)(参考値)事業者全体</v>
      </c>
      <c r="AP469" s="65">
        <f>+IF('（別紙１）原油換算シート【計画用】'!AP469&lt;&gt;"",'（別紙１）原油換算シート【計画用】'!AP469,"")</f>
        <v>5.0600000000000005E-4</v>
      </c>
      <c r="AQ469" s="1" t="str">
        <f>+IF('（別紙１）原油換算シート【計画用】'!AQ469&lt;&gt;"",'（別紙１）原油換算シート【計画用】'!AQ469,"")</f>
        <v/>
      </c>
    </row>
    <row r="470" spans="39:43">
      <c r="AM470" s="40">
        <f>+IF('（別紙１）原油換算シート【計画用】'!AM470&lt;&gt;"",'（別紙１）原油換算シート【計画用】'!AM470,"")</f>
        <v>456</v>
      </c>
      <c r="AN470" s="40" t="str">
        <f>+IF('（別紙１）原油換算シート【計画用】'!AN470&lt;&gt;"",'（別紙１）原油換算シート【計画用】'!AN470,"")</f>
        <v>A0178</v>
      </c>
      <c r="AO470" s="64" t="str">
        <f>+IF('（別紙１）原油換算シート【計画用】'!AO470&lt;&gt;"",'（別紙１）原油換算シート【計画用】'!AO470,"")</f>
        <v>大東建託パートナーズ(株)</v>
      </c>
      <c r="AP470" s="65">
        <f>+IF('（別紙１）原油換算シート【計画用】'!AP470&lt;&gt;"",'（別紙１）原油換算シート【計画用】'!AP470,"")</f>
        <v>5.7600000000000001E-4</v>
      </c>
      <c r="AQ470" s="1" t="str">
        <f>+IF('（別紙１）原油換算シート【計画用】'!AQ470&lt;&gt;"",'（別紙１）原油換算シート【計画用】'!AQ470,"")</f>
        <v/>
      </c>
    </row>
    <row r="471" spans="39:43">
      <c r="AM471" s="40">
        <f>+IF('（別紙１）原油換算シート【計画用】'!AM471&lt;&gt;"",'（別紙１）原油換算シート【計画用】'!AM471,"")</f>
        <v>457</v>
      </c>
      <c r="AN471" s="40" t="str">
        <f>+IF('（別紙１）原油換算シート【計画用】'!AN471&lt;&gt;"",'（別紙１）原油換算シート【計画用】'!AN471,"")</f>
        <v>A0179</v>
      </c>
      <c r="AO471" s="64" t="str">
        <f>+IF('（別紙１）原油換算シート【計画用】'!AO471&lt;&gt;"",'（別紙１）原油換算シート【計画用】'!AO471,"")</f>
        <v>Japan電力(株)メニューA</v>
      </c>
      <c r="AP471" s="65">
        <f>+IF('（別紙１）原油換算シート【計画用】'!AP471&lt;&gt;"",'（別紙１）原油換算シート【計画用】'!AP471,"")</f>
        <v>0</v>
      </c>
      <c r="AQ471" s="1" t="str">
        <f>+IF('（別紙１）原油換算シート【計画用】'!AQ471&lt;&gt;"",'（別紙１）原油換算シート【計画用】'!AQ471,"")</f>
        <v/>
      </c>
    </row>
    <row r="472" spans="39:43">
      <c r="AM472" s="40">
        <f>+IF('（別紙１）原油換算シート【計画用】'!AM472&lt;&gt;"",'（別紙１）原油換算シート【計画用】'!AM472,"")</f>
        <v>458</v>
      </c>
      <c r="AN472" s="40" t="str">
        <f>+IF('（別紙１）原油換算シート【計画用】'!AN472&lt;&gt;"",'（別紙１）原油換算シート【計画用】'!AN472,"")</f>
        <v>A0179</v>
      </c>
      <c r="AO472" s="64" t="str">
        <f>+IF('（別紙１）原油換算シート【計画用】'!AO472&lt;&gt;"",'（別紙１）原油換算シート【計画用】'!AO472,"")</f>
        <v>Japan電力(株)メニューB(残差)</v>
      </c>
      <c r="AP472" s="65">
        <f>+IF('（別紙１）原油換算シート【計画用】'!AP472&lt;&gt;"",'（別紙１）原油換算シート【計画用】'!AP472,"")</f>
        <v>4.2099999999999999E-4</v>
      </c>
      <c r="AQ472" s="1" t="str">
        <f>+IF('（別紙１）原油換算シート【計画用】'!AQ472&lt;&gt;"",'（別紙１）原油換算シート【計画用】'!AQ472,"")</f>
        <v/>
      </c>
    </row>
    <row r="473" spans="39:43">
      <c r="AM473" s="40">
        <f>+IF('（別紙１）原油換算シート【計画用】'!AM473&lt;&gt;"",'（別紙１）原油換算シート【計画用】'!AM473,"")</f>
        <v>459</v>
      </c>
      <c r="AN473" s="40" t="str">
        <f>+IF('（別紙１）原油換算シート【計画用】'!AN473&lt;&gt;"",'（別紙１）原油換算シート【計画用】'!AN473,"")</f>
        <v>A0179</v>
      </c>
      <c r="AO473" s="64" t="str">
        <f>+IF('（別紙１）原油換算シート【計画用】'!AO473&lt;&gt;"",'（別紙１）原油換算シート【計画用】'!AO473,"")</f>
        <v>Japan電力(株)(参考値)事業者全体</v>
      </c>
      <c r="AP473" s="65">
        <f>+IF('（別紙１）原油換算シート【計画用】'!AP473&lt;&gt;"",'（別紙１）原油換算シート【計画用】'!AP473,"")</f>
        <v>3.9199999999999999E-4</v>
      </c>
      <c r="AQ473" s="1" t="str">
        <f>+IF('（別紙１）原油換算シート【計画用】'!AQ473&lt;&gt;"",'（別紙１）原油換算シート【計画用】'!AQ473,"")</f>
        <v/>
      </c>
    </row>
    <row r="474" spans="39:43">
      <c r="AM474" s="40">
        <f>+IF('（別紙１）原油換算シート【計画用】'!AM474&lt;&gt;"",'（別紙１）原油換算シート【計画用】'!AM474,"")</f>
        <v>460</v>
      </c>
      <c r="AN474" s="40" t="str">
        <f>+IF('（別紙１）原油換算シート【計画用】'!AN474&lt;&gt;"",'（別紙１）原油換算シート【計画用】'!AN474,"")</f>
        <v>A0180</v>
      </c>
      <c r="AO474" s="64" t="str">
        <f>+IF('（別紙１）原油換算シート【計画用】'!AO474&lt;&gt;"",'（別紙１）原油換算シート【計画用】'!AO474,"")</f>
        <v>電源開発(株)メニューA</v>
      </c>
      <c r="AP474" s="65">
        <f>+IF('（別紙１）原油換算シート【計画用】'!AP474&lt;&gt;"",'（別紙１）原油換算シート【計画用】'!AP474,"")</f>
        <v>4.2499999999999998E-4</v>
      </c>
      <c r="AQ474" s="1" t="str">
        <f>+IF('（別紙１）原油換算シート【計画用】'!AQ474&lt;&gt;"",'（別紙１）原油換算シート【計画用】'!AQ474,"")</f>
        <v/>
      </c>
    </row>
    <row r="475" spans="39:43">
      <c r="AM475" s="40">
        <f>+IF('（別紙１）原油換算シート【計画用】'!AM475&lt;&gt;"",'（別紙１）原油換算シート【計画用】'!AM475,"")</f>
        <v>461</v>
      </c>
      <c r="AN475" s="40" t="str">
        <f>+IF('（別紙１）原油換算シート【計画用】'!AN475&lt;&gt;"",'（別紙１）原油換算シート【計画用】'!AN475,"")</f>
        <v>A0180</v>
      </c>
      <c r="AO475" s="64" t="str">
        <f>+IF('（別紙１）原油換算シート【計画用】'!AO475&lt;&gt;"",'（別紙１）原油換算シート【計画用】'!AO475,"")</f>
        <v>電源開発(株)メニューB(残差)</v>
      </c>
      <c r="AP475" s="65">
        <f>+IF('（別紙１）原油換算シート【計画用】'!AP475&lt;&gt;"",'（別紙１）原油換算シート【計画用】'!AP475,"")</f>
        <v>4.2200000000000001E-4</v>
      </c>
      <c r="AQ475" s="1" t="str">
        <f>+IF('（別紙１）原油換算シート【計画用】'!AQ475&lt;&gt;"",'（別紙１）原油換算シート【計画用】'!AQ475,"")</f>
        <v>※</v>
      </c>
    </row>
    <row r="476" spans="39:43">
      <c r="AM476" s="40">
        <f>+IF('（別紙１）原油換算シート【計画用】'!AM476&lt;&gt;"",'（別紙１）原油換算シート【計画用】'!AM476,"")</f>
        <v>462</v>
      </c>
      <c r="AN476" s="40" t="str">
        <f>+IF('（別紙１）原油換算シート【計画用】'!AN476&lt;&gt;"",'（別紙１）原油換算シート【計画用】'!AN476,"")</f>
        <v>A0180</v>
      </c>
      <c r="AO476" s="64" t="str">
        <f>+IF('（別紙１）原油換算シート【計画用】'!AO476&lt;&gt;"",'（別紙１）原油換算シート【計画用】'!AO476,"")</f>
        <v>電源開発(株)(参考値)事業者全体</v>
      </c>
      <c r="AP476" s="65">
        <f>+IF('（別紙１）原油換算シート【計画用】'!AP476&lt;&gt;"",'（別紙１）原油換算シート【計画用】'!AP476,"")</f>
        <v>4.2200000000000001E-4</v>
      </c>
      <c r="AQ476" s="1" t="str">
        <f>+IF('（別紙１）原油換算シート【計画用】'!AQ476&lt;&gt;"",'（別紙１）原油換算シート【計画用】'!AQ476,"")</f>
        <v>※</v>
      </c>
    </row>
    <row r="477" spans="39:43">
      <c r="AM477" s="40">
        <f>+IF('（別紙１）原油換算シート【計画用】'!AM477&lt;&gt;"",'（別紙１）原油換算シート【計画用】'!AM477,"")</f>
        <v>463</v>
      </c>
      <c r="AN477" s="40" t="str">
        <f>+IF('（別紙１）原油換算シート【計画用】'!AN477&lt;&gt;"",'（別紙１）原油換算シート【計画用】'!AN477,"")</f>
        <v>A0181</v>
      </c>
      <c r="AO477" s="64" t="str">
        <f>+IF('（別紙１）原油換算シート【計画用】'!AO477&lt;&gt;"",'（別紙１）原油換算シート【計画用】'!AO477,"")</f>
        <v>鈴与商事(株)メニューA</v>
      </c>
      <c r="AP477" s="65">
        <f>+IF('（別紙１）原油換算シート【計画用】'!AP477&lt;&gt;"",'（別紙１）原油換算シート【計画用】'!AP477,"")</f>
        <v>2.9599999999999998E-4</v>
      </c>
      <c r="AQ477" s="1" t="str">
        <f>+IF('（別紙１）原油換算シート【計画用】'!AQ477&lt;&gt;"",'（別紙１）原油換算シート【計画用】'!AQ477,"")</f>
        <v/>
      </c>
    </row>
    <row r="478" spans="39:43">
      <c r="AM478" s="40">
        <f>+IF('（別紙１）原油換算シート【計画用】'!AM478&lt;&gt;"",'（別紙１）原油換算シート【計画用】'!AM478,"")</f>
        <v>464</v>
      </c>
      <c r="AN478" s="40" t="str">
        <f>+IF('（別紙１）原油換算シート【計画用】'!AN478&lt;&gt;"",'（別紙１）原油換算シート【計画用】'!AN478,"")</f>
        <v>A0181</v>
      </c>
      <c r="AO478" s="64" t="str">
        <f>+IF('（別紙１）原油換算シート【計画用】'!AO478&lt;&gt;"",'（別紙１）原油換算シート【計画用】'!AO478,"")</f>
        <v>鈴与商事(株)メニューB</v>
      </c>
      <c r="AP478" s="65">
        <f>+IF('（別紙１）原油換算シート【計画用】'!AP478&lt;&gt;"",'（別紙１）原油換算シート【計画用】'!AP478,"")</f>
        <v>0</v>
      </c>
      <c r="AQ478" s="1" t="str">
        <f>+IF('（別紙１）原油換算シート【計画用】'!AQ478&lt;&gt;"",'（別紙１）原油換算シート【計画用】'!AQ478,"")</f>
        <v/>
      </c>
    </row>
    <row r="479" spans="39:43">
      <c r="AM479" s="40">
        <f>+IF('（別紙１）原油換算シート【計画用】'!AM479&lt;&gt;"",'（別紙１）原油換算シート【計画用】'!AM479,"")</f>
        <v>465</v>
      </c>
      <c r="AN479" s="40" t="str">
        <f>+IF('（別紙１）原油換算シート【計画用】'!AN479&lt;&gt;"",'（別紙１）原油換算シート【計画用】'!AN479,"")</f>
        <v>A0181</v>
      </c>
      <c r="AO479" s="64" t="str">
        <f>+IF('（別紙１）原油換算シート【計画用】'!AO479&lt;&gt;"",'（別紙１）原油換算シート【計画用】'!AO479,"")</f>
        <v>鈴与商事(株)メニューC</v>
      </c>
      <c r="AP479" s="65">
        <f>+IF('（別紙１）原油換算シート【計画用】'!AP479&lt;&gt;"",'（別紙１）原油換算シート【計画用】'!AP479,"")</f>
        <v>0</v>
      </c>
      <c r="AQ479" s="1" t="str">
        <f>+IF('（別紙１）原油換算シート【計画用】'!AQ479&lt;&gt;"",'（別紙１）原油換算シート【計画用】'!AQ479,"")</f>
        <v/>
      </c>
    </row>
    <row r="480" spans="39:43">
      <c r="AM480" s="40">
        <f>+IF('（別紙１）原油換算シート【計画用】'!AM480&lt;&gt;"",'（別紙１）原油換算シート【計画用】'!AM480,"")</f>
        <v>466</v>
      </c>
      <c r="AN480" s="40" t="str">
        <f>+IF('（別紙１）原油換算シート【計画用】'!AN480&lt;&gt;"",'（別紙１）原油換算シート【計画用】'!AN480,"")</f>
        <v>A0181</v>
      </c>
      <c r="AO480" s="64" t="str">
        <f>+IF('（別紙１）原油換算シート【計画用】'!AO480&lt;&gt;"",'（別紙１）原油換算シート【計画用】'!AO480,"")</f>
        <v>鈴与商事(株)メニューD</v>
      </c>
      <c r="AP480" s="65">
        <f>+IF('（別紙１）原油換算シート【計画用】'!AP480&lt;&gt;"",'（別紙１）原油換算シート【計画用】'!AP480,"")</f>
        <v>5.2999999999999998E-4</v>
      </c>
      <c r="AQ480" s="1" t="str">
        <f>+IF('（別紙１）原油換算シート【計画用】'!AQ480&lt;&gt;"",'（別紙１）原油換算シート【計画用】'!AQ480,"")</f>
        <v/>
      </c>
    </row>
    <row r="481" spans="39:43">
      <c r="AM481" s="40">
        <f>+IF('（別紙１）原油換算シート【計画用】'!AM481&lt;&gt;"",'（別紙１）原油換算シート【計画用】'!AM481,"")</f>
        <v>467</v>
      </c>
      <c r="AN481" s="40" t="str">
        <f>+IF('（別紙１）原油換算シート【計画用】'!AN481&lt;&gt;"",'（別紙１）原油換算シート【計画用】'!AN481,"")</f>
        <v>A0181</v>
      </c>
      <c r="AO481" s="64" t="str">
        <f>+IF('（別紙１）原油換算シート【計画用】'!AO481&lt;&gt;"",'（別紙１）原油換算シート【計画用】'!AO481,"")</f>
        <v>鈴与商事(株)メニューE</v>
      </c>
      <c r="AP481" s="65">
        <f>+IF('（別紙１）原油換算シート【計画用】'!AP481&lt;&gt;"",'（別紙１）原油換算シート【計画用】'!AP481,"")</f>
        <v>5.1999999999999995E-4</v>
      </c>
      <c r="AQ481" s="1" t="str">
        <f>+IF('（別紙１）原油換算シート【計画用】'!AQ481&lt;&gt;"",'（別紙１）原油換算シート【計画用】'!AQ481,"")</f>
        <v/>
      </c>
    </row>
    <row r="482" spans="39:43">
      <c r="AM482" s="40">
        <f>+IF('（別紙１）原油換算シート【計画用】'!AM482&lt;&gt;"",'（別紙１）原油換算シート【計画用】'!AM482,"")</f>
        <v>468</v>
      </c>
      <c r="AN482" s="40" t="str">
        <f>+IF('（別紙１）原油換算シート【計画用】'!AN482&lt;&gt;"",'（別紙１）原油換算シート【計画用】'!AN482,"")</f>
        <v>A0181</v>
      </c>
      <c r="AO482" s="64" t="str">
        <f>+IF('（別紙１）原油換算シート【計画用】'!AO482&lt;&gt;"",'（別紙１）原油換算シート【計画用】'!AO482,"")</f>
        <v>鈴与商事(株)メニューF</v>
      </c>
      <c r="AP482" s="65">
        <f>+IF('（別紙１）原油換算シート【計画用】'!AP482&lt;&gt;"",'（別紙１）原油換算シート【計画用】'!AP482,"")</f>
        <v>4.6999999999999999E-4</v>
      </c>
      <c r="AQ482" s="1" t="str">
        <f>+IF('（別紙１）原油換算シート【計画用】'!AQ482&lt;&gt;"",'（別紙１）原油換算シート【計画用】'!AQ482,"")</f>
        <v/>
      </c>
    </row>
    <row r="483" spans="39:43">
      <c r="AM483" s="40">
        <f>+IF('（別紙１）原油換算シート【計画用】'!AM483&lt;&gt;"",'（別紙１）原油換算シート【計画用】'!AM483,"")</f>
        <v>469</v>
      </c>
      <c r="AN483" s="40" t="str">
        <f>+IF('（別紙１）原油換算シート【計画用】'!AN483&lt;&gt;"",'（別紙１）原油換算シート【計画用】'!AN483,"")</f>
        <v>A0181</v>
      </c>
      <c r="AO483" s="64" t="str">
        <f>+IF('（別紙１）原油換算シート【計画用】'!AO483&lt;&gt;"",'（別紙１）原油換算シート【計画用】'!AO483,"")</f>
        <v>鈴与商事(株)メニューG</v>
      </c>
      <c r="AP483" s="65">
        <f>+IF('（別紙１）原油換算シート【計画用】'!AP483&lt;&gt;"",'（別紙１）原油換算シート【計画用】'!AP483,"")</f>
        <v>0</v>
      </c>
      <c r="AQ483" s="1" t="str">
        <f>+IF('（別紙１）原油換算シート【計画用】'!AQ483&lt;&gt;"",'（別紙１）原油換算シート【計画用】'!AQ483,"")</f>
        <v/>
      </c>
    </row>
    <row r="484" spans="39:43">
      <c r="AM484" s="40">
        <f>+IF('（別紙１）原油換算シート【計画用】'!AM484&lt;&gt;"",'（別紙１）原油換算シート【計画用】'!AM484,"")</f>
        <v>470</v>
      </c>
      <c r="AN484" s="40" t="str">
        <f>+IF('（別紙１）原油換算シート【計画用】'!AN484&lt;&gt;"",'（別紙１）原油換算シート【計画用】'!AN484,"")</f>
        <v>A0181</v>
      </c>
      <c r="AO484" s="64" t="str">
        <f>+IF('（別紙１）原油換算シート【計画用】'!AO484&lt;&gt;"",'（別紙１）原油換算シート【計画用】'!AO484,"")</f>
        <v>鈴与商事(株)メニューH(残差)</v>
      </c>
      <c r="AP484" s="65">
        <f>+IF('（別紙１）原油換算シート【計画用】'!AP484&lt;&gt;"",'（別紙１）原油換算シート【計画用】'!AP484,"")</f>
        <v>6.3900000000000003E-4</v>
      </c>
      <c r="AQ484" s="1" t="str">
        <f>+IF('（別紙１）原油換算シート【計画用】'!AQ484&lt;&gt;"",'（別紙１）原油換算シート【計画用】'!AQ484,"")</f>
        <v/>
      </c>
    </row>
    <row r="485" spans="39:43">
      <c r="AM485" s="40">
        <f>+IF('（別紙１）原油換算シート【計画用】'!AM485&lt;&gt;"",'（別紙１）原油換算シート【計画用】'!AM485,"")</f>
        <v>471</v>
      </c>
      <c r="AN485" s="40" t="str">
        <f>+IF('（別紙１）原油換算シート【計画用】'!AN485&lt;&gt;"",'（別紙１）原油換算シート【計画用】'!AN485,"")</f>
        <v>A0181</v>
      </c>
      <c r="AO485" s="64" t="str">
        <f>+IF('（別紙１）原油換算シート【計画用】'!AO485&lt;&gt;"",'（別紙１）原油換算シート【計画用】'!AO485,"")</f>
        <v>鈴与商事(株)(参考値)事業者全体</v>
      </c>
      <c r="AP485" s="65">
        <f>+IF('（別紙１）原油換算シート【計画用】'!AP485&lt;&gt;"",'（別紙１）原油換算シート【計画用】'!AP485,"")</f>
        <v>4.73E-4</v>
      </c>
      <c r="AQ485" s="1" t="str">
        <f>+IF('（別紙１）原油換算シート【計画用】'!AQ485&lt;&gt;"",'（別紙１）原油換算シート【計画用】'!AQ485,"")</f>
        <v/>
      </c>
    </row>
    <row r="486" spans="39:43">
      <c r="AM486" s="40">
        <f>+IF('（別紙１）原油換算シート【計画用】'!AM486&lt;&gt;"",'（別紙１）原油換算シート【計画用】'!AM486,"")</f>
        <v>472</v>
      </c>
      <c r="AN486" s="40" t="str">
        <f>+IF('（別紙１）原油換算シート【計画用】'!AN486&lt;&gt;"",'（別紙１）原油換算シート【計画用】'!AN486,"")</f>
        <v>A0184</v>
      </c>
      <c r="AO486" s="64" t="str">
        <f>+IF('（別紙１）原油換算シート【計画用】'!AO486&lt;&gt;"",'（別紙１）原油換算シート【計画用】'!AO486,"")</f>
        <v>ワタミエナジー(株)メニューA</v>
      </c>
      <c r="AP486" s="65">
        <f>+IF('（別紙１）原油換算シート【計画用】'!AP486&lt;&gt;"",'（別紙１）原油換算シート【計画用】'!AP486,"")</f>
        <v>0</v>
      </c>
      <c r="AQ486" s="1" t="str">
        <f>+IF('（別紙１）原油換算シート【計画用】'!AQ486&lt;&gt;"",'（別紙１）原油換算シート【計画用】'!AQ486,"")</f>
        <v/>
      </c>
    </row>
    <row r="487" spans="39:43">
      <c r="AM487" s="40">
        <f>+IF('（別紙１）原油換算シート【計画用】'!AM487&lt;&gt;"",'（別紙１）原油換算シート【計画用】'!AM487,"")</f>
        <v>473</v>
      </c>
      <c r="AN487" s="40" t="str">
        <f>+IF('（別紙１）原油換算シート【計画用】'!AN487&lt;&gt;"",'（別紙１）原油換算シート【計画用】'!AN487,"")</f>
        <v>A0184</v>
      </c>
      <c r="AO487" s="64" t="str">
        <f>+IF('（別紙１）原油換算シート【計画用】'!AO487&lt;&gt;"",'（別紙１）原油換算シート【計画用】'!AO487,"")</f>
        <v>ワタミエナジー(株)メニューB(残差)</v>
      </c>
      <c r="AP487" s="65">
        <f>+IF('（別紙１）原油換算シート【計画用】'!AP487&lt;&gt;"",'（別紙１）原油換算シート【計画用】'!AP487,"")</f>
        <v>6.2799999999999998E-4</v>
      </c>
      <c r="AQ487" s="1" t="str">
        <f>+IF('（別紙１）原油換算シート【計画用】'!AQ487&lt;&gt;"",'（別紙１）原油換算シート【計画用】'!AQ487,"")</f>
        <v/>
      </c>
    </row>
    <row r="488" spans="39:43">
      <c r="AM488" s="40">
        <f>+IF('（別紙１）原油換算シート【計画用】'!AM488&lt;&gt;"",'（別紙１）原油換算シート【計画用】'!AM488,"")</f>
        <v>474</v>
      </c>
      <c r="AN488" s="40" t="str">
        <f>+IF('（別紙１）原油換算シート【計画用】'!AN488&lt;&gt;"",'（別紙１）原油換算シート【計画用】'!AN488,"")</f>
        <v>A0184</v>
      </c>
      <c r="AO488" s="64" t="str">
        <f>+IF('（別紙１）原油換算シート【計画用】'!AO488&lt;&gt;"",'（別紙１）原油換算シート【計画用】'!AO488,"")</f>
        <v>ワタミエナジー(株)(参考値)事業者全体</v>
      </c>
      <c r="AP488" s="65">
        <f>+IF('（別紙１）原油換算シート【計画用】'!AP488&lt;&gt;"",'（別紙１）原油換算シート【計画用】'!AP488,"")</f>
        <v>4.95E-4</v>
      </c>
      <c r="AQ488" s="1" t="str">
        <f>+IF('（別紙１）原油換算シート【計画用】'!AQ488&lt;&gt;"",'（別紙１）原油換算シート【計画用】'!AQ488,"")</f>
        <v/>
      </c>
    </row>
    <row r="489" spans="39:43">
      <c r="AM489" s="40">
        <f>+IF('（別紙１）原油換算シート【計画用】'!AM489&lt;&gt;"",'（別紙１）原油換算シート【計画用】'!AM489,"")</f>
        <v>475</v>
      </c>
      <c r="AN489" s="40" t="str">
        <f>+IF('（別紙１）原油換算シート【計画用】'!AN489&lt;&gt;"",'（別紙１）原油換算シート【計画用】'!AN489,"")</f>
        <v>A0185</v>
      </c>
      <c r="AO489" s="64" t="str">
        <f>+IF('（別紙１）原油換算シート【計画用】'!AO489&lt;&gt;"",'（別紙１）原油換算シート【計画用】'!AO489,"")</f>
        <v>(株)パルシステム電力</v>
      </c>
      <c r="AP489" s="65">
        <f>+IF('（別紙１）原油換算シート【計画用】'!AP489&lt;&gt;"",'（別紙１）原油換算シート【計画用】'!AP489,"")</f>
        <v>3.7100000000000002E-4</v>
      </c>
      <c r="AQ489" s="1" t="str">
        <f>+IF('（別紙１）原油換算シート【計画用】'!AQ489&lt;&gt;"",'（別紙１）原油換算シート【計画用】'!AQ489,"")</f>
        <v/>
      </c>
    </row>
    <row r="490" spans="39:43">
      <c r="AM490" s="40">
        <f>+IF('（別紙１）原油換算シート【計画用】'!AM490&lt;&gt;"",'（別紙１）原油換算シート【計画用】'!AM490,"")</f>
        <v>476</v>
      </c>
      <c r="AN490" s="40" t="str">
        <f>+IF('（別紙１）原油換算シート【計画用】'!AN490&lt;&gt;"",'（別紙１）原油換算シート【計画用】'!AN490,"")</f>
        <v>A0186</v>
      </c>
      <c r="AO490" s="64" t="str">
        <f>+IF('（別紙１）原油換算シート【計画用】'!AO490&lt;&gt;"",'（別紙１）原油換算シート【計画用】'!AO490,"")</f>
        <v>SBパワー(株)メニューA</v>
      </c>
      <c r="AP490" s="65">
        <f>+IF('（別紙１）原油換算シート【計画用】'!AP490&lt;&gt;"",'（別紙１）原油換算シート【計画用】'!AP490,"")</f>
        <v>0</v>
      </c>
      <c r="AQ490" s="1" t="str">
        <f>+IF('（別紙１）原油換算シート【計画用】'!AQ490&lt;&gt;"",'（別紙１）原油換算シート【計画用】'!AQ490,"")</f>
        <v/>
      </c>
    </row>
    <row r="491" spans="39:43">
      <c r="AM491" s="40">
        <f>+IF('（別紙１）原油換算シート【計画用】'!AM491&lt;&gt;"",'（別紙１）原油換算シート【計画用】'!AM491,"")</f>
        <v>477</v>
      </c>
      <c r="AN491" s="40" t="str">
        <f>+IF('（別紙１）原油換算シート【計画用】'!AN491&lt;&gt;"",'（別紙１）原油換算シート【計画用】'!AN491,"")</f>
        <v>A0186</v>
      </c>
      <c r="AO491" s="64" t="str">
        <f>+IF('（別紙１）原油換算シート【計画用】'!AO491&lt;&gt;"",'（別紙１）原油換算シート【計画用】'!AO491,"")</f>
        <v>SBパワー(株)メニューB</v>
      </c>
      <c r="AP491" s="65">
        <f>+IF('（別紙１）原油換算シート【計画用】'!AP491&lt;&gt;"",'（別紙１）原油換算シート【計画用】'!AP491,"")</f>
        <v>0</v>
      </c>
      <c r="AQ491" s="1" t="str">
        <f>+IF('（別紙１）原油換算シート【計画用】'!AQ491&lt;&gt;"",'（別紙１）原油換算シート【計画用】'!AQ491,"")</f>
        <v/>
      </c>
    </row>
    <row r="492" spans="39:43">
      <c r="AM492" s="40">
        <f>+IF('（別紙１）原油換算シート【計画用】'!AM492&lt;&gt;"",'（別紙１）原油換算シート【計画用】'!AM492,"")</f>
        <v>478</v>
      </c>
      <c r="AN492" s="40" t="str">
        <f>+IF('（別紙１）原油換算シート【計画用】'!AN492&lt;&gt;"",'（別紙１）原油換算シート【計画用】'!AN492,"")</f>
        <v>A0186</v>
      </c>
      <c r="AO492" s="64" t="str">
        <f>+IF('（別紙１）原油換算シート【計画用】'!AO492&lt;&gt;"",'（別紙１）原油換算シート【計画用】'!AO492,"")</f>
        <v>SBパワー(株)メニューC</v>
      </c>
      <c r="AP492" s="65">
        <f>+IF('（別紙１）原油換算シート【計画用】'!AP492&lt;&gt;"",'（別紙１）原油換算シート【計画用】'!AP492,"")</f>
        <v>1.66E-4</v>
      </c>
      <c r="AQ492" s="1" t="str">
        <f>+IF('（別紙１）原油換算シート【計画用】'!AQ492&lt;&gt;"",'（別紙１）原油換算シート【計画用】'!AQ492,"")</f>
        <v/>
      </c>
    </row>
    <row r="493" spans="39:43">
      <c r="AM493" s="40">
        <f>+IF('（別紙１）原油換算シート【計画用】'!AM493&lt;&gt;"",'（別紙１）原油換算シート【計画用】'!AM493,"")</f>
        <v>479</v>
      </c>
      <c r="AN493" s="40" t="str">
        <f>+IF('（別紙１）原油換算シート【計画用】'!AN493&lt;&gt;"",'（別紙１）原油換算シート【計画用】'!AN493,"")</f>
        <v>A0186</v>
      </c>
      <c r="AO493" s="64" t="str">
        <f>+IF('（別紙１）原油換算シート【計画用】'!AO493&lt;&gt;"",'（別紙１）原油換算シート【計画用】'!AO493,"")</f>
        <v>SBパワー(株)メニューD</v>
      </c>
      <c r="AP493" s="65">
        <f>+IF('（別紙１）原油換算シート【計画用】'!AP493&lt;&gt;"",'（別紙１）原油換算シート【計画用】'!AP493,"")</f>
        <v>3.8999999999999999E-4</v>
      </c>
      <c r="AQ493" s="1" t="str">
        <f>+IF('（別紙１）原油換算シート【計画用】'!AQ493&lt;&gt;"",'（別紙１）原油換算シート【計画用】'!AQ493,"")</f>
        <v/>
      </c>
    </row>
    <row r="494" spans="39:43">
      <c r="AM494" s="40">
        <f>+IF('（別紙１）原油換算シート【計画用】'!AM494&lt;&gt;"",'（別紙１）原油換算シート【計画用】'!AM494,"")</f>
        <v>480</v>
      </c>
      <c r="AN494" s="40" t="str">
        <f>+IF('（別紙１）原油換算シート【計画用】'!AN494&lt;&gt;"",'（別紙１）原油換算シート【計画用】'!AN494,"")</f>
        <v>A0186</v>
      </c>
      <c r="AO494" s="64" t="str">
        <f>+IF('（別紙１）原油換算シート【計画用】'!AO494&lt;&gt;"",'（別紙１）原油換算シート【計画用】'!AO494,"")</f>
        <v>SBパワー(株)メニューE(残差)</v>
      </c>
      <c r="AP494" s="65">
        <f>+IF('（別紙１）原油換算シート【計画用】'!AP494&lt;&gt;"",'（別紙１）原油換算シート【計画用】'!AP494,"")</f>
        <v>6.5899999999999997E-4</v>
      </c>
      <c r="AQ494" s="1" t="str">
        <f>+IF('（別紙１）原油換算シート【計画用】'!AQ494&lt;&gt;"",'（別紙１）原油換算シート【計画用】'!AQ494,"")</f>
        <v/>
      </c>
    </row>
    <row r="495" spans="39:43">
      <c r="AM495" s="40">
        <f>+IF('（別紙１）原油換算シート【計画用】'!AM495&lt;&gt;"",'（別紙１）原油換算シート【計画用】'!AM495,"")</f>
        <v>481</v>
      </c>
      <c r="AN495" s="40" t="str">
        <f>+IF('（別紙１）原油換算シート【計画用】'!AN495&lt;&gt;"",'（別紙１）原油換算シート【計画用】'!AN495,"")</f>
        <v>A0186</v>
      </c>
      <c r="AO495" s="64" t="str">
        <f>+IF('（別紙１）原油換算シート【計画用】'!AO495&lt;&gt;"",'（別紙１）原油換算シート【計画用】'!AO495,"")</f>
        <v>SBパワー(株)(参考値)事業者全体</v>
      </c>
      <c r="AP495" s="65">
        <f>+IF('（別紙１）原油換算シート【計画用】'!AP495&lt;&gt;"",'（別紙１）原油換算シート【計画用】'!AP495,"")</f>
        <v>6.2E-4</v>
      </c>
      <c r="AQ495" s="1" t="str">
        <f>+IF('（別紙１）原油換算シート【計画用】'!AQ495&lt;&gt;"",'（別紙１）原油換算シート【計画用】'!AQ495,"")</f>
        <v/>
      </c>
    </row>
    <row r="496" spans="39:43">
      <c r="AM496" s="40">
        <f>+IF('（別紙１）原油換算シート【計画用】'!AM496&lt;&gt;"",'（別紙１）原油換算シート【計画用】'!AM496,"")</f>
        <v>482</v>
      </c>
      <c r="AN496" s="40" t="str">
        <f>+IF('（別紙１）原油換算シート【計画用】'!AN496&lt;&gt;"",'（別紙１）原油換算シート【計画用】'!AN496,"")</f>
        <v>A0187</v>
      </c>
      <c r="AO496" s="64" t="str">
        <f>+IF('（別紙１）原油換算シート【計画用】'!AO496&lt;&gt;"",'（別紙１）原油換算シート【計画用】'!AO496,"")</f>
        <v>NFパワーサービス(株)メニューA</v>
      </c>
      <c r="AP496" s="65">
        <f>+IF('（別紙１）原油換算シート【計画用】'!AP496&lt;&gt;"",'（別紙１）原油換算シート【計画用】'!AP496,"")</f>
        <v>0</v>
      </c>
      <c r="AQ496" s="1" t="str">
        <f>+IF('（別紙１）原油換算シート【計画用】'!AQ496&lt;&gt;"",'（別紙１）原油換算シート【計画用】'!AQ496,"")</f>
        <v/>
      </c>
    </row>
    <row r="497" spans="39:43">
      <c r="AM497" s="40">
        <f>+IF('（別紙１）原油換算シート【計画用】'!AM497&lt;&gt;"",'（別紙１）原油換算シート【計画用】'!AM497,"")</f>
        <v>483</v>
      </c>
      <c r="AN497" s="40" t="str">
        <f>+IF('（別紙１）原油換算シート【計画用】'!AN497&lt;&gt;"",'（別紙１）原油換算シート【計画用】'!AN497,"")</f>
        <v>A0187</v>
      </c>
      <c r="AO497" s="64" t="str">
        <f>+IF('（別紙１）原油換算シート【計画用】'!AO497&lt;&gt;"",'（別紙１）原油換算シート【計画用】'!AO497,"")</f>
        <v>NFパワーサービス(株)メニューB(残差)</v>
      </c>
      <c r="AP497" s="65">
        <f>+IF('（別紙１）原油換算シート【計画用】'!AP497&lt;&gt;"",'（別紙１）原油換算シート【計画用】'!AP497,"")</f>
        <v>3.8699999999999997E-4</v>
      </c>
      <c r="AQ497" s="1" t="str">
        <f>+IF('（別紙１）原油換算シート【計画用】'!AQ497&lt;&gt;"",'（別紙１）原油換算シート【計画用】'!AQ497,"")</f>
        <v/>
      </c>
    </row>
    <row r="498" spans="39:43">
      <c r="AM498" s="40">
        <f>+IF('（別紙１）原油換算シート【計画用】'!AM498&lt;&gt;"",'（別紙１）原油換算シート【計画用】'!AM498,"")</f>
        <v>484</v>
      </c>
      <c r="AN498" s="40" t="str">
        <f>+IF('（別紙１）原油換算シート【計画用】'!AN498&lt;&gt;"",'（別紙１）原油換算シート【計画用】'!AN498,"")</f>
        <v>A0187</v>
      </c>
      <c r="AO498" s="64" t="str">
        <f>+IF('（別紙１）原油換算シート【計画用】'!AO498&lt;&gt;"",'（別紙１）原油換算シート【計画用】'!AO498,"")</f>
        <v>NFパワーサービス(株)(参考値)事業者全体</v>
      </c>
      <c r="AP498" s="65">
        <f>+IF('（別紙１）原油換算シート【計画用】'!AP498&lt;&gt;"",'（別紙１）原油換算シート【計画用】'!AP498,"")</f>
        <v>2.9300000000000002E-4</v>
      </c>
      <c r="AQ498" s="1" t="str">
        <f>+IF('（別紙１）原油換算シート【計画用】'!AQ498&lt;&gt;"",'（別紙１）原油換算シート【計画用】'!AQ498,"")</f>
        <v/>
      </c>
    </row>
    <row r="499" spans="39:43">
      <c r="AM499" s="40">
        <f>+IF('（別紙１）原油換算シート【計画用】'!AM499&lt;&gt;"",'（別紙１）原油換算シート【計画用】'!AM499,"")</f>
        <v>485</v>
      </c>
      <c r="AN499" s="40" t="str">
        <f>+IF('（別紙１）原油換算シート【計画用】'!AN499&lt;&gt;"",'（別紙１）原油換算シート【計画用】'!AN499,"")</f>
        <v>A0188</v>
      </c>
      <c r="AO499" s="64" t="str">
        <f>+IF('（別紙１）原油換算シート【計画用】'!AO499&lt;&gt;"",'（別紙１）原油換算シート【計画用】'!AO499,"")</f>
        <v>ひおき地域エネルギー(株)メニューA</v>
      </c>
      <c r="AP499" s="65">
        <f>+IF('（別紙１）原油換算シート【計画用】'!AP499&lt;&gt;"",'（別紙１）原油換算シート【計画用】'!AP499,"")</f>
        <v>2.9300000000000002E-4</v>
      </c>
      <c r="AQ499" s="1" t="str">
        <f>+IF('（別紙１）原油換算シート【計画用】'!AQ499&lt;&gt;"",'（別紙１）原油換算シート【計画用】'!AQ499,"")</f>
        <v/>
      </c>
    </row>
    <row r="500" spans="39:43">
      <c r="AM500" s="40">
        <f>+IF('（別紙１）原油換算シート【計画用】'!AM500&lt;&gt;"",'（別紙１）原油換算シート【計画用】'!AM500,"")</f>
        <v>486</v>
      </c>
      <c r="AN500" s="40" t="str">
        <f>+IF('（別紙１）原油換算シート【計画用】'!AN500&lt;&gt;"",'（別紙１）原油換算シート【計画用】'!AN500,"")</f>
        <v>A0188</v>
      </c>
      <c r="AO500" s="64" t="str">
        <f>+IF('（別紙１）原油換算シート【計画用】'!AO500&lt;&gt;"",'（別紙１）原油換算シート【計画用】'!AO500,"")</f>
        <v>ひおき地域エネルギー(株)メニューB</v>
      </c>
      <c r="AP500" s="65">
        <f>+IF('（別紙１）原油換算シート【計画用】'!AP500&lt;&gt;"",'（別紙１）原油換算シート【計画用】'!AP500,"")</f>
        <v>3.4000000000000002E-4</v>
      </c>
      <c r="AQ500" s="1" t="str">
        <f>+IF('（別紙１）原油換算シート【計画用】'!AQ500&lt;&gt;"",'（別紙１）原油換算シート【計画用】'!AQ500,"")</f>
        <v/>
      </c>
    </row>
    <row r="501" spans="39:43">
      <c r="AM501" s="40">
        <f>+IF('（別紙１）原油換算シート【計画用】'!AM501&lt;&gt;"",'（別紙１）原油換算シート【計画用】'!AM501,"")</f>
        <v>487</v>
      </c>
      <c r="AN501" s="40" t="str">
        <f>+IF('（別紙１）原油換算シート【計画用】'!AN501&lt;&gt;"",'（別紙１）原油換算シート【計画用】'!AN501,"")</f>
        <v>A0188</v>
      </c>
      <c r="AO501" s="64" t="str">
        <f>+IF('（別紙１）原油換算シート【計画用】'!AO501&lt;&gt;"",'（別紙１）原油換算シート【計画用】'!AO501,"")</f>
        <v>ひおき地域エネルギー(株)メニューC</v>
      </c>
      <c r="AP501" s="65">
        <f>+IF('（別紙１）原油換算シート【計画用】'!AP501&lt;&gt;"",'（別紙１）原油換算シート【計画用】'!AP501,"")</f>
        <v>2.0599999999999999E-4</v>
      </c>
      <c r="AQ501" s="1" t="str">
        <f>+IF('（別紙１）原油換算シート【計画用】'!AQ501&lt;&gt;"",'（別紙１）原油換算シート【計画用】'!AQ501,"")</f>
        <v/>
      </c>
    </row>
    <row r="502" spans="39:43">
      <c r="AM502" s="40">
        <f>+IF('（別紙１）原油換算シート【計画用】'!AM502&lt;&gt;"",'（別紙１）原油換算シート【計画用】'!AM502,"")</f>
        <v>488</v>
      </c>
      <c r="AN502" s="40" t="str">
        <f>+IF('（別紙１）原油換算シート【計画用】'!AN502&lt;&gt;"",'（別紙１）原油換算シート【計画用】'!AN502,"")</f>
        <v>A0188</v>
      </c>
      <c r="AO502" s="64" t="str">
        <f>+IF('（別紙１）原油換算シート【計画用】'!AO502&lt;&gt;"",'（別紙１）原油換算シート【計画用】'!AO502,"")</f>
        <v>ひおき地域エネルギー(株)メニューD</v>
      </c>
      <c r="AP502" s="65">
        <f>+IF('（別紙１）原油換算シート【計画用】'!AP502&lt;&gt;"",'（別紙１）原油換算シート【計画用】'!AP502,"")</f>
        <v>0</v>
      </c>
      <c r="AQ502" s="1" t="str">
        <f>+IF('（別紙１）原油換算シート【計画用】'!AQ502&lt;&gt;"",'（別紙１）原油換算シート【計画用】'!AQ502,"")</f>
        <v/>
      </c>
    </row>
    <row r="503" spans="39:43">
      <c r="AM503" s="40">
        <f>+IF('（別紙１）原油換算シート【計画用】'!AM503&lt;&gt;"",'（別紙１）原油換算シート【計画用】'!AM503,"")</f>
        <v>489</v>
      </c>
      <c r="AN503" s="40" t="str">
        <f>+IF('（別紙１）原油換算シート【計画用】'!AN503&lt;&gt;"",'（別紙１）原油換算シート【計画用】'!AN503,"")</f>
        <v>A0188</v>
      </c>
      <c r="AO503" s="64" t="str">
        <f>+IF('（別紙１）原油換算シート【計画用】'!AO503&lt;&gt;"",'（別紙１）原油換算シート【計画用】'!AO503,"")</f>
        <v>ひおき地域エネルギー(株)メニューE(残差)</v>
      </c>
      <c r="AP503" s="65">
        <f>+IF('（別紙１）原油換算シート【計画用】'!AP503&lt;&gt;"",'（別紙１）原油換算シート【計画用】'!AP503,"")</f>
        <v>4.1399999999999998E-4</v>
      </c>
      <c r="AQ503" s="1" t="str">
        <f>+IF('（別紙１）原油換算シート【計画用】'!AQ503&lt;&gt;"",'（別紙１）原油換算シート【計画用】'!AQ503,"")</f>
        <v/>
      </c>
    </row>
    <row r="504" spans="39:43">
      <c r="AM504" s="40">
        <f>+IF('（別紙１）原油換算シート【計画用】'!AM504&lt;&gt;"",'（別紙１）原油換算シート【計画用】'!AM504,"")</f>
        <v>490</v>
      </c>
      <c r="AN504" s="40" t="str">
        <f>+IF('（別紙１）原油換算シート【計画用】'!AN504&lt;&gt;"",'（別紙１）原油換算シート【計画用】'!AN504,"")</f>
        <v>A0188</v>
      </c>
      <c r="AO504" s="64" t="str">
        <f>+IF('（別紙１）原油換算シート【計画用】'!AO504&lt;&gt;"",'（別紙１）原油換算シート【計画用】'!AO504,"")</f>
        <v>ひおき地域エネルギー(株)(参考値)事業者全体</v>
      </c>
      <c r="AP504" s="65">
        <f>+IF('（別紙１）原油換算シート【計画用】'!AP504&lt;&gt;"",'（別紙１）原油換算シート【計画用】'!AP504,"")</f>
        <v>3.7300000000000001E-4</v>
      </c>
      <c r="AQ504" s="1" t="str">
        <f>+IF('（別紙１）原油換算シート【計画用】'!AQ504&lt;&gt;"",'（別紙１）原油換算シート【計画用】'!AQ504,"")</f>
        <v/>
      </c>
    </row>
    <row r="505" spans="39:43">
      <c r="AM505" s="40">
        <f>+IF('（別紙１）原油換算シート【計画用】'!AM505&lt;&gt;"",'（別紙１）原油換算シート【計画用】'!AM505,"")</f>
        <v>491</v>
      </c>
      <c r="AN505" s="40" t="str">
        <f>+IF('（別紙１）原油換算シート【計画用】'!AN505&lt;&gt;"",'（別紙１）原油換算シート【計画用】'!AN505,"")</f>
        <v>A0189</v>
      </c>
      <c r="AO505" s="64" t="str">
        <f>+IF('（別紙１）原油換算シート【計画用】'!AO505&lt;&gt;"",'（別紙１）原油換算シート【計画用】'!AO505,"")</f>
        <v>和歌山電力(株)</v>
      </c>
      <c r="AP505" s="65">
        <f>+IF('（別紙１）原油換算シート【計画用】'!AP505&lt;&gt;"",'（別紙１）原油換算シート【計画用】'!AP505,"")</f>
        <v>6.2200000000000005E-4</v>
      </c>
      <c r="AQ505" s="1" t="str">
        <f>+IF('（別紙１）原油換算シート【計画用】'!AQ505&lt;&gt;"",'（別紙１）原油換算シート【計画用】'!AQ505,"")</f>
        <v/>
      </c>
    </row>
    <row r="506" spans="39:43">
      <c r="AM506" s="40">
        <f>+IF('（別紙１）原油換算シート【計画用】'!AM506&lt;&gt;"",'（別紙１）原油換算シート【計画用】'!AM506,"")</f>
        <v>492</v>
      </c>
      <c r="AN506" s="40" t="str">
        <f>+IF('（別紙１）原油換算シート【計画用】'!AN506&lt;&gt;"",'（別紙１）原油換算シート【計画用】'!AN506,"")</f>
        <v>A0190</v>
      </c>
      <c r="AO506" s="64" t="str">
        <f>+IF('（別紙１）原油換算シート【計画用】'!AO506&lt;&gt;"",'（別紙１）原油換算シート【計画用】'!AO506,"")</f>
        <v>日本瓦斯(株)(日本ガス(株))</v>
      </c>
      <c r="AP506" s="65">
        <f>+IF('（別紙１）原油換算シート【計画用】'!AP506&lt;&gt;"",'（別紙１）原油換算シート【計画用】'!AP506,"")</f>
        <v>3.7199999999999999E-4</v>
      </c>
      <c r="AQ506" s="1" t="str">
        <f>+IF('（別紙１）原油換算シート【計画用】'!AQ506&lt;&gt;"",'（別紙１）原油換算シート【計画用】'!AQ506,"")</f>
        <v/>
      </c>
    </row>
    <row r="507" spans="39:43">
      <c r="AM507" s="40">
        <f>+IF('（別紙１）原油換算シート【計画用】'!AM507&lt;&gt;"",'（別紙１）原油換算シート【計画用】'!AM507,"")</f>
        <v>493</v>
      </c>
      <c r="AN507" s="40" t="str">
        <f>+IF('（別紙１）原油換算シート【計画用】'!AN507&lt;&gt;"",'（別紙１）原油換算シート【計画用】'!AN507,"")</f>
        <v>A0193</v>
      </c>
      <c r="AO507" s="64" t="str">
        <f>+IF('（別紙１）原油換算シート【計画用】'!AO507&lt;&gt;"",'（別紙１）原油換算シート【計画用】'!AO507,"")</f>
        <v>九電みらいエナジー(株)メニューA</v>
      </c>
      <c r="AP507" s="65">
        <f>+IF('（別紙１）原油換算シート【計画用】'!AP507&lt;&gt;"",'（別紙１）原油換算シート【計画用】'!AP507,"")</f>
        <v>0</v>
      </c>
      <c r="AQ507" s="1" t="str">
        <f>+IF('（別紙１）原油換算シート【計画用】'!AQ507&lt;&gt;"",'（別紙１）原油換算シート【計画用】'!AQ507,"")</f>
        <v/>
      </c>
    </row>
    <row r="508" spans="39:43">
      <c r="AM508" s="40">
        <f>+IF('（別紙１）原油換算シート【計画用】'!AM508&lt;&gt;"",'（別紙１）原油換算シート【計画用】'!AM508,"")</f>
        <v>494</v>
      </c>
      <c r="AN508" s="40" t="str">
        <f>+IF('（別紙１）原油換算シート【計画用】'!AN508&lt;&gt;"",'（別紙１）原油換算シート【計画用】'!AN508,"")</f>
        <v>A0193</v>
      </c>
      <c r="AO508" s="64" t="str">
        <f>+IF('（別紙１）原油換算シート【計画用】'!AO508&lt;&gt;"",'（別紙１）原油換算シート【計画用】'!AO508,"")</f>
        <v>九電みらいエナジー(株)メニューB(残差)</v>
      </c>
      <c r="AP508" s="65">
        <f>+IF('（別紙１）原油換算シート【計画用】'!AP508&lt;&gt;"",'（別紙１）原油換算シート【計画用】'!AP508,"")</f>
        <v>4.5100000000000001E-4</v>
      </c>
      <c r="AQ508" s="1" t="str">
        <f>+IF('（別紙１）原油換算シート【計画用】'!AQ508&lt;&gt;"",'（別紙１）原油換算シート【計画用】'!AQ508,"")</f>
        <v/>
      </c>
    </row>
    <row r="509" spans="39:43">
      <c r="AM509" s="40">
        <f>+IF('（別紙１）原油換算シート【計画用】'!AM509&lt;&gt;"",'（別紙１）原油換算シート【計画用】'!AM509,"")</f>
        <v>495</v>
      </c>
      <c r="AN509" s="40" t="str">
        <f>+IF('（別紙１）原油換算シート【計画用】'!AN509&lt;&gt;"",'（別紙１）原油換算シート【計画用】'!AN509,"")</f>
        <v>A0193</v>
      </c>
      <c r="AO509" s="64" t="str">
        <f>+IF('（別紙１）原油換算シート【計画用】'!AO509&lt;&gt;"",'（別紙１）原油換算シート【計画用】'!AO509,"")</f>
        <v>九電みらいエナジー(株)(参考値)事業者全体</v>
      </c>
      <c r="AP509" s="65">
        <f>+IF('（別紙１）原油換算シート【計画用】'!AP509&lt;&gt;"",'（別紙１）原油換算シート【計画用】'!AP509,"")</f>
        <v>4.3600000000000003E-4</v>
      </c>
      <c r="AQ509" s="1" t="str">
        <f>+IF('（別紙１）原油換算シート【計画用】'!AQ509&lt;&gt;"",'（別紙１）原油換算シート【計画用】'!AQ509,"")</f>
        <v/>
      </c>
    </row>
    <row r="510" spans="39:43">
      <c r="AM510" s="40">
        <f>+IF('（別紙１）原油換算シート【計画用】'!AM510&lt;&gt;"",'（別紙１）原油換算シート【計画用】'!AM510,"")</f>
        <v>496</v>
      </c>
      <c r="AN510" s="40" t="str">
        <f>+IF('（別紙１）原油換算シート【計画用】'!AN510&lt;&gt;"",'（別紙１）原油換算シート【計画用】'!AN510,"")</f>
        <v>A0195</v>
      </c>
      <c r="AO510" s="64" t="str">
        <f>+IF('（別紙１）原油換算シート【計画用】'!AO510&lt;&gt;"",'（別紙１）原油換算シート【計画用】'!AO510,"")</f>
        <v>(株)フォレストパワー</v>
      </c>
      <c r="AP510" s="65">
        <f>+IF('（別紙１）原油換算シート【計画用】'!AP510&lt;&gt;"",'（別紙１）原油換算シート【計画用】'!AP510,"")</f>
        <v>4.46E-4</v>
      </c>
      <c r="AQ510" s="1" t="str">
        <f>+IF('（別紙１）原油換算シート【計画用】'!AQ510&lt;&gt;"",'（別紙１）原油換算シート【計画用】'!AQ510,"")</f>
        <v/>
      </c>
    </row>
    <row r="511" spans="39:43">
      <c r="AM511" s="40">
        <f>+IF('（別紙１）原油換算シート【計画用】'!AM511&lt;&gt;"",'（別紙１）原油換算シート【計画用】'!AM511,"")</f>
        <v>497</v>
      </c>
      <c r="AN511" s="40" t="str">
        <f>+IF('（別紙１）原油換算シート【計画用】'!AN511&lt;&gt;"",'（別紙１）原油換算シート【計画用】'!AN511,"")</f>
        <v>A0196</v>
      </c>
      <c r="AO511" s="64" t="str">
        <f>+IF('（別紙１）原油換算シート【計画用】'!AO511&lt;&gt;"",'（別紙１）原油換算シート【計画用】'!AO511,"")</f>
        <v>日高都市ガス(株)</v>
      </c>
      <c r="AP511" s="65">
        <f>+IF('（別紙１）原油換算シート【計画用】'!AP511&lt;&gt;"",'（別紙１）原油換算シート【計画用】'!AP511,"")</f>
        <v>4.1899999999999999E-4</v>
      </c>
      <c r="AQ511" s="1" t="str">
        <f>+IF('（別紙１）原油換算シート【計画用】'!AQ511&lt;&gt;"",'（別紙１）原油換算シート【計画用】'!AQ511,"")</f>
        <v/>
      </c>
    </row>
    <row r="512" spans="39:43">
      <c r="AM512" s="40">
        <f>+IF('（別紙１）原油換算シート【計画用】'!AM512&lt;&gt;"",'（別紙１）原油換算シート【計画用】'!AM512,"")</f>
        <v>498</v>
      </c>
      <c r="AN512" s="40" t="str">
        <f>+IF('（別紙１）原油換算シート【計画用】'!AN512&lt;&gt;"",'（別紙１）原油換算シート【計画用】'!AN512,"")</f>
        <v>A0197</v>
      </c>
      <c r="AO512" s="64" t="str">
        <f>+IF('（別紙１）原油換算シート【計画用】'!AO512&lt;&gt;"",'（別紙１）原油換算シート【計画用】'!AO512,"")</f>
        <v>(株)アドバンテックメニューA</v>
      </c>
      <c r="AP512" s="65">
        <f>+IF('（別紙１）原油換算シート【計画用】'!AP512&lt;&gt;"",'（別紙１）原油換算シート【計画用】'!AP512,"")</f>
        <v>0</v>
      </c>
      <c r="AQ512" s="1" t="str">
        <f>+IF('（別紙１）原油換算シート【計画用】'!AQ512&lt;&gt;"",'（別紙１）原油換算シート【計画用】'!AQ512,"")</f>
        <v/>
      </c>
    </row>
    <row r="513" spans="39:43">
      <c r="AM513" s="40">
        <f>+IF('（別紙１）原油換算シート【計画用】'!AM513&lt;&gt;"",'（別紙１）原油換算シート【計画用】'!AM513,"")</f>
        <v>499</v>
      </c>
      <c r="AN513" s="40" t="str">
        <f>+IF('（別紙１）原油換算シート【計画用】'!AN513&lt;&gt;"",'（別紙１）原油換算シート【計画用】'!AN513,"")</f>
        <v>A0197</v>
      </c>
      <c r="AO513" s="64" t="str">
        <f>+IF('（別紙１）原油換算シート【計画用】'!AO513&lt;&gt;"",'（別紙１）原油換算シート【計画用】'!AO513,"")</f>
        <v>(株)アドバンテック(参考値)事業者全体</v>
      </c>
      <c r="AP513" s="65">
        <f>+IF('（別紙１）原油換算シート【計画用】'!AP513&lt;&gt;"",'（別紙１）原油換算シート【計画用】'!AP513,"")</f>
        <v>1.07E-4</v>
      </c>
      <c r="AQ513" s="1" t="str">
        <f>+IF('（別紙１）原油換算シート【計画用】'!AQ513&lt;&gt;"",'（別紙１）原油換算シート【計画用】'!AQ513,"")</f>
        <v/>
      </c>
    </row>
    <row r="514" spans="39:43">
      <c r="AM514" s="40">
        <f>+IF('（別紙１）原油換算シート【計画用】'!AM514&lt;&gt;"",'（別紙１）原油換算シート【計画用】'!AM514,"")</f>
        <v>500</v>
      </c>
      <c r="AN514" s="40" t="str">
        <f>+IF('（別紙１）原油換算シート【計画用】'!AN514&lt;&gt;"",'（別紙１）原油換算シート【計画用】'!AN514,"")</f>
        <v>A0199</v>
      </c>
      <c r="AO514" s="64" t="str">
        <f>+IF('（別紙１）原油換算シート【計画用】'!AO514&lt;&gt;"",'（別紙１）原油換算シート【計画用】'!AO514,"")</f>
        <v>ローカルエナジー(株)メニューA</v>
      </c>
      <c r="AP514" s="65">
        <f>+IF('（別紙１）原油換算シート【計画用】'!AP514&lt;&gt;"",'（別紙１）原油換算シート【計画用】'!AP514,"")</f>
        <v>0</v>
      </c>
      <c r="AQ514" s="1" t="str">
        <f>+IF('（別紙１）原油換算シート【計画用】'!AQ514&lt;&gt;"",'（別紙１）原油換算シート【計画用】'!AQ514,"")</f>
        <v/>
      </c>
    </row>
    <row r="515" spans="39:43">
      <c r="AM515" s="40">
        <f>+IF('（別紙１）原油換算シート【計画用】'!AM515&lt;&gt;"",'（別紙１）原油換算シート【計画用】'!AM515,"")</f>
        <v>501</v>
      </c>
      <c r="AN515" s="40" t="str">
        <f>+IF('（別紙１）原油換算シート【計画用】'!AN515&lt;&gt;"",'（別紙１）原油換算シート【計画用】'!AN515,"")</f>
        <v>A0199</v>
      </c>
      <c r="AO515" s="64" t="str">
        <f>+IF('（別紙１）原油換算シート【計画用】'!AO515&lt;&gt;"",'（別紙１）原油換算シート【計画用】'!AO515,"")</f>
        <v>ローカルエナジー(株)メニューB(残差)</v>
      </c>
      <c r="AP515" s="65">
        <f>+IF('（別紙１）原油換算シート【計画用】'!AP515&lt;&gt;"",'（別紙１）原油換算シート【計画用】'!AP515,"")</f>
        <v>3.9300000000000001E-4</v>
      </c>
      <c r="AQ515" s="1" t="str">
        <f>+IF('（別紙１）原油換算シート【計画用】'!AQ515&lt;&gt;"",'（別紙１）原油換算シート【計画用】'!AQ515,"")</f>
        <v/>
      </c>
    </row>
    <row r="516" spans="39:43">
      <c r="AM516" s="40">
        <f>+IF('（別紙１）原油換算シート【計画用】'!AM516&lt;&gt;"",'（別紙１）原油換算シート【計画用】'!AM516,"")</f>
        <v>502</v>
      </c>
      <c r="AN516" s="40" t="str">
        <f>+IF('（別紙１）原油換算シート【計画用】'!AN516&lt;&gt;"",'（別紙１）原油換算シート【計画用】'!AN516,"")</f>
        <v>A0199</v>
      </c>
      <c r="AO516" s="64" t="str">
        <f>+IF('（別紙１）原油換算シート【計画用】'!AO516&lt;&gt;"",'（別紙１）原油換算シート【計画用】'!AO516,"")</f>
        <v>ローカルエナジー(株)(参考値)事業者全体</v>
      </c>
      <c r="AP516" s="65">
        <f>+IF('（別紙１）原油換算シート【計画用】'!AP516&lt;&gt;"",'（別紙１）原油換算シート【計画用】'!AP516,"")</f>
        <v>3.88E-4</v>
      </c>
      <c r="AQ516" s="1" t="str">
        <f>+IF('（別紙１）原油換算シート【計画用】'!AQ516&lt;&gt;"",'（別紙１）原油換算シート【計画用】'!AQ516,"")</f>
        <v/>
      </c>
    </row>
    <row r="517" spans="39:43">
      <c r="AM517" s="40">
        <f>+IF('（別紙１）原油換算シート【計画用】'!AM517&lt;&gt;"",'（別紙１）原油換算シート【計画用】'!AM517,"")</f>
        <v>503</v>
      </c>
      <c r="AN517" s="40" t="str">
        <f>+IF('（別紙１）原油換算シート【計画用】'!AN517&lt;&gt;"",'（別紙１）原油換算シート【計画用】'!AN517,"")</f>
        <v>A0200</v>
      </c>
      <c r="AO517" s="64" t="str">
        <f>+IF('（別紙１）原油換算シート【計画用】'!AO517&lt;&gt;"",'（別紙１）原油換算シート【計画用】'!AO517,"")</f>
        <v>エネックス(株)メニューA</v>
      </c>
      <c r="AP517" s="65">
        <f>+IF('（別紙１）原油換算シート【計画用】'!AP517&lt;&gt;"",'（別紙１）原油換算シート【計画用】'!AP517,"")</f>
        <v>0</v>
      </c>
      <c r="AQ517" s="1" t="str">
        <f>+IF('（別紙１）原油換算シート【計画用】'!AQ517&lt;&gt;"",'（別紙１）原油換算シート【計画用】'!AQ517,"")</f>
        <v/>
      </c>
    </row>
    <row r="518" spans="39:43">
      <c r="AM518" s="40">
        <f>+IF('（別紙１）原油換算シート【計画用】'!AM518&lt;&gt;"",'（別紙１）原油換算シート【計画用】'!AM518,"")</f>
        <v>504</v>
      </c>
      <c r="AN518" s="40" t="str">
        <f>+IF('（別紙１）原油換算シート【計画用】'!AN518&lt;&gt;"",'（別紙１）原油換算シート【計画用】'!AN518,"")</f>
        <v>A0200</v>
      </c>
      <c r="AO518" s="64" t="str">
        <f>+IF('（別紙１）原油換算シート【計画用】'!AO518&lt;&gt;"",'（別紙１）原油換算シート【計画用】'!AO518,"")</f>
        <v>エネックス(株)メニューB</v>
      </c>
      <c r="AP518" s="65">
        <f>+IF('（別紙１）原油換算シート【計画用】'!AP518&lt;&gt;"",'（別紙１）原油換算シート【計画用】'!AP518,"")</f>
        <v>4.3800000000000002E-4</v>
      </c>
      <c r="AQ518" s="1" t="str">
        <f>+IF('（別紙１）原油換算シート【計画用】'!AQ518&lt;&gt;"",'（別紙１）原油換算シート【計画用】'!AQ518,"")</f>
        <v/>
      </c>
    </row>
    <row r="519" spans="39:43">
      <c r="AM519" s="40">
        <f>+IF('（別紙１）原油換算シート【計画用】'!AM519&lt;&gt;"",'（別紙１）原油換算シート【計画用】'!AM519,"")</f>
        <v>505</v>
      </c>
      <c r="AN519" s="40" t="str">
        <f>+IF('（別紙１）原油換算シート【計画用】'!AN519&lt;&gt;"",'（別紙１）原油換算シート【計画用】'!AN519,"")</f>
        <v>A0200</v>
      </c>
      <c r="AO519" s="64" t="str">
        <f>+IF('（別紙１）原油換算シート【計画用】'!AO519&lt;&gt;"",'（別紙１）原油換算シート【計画用】'!AO519,"")</f>
        <v>エネックス(株)(参考値)事業者全体</v>
      </c>
      <c r="AP519" s="65">
        <f>+IF('（別紙１）原油換算シート【計画用】'!AP519&lt;&gt;"",'（別紙１）原油換算シート【計画用】'!AP519,"")</f>
        <v>3.97E-4</v>
      </c>
      <c r="AQ519" s="1" t="str">
        <f>+IF('（別紙１）原油換算シート【計画用】'!AQ519&lt;&gt;"",'（別紙１）原油換算シート【計画用】'!AQ519,"")</f>
        <v/>
      </c>
    </row>
    <row r="520" spans="39:43">
      <c r="AM520" s="40">
        <f>+IF('（別紙１）原油換算シート【計画用】'!AM520&lt;&gt;"",'（別紙１）原油換算シート【計画用】'!AM520,"")</f>
        <v>506</v>
      </c>
      <c r="AN520" s="40" t="str">
        <f>+IF('（別紙１）原油換算シート【計画用】'!AN520&lt;&gt;"",'（別紙１）原油換算シート【計画用】'!AN520,"")</f>
        <v>A0203</v>
      </c>
      <c r="AO520" s="64" t="str">
        <f>+IF('（別紙１）原油換算シート【計画用】'!AO520&lt;&gt;"",'（別紙１）原油換算シート【計画用】'!AO520,"")</f>
        <v>(株)レクスポート</v>
      </c>
      <c r="AP520" s="65">
        <f>+IF('（別紙１）原油換算シート【計画用】'!AP520&lt;&gt;"",'（別紙１）原油換算シート【計画用】'!AP520,"")</f>
        <v>4.4900000000000002E-4</v>
      </c>
      <c r="AQ520" s="1" t="str">
        <f>+IF('（別紙１）原油換算シート【計画用】'!AQ520&lt;&gt;"",'（別紙１）原油換算シート【計画用】'!AQ520,"")</f>
        <v/>
      </c>
    </row>
    <row r="521" spans="39:43">
      <c r="AM521" s="40">
        <f>+IF('（別紙１）原油換算シート【計画用】'!AM521&lt;&gt;"",'（別紙１）原油換算シート【計画用】'!AM521,"")</f>
        <v>507</v>
      </c>
      <c r="AN521" s="40" t="str">
        <f>+IF('（別紙１）原油換算シート【計画用】'!AN521&lt;&gt;"",'（別紙１）原油換算シート【計画用】'!AN521,"")</f>
        <v>A0204</v>
      </c>
      <c r="AO521" s="64" t="str">
        <f>+IF('（別紙１）原油換算シート【計画用】'!AO521&lt;&gt;"",'（別紙１）原油換算シート【計画用】'!AO521,"")</f>
        <v>なでしこ電力(株)メニューA</v>
      </c>
      <c r="AP521" s="65">
        <f>+IF('（別紙１）原油換算シート【計画用】'!AP521&lt;&gt;"",'（別紙１）原油換算シート【計画用】'!AP521,"")</f>
        <v>0</v>
      </c>
      <c r="AQ521" s="1" t="str">
        <f>+IF('（別紙１）原油換算シート【計画用】'!AQ521&lt;&gt;"",'（別紙１）原油換算シート【計画用】'!AQ521,"")</f>
        <v/>
      </c>
    </row>
    <row r="522" spans="39:43">
      <c r="AM522" s="40">
        <f>+IF('（別紙１）原油換算シート【計画用】'!AM522&lt;&gt;"",'（別紙１）原油換算シート【計画用】'!AM522,"")</f>
        <v>508</v>
      </c>
      <c r="AN522" s="40" t="str">
        <f>+IF('（別紙１）原油換算シート【計画用】'!AN522&lt;&gt;"",'（別紙１）原油換算シート【計画用】'!AN522,"")</f>
        <v>A0204</v>
      </c>
      <c r="AO522" s="64" t="str">
        <f>+IF('（別紙１）原油換算シート【計画用】'!AO522&lt;&gt;"",'（別紙１）原油換算シート【計画用】'!AO522,"")</f>
        <v>なでしこ電力(株)メニューB(残差)</v>
      </c>
      <c r="AP522" s="65">
        <f>+IF('（別紙１）原油換算シート【計画用】'!AP522&lt;&gt;"",'（別紙１）原油換算シート【計画用】'!AP522,"")</f>
        <v>5.0199999999999995E-4</v>
      </c>
      <c r="AQ522" s="1" t="str">
        <f>+IF('（別紙１）原油換算シート【計画用】'!AQ522&lt;&gt;"",'（別紙１）原油換算シート【計画用】'!AQ522,"")</f>
        <v/>
      </c>
    </row>
    <row r="523" spans="39:43">
      <c r="AM523" s="40">
        <f>+IF('（別紙１）原油換算シート【計画用】'!AM523&lt;&gt;"",'（別紙１）原油換算シート【計画用】'!AM523,"")</f>
        <v>509</v>
      </c>
      <c r="AN523" s="40" t="str">
        <f>+IF('（別紙１）原油換算シート【計画用】'!AN523&lt;&gt;"",'（別紙１）原油換算シート【計画用】'!AN523,"")</f>
        <v>A0204</v>
      </c>
      <c r="AO523" s="64" t="str">
        <f>+IF('（別紙１）原油換算シート【計画用】'!AO523&lt;&gt;"",'（別紙１）原油換算シート【計画用】'!AO523,"")</f>
        <v>なでしこ電力(株)(参考値)事業者全体</v>
      </c>
      <c r="AP523" s="65">
        <f>+IF('（別紙１）原油換算シート【計画用】'!AP523&lt;&gt;"",'（別紙１）原油換算シート【計画用】'!AP523,"")</f>
        <v>1.1E-4</v>
      </c>
      <c r="AQ523" s="1" t="str">
        <f>+IF('（別紙１）原油換算シート【計画用】'!AQ523&lt;&gt;"",'（別紙１）原油換算シート【計画用】'!AQ523,"")</f>
        <v/>
      </c>
    </row>
    <row r="524" spans="39:43">
      <c r="AM524" s="40">
        <f>+IF('（別紙１）原油換算シート【計画用】'!AM524&lt;&gt;"",'（別紙１）原油換算シート【計画用】'!AM524,"")</f>
        <v>510</v>
      </c>
      <c r="AN524" s="40" t="str">
        <f>+IF('（別紙１）原油換算シート【計画用】'!AN524&lt;&gt;"",'（別紙１）原油換算シート【計画用】'!AN524,"")</f>
        <v>A0206</v>
      </c>
      <c r="AO524" s="64" t="str">
        <f>+IF('（別紙１）原油換算シート【計画用】'!AO524&lt;&gt;"",'（別紙１）原油換算シート【計画用】'!AO524,"")</f>
        <v>日田グリーン電力(株)メニューA</v>
      </c>
      <c r="AP524" s="65">
        <f>+IF('（別紙１）原油換算シート【計画用】'!AP524&lt;&gt;"",'（別紙１）原油換算シート【計画用】'!AP524,"")</f>
        <v>0</v>
      </c>
      <c r="AQ524" s="1" t="str">
        <f>+IF('（別紙１）原油換算シート【計画用】'!AQ524&lt;&gt;"",'（別紙１）原油換算シート【計画用】'!AQ524,"")</f>
        <v/>
      </c>
    </row>
    <row r="525" spans="39:43">
      <c r="AM525" s="40">
        <f>+IF('（別紙１）原油換算シート【計画用】'!AM525&lt;&gt;"",'（別紙１）原油換算シート【計画用】'!AM525,"")</f>
        <v>511</v>
      </c>
      <c r="AN525" s="40" t="str">
        <f>+IF('（別紙１）原油換算シート【計画用】'!AN525&lt;&gt;"",'（別紙１）原油換算シート【計画用】'!AN525,"")</f>
        <v>A0206</v>
      </c>
      <c r="AO525" s="64" t="str">
        <f>+IF('（別紙１）原油換算シート【計画用】'!AO525&lt;&gt;"",'（別紙１）原油換算シート【計画用】'!AO525,"")</f>
        <v>日田グリーン電力(株)メニューB(残差)</v>
      </c>
      <c r="AP525" s="65">
        <f>+IF('（別紙１）原油換算シート【計画用】'!AP525&lt;&gt;"",'（別紙１）原油換算シート【計画用】'!AP525,"")</f>
        <v>4.2900000000000002E-4</v>
      </c>
      <c r="AQ525" s="1" t="str">
        <f>+IF('（別紙１）原油換算シート【計画用】'!AQ525&lt;&gt;"",'（別紙１）原油換算シート【計画用】'!AQ525,"")</f>
        <v/>
      </c>
    </row>
    <row r="526" spans="39:43">
      <c r="AM526" s="40">
        <f>+IF('（別紙１）原油換算シート【計画用】'!AM526&lt;&gt;"",'（別紙１）原油換算シート【計画用】'!AM526,"")</f>
        <v>512</v>
      </c>
      <c r="AN526" s="40" t="str">
        <f>+IF('（別紙１）原油換算シート【計画用】'!AN526&lt;&gt;"",'（別紙１）原油換算シート【計画用】'!AN526,"")</f>
        <v>A0206</v>
      </c>
      <c r="AO526" s="64" t="str">
        <f>+IF('（別紙１）原油換算シート【計画用】'!AO526&lt;&gt;"",'（別紙１）原油換算シート【計画用】'!AO526,"")</f>
        <v>日田グリーン電力(株)(参考値)事業者全体</v>
      </c>
      <c r="AP526" s="65">
        <f>+IF('（別紙１）原油換算シート【計画用】'!AP526&lt;&gt;"",'（別紙１）原油換算シート【計画用】'!AP526,"")</f>
        <v>4.2700000000000002E-4</v>
      </c>
      <c r="AQ526" s="1" t="str">
        <f>+IF('（別紙１）原油換算シート【計画用】'!AQ526&lt;&gt;"",'（別紙１）原油換算シート【計画用】'!AQ526,"")</f>
        <v/>
      </c>
    </row>
    <row r="527" spans="39:43">
      <c r="AM527" s="40">
        <f>+IF('（別紙１）原油換算シート【計画用】'!AM527&lt;&gt;"",'（別紙１）原油換算シート【計画用】'!AM527,"")</f>
        <v>513</v>
      </c>
      <c r="AN527" s="40" t="str">
        <f>+IF('（別紙１）原油換算シート【計画用】'!AN527&lt;&gt;"",'（別紙１）原油換算シート【計画用】'!AN527,"")</f>
        <v>A0209</v>
      </c>
      <c r="AO527" s="64" t="str">
        <f>+IF('（別紙１）原油換算シート【計画用】'!AO527&lt;&gt;"",'（別紙１）原油換算シート【計画用】'!AO527,"")</f>
        <v>埼玉ガス(株)</v>
      </c>
      <c r="AP527" s="65">
        <f>+IF('（別紙１）原油換算シート【計画用】'!AP527&lt;&gt;"",'（別紙１）原油換算シート【計画用】'!AP527,"")</f>
        <v>4.1899999999999999E-4</v>
      </c>
      <c r="AQ527" s="1" t="str">
        <f>+IF('（別紙１）原油換算シート【計画用】'!AQ527&lt;&gt;"",'（別紙１）原油換算シート【計画用】'!AQ527,"")</f>
        <v/>
      </c>
    </row>
    <row r="528" spans="39:43">
      <c r="AM528" s="40">
        <f>+IF('（別紙１）原油換算シート【計画用】'!AM528&lt;&gt;"",'（別紙１）原油換算シート【計画用】'!AM528,"")</f>
        <v>514</v>
      </c>
      <c r="AN528" s="40" t="str">
        <f>+IF('（別紙１）原油換算シート【計画用】'!AN528&lt;&gt;"",'（別紙１）原油換算シート【計画用】'!AN528,"")</f>
        <v>A0210</v>
      </c>
      <c r="AO528" s="64" t="str">
        <f>+IF('（別紙１）原油換算シート【計画用】'!AO528&lt;&gt;"",'（別紙１）原油換算シート【計画用】'!AO528,"")</f>
        <v>宮崎パワーライン(株)</v>
      </c>
      <c r="AP528" s="65">
        <f>+IF('（別紙１）原油換算シート【計画用】'!AP528&lt;&gt;"",'（別紙１）原油換算シート【計画用】'!AP528,"")</f>
        <v>4.08E-4</v>
      </c>
      <c r="AQ528" s="1" t="str">
        <f>+IF('（別紙１）原油換算シート【計画用】'!AQ528&lt;&gt;"",'（別紙１）原油換算シート【計画用】'!AQ528,"")</f>
        <v/>
      </c>
    </row>
    <row r="529" spans="39:43">
      <c r="AM529" s="40">
        <f>+IF('（別紙１）原油換算シート【計画用】'!AM529&lt;&gt;"",'（別紙１）原油換算シート【計画用】'!AM529,"")</f>
        <v>515</v>
      </c>
      <c r="AN529" s="40" t="str">
        <f>+IF('（別紙１）原油換算シート【計画用】'!AN529&lt;&gt;"",'（別紙１）原油換算シート【計画用】'!AN529,"")</f>
        <v>A0211</v>
      </c>
      <c r="AO529" s="64" t="str">
        <f>+IF('（別紙１）原油換算シート【計画用】'!AO529&lt;&gt;"",'（別紙１）原油換算シート【計画用】'!AO529,"")</f>
        <v>(株)パワー・オプティマイザー</v>
      </c>
      <c r="AP529" s="65">
        <f>+IF('（別紙１）原油換算シート【計画用】'!AP529&lt;&gt;"",'（別紙１）原油換算シート【計画用】'!AP529,"")</f>
        <v>4.7199999999999998E-4</v>
      </c>
      <c r="AQ529" s="1" t="str">
        <f>+IF('（別紙１）原油換算シート【計画用】'!AQ529&lt;&gt;"",'（別紙１）原油換算シート【計画用】'!AQ529,"")</f>
        <v/>
      </c>
    </row>
    <row r="530" spans="39:43">
      <c r="AM530" s="40">
        <f>+IF('（別紙１）原油換算シート【計画用】'!AM530&lt;&gt;"",'（別紙１）原油換算シート【計画用】'!AM530,"")</f>
        <v>516</v>
      </c>
      <c r="AN530" s="40" t="str">
        <f>+IF('（別紙１）原油換算シート【計画用】'!AN530&lt;&gt;"",'（別紙１）原油換算シート【計画用】'!AN530,"")</f>
        <v>A0213</v>
      </c>
      <c r="AO530" s="64" t="str">
        <f>+IF('（別紙１）原油換算シート【計画用】'!AO530&lt;&gt;"",'（別紙１）原油換算シート【計画用】'!AO530,"")</f>
        <v>(株)UーPOWERメニューA</v>
      </c>
      <c r="AP530" s="65">
        <f>+IF('（別紙１）原油換算シート【計画用】'!AP530&lt;&gt;"",'（別紙１）原油換算シート【計画用】'!AP530,"")</f>
        <v>0</v>
      </c>
      <c r="AQ530" s="1" t="str">
        <f>+IF('（別紙１）原油換算シート【計画用】'!AQ530&lt;&gt;"",'（別紙１）原油換算シート【計画用】'!AQ530,"")</f>
        <v/>
      </c>
    </row>
    <row r="531" spans="39:43">
      <c r="AM531" s="40">
        <f>+IF('（別紙１）原油換算シート【計画用】'!AM531&lt;&gt;"",'（別紙１）原油換算シート【計画用】'!AM531,"")</f>
        <v>517</v>
      </c>
      <c r="AN531" s="40" t="str">
        <f>+IF('（別紙１）原油換算シート【計画用】'!AN531&lt;&gt;"",'（別紙１）原油換算シート【計画用】'!AN531,"")</f>
        <v>A0213</v>
      </c>
      <c r="AO531" s="64" t="str">
        <f>+IF('（別紙１）原油換算シート【計画用】'!AO531&lt;&gt;"",'（別紙１）原油換算シート【計画用】'!AO531,"")</f>
        <v>(株)UーPOWERメニューB</v>
      </c>
      <c r="AP531" s="65">
        <f>+IF('（別紙１）原油換算シート【計画用】'!AP531&lt;&gt;"",'（別紙１）原油換算シート【計画用】'!AP531,"")</f>
        <v>4.9600000000000002E-4</v>
      </c>
      <c r="AQ531" s="1" t="str">
        <f>+IF('（別紙１）原油換算シート【計画用】'!AQ531&lt;&gt;"",'（別紙１）原油換算シート【計画用】'!AQ531,"")</f>
        <v/>
      </c>
    </row>
    <row r="532" spans="39:43">
      <c r="AM532" s="40">
        <f>+IF('（別紙１）原油換算シート【計画用】'!AM532&lt;&gt;"",'（別紙１）原油換算シート【計画用】'!AM532,"")</f>
        <v>518</v>
      </c>
      <c r="AN532" s="40" t="str">
        <f>+IF('（別紙１）原油換算シート【計画用】'!AN532&lt;&gt;"",'（別紙１）原油換算シート【計画用】'!AN532,"")</f>
        <v>A0213</v>
      </c>
      <c r="AO532" s="64" t="str">
        <f>+IF('（別紙１）原油換算シート【計画用】'!AO532&lt;&gt;"",'（別紙１）原油換算シート【計画用】'!AO532,"")</f>
        <v>(株)UーPOWERメニューC</v>
      </c>
      <c r="AP532" s="65">
        <f>+IF('（別紙１）原油換算シート【計画用】'!AP532&lt;&gt;"",'（別紙１）原油換算シート【計画用】'!AP532,"")</f>
        <v>5.4100000000000003E-4</v>
      </c>
      <c r="AQ532" s="1" t="str">
        <f>+IF('（別紙１）原油換算シート【計画用】'!AQ532&lt;&gt;"",'（別紙１）原油換算シート【計画用】'!AQ532,"")</f>
        <v/>
      </c>
    </row>
    <row r="533" spans="39:43">
      <c r="AM533" s="40">
        <f>+IF('（別紙１）原油換算シート【計画用】'!AM533&lt;&gt;"",'（別紙１）原油換算シート【計画用】'!AM533,"")</f>
        <v>519</v>
      </c>
      <c r="AN533" s="40" t="str">
        <f>+IF('（別紙１）原油換算シート【計画用】'!AN533&lt;&gt;"",'（別紙１）原油換算シート【計画用】'!AN533,"")</f>
        <v>A0213</v>
      </c>
      <c r="AO533" s="64" t="str">
        <f>+IF('（別紙１）原油換算シート【計画用】'!AO533&lt;&gt;"",'（別紙１）原油換算シート【計画用】'!AO533,"")</f>
        <v>(株)UーPOWERメニューD</v>
      </c>
      <c r="AP533" s="65">
        <f>+IF('（別紙１）原油換算シート【計画用】'!AP533&lt;&gt;"",'（別紙１）原油換算シート【計画用】'!AP533,"")</f>
        <v>0</v>
      </c>
      <c r="AQ533" s="1" t="str">
        <f>+IF('（別紙１）原油換算シート【計画用】'!AQ533&lt;&gt;"",'（別紙１）原油換算シート【計画用】'!AQ533,"")</f>
        <v/>
      </c>
    </row>
    <row r="534" spans="39:43">
      <c r="AM534" s="40">
        <f>+IF('（別紙１）原油換算シート【計画用】'!AM534&lt;&gt;"",'（別紙１）原油換算シート【計画用】'!AM534,"")</f>
        <v>520</v>
      </c>
      <c r="AN534" s="40" t="str">
        <f>+IF('（別紙１）原油換算シート【計画用】'!AN534&lt;&gt;"",'（別紙１）原油換算シート【計画用】'!AN534,"")</f>
        <v>A0213</v>
      </c>
      <c r="AO534" s="64" t="str">
        <f>+IF('（別紙１）原油換算シート【計画用】'!AO534&lt;&gt;"",'（別紙１）原油換算シート【計画用】'!AO534,"")</f>
        <v>(株)UーPOWERメニューE(残差)</v>
      </c>
      <c r="AP534" s="65">
        <f>+IF('（別紙１）原油換算シート【計画用】'!AP534&lt;&gt;"",'（別紙１）原油換算シート【計画用】'!AP534,"")</f>
        <v>4.8299999999999998E-4</v>
      </c>
      <c r="AQ534" s="1" t="str">
        <f>+IF('（別紙１）原油換算シート【計画用】'!AQ534&lt;&gt;"",'（別紙１）原油換算シート【計画用】'!AQ534,"")</f>
        <v/>
      </c>
    </row>
    <row r="535" spans="39:43">
      <c r="AM535" s="40">
        <f>+IF('（別紙１）原油換算シート【計画用】'!AM535&lt;&gt;"",'（別紙１）原油換算シート【計画用】'!AM535,"")</f>
        <v>521</v>
      </c>
      <c r="AN535" s="40" t="str">
        <f>+IF('（別紙１）原油換算シート【計画用】'!AN535&lt;&gt;"",'（別紙１）原油換算シート【計画用】'!AN535,"")</f>
        <v>A0213</v>
      </c>
      <c r="AO535" s="64" t="str">
        <f>+IF('（別紙１）原油換算シート【計画用】'!AO535&lt;&gt;"",'（別紙１）原油換算シート【計画用】'!AO535,"")</f>
        <v>(株)UーPOWER(参考値)事業者全体</v>
      </c>
      <c r="AP535" s="65">
        <f>+IF('（別紙１）原油換算シート【計画用】'!AP535&lt;&gt;"",'（別紙１）原油換算シート【計画用】'!AP535,"")</f>
        <v>4.6799999999999999E-4</v>
      </c>
      <c r="AQ535" s="1" t="str">
        <f>+IF('（別紙１）原油換算シート【計画用】'!AQ535&lt;&gt;"",'（別紙１）原油換算シート【計画用】'!AQ535,"")</f>
        <v/>
      </c>
    </row>
    <row r="536" spans="39:43">
      <c r="AM536" s="40">
        <f>+IF('（別紙１）原油換算シート【計画用】'!AM536&lt;&gt;"",'（別紙１）原油換算シート【計画用】'!AM536,"")</f>
        <v>522</v>
      </c>
      <c r="AN536" s="40" t="str">
        <f>+IF('（別紙１）原油換算シート【計画用】'!AN536&lt;&gt;"",'（別紙１）原油換算シート【計画用】'!AN536,"")</f>
        <v>A0214</v>
      </c>
      <c r="AO536" s="64" t="str">
        <f>+IF('（別紙１）原油換算シート【計画用】'!AO536&lt;&gt;"",'（別紙１）原油換算シート【計画用】'!AO536,"")</f>
        <v>(株)TTSパワー</v>
      </c>
      <c r="AP536" s="65">
        <f>+IF('（別紙１）原油換算シート【計画用】'!AP536&lt;&gt;"",'（別紙１）原油換算シート【計画用】'!AP536,"")</f>
        <v>4.5100000000000001E-4</v>
      </c>
      <c r="AQ536" s="1" t="str">
        <f>+IF('（別紙１）原油換算シート【計画用】'!AQ536&lt;&gt;"",'（別紙１）原油換算シート【計画用】'!AQ536,"")</f>
        <v/>
      </c>
    </row>
    <row r="537" spans="39:43">
      <c r="AM537" s="40">
        <f>+IF('（別紙１）原油換算シート【計画用】'!AM537&lt;&gt;"",'（別紙１）原油換算シート【計画用】'!AM537,"")</f>
        <v>523</v>
      </c>
      <c r="AN537" s="40" t="str">
        <f>+IF('（別紙１）原油換算シート【計画用】'!AN537&lt;&gt;"",'（別紙１）原油換算シート【計画用】'!AN537,"")</f>
        <v>A0216</v>
      </c>
      <c r="AO537" s="64" t="str">
        <f>+IF('（別紙１）原油換算シート【計画用】'!AO537&lt;&gt;"",'（別紙１）原油換算シート【計画用】'!AO537,"")</f>
        <v>(株)岩手ウッドパワーメニューA</v>
      </c>
      <c r="AP537" s="65">
        <f>+IF('（別紙１）原油換算シート【計画用】'!AP537&lt;&gt;"",'（別紙１）原油換算シート【計画用】'!AP537,"")</f>
        <v>0</v>
      </c>
      <c r="AQ537" s="1" t="str">
        <f>+IF('（別紙１）原油換算シート【計画用】'!AQ537&lt;&gt;"",'（別紙１）原油換算シート【計画用】'!AQ537,"")</f>
        <v/>
      </c>
    </row>
    <row r="538" spans="39:43">
      <c r="AM538" s="40">
        <f>+IF('（別紙１）原油換算シート【計画用】'!AM538&lt;&gt;"",'（別紙１）原油換算シート【計画用】'!AM538,"")</f>
        <v>524</v>
      </c>
      <c r="AN538" s="40" t="str">
        <f>+IF('（別紙１）原油換算シート【計画用】'!AN538&lt;&gt;"",'（別紙１）原油換算シート【計画用】'!AN538,"")</f>
        <v>A0216</v>
      </c>
      <c r="AO538" s="64" t="str">
        <f>+IF('（別紙１）原油換算シート【計画用】'!AO538&lt;&gt;"",'（別紙１）原油換算シート【計画用】'!AO538,"")</f>
        <v>(株)岩手ウッドパワーメニューB(残差)</v>
      </c>
      <c r="AP538" s="65">
        <f>+IF('（別紙１）原油換算シート【計画用】'!AP538&lt;&gt;"",'（別紙１）原油換算シート【計画用】'!AP538,"")</f>
        <v>5.6999999999999998E-4</v>
      </c>
      <c r="AQ538" s="1" t="str">
        <f>+IF('（別紙１）原油換算シート【計画用】'!AQ538&lt;&gt;"",'（別紙１）原油換算シート【計画用】'!AQ538,"")</f>
        <v/>
      </c>
    </row>
    <row r="539" spans="39:43">
      <c r="AM539" s="40">
        <f>+IF('（別紙１）原油換算シート【計画用】'!AM539&lt;&gt;"",'（別紙１）原油換算シート【計画用】'!AM539,"")</f>
        <v>525</v>
      </c>
      <c r="AN539" s="40" t="str">
        <f>+IF('（別紙１）原油換算シート【計画用】'!AN539&lt;&gt;"",'（別紙１）原油換算シート【計画用】'!AN539,"")</f>
        <v>A0216</v>
      </c>
      <c r="AO539" s="64" t="str">
        <f>+IF('（別紙１）原油換算シート【計画用】'!AO539&lt;&gt;"",'（別紙１）原油換算シート【計画用】'!AO539,"")</f>
        <v>(株)岩手ウッドパワー(参考値)事業者全体</v>
      </c>
      <c r="AP539" s="65">
        <f>+IF('（別紙１）原油換算シート【計画用】'!AP539&lt;&gt;"",'（別紙１）原油換算シート【計画用】'!AP539,"")</f>
        <v>2.43E-4</v>
      </c>
      <c r="AQ539" s="1" t="str">
        <f>+IF('（別紙１）原油換算シート【計画用】'!AQ539&lt;&gt;"",'（別紙１）原油換算シート【計画用】'!AQ539,"")</f>
        <v/>
      </c>
    </row>
    <row r="540" spans="39:43">
      <c r="AM540" s="40">
        <f>+IF('（別紙１）原油換算シート【計画用】'!AM540&lt;&gt;"",'（別紙１）原油換算シート【計画用】'!AM540,"")</f>
        <v>526</v>
      </c>
      <c r="AN540" s="40" t="str">
        <f>+IF('（別紙１）原油換算シート【計画用】'!AN540&lt;&gt;"",'（別紙１）原油換算シート【計画用】'!AN540,"")</f>
        <v>A0217</v>
      </c>
      <c r="AO540" s="64" t="str">
        <f>+IF('（別紙１）原油換算シート【計画用】'!AO540&lt;&gt;"",'（別紙１）原油換算シート【計画用】'!AO540,"")</f>
        <v>里山パワーワークス(株)メニューA</v>
      </c>
      <c r="AP540" s="65">
        <f>+IF('（別紙１）原油換算シート【計画用】'!AP540&lt;&gt;"",'（別紙１）原油換算シート【計画用】'!AP540,"")</f>
        <v>0</v>
      </c>
      <c r="AQ540" s="1" t="str">
        <f>+IF('（別紙１）原油換算シート【計画用】'!AQ540&lt;&gt;"",'（別紙１）原油換算シート【計画用】'!AQ540,"")</f>
        <v/>
      </c>
    </row>
    <row r="541" spans="39:43">
      <c r="AM541" s="40">
        <f>+IF('（別紙１）原油換算シート【計画用】'!AM541&lt;&gt;"",'（別紙１）原油換算シート【計画用】'!AM541,"")</f>
        <v>527</v>
      </c>
      <c r="AN541" s="40" t="str">
        <f>+IF('（別紙１）原油換算シート【計画用】'!AN541&lt;&gt;"",'（別紙１）原油換算シート【計画用】'!AN541,"")</f>
        <v>A0217</v>
      </c>
      <c r="AO541" s="64" t="str">
        <f>+IF('（別紙１）原油換算シート【計画用】'!AO541&lt;&gt;"",'（別紙１）原油換算シート【計画用】'!AO541,"")</f>
        <v>里山パワーワークス(株)メニューB(残差)</v>
      </c>
      <c r="AP541" s="65">
        <f>+IF('（別紙１）原油換算シート【計画用】'!AP541&lt;&gt;"",'（別紙１）原油換算シート【計画用】'!AP541,"")</f>
        <v>5.3700000000000004E-4</v>
      </c>
      <c r="AQ541" s="1" t="str">
        <f>+IF('（別紙１）原油換算シート【計画用】'!AQ541&lt;&gt;"",'（別紙１）原油換算シート【計画用】'!AQ541,"")</f>
        <v/>
      </c>
    </row>
    <row r="542" spans="39:43">
      <c r="AM542" s="40">
        <f>+IF('（別紙１）原油換算シート【計画用】'!AM542&lt;&gt;"",'（別紙１）原油換算シート【計画用】'!AM542,"")</f>
        <v>528</v>
      </c>
      <c r="AN542" s="40" t="str">
        <f>+IF('（別紙１）原油換算シート【計画用】'!AN542&lt;&gt;"",'（別紙１）原油換算シート【計画用】'!AN542,"")</f>
        <v>A0217</v>
      </c>
      <c r="AO542" s="64" t="str">
        <f>+IF('（別紙１）原油換算シート【計画用】'!AO542&lt;&gt;"",'（別紙１）原油換算シート【計画用】'!AO542,"")</f>
        <v>里山パワーワークス(株)(参考値)事業者全体</v>
      </c>
      <c r="AP542" s="65">
        <f>+IF('（別紙１）原油換算シート【計画用】'!AP542&lt;&gt;"",'（別紙１）原油換算シート【計画用】'!AP542,"")</f>
        <v>4.0400000000000001E-4</v>
      </c>
      <c r="AQ542" s="1" t="str">
        <f>+IF('（別紙１）原油換算シート【計画用】'!AQ542&lt;&gt;"",'（別紙１）原油換算シート【計画用】'!AQ542,"")</f>
        <v/>
      </c>
    </row>
    <row r="543" spans="39:43">
      <c r="AM543" s="40">
        <f>+IF('（別紙１）原油換算シート【計画用】'!AM543&lt;&gt;"",'（別紙１）原油換算シート【計画用】'!AM543,"")</f>
        <v>529</v>
      </c>
      <c r="AN543" s="40" t="str">
        <f>+IF('（別紙１）原油換算シート【計画用】'!AN543&lt;&gt;"",'（別紙１）原油換算シート【計画用】'!AN543,"")</f>
        <v>A0218</v>
      </c>
      <c r="AO543" s="64" t="str">
        <f>+IF('（別紙１）原油換算シート【計画用】'!AO543&lt;&gt;"",'（別紙１）原油換算シート【計画用】'!AO543,"")</f>
        <v>(株)中之条パワーメニューA</v>
      </c>
      <c r="AP543" s="65">
        <f>+IF('（別紙１）原油換算シート【計画用】'!AP543&lt;&gt;"",'（別紙１）原油換算シート【計画用】'!AP543,"")</f>
        <v>0</v>
      </c>
      <c r="AQ543" s="1" t="str">
        <f>+IF('（別紙１）原油換算シート【計画用】'!AQ543&lt;&gt;"",'（別紙１）原油換算シート【計画用】'!AQ543,"")</f>
        <v/>
      </c>
    </row>
    <row r="544" spans="39:43">
      <c r="AM544" s="40">
        <f>+IF('（別紙１）原油換算シート【計画用】'!AM544&lt;&gt;"",'（別紙１）原油換算シート【計画用】'!AM544,"")</f>
        <v>530</v>
      </c>
      <c r="AN544" s="40" t="str">
        <f>+IF('（別紙１）原油換算シート【計画用】'!AN544&lt;&gt;"",'（別紙１）原油換算シート【計画用】'!AN544,"")</f>
        <v>A0218</v>
      </c>
      <c r="AO544" s="64" t="str">
        <f>+IF('（別紙１）原油換算シート【計画用】'!AO544&lt;&gt;"",'（別紙１）原油換算シート【計画用】'!AO544,"")</f>
        <v>(株)中之条パワーメニューB(残差)</v>
      </c>
      <c r="AP544" s="65">
        <f>+IF('（別紙１）原油換算シート【計画用】'!AP544&lt;&gt;"",'（別紙１）原油換算シート【計画用】'!AP544,"")</f>
        <v>1.6200000000000001E-4</v>
      </c>
      <c r="AQ544" s="1" t="str">
        <f>+IF('（別紙１）原油換算シート【計画用】'!AQ544&lt;&gt;"",'（別紙１）原油換算シート【計画用】'!AQ544,"")</f>
        <v/>
      </c>
    </row>
    <row r="545" spans="39:43">
      <c r="AM545" s="40">
        <f>+IF('（別紙１）原油換算シート【計画用】'!AM545&lt;&gt;"",'（別紙１）原油換算シート【計画用】'!AM545,"")</f>
        <v>531</v>
      </c>
      <c r="AN545" s="40" t="str">
        <f>+IF('（別紙１）原油換算シート【計画用】'!AN545&lt;&gt;"",'（別紙１）原油換算シート【計画用】'!AN545,"")</f>
        <v>A0218</v>
      </c>
      <c r="AO545" s="64" t="str">
        <f>+IF('（別紙１）原油換算シート【計画用】'!AO545&lt;&gt;"",'（別紙１）原油換算シート【計画用】'!AO545,"")</f>
        <v>(株)中之条パワー(参考値)事業者全体</v>
      </c>
      <c r="AP545" s="65">
        <f>+IF('（別紙１）原油換算シート【計画用】'!AP545&lt;&gt;"",'（別紙１）原油換算シート【計画用】'!AP545,"")</f>
        <v>1.4899999999999999E-4</v>
      </c>
      <c r="AQ545" s="1" t="str">
        <f>+IF('（別紙１）原油換算シート【計画用】'!AQ545&lt;&gt;"",'（別紙１）原油換算シート【計画用】'!AQ545,"")</f>
        <v/>
      </c>
    </row>
    <row r="546" spans="39:43">
      <c r="AM546" s="40">
        <f>+IF('（別紙１）原油換算シート【計画用】'!AM546&lt;&gt;"",'（別紙１）原油換算シート【計画用】'!AM546,"")</f>
        <v>532</v>
      </c>
      <c r="AN546" s="40" t="str">
        <f>+IF('（別紙１）原油換算シート【計画用】'!AN546&lt;&gt;"",'（別紙１）原油換算シート【計画用】'!AN546,"")</f>
        <v>A0220</v>
      </c>
      <c r="AO546" s="64" t="str">
        <f>+IF('（別紙１）原油換算シート【計画用】'!AO546&lt;&gt;"",'（別紙１）原油換算シート【計画用】'!AO546,"")</f>
        <v>日産トレーデイング(株)メニューA</v>
      </c>
      <c r="AP546" s="65">
        <f>+IF('（別紙１）原油換算シート【計画用】'!AP546&lt;&gt;"",'（別紙１）原油換算シート【計画用】'!AP546,"")</f>
        <v>0</v>
      </c>
      <c r="AQ546" s="1" t="str">
        <f>+IF('（別紙１）原油換算シート【計画用】'!AQ546&lt;&gt;"",'（別紙１）原油換算シート【計画用】'!AQ546,"")</f>
        <v/>
      </c>
    </row>
    <row r="547" spans="39:43">
      <c r="AM547" s="40">
        <f>+IF('（別紙１）原油換算シート【計画用】'!AM547&lt;&gt;"",'（別紙１）原油換算シート【計画用】'!AM547,"")</f>
        <v>533</v>
      </c>
      <c r="AN547" s="40" t="str">
        <f>+IF('（別紙１）原油換算シート【計画用】'!AN547&lt;&gt;"",'（別紙１）原油換算シート【計画用】'!AN547,"")</f>
        <v>A0220</v>
      </c>
      <c r="AO547" s="64" t="str">
        <f>+IF('（別紙１）原油換算シート【計画用】'!AO547&lt;&gt;"",'（別紙１）原油換算シート【計画用】'!AO547,"")</f>
        <v>日産トレーデイング(株)メニューB(残差)</v>
      </c>
      <c r="AP547" s="65">
        <f>+IF('（別紙１）原油換算シート【計画用】'!AP547&lt;&gt;"",'（別紙１）原油換算シート【計画用】'!AP547,"")</f>
        <v>0</v>
      </c>
      <c r="AQ547" s="1" t="str">
        <f>+IF('（別紙１）原油換算シート【計画用】'!AQ547&lt;&gt;"",'（別紙１）原油換算シート【計画用】'!AQ547,"")</f>
        <v/>
      </c>
    </row>
    <row r="548" spans="39:43">
      <c r="AM548" s="40">
        <f>+IF('（別紙１）原油換算シート【計画用】'!AM548&lt;&gt;"",'（別紙１）原油換算シート【計画用】'!AM548,"")</f>
        <v>534</v>
      </c>
      <c r="AN548" s="40" t="str">
        <f>+IF('（別紙１）原油換算シート【計画用】'!AN548&lt;&gt;"",'（別紙１）原油換算シート【計画用】'!AN548,"")</f>
        <v>A0220</v>
      </c>
      <c r="AO548" s="64" t="str">
        <f>+IF('（別紙１）原油換算シート【計画用】'!AO548&lt;&gt;"",'（別紙１）原油換算シート【計画用】'!AO548,"")</f>
        <v>日産トレーデイング(株)(参考値)事業者全体</v>
      </c>
      <c r="AP548" s="65">
        <f>+IF('（別紙１）原油換算シート【計画用】'!AP548&lt;&gt;"",'（別紙１）原油換算シート【計画用】'!AP548,"")</f>
        <v>0</v>
      </c>
      <c r="AQ548" s="1" t="str">
        <f>+IF('（別紙１）原油換算シート【計画用】'!AQ548&lt;&gt;"",'（別紙１）原油換算シート【計画用】'!AQ548,"")</f>
        <v/>
      </c>
    </row>
    <row r="549" spans="39:43">
      <c r="AM549" s="40">
        <f>+IF('（別紙１）原油換算シート【計画用】'!AM549&lt;&gt;"",'（別紙１）原油換算シート【計画用】'!AM549,"")</f>
        <v>535</v>
      </c>
      <c r="AN549" s="40" t="str">
        <f>+IF('（別紙１）原油換算シート【計画用】'!AN549&lt;&gt;"",'（別紙１）原油換算シート【計画用】'!AN549,"")</f>
        <v>A0221</v>
      </c>
      <c r="AO549" s="64" t="str">
        <f>+IF('（別紙１）原油換算シート【計画用】'!AO549&lt;&gt;"",'（別紙１）原油換算シート【計画用】'!AO549,"")</f>
        <v>(株)エネウィルメニューA</v>
      </c>
      <c r="AP549" s="65">
        <f>+IF('（別紙１）原油換算シート【計画用】'!AP549&lt;&gt;"",'（別紙１）原油換算シート【計画用】'!AP549,"")</f>
        <v>0</v>
      </c>
      <c r="AQ549" s="1" t="str">
        <f>+IF('（別紙１）原油換算シート【計画用】'!AQ549&lt;&gt;"",'（別紙１）原油換算シート【計画用】'!AQ549,"")</f>
        <v/>
      </c>
    </row>
    <row r="550" spans="39:43">
      <c r="AM550" s="40">
        <f>+IF('（別紙１）原油換算シート【計画用】'!AM550&lt;&gt;"",'（別紙１）原油換算シート【計画用】'!AM550,"")</f>
        <v>536</v>
      </c>
      <c r="AN550" s="40" t="str">
        <f>+IF('（別紙１）原油換算シート【計画用】'!AN550&lt;&gt;"",'（別紙１）原油換算シート【計画用】'!AN550,"")</f>
        <v>A0221</v>
      </c>
      <c r="AO550" s="64" t="str">
        <f>+IF('（別紙１）原油換算シート【計画用】'!AO550&lt;&gt;"",'（別紙１）原油換算シート【計画用】'!AO550,"")</f>
        <v>(株)エネウィルメニューB(残差)</v>
      </c>
      <c r="AP550" s="65">
        <f>+IF('（別紙１）原油換算シート【計画用】'!AP550&lt;&gt;"",'（別紙１）原油換算シート【計画用】'!AP550,"")</f>
        <v>4.2200000000000001E-4</v>
      </c>
      <c r="AQ550" s="1" t="str">
        <f>+IF('（別紙１）原油換算シート【計画用】'!AQ550&lt;&gt;"",'（別紙１）原油換算シート【計画用】'!AQ550,"")</f>
        <v>※</v>
      </c>
    </row>
    <row r="551" spans="39:43">
      <c r="AM551" s="40">
        <f>+IF('（別紙１）原油換算シート【計画用】'!AM551&lt;&gt;"",'（別紙１）原油換算シート【計画用】'!AM551,"")</f>
        <v>537</v>
      </c>
      <c r="AN551" s="40" t="str">
        <f>+IF('（別紙１）原油換算シート【計画用】'!AN551&lt;&gt;"",'（別紙１）原油換算シート【計画用】'!AN551,"")</f>
        <v>A0221</v>
      </c>
      <c r="AO551" s="64" t="str">
        <f>+IF('（別紙１）原油換算シート【計画用】'!AO551&lt;&gt;"",'（別紙１）原油換算シート【計画用】'!AO551,"")</f>
        <v>(株)エネウィル(参考値)事業者全体</v>
      </c>
      <c r="AP551" s="65">
        <f>+IF('（別紙１）原油換算シート【計画用】'!AP551&lt;&gt;"",'（別紙１）原油換算シート【計画用】'!AP551,"")</f>
        <v>1.3749999999999999E-3</v>
      </c>
      <c r="AQ551" s="1" t="str">
        <f>+IF('（別紙１）原油換算シート【計画用】'!AQ551&lt;&gt;"",'（別紙１）原油換算シート【計画用】'!AQ551,"")</f>
        <v/>
      </c>
    </row>
    <row r="552" spans="39:43">
      <c r="AM552" s="40">
        <f>+IF('（別紙１）原油換算シート【計画用】'!AM552&lt;&gt;"",'（別紙１）原油換算シート【計画用】'!AM552,"")</f>
        <v>538</v>
      </c>
      <c r="AN552" s="40" t="str">
        <f>+IF('（別紙１）原油換算シート【計画用】'!AN552&lt;&gt;"",'（別紙１）原油換算シート【計画用】'!AN552,"")</f>
        <v>A0222</v>
      </c>
      <c r="AO552" s="64" t="str">
        <f>+IF('（別紙１）原油換算シート【計画用】'!AO552&lt;&gt;"",'（別紙１）原油換算シート【計画用】'!AO552,"")</f>
        <v>Next Power(株)</v>
      </c>
      <c r="AP552" s="65">
        <f>+IF('（別紙１）原油換算シート【計画用】'!AP552&lt;&gt;"",'（別紙１）原油換算シート【計画用】'!AP552,"")</f>
        <v>6.0499999999999996E-4</v>
      </c>
      <c r="AQ552" s="1" t="str">
        <f>+IF('（別紙１）原油換算シート【計画用】'!AQ552&lt;&gt;"",'（別紙１）原油換算シート【計画用】'!AQ552,"")</f>
        <v/>
      </c>
    </row>
    <row r="553" spans="39:43">
      <c r="AM553" s="40">
        <f>+IF('（別紙１）原油換算シート【計画用】'!AM553&lt;&gt;"",'（別紙１）原油換算シート【計画用】'!AM553,"")</f>
        <v>539</v>
      </c>
      <c r="AN553" s="40" t="str">
        <f>+IF('（別紙１）原油換算シート【計画用】'!AN553&lt;&gt;"",'（別紙１）原油換算シート【計画用】'!AN553,"")</f>
        <v>A0227</v>
      </c>
      <c r="AO553" s="64" t="str">
        <f>+IF('（別紙１）原油換算シート【計画用】'!AO553&lt;&gt;"",'（別紙１）原油換算シート【計画用】'!AO553,"")</f>
        <v>はりま電力(株)メニューA</v>
      </c>
      <c r="AP553" s="65">
        <f>+IF('（別紙１）原油換算シート【計画用】'!AP553&lt;&gt;"",'（別紙１）原油換算シート【計画用】'!AP553,"")</f>
        <v>0</v>
      </c>
      <c r="AQ553" s="1" t="str">
        <f>+IF('（別紙１）原油換算シート【計画用】'!AQ553&lt;&gt;"",'（別紙１）原油換算シート【計画用】'!AQ553,"")</f>
        <v/>
      </c>
    </row>
    <row r="554" spans="39:43">
      <c r="AM554" s="40">
        <f>+IF('（別紙１）原油換算シート【計画用】'!AM554&lt;&gt;"",'（別紙１）原油換算シート【計画用】'!AM554,"")</f>
        <v>540</v>
      </c>
      <c r="AN554" s="40" t="str">
        <f>+IF('（別紙１）原油換算シート【計画用】'!AN554&lt;&gt;"",'（別紙１）原油換算シート【計画用】'!AN554,"")</f>
        <v>A0227</v>
      </c>
      <c r="AO554" s="64" t="str">
        <f>+IF('（別紙１）原油換算シート【計画用】'!AO554&lt;&gt;"",'（別紙１）原油換算シート【計画用】'!AO554,"")</f>
        <v>はりま電力(株)メニューB(残差)</v>
      </c>
      <c r="AP554" s="65">
        <f>+IF('（別紙１）原油換算シート【計画用】'!AP554&lt;&gt;"",'（別紙１）原油換算シート【計画用】'!AP554,"")</f>
        <v>5.9400000000000002E-4</v>
      </c>
      <c r="AQ554" s="1" t="str">
        <f>+IF('（別紙１）原油換算シート【計画用】'!AQ554&lt;&gt;"",'（別紙１）原油換算シート【計画用】'!AQ554,"")</f>
        <v/>
      </c>
    </row>
    <row r="555" spans="39:43">
      <c r="AM555" s="40">
        <f>+IF('（別紙１）原油換算シート【計画用】'!AM555&lt;&gt;"",'（別紙１）原油換算シート【計画用】'!AM555,"")</f>
        <v>541</v>
      </c>
      <c r="AN555" s="40" t="str">
        <f>+IF('（別紙１）原油換算シート【計画用】'!AN555&lt;&gt;"",'（別紙１）原油換算シート【計画用】'!AN555,"")</f>
        <v>A0227</v>
      </c>
      <c r="AO555" s="64" t="str">
        <f>+IF('（別紙１）原油換算シート【計画用】'!AO555&lt;&gt;"",'（別紙１）原油換算シート【計画用】'!AO555,"")</f>
        <v>はりま電力(株)(参考値)事業者全体</v>
      </c>
      <c r="AP555" s="65">
        <f>+IF('（別紙１）原油換算シート【計画用】'!AP555&lt;&gt;"",'（別紙１）原油換算シート【計画用】'!AP555,"")</f>
        <v>5.7899999999999998E-4</v>
      </c>
      <c r="AQ555" s="1" t="str">
        <f>+IF('（別紙１）原油換算シート【計画用】'!AQ555&lt;&gt;"",'（別紙１）原油換算シート【計画用】'!AQ555,"")</f>
        <v/>
      </c>
    </row>
    <row r="556" spans="39:43">
      <c r="AM556" s="40">
        <f>+IF('（別紙１）原油換算シート【計画用】'!AM556&lt;&gt;"",'（別紙１）原油換算シート【計画用】'!AM556,"")</f>
        <v>542</v>
      </c>
      <c r="AN556" s="40" t="str">
        <f>+IF('（別紙１）原油換算シート【計画用】'!AN556&lt;&gt;"",'（別紙１）原油換算シート【計画用】'!AN556,"")</f>
        <v>A0228</v>
      </c>
      <c r="AO556" s="64" t="str">
        <f>+IF('（別紙１）原油換算シート【計画用】'!AO556&lt;&gt;"",'（別紙１）原油換算シート【計画用】'!AO556,"")</f>
        <v>(株)浜松新電力メニューA</v>
      </c>
      <c r="AP556" s="65">
        <f>+IF('（別紙１）原油換算シート【計画用】'!AP556&lt;&gt;"",'（別紙１）原油換算シート【計画用】'!AP556,"")</f>
        <v>0</v>
      </c>
      <c r="AQ556" s="1" t="str">
        <f>+IF('（別紙１）原油換算シート【計画用】'!AQ556&lt;&gt;"",'（別紙１）原油換算シート【計画用】'!AQ556,"")</f>
        <v/>
      </c>
    </row>
    <row r="557" spans="39:43">
      <c r="AM557" s="40">
        <f>+IF('（別紙１）原油換算シート【計画用】'!AM557&lt;&gt;"",'（別紙１）原油換算シート【計画用】'!AM557,"")</f>
        <v>543</v>
      </c>
      <c r="AN557" s="40" t="str">
        <f>+IF('（別紙１）原油換算シート【計画用】'!AN557&lt;&gt;"",'（別紙１）原油換算シート【計画用】'!AN557,"")</f>
        <v>A0228</v>
      </c>
      <c r="AO557" s="64" t="str">
        <f>+IF('（別紙１）原油換算シート【計画用】'!AO557&lt;&gt;"",'（別紙１）原油換算シート【計画用】'!AO557,"")</f>
        <v>(株)浜松新電力(参考値)事業者全体</v>
      </c>
      <c r="AP557" s="65">
        <f>+IF('（別紙１）原油換算シート【計画用】'!AP557&lt;&gt;"",'（別紙１）原油換算シート【計画用】'!AP557,"")</f>
        <v>1.2400000000000001E-4</v>
      </c>
      <c r="AQ557" s="1" t="str">
        <f>+IF('（別紙１）原油換算シート【計画用】'!AQ557&lt;&gt;"",'（別紙１）原油換算シート【計画用】'!AQ557,"")</f>
        <v/>
      </c>
    </row>
    <row r="558" spans="39:43">
      <c r="AM558" s="40">
        <f>+IF('（別紙１）原油換算シート【計画用】'!AM558&lt;&gt;"",'（別紙１）原油換算シート【計画用】'!AM558,"")</f>
        <v>544</v>
      </c>
      <c r="AN558" s="40" t="str">
        <f>+IF('（別紙１）原油換算シート【計画用】'!AN558&lt;&gt;"",'（別紙１）原油換算シート【計画用】'!AN558,"")</f>
        <v>A0229</v>
      </c>
      <c r="AO558" s="64" t="str">
        <f>+IF('（別紙１）原油換算シート【計画用】'!AO558&lt;&gt;"",'（別紙１）原油換算シート【計画用】'!AO558,"")</f>
        <v>ゼロワットパワー(株)メニューA</v>
      </c>
      <c r="AP558" s="65">
        <f>+IF('（別紙１）原油換算シート【計画用】'!AP558&lt;&gt;"",'（別紙１）原油換算シート【計画用】'!AP558,"")</f>
        <v>0</v>
      </c>
      <c r="AQ558" s="1" t="str">
        <f>+IF('（別紙１）原油換算シート【計画用】'!AQ558&lt;&gt;"",'（別紙１）原油換算シート【計画用】'!AQ558,"")</f>
        <v/>
      </c>
    </row>
    <row r="559" spans="39:43">
      <c r="AM559" s="40">
        <f>+IF('（別紙１）原油換算シート【計画用】'!AM559&lt;&gt;"",'（別紙１）原油換算シート【計画用】'!AM559,"")</f>
        <v>545</v>
      </c>
      <c r="AN559" s="40" t="str">
        <f>+IF('（別紙１）原油換算シート【計画用】'!AN559&lt;&gt;"",'（別紙１）原油換算シート【計画用】'!AN559,"")</f>
        <v>A0229</v>
      </c>
      <c r="AO559" s="64" t="str">
        <f>+IF('（別紙１）原油換算シート【計画用】'!AO559&lt;&gt;"",'（別紙１）原油換算シート【計画用】'!AO559,"")</f>
        <v>ゼロワットパワー(株)メニューB</v>
      </c>
      <c r="AP559" s="65">
        <f>+IF('（別紙１）原油換算シート【計画用】'!AP559&lt;&gt;"",'（別紙１）原油換算シート【計画用】'!AP559,"")</f>
        <v>0</v>
      </c>
      <c r="AQ559" s="1" t="str">
        <f>+IF('（別紙１）原油換算シート【計画用】'!AQ559&lt;&gt;"",'（別紙１）原油換算シート【計画用】'!AQ559,"")</f>
        <v/>
      </c>
    </row>
    <row r="560" spans="39:43">
      <c r="AM560" s="40">
        <f>+IF('（別紙１）原油換算シート【計画用】'!AM560&lt;&gt;"",'（別紙１）原油換算シート【計画用】'!AM560,"")</f>
        <v>546</v>
      </c>
      <c r="AN560" s="40" t="str">
        <f>+IF('（別紙１）原油換算シート【計画用】'!AN560&lt;&gt;"",'（別紙１）原油換算シート【計画用】'!AN560,"")</f>
        <v>A0229</v>
      </c>
      <c r="AO560" s="64" t="str">
        <f>+IF('（別紙１）原油換算シート【計画用】'!AO560&lt;&gt;"",'（別紙１）原油換算シート【計画用】'!AO560,"")</f>
        <v>ゼロワットパワー(株)メニューC</v>
      </c>
      <c r="AP560" s="65">
        <f>+IF('（別紙１）原油換算シート【計画用】'!AP560&lt;&gt;"",'（別紙１）原油換算シート【計画用】'!AP560,"")</f>
        <v>0</v>
      </c>
      <c r="AQ560" s="1" t="str">
        <f>+IF('（別紙１）原油換算シート【計画用】'!AQ560&lt;&gt;"",'（別紙１）原油換算シート【計画用】'!AQ560,"")</f>
        <v/>
      </c>
    </row>
    <row r="561" spans="39:43">
      <c r="AM561" s="40">
        <f>+IF('（別紙１）原油換算シート【計画用】'!AM561&lt;&gt;"",'（別紙１）原油換算シート【計画用】'!AM561,"")</f>
        <v>547</v>
      </c>
      <c r="AN561" s="40" t="str">
        <f>+IF('（別紙１）原油換算シート【計画用】'!AN561&lt;&gt;"",'（別紙１）原油換算シート【計画用】'!AN561,"")</f>
        <v>A0229</v>
      </c>
      <c r="AO561" s="64" t="str">
        <f>+IF('（別紙１）原油換算シート【計画用】'!AO561&lt;&gt;"",'（別紙１）原油換算シート【計画用】'!AO561,"")</f>
        <v>ゼロワットパワー(株)メニューD</v>
      </c>
      <c r="AP561" s="65">
        <f>+IF('（別紙１）原油換算シート【計画用】'!AP561&lt;&gt;"",'（別紙１）原油換算シート【計画用】'!AP561,"")</f>
        <v>0</v>
      </c>
      <c r="AQ561" s="1" t="str">
        <f>+IF('（別紙１）原油換算シート【計画用】'!AQ561&lt;&gt;"",'（別紙１）原油換算シート【計画用】'!AQ561,"")</f>
        <v/>
      </c>
    </row>
    <row r="562" spans="39:43">
      <c r="AM562" s="40">
        <f>+IF('（別紙１）原油換算シート【計画用】'!AM562&lt;&gt;"",'（別紙１）原油換算シート【計画用】'!AM562,"")</f>
        <v>548</v>
      </c>
      <c r="AN562" s="40" t="str">
        <f>+IF('（別紙１）原油換算シート【計画用】'!AN562&lt;&gt;"",'（別紙１）原油換算シート【計画用】'!AN562,"")</f>
        <v>A0229</v>
      </c>
      <c r="AO562" s="64" t="str">
        <f>+IF('（別紙１）原油換算シート【計画用】'!AO562&lt;&gt;"",'（別紙１）原油換算シート【計画用】'!AO562,"")</f>
        <v>ゼロワットパワー(株)メニューE</v>
      </c>
      <c r="AP562" s="65">
        <f>+IF('（別紙１）原油換算シート【計画用】'!AP562&lt;&gt;"",'（別紙１）原油換算シート【計画用】'!AP562,"")</f>
        <v>0</v>
      </c>
      <c r="AQ562" s="1" t="str">
        <f>+IF('（別紙１）原油換算シート【計画用】'!AQ562&lt;&gt;"",'（別紙１）原油換算シート【計画用】'!AQ562,"")</f>
        <v/>
      </c>
    </row>
    <row r="563" spans="39:43">
      <c r="AM563" s="40">
        <f>+IF('（別紙１）原油換算シート【計画用】'!AM563&lt;&gt;"",'（別紙１）原油換算シート【計画用】'!AM563,"")</f>
        <v>549</v>
      </c>
      <c r="AN563" s="40" t="str">
        <f>+IF('（別紙１）原油換算シート【計画用】'!AN563&lt;&gt;"",'（別紙１）原油換算シート【計画用】'!AN563,"")</f>
        <v>A0229</v>
      </c>
      <c r="AO563" s="64" t="str">
        <f>+IF('（別紙１）原油換算シート【計画用】'!AO563&lt;&gt;"",'（別紙１）原油換算シート【計画用】'!AO563,"")</f>
        <v>ゼロワットパワー(株)メニューF</v>
      </c>
      <c r="AP563" s="65">
        <f>+IF('（別紙１）原油換算シート【計画用】'!AP563&lt;&gt;"",'（別紙１）原油換算シート【計画用】'!AP563,"")</f>
        <v>0</v>
      </c>
      <c r="AQ563" s="1" t="str">
        <f>+IF('（別紙１）原油換算シート【計画用】'!AQ563&lt;&gt;"",'（別紙１）原油換算シート【計画用】'!AQ563,"")</f>
        <v/>
      </c>
    </row>
    <row r="564" spans="39:43">
      <c r="AM564" s="40">
        <f>+IF('（別紙１）原油換算シート【計画用】'!AM564&lt;&gt;"",'（別紙１）原油換算シート【計画用】'!AM564,"")</f>
        <v>550</v>
      </c>
      <c r="AN564" s="40" t="str">
        <f>+IF('（別紙１）原油換算シート【計画用】'!AN564&lt;&gt;"",'（別紙１）原油換算シート【計画用】'!AN564,"")</f>
        <v>A0229</v>
      </c>
      <c r="AO564" s="64" t="str">
        <f>+IF('（別紙１）原油換算シート【計画用】'!AO564&lt;&gt;"",'（別紙１）原油換算シート【計画用】'!AO564,"")</f>
        <v>ゼロワットパワー(株)メニューG</v>
      </c>
      <c r="AP564" s="65">
        <f>+IF('（別紙１）原油換算シート【計画用】'!AP564&lt;&gt;"",'（別紙１）原油換算シート【計画用】'!AP564,"")</f>
        <v>0</v>
      </c>
      <c r="AQ564" s="1" t="str">
        <f>+IF('（別紙１）原油換算シート【計画用】'!AQ564&lt;&gt;"",'（別紙１）原油換算シート【計画用】'!AQ564,"")</f>
        <v/>
      </c>
    </row>
    <row r="565" spans="39:43">
      <c r="AM565" s="40">
        <f>+IF('（別紙１）原油換算シート【計画用】'!AM565&lt;&gt;"",'（別紙１）原油換算シート【計画用】'!AM565,"")</f>
        <v>551</v>
      </c>
      <c r="AN565" s="40" t="str">
        <f>+IF('（別紙１）原油換算シート【計画用】'!AN565&lt;&gt;"",'（別紙１）原油換算シート【計画用】'!AN565,"")</f>
        <v>A0229</v>
      </c>
      <c r="AO565" s="64" t="str">
        <f>+IF('（別紙１）原油換算シート【計画用】'!AO565&lt;&gt;"",'（別紙１）原油換算シート【計画用】'!AO565,"")</f>
        <v>ゼロワットパワー(株)メニューH</v>
      </c>
      <c r="AP565" s="65">
        <f>+IF('（別紙１）原油換算シート【計画用】'!AP565&lt;&gt;"",'（別紙１）原油換算シート【計画用】'!AP565,"")</f>
        <v>0</v>
      </c>
      <c r="AQ565" s="1" t="str">
        <f>+IF('（別紙１）原油換算シート【計画用】'!AQ565&lt;&gt;"",'（別紙１）原油換算シート【計画用】'!AQ565,"")</f>
        <v/>
      </c>
    </row>
    <row r="566" spans="39:43">
      <c r="AM566" s="40">
        <f>+IF('（別紙１）原油換算シート【計画用】'!AM566&lt;&gt;"",'（別紙１）原油換算シート【計画用】'!AM566,"")</f>
        <v>552</v>
      </c>
      <c r="AN566" s="40" t="str">
        <f>+IF('（別紙１）原油換算シート【計画用】'!AN566&lt;&gt;"",'（別紙１）原油換算シート【計画用】'!AN566,"")</f>
        <v>A0229</v>
      </c>
      <c r="AO566" s="64" t="str">
        <f>+IF('（別紙１）原油換算シート【計画用】'!AO566&lt;&gt;"",'（別紙１）原油換算シート【計画用】'!AO566,"")</f>
        <v>ゼロワットパワー(株)メニューI(残差)</v>
      </c>
      <c r="AP566" s="65">
        <f>+IF('（別紙１）原油換算シート【計画用】'!AP566&lt;&gt;"",'（別紙１）原油換算シート【計画用】'!AP566,"")</f>
        <v>6.3E-5</v>
      </c>
      <c r="AQ566" s="1" t="str">
        <f>+IF('（別紙１）原油換算シート【計画用】'!AQ566&lt;&gt;"",'（別紙１）原油換算シート【計画用】'!AQ566,"")</f>
        <v/>
      </c>
    </row>
    <row r="567" spans="39:43">
      <c r="AM567" s="40">
        <f>+IF('（別紙１）原油換算シート【計画用】'!AM567&lt;&gt;"",'（別紙１）原油換算シート【計画用】'!AM567,"")</f>
        <v>553</v>
      </c>
      <c r="AN567" s="40" t="str">
        <f>+IF('（別紙１）原油換算シート【計画用】'!AN567&lt;&gt;"",'（別紙１）原油換算シート【計画用】'!AN567,"")</f>
        <v>A0229</v>
      </c>
      <c r="AO567" s="64" t="str">
        <f>+IF('（別紙１）原油換算シート【計画用】'!AO567&lt;&gt;"",'（別紙１）原油換算シート【計画用】'!AO567,"")</f>
        <v>ゼロワットパワー(株)(参考値)事業者全体</v>
      </c>
      <c r="AP567" s="65">
        <f>+IF('（別紙１）原油換算シート【計画用】'!AP567&lt;&gt;"",'（別紙１）原油換算シート【計画用】'!AP567,"")</f>
        <v>7.9999999999999996E-6</v>
      </c>
      <c r="AQ567" s="1" t="str">
        <f>+IF('（別紙１）原油換算シート【計画用】'!AQ567&lt;&gt;"",'（別紙１）原油換算シート【計画用】'!AQ567,"")</f>
        <v/>
      </c>
    </row>
    <row r="568" spans="39:43">
      <c r="AM568" s="40">
        <f>+IF('（別紙１）原油換算シート【計画用】'!AM568&lt;&gt;"",'（別紙１）原油換算シート【計画用】'!AM568,"")</f>
        <v>554</v>
      </c>
      <c r="AN568" s="40" t="str">
        <f>+IF('（別紙１）原油換算シート【計画用】'!AN568&lt;&gt;"",'（別紙１）原油換算シート【計画用】'!AN568,"")</f>
        <v>A0230</v>
      </c>
      <c r="AO568" s="64" t="str">
        <f>+IF('（別紙１）原油換算シート【計画用】'!AO568&lt;&gt;"",'（別紙１）原油換算シート【計画用】'!AO568,"")</f>
        <v>アストマックス(株)メニューA</v>
      </c>
      <c r="AP568" s="65">
        <f>+IF('（別紙１）原油換算シート【計画用】'!AP568&lt;&gt;"",'（別紙１）原油換算シート【計画用】'!AP568,"")</f>
        <v>0</v>
      </c>
      <c r="AQ568" s="1" t="str">
        <f>+IF('（別紙１）原油換算シート【計画用】'!AQ568&lt;&gt;"",'（別紙１）原油換算シート【計画用】'!AQ568,"")</f>
        <v/>
      </c>
    </row>
    <row r="569" spans="39:43">
      <c r="AM569" s="40">
        <f>+IF('（別紙１）原油換算シート【計画用】'!AM569&lt;&gt;"",'（別紙１）原油換算シート【計画用】'!AM569,"")</f>
        <v>555</v>
      </c>
      <c r="AN569" s="40" t="str">
        <f>+IF('（別紙１）原油換算シート【計画用】'!AN569&lt;&gt;"",'（別紙１）原油換算シート【計画用】'!AN569,"")</f>
        <v>A0230</v>
      </c>
      <c r="AO569" s="64" t="str">
        <f>+IF('（別紙１）原油換算シート【計画用】'!AO569&lt;&gt;"",'（別紙１）原油換算シート【計画用】'!AO569,"")</f>
        <v>アストマックス(株)メニューB</v>
      </c>
      <c r="AP569" s="65">
        <f>+IF('（別紙１）原油換算シート【計画用】'!AP569&lt;&gt;"",'（別紙１）原油換算シート【計画用】'!AP569,"")</f>
        <v>0</v>
      </c>
      <c r="AQ569" s="1" t="str">
        <f>+IF('（別紙１）原油換算シート【計画用】'!AQ569&lt;&gt;"",'（別紙１）原油換算シート【計画用】'!AQ569,"")</f>
        <v/>
      </c>
    </row>
    <row r="570" spans="39:43">
      <c r="AM570" s="40">
        <f>+IF('（別紙１）原油換算シート【計画用】'!AM570&lt;&gt;"",'（別紙１）原油換算シート【計画用】'!AM570,"")</f>
        <v>556</v>
      </c>
      <c r="AN570" s="40" t="str">
        <f>+IF('（別紙１）原油換算シート【計画用】'!AN570&lt;&gt;"",'（別紙１）原油換算シート【計画用】'!AN570,"")</f>
        <v>A0230</v>
      </c>
      <c r="AO570" s="64" t="str">
        <f>+IF('（別紙１）原油換算シート【計画用】'!AO570&lt;&gt;"",'（別紙１）原油換算シート【計画用】'!AO570,"")</f>
        <v>アストマックス(株)メニューC</v>
      </c>
      <c r="AP570" s="65">
        <f>+IF('（別紙１）原油換算シート【計画用】'!AP570&lt;&gt;"",'（別紙１）原油換算シート【計画用】'!AP570,"")</f>
        <v>4.1399999999999998E-4</v>
      </c>
      <c r="AQ570" s="1" t="str">
        <f>+IF('（別紙１）原油換算シート【計画用】'!AQ570&lt;&gt;"",'（別紙１）原油換算シート【計画用】'!AQ570,"")</f>
        <v/>
      </c>
    </row>
    <row r="571" spans="39:43">
      <c r="AM571" s="40">
        <f>+IF('（別紙１）原油換算シート【計画用】'!AM571&lt;&gt;"",'（別紙１）原油換算シート【計画用】'!AM571,"")</f>
        <v>557</v>
      </c>
      <c r="AN571" s="40" t="str">
        <f>+IF('（別紙１）原油換算シート【計画用】'!AN571&lt;&gt;"",'（別紙１）原油換算シート【計画用】'!AN571,"")</f>
        <v>A0230</v>
      </c>
      <c r="AO571" s="64" t="str">
        <f>+IF('（別紙１）原油換算シート【計画用】'!AO571&lt;&gt;"",'（別紙１）原油換算シート【計画用】'!AO571,"")</f>
        <v>アストマックス(株)メニューD(残差)</v>
      </c>
      <c r="AP571" s="65">
        <f>+IF('（別紙１）原油換算シート【計画用】'!AP571&lt;&gt;"",'（別紙１）原油換算シート【計画用】'!AP571,"")</f>
        <v>7.7700000000000002E-4</v>
      </c>
      <c r="AQ571" s="1" t="str">
        <f>+IF('（別紙１）原油換算シート【計画用】'!AQ571&lt;&gt;"",'（別紙１）原油換算シート【計画用】'!AQ571,"")</f>
        <v/>
      </c>
    </row>
    <row r="572" spans="39:43">
      <c r="AM572" s="40">
        <f>+IF('（別紙１）原油換算シート【計画用】'!AM572&lt;&gt;"",'（別紙１）原油換算シート【計画用】'!AM572,"")</f>
        <v>558</v>
      </c>
      <c r="AN572" s="40" t="str">
        <f>+IF('（別紙１）原油換算シート【計画用】'!AN572&lt;&gt;"",'（別紙１）原油換算シート【計画用】'!AN572,"")</f>
        <v>A0230</v>
      </c>
      <c r="AO572" s="64" t="str">
        <f>+IF('（別紙１）原油換算シート【計画用】'!AO572&lt;&gt;"",'（別紙１）原油換算シート【計画用】'!AO572,"")</f>
        <v>アストマックス(株)(参考値)事業者全体</v>
      </c>
      <c r="AP572" s="65">
        <f>+IF('（別紙１）原油換算シート【計画用】'!AP572&lt;&gt;"",'（別紙１）原油換算シート【計画用】'!AP572,"")</f>
        <v>7.5299999999999998E-4</v>
      </c>
      <c r="AQ572" s="1" t="str">
        <f>+IF('（別紙１）原油換算シート【計画用】'!AQ572&lt;&gt;"",'（別紙１）原油換算シート【計画用】'!AQ572,"")</f>
        <v/>
      </c>
    </row>
    <row r="573" spans="39:43">
      <c r="AM573" s="40">
        <f>+IF('（別紙１）原油換算シート【計画用】'!AM573&lt;&gt;"",'（別紙１）原油換算シート【計画用】'!AM573,"")</f>
        <v>559</v>
      </c>
      <c r="AN573" s="40" t="str">
        <f>+IF('（別紙１）原油換算シート【計画用】'!AN573&lt;&gt;"",'（別紙１）原油換算シート【計画用】'!AN573,"")</f>
        <v>A0231</v>
      </c>
      <c r="AO573" s="64" t="str">
        <f>+IF('（別紙１）原油換算シート【計画用】'!AO573&lt;&gt;"",'（別紙１）原油換算シート【計画用】'!AO573,"")</f>
        <v>(株)やまがた新電力メニューA</v>
      </c>
      <c r="AP573" s="65">
        <f>+IF('（別紙１）原油換算シート【計画用】'!AP573&lt;&gt;"",'（別紙１）原油換算シート【計画用】'!AP573,"")</f>
        <v>0</v>
      </c>
      <c r="AQ573" s="1" t="str">
        <f>+IF('（別紙１）原油換算シート【計画用】'!AQ573&lt;&gt;"",'（別紙１）原油換算シート【計画用】'!AQ573,"")</f>
        <v/>
      </c>
    </row>
    <row r="574" spans="39:43">
      <c r="AM574" s="40">
        <f>+IF('（別紙１）原油換算シート【計画用】'!AM574&lt;&gt;"",'（別紙１）原油換算シート【計画用】'!AM574,"")</f>
        <v>560</v>
      </c>
      <c r="AN574" s="40" t="str">
        <f>+IF('（別紙１）原油換算シート【計画用】'!AN574&lt;&gt;"",'（別紙１）原油換算シート【計画用】'!AN574,"")</f>
        <v>A0231</v>
      </c>
      <c r="AO574" s="64" t="str">
        <f>+IF('（別紙１）原油換算シート【計画用】'!AO574&lt;&gt;"",'（別紙１）原油換算シート【計画用】'!AO574,"")</f>
        <v>(株)やまがた新電力メニューB</v>
      </c>
      <c r="AP574" s="65">
        <f>+IF('（別紙１）原油換算シート【計画用】'!AP574&lt;&gt;"",'（別紙１）原油換算シート【計画用】'!AP574,"")</f>
        <v>5.0000000000000004E-6</v>
      </c>
      <c r="AQ574" s="1" t="str">
        <f>+IF('（別紙１）原油換算シート【計画用】'!AQ574&lt;&gt;"",'（別紙１）原油換算シート【計画用】'!AQ574,"")</f>
        <v/>
      </c>
    </row>
    <row r="575" spans="39:43">
      <c r="AM575" s="40">
        <f>+IF('（別紙１）原油換算シート【計画用】'!AM575&lt;&gt;"",'（別紙１）原油換算シート【計画用】'!AM575,"")</f>
        <v>561</v>
      </c>
      <c r="AN575" s="40" t="str">
        <f>+IF('（別紙１）原油換算シート【計画用】'!AN575&lt;&gt;"",'（別紙１）原油換算シート【計画用】'!AN575,"")</f>
        <v>A0231</v>
      </c>
      <c r="AO575" s="64" t="str">
        <f>+IF('（別紙１）原油換算シート【計画用】'!AO575&lt;&gt;"",'（別紙１）原油換算シート【計画用】'!AO575,"")</f>
        <v>(株)やまがた新電力メニューC</v>
      </c>
      <c r="AP575" s="65">
        <f>+IF('（別紙１）原油換算シート【計画用】'!AP575&lt;&gt;"",'（別紙１）原油換算シート【計画用】'!AP575,"")</f>
        <v>1.17E-4</v>
      </c>
      <c r="AQ575" s="1" t="str">
        <f>+IF('（別紙１）原油換算シート【計画用】'!AQ575&lt;&gt;"",'（別紙１）原油換算シート【計画用】'!AQ575,"")</f>
        <v/>
      </c>
    </row>
    <row r="576" spans="39:43">
      <c r="AM576" s="40">
        <f>+IF('（別紙１）原油換算シート【計画用】'!AM576&lt;&gt;"",'（別紙１）原油換算シート【計画用】'!AM576,"")</f>
        <v>562</v>
      </c>
      <c r="AN576" s="40" t="str">
        <f>+IF('（別紙１）原油換算シート【計画用】'!AN576&lt;&gt;"",'（別紙１）原油換算シート【計画用】'!AN576,"")</f>
        <v>A0231</v>
      </c>
      <c r="AO576" s="64" t="str">
        <f>+IF('（別紙１）原油換算シート【計画用】'!AO576&lt;&gt;"",'（別紙１）原油換算シート【計画用】'!AO576,"")</f>
        <v>(株)やまがた新電力メニューD(残差)</v>
      </c>
      <c r="AP576" s="65">
        <f>+IF('（別紙１）原油換算シート【計画用】'!AP576&lt;&gt;"",'（別紙１）原油換算シート【計画用】'!AP576,"")</f>
        <v>4.2200000000000001E-4</v>
      </c>
      <c r="AQ576" s="1" t="str">
        <f>+IF('（別紙１）原油換算シート【計画用】'!AQ576&lt;&gt;"",'（別紙１）原油換算シート【計画用】'!AQ576,"")</f>
        <v>※</v>
      </c>
    </row>
    <row r="577" spans="39:43">
      <c r="AM577" s="40">
        <f>+IF('（別紙１）原油換算シート【計画用】'!AM577&lt;&gt;"",'（別紙１）原油換算シート【計画用】'!AM577,"")</f>
        <v>563</v>
      </c>
      <c r="AN577" s="40" t="str">
        <f>+IF('（別紙１）原油換算シート【計画用】'!AN577&lt;&gt;"",'（別紙１）原油換算シート【計画用】'!AN577,"")</f>
        <v>A0231</v>
      </c>
      <c r="AO577" s="64" t="str">
        <f>+IF('（別紙１）原油換算シート【計画用】'!AO577&lt;&gt;"",'（別紙１）原油換算シート【計画用】'!AO577,"")</f>
        <v>(株)やまがた新電力(参考値)事業者全体</v>
      </c>
      <c r="AP577" s="65">
        <f>+IF('（別紙１）原油換算シート【計画用】'!AP577&lt;&gt;"",'（別紙１）原油換算シート【計画用】'!AP577,"")</f>
        <v>1.2999999999999999E-4</v>
      </c>
      <c r="AQ577" s="1" t="str">
        <f>+IF('（別紙１）原油換算シート【計画用】'!AQ577&lt;&gt;"",'（別紙１）原油換算シート【計画用】'!AQ577,"")</f>
        <v/>
      </c>
    </row>
    <row r="578" spans="39:43">
      <c r="AM578" s="40">
        <f>+IF('（別紙１）原油換算シート【計画用】'!AM578&lt;&gt;"",'（別紙１）原油換算シート【計画用】'!AM578,"")</f>
        <v>564</v>
      </c>
      <c r="AN578" s="40" t="str">
        <f>+IF('（別紙１）原油換算シート【計画用】'!AN578&lt;&gt;"",'（別紙１）原油換算シート【計画用】'!AN578,"")</f>
        <v>A0232</v>
      </c>
      <c r="AO578" s="64" t="str">
        <f>+IF('（別紙１）原油換算シート【計画用】'!AO578&lt;&gt;"",'（別紙１）原油換算シート【計画用】'!AO578,"")</f>
        <v>一般社団法人東松島みらいとし機構メニューA</v>
      </c>
      <c r="AP578" s="65">
        <f>+IF('（別紙１）原油換算シート【計画用】'!AP578&lt;&gt;"",'（別紙１）原油換算シート【計画用】'!AP578,"")</f>
        <v>9.0000000000000002E-6</v>
      </c>
      <c r="AQ578" s="1" t="str">
        <f>+IF('（別紙１）原油換算シート【計画用】'!AQ578&lt;&gt;"",'（別紙１）原油換算シート【計画用】'!AQ578,"")</f>
        <v/>
      </c>
    </row>
    <row r="579" spans="39:43">
      <c r="AM579" s="40">
        <f>+IF('（別紙１）原油換算シート【計画用】'!AM579&lt;&gt;"",'（別紙１）原油換算シート【計画用】'!AM579,"")</f>
        <v>565</v>
      </c>
      <c r="AN579" s="40" t="str">
        <f>+IF('（別紙１）原油換算シート【計画用】'!AN579&lt;&gt;"",'（別紙１）原油換算シート【計画用】'!AN579,"")</f>
        <v>A0232</v>
      </c>
      <c r="AO579" s="64" t="str">
        <f>+IF('（別紙１）原油換算シート【計画用】'!AO579&lt;&gt;"",'（別紙１）原油換算シート【計画用】'!AO579,"")</f>
        <v>一般社団法人東松島みらいとし機構メニューB(残差)</v>
      </c>
      <c r="AP579" s="65">
        <f>+IF('（別紙１）原油換算シート【計画用】'!AP579&lt;&gt;"",'（別紙１）原油換算シート【計画用】'!AP579,"")</f>
        <v>4.75E-4</v>
      </c>
      <c r="AQ579" s="1" t="str">
        <f>+IF('（別紙１）原油換算シート【計画用】'!AQ579&lt;&gt;"",'（別紙１）原油換算シート【計画用】'!AQ579,"")</f>
        <v/>
      </c>
    </row>
    <row r="580" spans="39:43">
      <c r="AM580" s="40">
        <f>+IF('（別紙１）原油換算シート【計画用】'!AM580&lt;&gt;"",'（別紙１）原油換算シート【計画用】'!AM580,"")</f>
        <v>566</v>
      </c>
      <c r="AN580" s="40" t="str">
        <f>+IF('（別紙１）原油換算シート【計画用】'!AN580&lt;&gt;"",'（別紙１）原油換算シート【計画用】'!AN580,"")</f>
        <v>A0232</v>
      </c>
      <c r="AO580" s="64" t="str">
        <f>+IF('（別紙１）原油換算シート【計画用】'!AO580&lt;&gt;"",'（別紙１）原油換算シート【計画用】'!AO580,"")</f>
        <v>一般社団法人東松島みらいとし機構(参考値)事業者全体</v>
      </c>
      <c r="AP580" s="65">
        <f>+IF('（別紙１）原油換算シート【計画用】'!AP580&lt;&gt;"",'（別紙１）原油換算シート【計画用】'!AP580,"")</f>
        <v>4.6500000000000003E-4</v>
      </c>
      <c r="AQ580" s="1" t="str">
        <f>+IF('（別紙１）原油換算シート【計画用】'!AQ580&lt;&gt;"",'（別紙１）原油換算シート【計画用】'!AQ580,"")</f>
        <v/>
      </c>
    </row>
    <row r="581" spans="39:43">
      <c r="AM581" s="40">
        <f>+IF('（別紙１）原油換算シート【計画用】'!AM581&lt;&gt;"",'（別紙１）原油換算シート【計画用】'!AM581,"")</f>
        <v>567</v>
      </c>
      <c r="AN581" s="40" t="str">
        <f>+IF('（別紙１）原油換算シート【計画用】'!AN581&lt;&gt;"",'（別紙１）原油換算シート【計画用】'!AN581,"")</f>
        <v>A0234</v>
      </c>
      <c r="AO581" s="64" t="str">
        <f>+IF('（別紙１）原油換算シート【計画用】'!AO581&lt;&gt;"",'（別紙１）原油換算シート【計画用】'!AO581,"")</f>
        <v>(株)グリーンパワー大東メニューA</v>
      </c>
      <c r="AP581" s="65">
        <f>+IF('（別紙１）原油換算シート【計画用】'!AP581&lt;&gt;"",'（別紙１）原油換算シート【計画用】'!AP581,"")</f>
        <v>0</v>
      </c>
      <c r="AQ581" s="1" t="str">
        <f>+IF('（別紙１）原油換算シート【計画用】'!AQ581&lt;&gt;"",'（別紙１）原油換算シート【計画用】'!AQ581,"")</f>
        <v/>
      </c>
    </row>
    <row r="582" spans="39:43">
      <c r="AM582" s="40">
        <f>+IF('（別紙１）原油換算シート【計画用】'!AM582&lt;&gt;"",'（別紙１）原油換算シート【計画用】'!AM582,"")</f>
        <v>568</v>
      </c>
      <c r="AN582" s="40" t="str">
        <f>+IF('（別紙１）原油換算シート【計画用】'!AN582&lt;&gt;"",'（別紙１）原油換算シート【計画用】'!AN582,"")</f>
        <v>A0234</v>
      </c>
      <c r="AO582" s="64" t="str">
        <f>+IF('（別紙１）原油換算シート【計画用】'!AO582&lt;&gt;"",'（別紙１）原油換算シート【計画用】'!AO582,"")</f>
        <v>(株)グリーンパワー大東メニューB</v>
      </c>
      <c r="AP582" s="65">
        <f>+IF('（別紙１）原油換算シート【計画用】'!AP582&lt;&gt;"",'（別紙１）原油換算シート【計画用】'!AP582,"")</f>
        <v>1.2E-4</v>
      </c>
      <c r="AQ582" s="1" t="str">
        <f>+IF('（別紙１）原油換算シート【計画用】'!AQ582&lt;&gt;"",'（別紙１）原油換算シート【計画用】'!AQ582,"")</f>
        <v/>
      </c>
    </row>
    <row r="583" spans="39:43">
      <c r="AM583" s="40">
        <f>+IF('（別紙１）原油換算シート【計画用】'!AM583&lt;&gt;"",'（別紙１）原油換算シート【計画用】'!AM583,"")</f>
        <v>569</v>
      </c>
      <c r="AN583" s="40" t="str">
        <f>+IF('（別紙１）原油換算シート【計画用】'!AN583&lt;&gt;"",'（別紙１）原油換算シート【計画用】'!AN583,"")</f>
        <v>A0234</v>
      </c>
      <c r="AO583" s="64" t="str">
        <f>+IF('（別紙１）原油換算シート【計画用】'!AO583&lt;&gt;"",'（別紙１）原油換算シート【計画用】'!AO583,"")</f>
        <v>(株)グリーンパワー大東メニューC(残差)</v>
      </c>
      <c r="AP583" s="65">
        <f>+IF('（別紙１）原油換算シート【計画用】'!AP583&lt;&gt;"",'（別紙１）原油換算シート【計画用】'!AP583,"")</f>
        <v>2.1800000000000001E-4</v>
      </c>
      <c r="AQ583" s="1" t="str">
        <f>+IF('（別紙１）原油換算シート【計画用】'!AQ583&lt;&gt;"",'（別紙１）原油換算シート【計画用】'!AQ583,"")</f>
        <v/>
      </c>
    </row>
    <row r="584" spans="39:43">
      <c r="AM584" s="40">
        <f>+IF('（別紙１）原油換算シート【計画用】'!AM584&lt;&gt;"",'（別紙１）原油換算シート【計画用】'!AM584,"")</f>
        <v>570</v>
      </c>
      <c r="AN584" s="40" t="str">
        <f>+IF('（別紙１）原油換算シート【計画用】'!AN584&lt;&gt;"",'（別紙１）原油換算シート【計画用】'!AN584,"")</f>
        <v>A0234</v>
      </c>
      <c r="AO584" s="64" t="str">
        <f>+IF('（別紙１）原油換算シート【計画用】'!AO584&lt;&gt;"",'（別紙１）原油換算シート【計画用】'!AO584,"")</f>
        <v>(株)グリーンパワー大東(参考値)事業者全体</v>
      </c>
      <c r="AP584" s="65">
        <f>+IF('（別紙１）原油換算シート【計画用】'!AP584&lt;&gt;"",'（別紙１）原油換算シート【計画用】'!AP584,"")</f>
        <v>1.17E-4</v>
      </c>
      <c r="AQ584" s="1" t="str">
        <f>+IF('（別紙１）原油換算シート【計画用】'!AQ584&lt;&gt;"",'（別紙１）原油換算シート【計画用】'!AQ584,"")</f>
        <v/>
      </c>
    </row>
    <row r="585" spans="39:43">
      <c r="AM585" s="40">
        <f>+IF('（別紙１）原油換算シート【計画用】'!AM585&lt;&gt;"",'（別紙１）原油換算シート【計画用】'!AM585,"")</f>
        <v>571</v>
      </c>
      <c r="AN585" s="40" t="str">
        <f>+IF('（別紙１）原油換算シート【計画用】'!AN585&lt;&gt;"",'（別紙１）原油換算シート【計画用】'!AN585,"")</f>
        <v>A0236</v>
      </c>
      <c r="AO585" s="64" t="str">
        <f>+IF('（別紙１）原油換算シート【計画用】'!AO585&lt;&gt;"",'（別紙１）原油換算シート【計画用】'!AO585,"")</f>
        <v>(株)シーラソーラー</v>
      </c>
      <c r="AP585" s="65">
        <f>+IF('（別紙１）原油換算シート【計画用】'!AP585&lt;&gt;"",'（別紙１）原油換算シート【計画用】'!AP585,"")</f>
        <v>5.6800000000000004E-4</v>
      </c>
      <c r="AQ585" s="1" t="str">
        <f>+IF('（別紙１）原油換算シート【計画用】'!AQ585&lt;&gt;"",'（別紙１）原油換算シート【計画用】'!AQ585,"")</f>
        <v/>
      </c>
    </row>
    <row r="586" spans="39:43">
      <c r="AM586" s="40">
        <f>+IF('（別紙１）原油換算シート【計画用】'!AM586&lt;&gt;"",'（別紙１）原油換算シート【計画用】'!AM586,"")</f>
        <v>572</v>
      </c>
      <c r="AN586" s="40" t="str">
        <f>+IF('（別紙１）原油換算シート【計画用】'!AN586&lt;&gt;"",'（別紙１）原油換算シート【計画用】'!AN586,"")</f>
        <v>A0237</v>
      </c>
      <c r="AO586" s="64" t="str">
        <f>+IF('（別紙１）原油換算シート【計画用】'!AO586&lt;&gt;"",'（別紙１）原油換算シート【計画用】'!AO586,"")</f>
        <v>御所野縄文電力(株)</v>
      </c>
      <c r="AP586" s="65">
        <f>+IF('（別紙１）原油換算シート【計画用】'!AP586&lt;&gt;"",'（別紙１）原油換算シート【計画用】'!AP586,"")</f>
        <v>4.8000000000000001E-4</v>
      </c>
      <c r="AQ586" s="1" t="str">
        <f>+IF('（別紙１）原油換算シート【計画用】'!AQ586&lt;&gt;"",'（別紙１）原油換算シート【計画用】'!AQ586,"")</f>
        <v/>
      </c>
    </row>
    <row r="587" spans="39:43">
      <c r="AM587" s="40">
        <f>+IF('（別紙１）原油換算シート【計画用】'!AM587&lt;&gt;"",'（別紙１）原油換算シート【計画用】'!AM587,"")</f>
        <v>573</v>
      </c>
      <c r="AN587" s="40" t="str">
        <f>+IF('（別紙１）原油換算シート【計画用】'!AN587&lt;&gt;"",'（別紙１）原油換算シート【計画用】'!AN587,"")</f>
        <v>A0238</v>
      </c>
      <c r="AO587" s="64" t="str">
        <f>+IF('（別紙１）原油換算シート【計画用】'!AO587&lt;&gt;"",'（別紙１）原油換算シート【計画用】'!AO587,"")</f>
        <v>(株)カーボンニュートラルメニューA</v>
      </c>
      <c r="AP587" s="65">
        <f>+IF('（別紙１）原油換算シート【計画用】'!AP587&lt;&gt;"",'（別紙１）原油換算シート【計画用】'!AP587,"")</f>
        <v>0</v>
      </c>
      <c r="AQ587" s="1" t="str">
        <f>+IF('（別紙１）原油換算シート【計画用】'!AQ587&lt;&gt;"",'（別紙１）原油換算シート【計画用】'!AQ587,"")</f>
        <v/>
      </c>
    </row>
    <row r="588" spans="39:43">
      <c r="AM588" s="40">
        <f>+IF('（別紙１）原油換算シート【計画用】'!AM588&lt;&gt;"",'（別紙１）原油換算シート【計画用】'!AM588,"")</f>
        <v>574</v>
      </c>
      <c r="AN588" s="40" t="str">
        <f>+IF('（別紙１）原油換算シート【計画用】'!AN588&lt;&gt;"",'（別紙１）原油換算シート【計画用】'!AN588,"")</f>
        <v>A0238</v>
      </c>
      <c r="AO588" s="64" t="str">
        <f>+IF('（別紙１）原油換算シート【計画用】'!AO588&lt;&gt;"",'（別紙１）原油換算シート【計画用】'!AO588,"")</f>
        <v>(株)カーボンニュートラルメニューB(残差)</v>
      </c>
      <c r="AP588" s="65">
        <f>+IF('（別紙１）原油換算シート【計画用】'!AP588&lt;&gt;"",'（別紙１）原油換算シート【計画用】'!AP588,"")</f>
        <v>3.8299999999999999E-4</v>
      </c>
      <c r="AQ588" s="1" t="str">
        <f>+IF('（別紙１）原油換算シート【計画用】'!AQ588&lt;&gt;"",'（別紙１）原油換算シート【計画用】'!AQ588,"")</f>
        <v/>
      </c>
    </row>
    <row r="589" spans="39:43">
      <c r="AM589" s="40">
        <f>+IF('（別紙１）原油換算シート【計画用】'!AM589&lt;&gt;"",'（別紙１）原油換算シート【計画用】'!AM589,"")</f>
        <v>575</v>
      </c>
      <c r="AN589" s="40" t="str">
        <f>+IF('（別紙１）原油換算シート【計画用】'!AN589&lt;&gt;"",'（別紙１）原油換算シート【計画用】'!AN589,"")</f>
        <v>A0238</v>
      </c>
      <c r="AO589" s="64" t="str">
        <f>+IF('（別紙１）原油換算シート【計画用】'!AO589&lt;&gt;"",'（別紙１）原油換算シート【計画用】'!AO589,"")</f>
        <v>(株)カーボンニュートラル(参考値)事業者全体</v>
      </c>
      <c r="AP589" s="65">
        <f>+IF('（別紙１）原油換算シート【計画用】'!AP589&lt;&gt;"",'（別紙１）原油換算シート【計画用】'!AP589,"")</f>
        <v>2.5799999999999998E-4</v>
      </c>
      <c r="AQ589" s="1" t="str">
        <f>+IF('（別紙１）原油換算シート【計画用】'!AQ589&lt;&gt;"",'（別紙１）原油換算シート【計画用】'!AQ589,"")</f>
        <v/>
      </c>
    </row>
    <row r="590" spans="39:43">
      <c r="AM590" s="40">
        <f>+IF('（別紙１）原油換算シート【計画用】'!AM590&lt;&gt;"",'（別紙１）原油換算シート【計画用】'!AM590,"")</f>
        <v>576</v>
      </c>
      <c r="AN590" s="40" t="str">
        <f>+IF('（別紙１）原油換算シート【計画用】'!AN590&lt;&gt;"",'（別紙１）原油換算シート【計画用】'!AN590,"")</f>
        <v>A0239</v>
      </c>
      <c r="AO590" s="64" t="str">
        <f>+IF('（別紙１）原油換算シート【計画用】'!AO590&lt;&gt;"",'（別紙１）原油換算シート【計画用】'!AO590,"")</f>
        <v>宮古新電力(株)メニューA</v>
      </c>
      <c r="AP590" s="65">
        <f>+IF('（別紙１）原油換算シート【計画用】'!AP590&lt;&gt;"",'（別紙１）原油換算シート【計画用】'!AP590,"")</f>
        <v>0</v>
      </c>
      <c r="AQ590" s="1" t="str">
        <f>+IF('（別紙１）原油換算シート【計画用】'!AQ590&lt;&gt;"",'（別紙１）原油換算シート【計画用】'!AQ590,"")</f>
        <v/>
      </c>
    </row>
    <row r="591" spans="39:43">
      <c r="AM591" s="40">
        <f>+IF('（別紙１）原油換算シート【計画用】'!AM591&lt;&gt;"",'（別紙１）原油換算シート【計画用】'!AM591,"")</f>
        <v>577</v>
      </c>
      <c r="AN591" s="40" t="str">
        <f>+IF('（別紙１）原油換算シート【計画用】'!AN591&lt;&gt;"",'（別紙１）原油換算シート【計画用】'!AN591,"")</f>
        <v>A0239</v>
      </c>
      <c r="AO591" s="64" t="str">
        <f>+IF('（別紙１）原油換算シート【計画用】'!AO591&lt;&gt;"",'（別紙１）原油換算シート【計画用】'!AO591,"")</f>
        <v>宮古新電力(株)メニューB(残差)</v>
      </c>
      <c r="AP591" s="65">
        <f>+IF('（別紙１）原油換算シート【計画用】'!AP591&lt;&gt;"",'（別紙１）原油換算シート【計画用】'!AP591,"")</f>
        <v>4.5899999999999999E-4</v>
      </c>
      <c r="AQ591" s="1" t="str">
        <f>+IF('（別紙１）原油換算シート【計画用】'!AQ591&lt;&gt;"",'（別紙１）原油換算シート【計画用】'!AQ591,"")</f>
        <v/>
      </c>
    </row>
    <row r="592" spans="39:43">
      <c r="AM592" s="40">
        <f>+IF('（別紙１）原油換算シート【計画用】'!AM592&lt;&gt;"",'（別紙１）原油換算シート【計画用】'!AM592,"")</f>
        <v>578</v>
      </c>
      <c r="AN592" s="40" t="str">
        <f>+IF('（別紙１）原油換算シート【計画用】'!AN592&lt;&gt;"",'（別紙１）原油換算シート【計画用】'!AN592,"")</f>
        <v>A0239</v>
      </c>
      <c r="AO592" s="64" t="str">
        <f>+IF('（別紙１）原油換算シート【計画用】'!AO592&lt;&gt;"",'（別紙１）原油換算シート【計画用】'!AO592,"")</f>
        <v>宮古新電力(株)(参考値)事業者全体</v>
      </c>
      <c r="AP592" s="65">
        <f>+IF('（別紙１）原油換算シート【計画用】'!AP592&lt;&gt;"",'（別紙１）原油換算シート【計画用】'!AP592,"")</f>
        <v>4.5899999999999999E-4</v>
      </c>
      <c r="AQ592" s="1" t="str">
        <f>+IF('（別紙１）原油換算シート【計画用】'!AQ592&lt;&gt;"",'（別紙１）原油換算シート【計画用】'!AQ592,"")</f>
        <v/>
      </c>
    </row>
    <row r="593" spans="39:43">
      <c r="AM593" s="40">
        <f>+IF('（別紙１）原油換算シート【計画用】'!AM593&lt;&gt;"",'（別紙１）原油換算シート【計画用】'!AM593,"")</f>
        <v>579</v>
      </c>
      <c r="AN593" s="40" t="str">
        <f>+IF('（別紙１）原油換算シート【計画用】'!AN593&lt;&gt;"",'（別紙１）原油換算シート【計画用】'!AN593,"")</f>
        <v>A0240</v>
      </c>
      <c r="AO593" s="64" t="str">
        <f>+IF('（別紙１）原油換算シート【計画用】'!AO593&lt;&gt;"",'（別紙１）原油換算シート【計画用】'!AO593,"")</f>
        <v>長崎地域電力(株)</v>
      </c>
      <c r="AP593" s="65">
        <f>+IF('（別紙１）原油換算シート【計画用】'!AP593&lt;&gt;"",'（別紙１）原油換算シート【計画用】'!AP593,"")</f>
        <v>5.8699999999999996E-4</v>
      </c>
      <c r="AQ593" s="1" t="str">
        <f>+IF('（別紙１）原油換算シート【計画用】'!AQ593&lt;&gt;"",'（別紙１）原油換算シート【計画用】'!AQ593,"")</f>
        <v/>
      </c>
    </row>
    <row r="594" spans="39:43">
      <c r="AM594" s="40">
        <f>+IF('（別紙１）原油換算シート【計画用】'!AM594&lt;&gt;"",'（別紙１）原油換算シート【計画用】'!AM594,"")</f>
        <v>580</v>
      </c>
      <c r="AN594" s="40" t="str">
        <f>+IF('（別紙１）原油換算シート【計画用】'!AN594&lt;&gt;"",'（別紙１）原油換算シート【計画用】'!AN594,"")</f>
        <v>A0241</v>
      </c>
      <c r="AO594" s="64" t="str">
        <f>+IF('（別紙１）原油換算シート【計画用】'!AO594&lt;&gt;"",'（別紙１）原油換算シート【計画用】'!AO594,"")</f>
        <v>(株)エネアーク関西</v>
      </c>
      <c r="AP594" s="65">
        <f>+IF('（別紙１）原油換算シート【計画用】'!AP594&lt;&gt;"",'（別紙１）原油換算シート【計画用】'!AP594,"")</f>
        <v>3.7800000000000003E-4</v>
      </c>
      <c r="AQ594" s="1" t="str">
        <f>+IF('（別紙１）原油換算シート【計画用】'!AQ594&lt;&gt;"",'（別紙１）原油換算シート【計画用】'!AQ594,"")</f>
        <v/>
      </c>
    </row>
    <row r="595" spans="39:43">
      <c r="AM595" s="40">
        <f>+IF('（別紙１）原油換算シート【計画用】'!AM595&lt;&gt;"",'（別紙１）原油換算シート【計画用】'!AM595,"")</f>
        <v>581</v>
      </c>
      <c r="AN595" s="40" t="str">
        <f>+IF('（別紙１）原油換算シート【計画用】'!AN595&lt;&gt;"",'（別紙１）原油換算シート【計画用】'!AN595,"")</f>
        <v>A0243</v>
      </c>
      <c r="AO595" s="64" t="str">
        <f>+IF('（別紙１）原油換算シート【計画用】'!AO595&lt;&gt;"",'（別紙１）原油換算シート【計画用】'!AO595,"")</f>
        <v>近畿電力(株)</v>
      </c>
      <c r="AP595" s="65">
        <f>+IF('（別紙１）原油換算シート【計画用】'!AP595&lt;&gt;"",'（別紙１）原油換算シート【計画用】'!AP595,"")</f>
        <v>3.8299999999999999E-4</v>
      </c>
      <c r="AQ595" s="1" t="str">
        <f>+IF('（別紙１）原油換算シート【計画用】'!AQ595&lt;&gt;"",'（別紙１）原油換算シート【計画用】'!AQ595,"")</f>
        <v/>
      </c>
    </row>
    <row r="596" spans="39:43">
      <c r="AM596" s="40">
        <f>+IF('（別紙１）原油換算シート【計画用】'!AM596&lt;&gt;"",'（別紙１）原油換算シート【計画用】'!AM596,"")</f>
        <v>582</v>
      </c>
      <c r="AN596" s="40" t="str">
        <f>+IF('（別紙１）原油換算シート【計画用】'!AN596&lt;&gt;"",'（別紙１）原油換算シート【計画用】'!AN596,"")</f>
        <v>A0245</v>
      </c>
      <c r="AO596" s="64" t="str">
        <f>+IF('（別紙１）原油換算シート【計画用】'!AO596&lt;&gt;"",'（別紙１）原油換算シート【計画用】'!AO596,"")</f>
        <v>新電力おおいた(株)メニューA</v>
      </c>
      <c r="AP596" s="65">
        <f>+IF('（別紙１）原油換算シート【計画用】'!AP596&lt;&gt;"",'（別紙１）原油換算シート【計画用】'!AP596,"")</f>
        <v>0</v>
      </c>
      <c r="AQ596" s="1" t="str">
        <f>+IF('（別紙１）原油換算シート【計画用】'!AQ596&lt;&gt;"",'（別紙１）原油換算シート【計画用】'!AQ596,"")</f>
        <v/>
      </c>
    </row>
    <row r="597" spans="39:43">
      <c r="AM597" s="40">
        <f>+IF('（別紙１）原油換算シート【計画用】'!AM597&lt;&gt;"",'（別紙１）原油換算シート【計画用】'!AM597,"")</f>
        <v>583</v>
      </c>
      <c r="AN597" s="40" t="str">
        <f>+IF('（別紙１）原油換算シート【計画用】'!AN597&lt;&gt;"",'（別紙１）原油換算シート【計画用】'!AN597,"")</f>
        <v>A0245</v>
      </c>
      <c r="AO597" s="64" t="str">
        <f>+IF('（別紙１）原油換算シート【計画用】'!AO597&lt;&gt;"",'（別紙１）原油換算シート【計画用】'!AO597,"")</f>
        <v>新電力おおいた(株)メニューB(残差)</v>
      </c>
      <c r="AP597" s="65">
        <f>+IF('（別紙１）原油換算シート【計画用】'!AP597&lt;&gt;"",'（別紙１）原油換算シート【計画用】'!AP597,"")</f>
        <v>3.7500000000000001E-4</v>
      </c>
      <c r="AQ597" s="1" t="str">
        <f>+IF('（別紙１）原油換算シート【計画用】'!AQ597&lt;&gt;"",'（別紙１）原油換算シート【計画用】'!AQ597,"")</f>
        <v/>
      </c>
    </row>
    <row r="598" spans="39:43">
      <c r="AM598" s="40">
        <f>+IF('（別紙１）原油換算シート【計画用】'!AM598&lt;&gt;"",'（別紙１）原油換算シート【計画用】'!AM598,"")</f>
        <v>584</v>
      </c>
      <c r="AN598" s="40" t="str">
        <f>+IF('（別紙１）原油換算シート【計画用】'!AN598&lt;&gt;"",'（別紙１）原油換算シート【計画用】'!AN598,"")</f>
        <v>A0245</v>
      </c>
      <c r="AO598" s="64" t="str">
        <f>+IF('（別紙１）原油換算シート【計画用】'!AO598&lt;&gt;"",'（別紙１）原油換算シート【計画用】'!AO598,"")</f>
        <v>新電力おおいた(株)(参考値)事業者全体</v>
      </c>
      <c r="AP598" s="65">
        <f>+IF('（別紙１）原油換算シート【計画用】'!AP598&lt;&gt;"",'（別紙１）原油換算シート【計画用】'!AP598,"")</f>
        <v>3.5100000000000002E-4</v>
      </c>
      <c r="AQ598" s="1" t="str">
        <f>+IF('（別紙１）原油換算シート【計画用】'!AQ598&lt;&gt;"",'（別紙１）原油換算シート【計画用】'!AQ598,"")</f>
        <v/>
      </c>
    </row>
    <row r="599" spans="39:43">
      <c r="AM599" s="40">
        <f>+IF('（別紙１）原油換算シート【計画用】'!AM599&lt;&gt;"",'（別紙１）原油換算シート【計画用】'!AM599,"")</f>
        <v>585</v>
      </c>
      <c r="AN599" s="40" t="str">
        <f>+IF('（別紙１）原油換算シート【計画用】'!AN599&lt;&gt;"",'（別紙１）原油換算シート【計画用】'!AN599,"")</f>
        <v>A0246</v>
      </c>
      <c r="AO599" s="64" t="str">
        <f>+IF('（別紙１）原油換算シート【計画用】'!AO599&lt;&gt;"",'（別紙１）原油換算シート【計画用】'!AO599,"")</f>
        <v>(株)日本セレモニー</v>
      </c>
      <c r="AP599" s="65">
        <f>+IF('（別紙１）原油換算シート【計画用】'!AP599&lt;&gt;"",'（別紙１）原油換算シート【計画用】'!AP599,"")</f>
        <v>5.6700000000000001E-4</v>
      </c>
      <c r="AQ599" s="1" t="str">
        <f>+IF('（別紙１）原油換算シート【計画用】'!AQ599&lt;&gt;"",'（別紙１）原油換算シート【計画用】'!AQ599,"")</f>
        <v/>
      </c>
    </row>
    <row r="600" spans="39:43">
      <c r="AM600" s="40">
        <f>+IF('（別紙１）原油換算シート【計画用】'!AM600&lt;&gt;"",'（別紙１）原油換算シート【計画用】'!AM600,"")</f>
        <v>586</v>
      </c>
      <c r="AN600" s="40" t="str">
        <f>+IF('（別紙１）原油換算シート【計画用】'!AN600&lt;&gt;"",'（別紙１）原油換算シート【計画用】'!AN600,"")</f>
        <v>A0248</v>
      </c>
      <c r="AO600" s="64" t="str">
        <f>+IF('（別紙１）原油換算シート【計画用】'!AO600&lt;&gt;"",'（別紙１）原油換算シート【計画用】'!AO600,"")</f>
        <v>(株)池見石油店</v>
      </c>
      <c r="AP600" s="65">
        <f>+IF('（別紙１）原油換算シート【計画用】'!AP600&lt;&gt;"",'（別紙１）原油換算シート【計画用】'!AP600,"")</f>
        <v>6.4700000000000001E-4</v>
      </c>
      <c r="AQ600" s="1" t="str">
        <f>+IF('（別紙１）原油換算シート【計画用】'!AQ600&lt;&gt;"",'（別紙１）原油換算シート【計画用】'!AQ600,"")</f>
        <v/>
      </c>
    </row>
    <row r="601" spans="39:43">
      <c r="AM601" s="40">
        <f>+IF('（別紙１）原油換算シート【計画用】'!AM601&lt;&gt;"",'（別紙１）原油換算シート【計画用】'!AM601,"")</f>
        <v>587</v>
      </c>
      <c r="AN601" s="40" t="str">
        <f>+IF('（別紙１）原油換算シート【計画用】'!AN601&lt;&gt;"",'（別紙１）原油換算シート【計画用】'!AN601,"")</f>
        <v>A0250</v>
      </c>
      <c r="AO601" s="64" t="str">
        <f>+IF('（別紙１）原油換算シート【計画用】'!AO601&lt;&gt;"",'（別紙１）原油換算シート【計画用】'!AO601,"")</f>
        <v>芝浦電力(株)メニューA</v>
      </c>
      <c r="AP601" s="65">
        <f>+IF('（別紙１）原油換算シート【計画用】'!AP601&lt;&gt;"",'（別紙１）原油換算シート【計画用】'!AP601,"")</f>
        <v>0</v>
      </c>
      <c r="AQ601" s="1" t="str">
        <f>+IF('（別紙１）原油換算シート【計画用】'!AQ601&lt;&gt;"",'（別紙１）原油換算シート【計画用】'!AQ601,"")</f>
        <v/>
      </c>
    </row>
    <row r="602" spans="39:43">
      <c r="AM602" s="40">
        <f>+IF('（別紙１）原油換算シート【計画用】'!AM602&lt;&gt;"",'（別紙１）原油換算シート【計画用】'!AM602,"")</f>
        <v>588</v>
      </c>
      <c r="AN602" s="40" t="str">
        <f>+IF('（別紙１）原油換算シート【計画用】'!AN602&lt;&gt;"",'（別紙１）原油換算シート【計画用】'!AN602,"")</f>
        <v>A0250</v>
      </c>
      <c r="AO602" s="64" t="str">
        <f>+IF('（別紙１）原油換算シート【計画用】'!AO602&lt;&gt;"",'（別紙１）原油換算シート【計画用】'!AO602,"")</f>
        <v>芝浦電力(株)メニューB(残差)</v>
      </c>
      <c r="AP602" s="65">
        <f>+IF('（別紙１）原油換算シート【計画用】'!AP602&lt;&gt;"",'（別紙１）原油換算シート【計画用】'!AP602,"")</f>
        <v>5.4299999999999997E-4</v>
      </c>
      <c r="AQ602" s="1" t="str">
        <f>+IF('（別紙１）原油換算シート【計画用】'!AQ602&lt;&gt;"",'（別紙１）原油換算シート【計画用】'!AQ602,"")</f>
        <v/>
      </c>
    </row>
    <row r="603" spans="39:43">
      <c r="AM603" s="40">
        <f>+IF('（別紙１）原油換算シート【計画用】'!AM603&lt;&gt;"",'（別紙１）原油換算シート【計画用】'!AM603,"")</f>
        <v>589</v>
      </c>
      <c r="AN603" s="40" t="str">
        <f>+IF('（別紙１）原油換算シート【計画用】'!AN603&lt;&gt;"",'（別紙１）原油換算シート【計画用】'!AN603,"")</f>
        <v>A0250</v>
      </c>
      <c r="AO603" s="64" t="str">
        <f>+IF('（別紙１）原油換算シート【計画用】'!AO603&lt;&gt;"",'（別紙１）原油換算シート【計画用】'!AO603,"")</f>
        <v>芝浦電力(株)(参考値)事業者全体</v>
      </c>
      <c r="AP603" s="65">
        <f>+IF('（別紙１）原油換算シート【計画用】'!AP603&lt;&gt;"",'（別紙１）原油換算シート【計画用】'!AP603,"")</f>
        <v>4.9399999999999997E-4</v>
      </c>
      <c r="AQ603" s="1" t="str">
        <f>+IF('（別紙１）原油換算シート【計画用】'!AQ603&lt;&gt;"",'（別紙１）原油換算シート【計画用】'!AQ603,"")</f>
        <v/>
      </c>
    </row>
    <row r="604" spans="39:43">
      <c r="AM604" s="40">
        <f>+IF('（別紙１）原油換算シート【計画用】'!AM604&lt;&gt;"",'（別紙１）原油換算シート【計画用】'!AM604,"")</f>
        <v>590</v>
      </c>
      <c r="AN604" s="40" t="str">
        <f>+IF('（別紙１）原油換算シート【計画用】'!AN604&lt;&gt;"",'（別紙１）原油換算シート【計画用】'!AN604,"")</f>
        <v>A0253</v>
      </c>
      <c r="AO604" s="64" t="str">
        <f>+IF('（別紙１）原油換算シート【計画用】'!AO604&lt;&gt;"",'（別紙１）原油換算シート【計画用】'!AO604,"")</f>
        <v>(株)地域創生ホールディングス</v>
      </c>
      <c r="AP604" s="65">
        <f>+IF('（別紙１）原油換算シート【計画用】'!AP604&lt;&gt;"",'（別紙１）原油換算シート【計画用】'!AP604,"")</f>
        <v>4.2299999999999998E-4</v>
      </c>
      <c r="AQ604" s="1" t="str">
        <f>+IF('（別紙１）原油換算シート【計画用】'!AQ604&lt;&gt;"",'（別紙１）原油換算シート【計画用】'!AQ604,"")</f>
        <v/>
      </c>
    </row>
    <row r="605" spans="39:43">
      <c r="AM605" s="40">
        <f>+IF('（別紙１）原油換算シート【計画用】'!AM605&lt;&gt;"",'（別紙１）原油換算シート【計画用】'!AM605,"")</f>
        <v>591</v>
      </c>
      <c r="AN605" s="40" t="str">
        <f>+IF('（別紙１）原油換算シート【計画用】'!AN605&lt;&gt;"",'（別紙１）原油換算シート【計画用】'!AN605,"")</f>
        <v>A0256</v>
      </c>
      <c r="AO605" s="64" t="str">
        <f>+IF('（別紙１）原油換算シート【計画用】'!AO605&lt;&gt;"",'（別紙１）原油換算シート【計画用】'!AO605,"")</f>
        <v>(株)エーコープサービス</v>
      </c>
      <c r="AP605" s="65">
        <f>+IF('（別紙１）原油換算シート【計画用】'!AP605&lt;&gt;"",'（別紙１）原油換算シート【計画用】'!AP605,"")</f>
        <v>4.06E-4</v>
      </c>
      <c r="AQ605" s="1" t="str">
        <f>+IF('（別紙１）原油換算シート【計画用】'!AQ605&lt;&gt;"",'（別紙１）原油換算シート【計画用】'!AQ605,"")</f>
        <v/>
      </c>
    </row>
    <row r="606" spans="39:43">
      <c r="AM606" s="40">
        <f>+IF('（別紙１）原油換算シート【計画用】'!AM606&lt;&gt;"",'（別紙１）原油換算シート【計画用】'!AM606,"")</f>
        <v>592</v>
      </c>
      <c r="AN606" s="40" t="str">
        <f>+IF('（別紙１）原油換算シート【計画用】'!AN606&lt;&gt;"",'（別紙１）原油換算シート【計画用】'!AN606,"")</f>
        <v>A0258</v>
      </c>
      <c r="AO606" s="64" t="str">
        <f>+IF('（別紙１）原油換算シート【計画用】'!AO606&lt;&gt;"",'（別紙１）原油換算シート【計画用】'!AO606,"")</f>
        <v>宮崎瓦斯(株)(旧：(株)宮崎ガスリビング)</v>
      </c>
      <c r="AP606" s="65">
        <f>+IF('（別紙１）原油換算シート【計画用】'!AP606&lt;&gt;"",'（別紙１）原油換算シート【計画用】'!AP606,"")</f>
        <v>4.5600000000000003E-4</v>
      </c>
      <c r="AQ606" s="1" t="str">
        <f>+IF('（別紙１）原油換算シート【計画用】'!AQ606&lt;&gt;"",'（別紙１）原油換算シート【計画用】'!AQ606,"")</f>
        <v/>
      </c>
    </row>
    <row r="607" spans="39:43">
      <c r="AM607" s="40">
        <f>+IF('（別紙１）原油換算シート【計画用】'!AM607&lt;&gt;"",'（別紙１）原油換算シート【計画用】'!AM607,"")</f>
        <v>593</v>
      </c>
      <c r="AN607" s="40" t="str">
        <f>+IF('（別紙１）原油換算シート【計画用】'!AN607&lt;&gt;"",'（別紙１）原油換算シート【計画用】'!AN607,"")</f>
        <v>A0259</v>
      </c>
      <c r="AO607" s="64" t="str">
        <f>+IF('（別紙１）原油換算シート【計画用】'!AO607&lt;&gt;"",'（別紙１）原油換算シート【計画用】'!AO607,"")</f>
        <v>山陰エレキ・アライアンス(株)</v>
      </c>
      <c r="AP607" s="65">
        <f>+IF('（別紙１）原油換算シート【計画用】'!AP607&lt;&gt;"",'（別紙１）原油換算シート【計画用】'!AP607,"")</f>
        <v>4.3800000000000002E-4</v>
      </c>
      <c r="AQ607" s="1" t="str">
        <f>+IF('（別紙１）原油換算シート【計画用】'!AQ607&lt;&gt;"",'（別紙１）原油換算シート【計画用】'!AQ607,"")</f>
        <v/>
      </c>
    </row>
    <row r="608" spans="39:43">
      <c r="AM608" s="40">
        <f>+IF('（別紙１）原油換算シート【計画用】'!AM608&lt;&gt;"",'（別紙１）原油換算シート【計画用】'!AM608,"")</f>
        <v>594</v>
      </c>
      <c r="AN608" s="40" t="str">
        <f>+IF('（別紙１）原油換算シート【計画用】'!AN608&lt;&gt;"",'（別紙１）原油換算シート【計画用】'!AN608,"")</f>
        <v>A0260</v>
      </c>
      <c r="AO608" s="64" t="str">
        <f>+IF('（別紙１）原油換算シート【計画用】'!AO608&lt;&gt;"",'（別紙１）原油換算シート【計画用】'!AO608,"")</f>
        <v>(株)ジョヴィ</v>
      </c>
      <c r="AP608" s="65">
        <f>+IF('（別紙１）原油換算シート【計画用】'!AP608&lt;&gt;"",'（別紙１）原油換算シート【計画用】'!AP608,"")</f>
        <v>4.5399999999999998E-4</v>
      </c>
      <c r="AQ608" s="1" t="str">
        <f>+IF('（別紙１）原油換算シート【計画用】'!AQ608&lt;&gt;"",'（別紙１）原油換算シート【計画用】'!AQ608,"")</f>
        <v/>
      </c>
    </row>
    <row r="609" spans="39:43">
      <c r="AM609" s="40">
        <f>+IF('（別紙１）原油換算シート【計画用】'!AM609&lt;&gt;"",'（別紙１）原油換算シート【計画用】'!AM609,"")</f>
        <v>595</v>
      </c>
      <c r="AN609" s="40" t="str">
        <f>+IF('（別紙１）原油換算シート【計画用】'!AN609&lt;&gt;"",'（別紙１）原油換算シート【計画用】'!AN609,"")</f>
        <v>A0261</v>
      </c>
      <c r="AO609" s="64" t="str">
        <f>+IF('（別紙１）原油換算シート【計画用】'!AO609&lt;&gt;"",'（別紙１）原油換算シート【計画用】'!AO609,"")</f>
        <v>ミライフ東日本(株) メニューA</v>
      </c>
      <c r="AP609" s="65">
        <f>+IF('（別紙１）原油換算シート【計画用】'!AP609&lt;&gt;"",'（別紙１）原油換算シート【計画用】'!AP609,"")</f>
        <v>0</v>
      </c>
      <c r="AQ609" s="1" t="str">
        <f>+IF('（別紙１）原油換算シート【計画用】'!AQ609&lt;&gt;"",'（別紙１）原油換算シート【計画用】'!AQ609,"")</f>
        <v/>
      </c>
    </row>
    <row r="610" spans="39:43">
      <c r="AM610" s="40">
        <f>+IF('（別紙１）原油換算シート【計画用】'!AM610&lt;&gt;"",'（別紙１）原油換算シート【計画用】'!AM610,"")</f>
        <v>596</v>
      </c>
      <c r="AN610" s="40" t="str">
        <f>+IF('（別紙１）原油換算シート【計画用】'!AN610&lt;&gt;"",'（別紙１）原油換算シート【計画用】'!AN610,"")</f>
        <v>A0261</v>
      </c>
      <c r="AO610" s="64" t="str">
        <f>+IF('（別紙１）原油換算シート【計画用】'!AO610&lt;&gt;"",'（別紙１）原油換算シート【計画用】'!AO610,"")</f>
        <v>ミライフ東日本(株) メニューB(残差)</v>
      </c>
      <c r="AP610" s="65">
        <f>+IF('（別紙１）原油換算シート【計画用】'!AP610&lt;&gt;"",'（別紙１）原油換算シート【計画用】'!AP610,"")</f>
        <v>4.1899999999999999E-4</v>
      </c>
      <c r="AQ610" s="1" t="str">
        <f>+IF('（別紙１）原油換算シート【計画用】'!AQ610&lt;&gt;"",'（別紙１）原油換算シート【計画用】'!AQ610,"")</f>
        <v/>
      </c>
    </row>
    <row r="611" spans="39:43">
      <c r="AM611" s="40">
        <f>+IF('（別紙１）原油換算シート【計画用】'!AM611&lt;&gt;"",'（別紙１）原油換算シート【計画用】'!AM611,"")</f>
        <v>597</v>
      </c>
      <c r="AN611" s="40" t="str">
        <f>+IF('（別紙１）原油換算シート【計画用】'!AN611&lt;&gt;"",'（別紙１）原油換算シート【計画用】'!AN611,"")</f>
        <v>A0261</v>
      </c>
      <c r="AO611" s="64" t="str">
        <f>+IF('（別紙１）原油換算シート【計画用】'!AO611&lt;&gt;"",'（別紙１）原油換算シート【計画用】'!AO611,"")</f>
        <v>ミライフ東日本(株) (参考値)事業者全体</v>
      </c>
      <c r="AP611" s="65">
        <f>+IF('（別紙１）原油換算シート【計画用】'!AP611&lt;&gt;"",'（別紙１）原油換算シート【計画用】'!AP611,"")</f>
        <v>4.1899999999999999E-4</v>
      </c>
      <c r="AQ611" s="1" t="str">
        <f>+IF('（別紙１）原油換算シート【計画用】'!AQ611&lt;&gt;"",'（別紙１）原油換算シート【計画用】'!AQ611,"")</f>
        <v/>
      </c>
    </row>
    <row r="612" spans="39:43">
      <c r="AM612" s="40">
        <f>+IF('（別紙１）原油換算シート【計画用】'!AM612&lt;&gt;"",'（別紙１）原油換算シート【計画用】'!AM612,"")</f>
        <v>598</v>
      </c>
      <c r="AN612" s="40" t="str">
        <f>+IF('（別紙１）原油換算シート【計画用】'!AN612&lt;&gt;"",'（別紙１）原油換算シート【計画用】'!AN612,"")</f>
        <v>A0264</v>
      </c>
      <c r="AO612" s="64" t="str">
        <f>+IF('（別紙１）原油換算シート【計画用】'!AO612&lt;&gt;"",'（別紙１）原油換算シート【計画用】'!AO612,"")</f>
        <v>山陰酸素工業(株)</v>
      </c>
      <c r="AP612" s="65">
        <f>+IF('（別紙１）原油換算シート【計画用】'!AP612&lt;&gt;"",'（別紙１）原油換算シート【計画用】'!AP612,"")</f>
        <v>4.3800000000000002E-4</v>
      </c>
      <c r="AQ612" s="1" t="str">
        <f>+IF('（別紙１）原油換算シート【計画用】'!AQ612&lt;&gt;"",'（別紙１）原油換算シート【計画用】'!AQ612,"")</f>
        <v/>
      </c>
    </row>
    <row r="613" spans="39:43">
      <c r="AM613" s="40">
        <f>+IF('（別紙１）原油換算シート【計画用】'!AM613&lt;&gt;"",'（別紙１）原油換算シート【計画用】'!AM613,"")</f>
        <v>599</v>
      </c>
      <c r="AN613" s="40" t="str">
        <f>+IF('（別紙１）原油換算シート【計画用】'!AN613&lt;&gt;"",'（別紙１）原油換算シート【計画用】'!AN613,"")</f>
        <v>A0265</v>
      </c>
      <c r="AO613" s="64" t="str">
        <f>+IF('（別紙１）原油換算シート【計画用】'!AO613&lt;&gt;"",'（別紙１）原油換算シート【計画用】'!AO613,"")</f>
        <v>武陽ガス(株)メニューA</v>
      </c>
      <c r="AP613" s="65">
        <f>+IF('（別紙１）原油換算シート【計画用】'!AP613&lt;&gt;"",'（別紙１）原油換算シート【計画用】'!AP613,"")</f>
        <v>0</v>
      </c>
      <c r="AQ613" s="1" t="str">
        <f>+IF('（別紙１）原油換算シート【計画用】'!AQ613&lt;&gt;"",'（別紙１）原油換算シート【計画用】'!AQ613,"")</f>
        <v/>
      </c>
    </row>
    <row r="614" spans="39:43">
      <c r="AM614" s="40">
        <f>+IF('（別紙１）原油換算シート【計画用】'!AM614&lt;&gt;"",'（別紙１）原油換算シート【計画用】'!AM614,"")</f>
        <v>600</v>
      </c>
      <c r="AN614" s="40" t="str">
        <f>+IF('（別紙１）原油換算シート【計画用】'!AN614&lt;&gt;"",'（別紙１）原油換算シート【計画用】'!AN614,"")</f>
        <v>A0265</v>
      </c>
      <c r="AO614" s="64" t="str">
        <f>+IF('（別紙１）原油換算シート【計画用】'!AO614&lt;&gt;"",'（別紙１）原油換算シート【計画用】'!AO614,"")</f>
        <v>武陽ガス(株)メニューB</v>
      </c>
      <c r="AP614" s="65">
        <f>+IF('（別紙１）原油換算シート【計画用】'!AP614&lt;&gt;"",'（別紙１）原油換算シート【計画用】'!AP614,"")</f>
        <v>2.05E-4</v>
      </c>
      <c r="AQ614" s="1" t="str">
        <f>+IF('（別紙１）原油換算シート【計画用】'!AQ614&lt;&gt;"",'（別紙１）原油換算シート【計画用】'!AQ614,"")</f>
        <v/>
      </c>
    </row>
    <row r="615" spans="39:43">
      <c r="AM615" s="40">
        <f>+IF('（別紙１）原油換算シート【計画用】'!AM615&lt;&gt;"",'（別紙１）原油換算シート【計画用】'!AM615,"")</f>
        <v>601</v>
      </c>
      <c r="AN615" s="40" t="str">
        <f>+IF('（別紙１）原油換算シート【計画用】'!AN615&lt;&gt;"",'（別紙１）原油換算シート【計画用】'!AN615,"")</f>
        <v>A0265</v>
      </c>
      <c r="AO615" s="64" t="str">
        <f>+IF('（別紙１）原油換算シート【計画用】'!AO615&lt;&gt;"",'（別紙１）原油換算シート【計画用】'!AO615,"")</f>
        <v>武陽ガス(株)メニューC(残差)</v>
      </c>
      <c r="AP615" s="65">
        <f>+IF('（別紙１）原油換算シート【計画用】'!AP615&lt;&gt;"",'（別紙１）原油換算シート【計画用】'!AP615,"")</f>
        <v>4.2099999999999999E-4</v>
      </c>
      <c r="AQ615" s="1" t="str">
        <f>+IF('（別紙１）原油換算シート【計画用】'!AQ615&lt;&gt;"",'（別紙１）原油換算シート【計画用】'!AQ615,"")</f>
        <v/>
      </c>
    </row>
    <row r="616" spans="39:43">
      <c r="AM616" s="40">
        <f>+IF('（別紙１）原油換算シート【計画用】'!AM616&lt;&gt;"",'（別紙１）原油換算シート【計画用】'!AM616,"")</f>
        <v>602</v>
      </c>
      <c r="AN616" s="40" t="str">
        <f>+IF('（別紙１）原油換算シート【計画用】'!AN616&lt;&gt;"",'（別紙１）原油換算シート【計画用】'!AN616,"")</f>
        <v>A0265</v>
      </c>
      <c r="AO616" s="64" t="str">
        <f>+IF('（別紙１）原油換算シート【計画用】'!AO616&lt;&gt;"",'（別紙１）原油換算シート【計画用】'!AO616,"")</f>
        <v>武陽ガス(株)(参考値)事業者全体</v>
      </c>
      <c r="AP616" s="65">
        <f>+IF('（別紙１）原油換算シート【計画用】'!AP616&lt;&gt;"",'（別紙１）原油換算シート【計画用】'!AP616,"")</f>
        <v>4.1199999999999999E-4</v>
      </c>
      <c r="AQ616" s="1" t="str">
        <f>+IF('（別紙１）原油換算シート【計画用】'!AQ616&lt;&gt;"",'（別紙１）原油換算シート【計画用】'!AQ616,"")</f>
        <v/>
      </c>
    </row>
    <row r="617" spans="39:43">
      <c r="AM617" s="40">
        <f>+IF('（別紙１）原油換算シート【計画用】'!AM617&lt;&gt;"",'（別紙１）原油換算シート【計画用】'!AM617,"")</f>
        <v>603</v>
      </c>
      <c r="AN617" s="40" t="str">
        <f>+IF('（別紙１）原油換算シート【計画用】'!AN617&lt;&gt;"",'（別紙１）原油換算シート【計画用】'!AN617,"")</f>
        <v>A0266</v>
      </c>
      <c r="AO617" s="64" t="str">
        <f>+IF('（別紙１）原油換算シート【計画用】'!AO617&lt;&gt;"",'（別紙１）原油換算シート【計画用】'!AO617,"")</f>
        <v>常石商事(株)</v>
      </c>
      <c r="AP617" s="65">
        <f>+IF('（別紙１）原油換算シート【計画用】'!AP617&lt;&gt;"",'（別紙１）原油換算シート【計画用】'!AP617,"")</f>
        <v>5.5800000000000001E-4</v>
      </c>
      <c r="AQ617" s="1" t="str">
        <f>+IF('（別紙１）原油換算シート【計画用】'!AQ617&lt;&gt;"",'（別紙１）原油換算シート【計画用】'!AQ617,"")</f>
        <v/>
      </c>
    </row>
    <row r="618" spans="39:43">
      <c r="AM618" s="40">
        <f>+IF('（別紙１）原油換算シート【計画用】'!AM618&lt;&gt;"",'（別紙１）原油換算シート【計画用】'!AM618,"")</f>
        <v>604</v>
      </c>
      <c r="AN618" s="40" t="str">
        <f>+IF('（別紙１）原油換算シート【計画用】'!AN618&lt;&gt;"",'（別紙１）原油換算シート【計画用】'!AN618,"")</f>
        <v>A0267</v>
      </c>
      <c r="AO618" s="64" t="str">
        <f>+IF('（別紙１）原油換算シート【計画用】'!AO618&lt;&gt;"",'（別紙１）原油換算シート【計画用】'!AO618,"")</f>
        <v>北海道電力(株)メニューA</v>
      </c>
      <c r="AP618" s="65">
        <f>+IF('（別紙１）原油換算シート【計画用】'!AP618&lt;&gt;"",'（別紙１）原油換算シート【計画用】'!AP618,"")</f>
        <v>0</v>
      </c>
      <c r="AQ618" s="1" t="str">
        <f>+IF('（別紙１）原油換算シート【計画用】'!AQ618&lt;&gt;"",'（別紙１）原油換算シート【計画用】'!AQ618,"")</f>
        <v/>
      </c>
    </row>
    <row r="619" spans="39:43">
      <c r="AM619" s="40">
        <f>+IF('（別紙１）原油換算シート【計画用】'!AM619&lt;&gt;"",'（別紙１）原油換算シート【計画用】'!AM619,"")</f>
        <v>605</v>
      </c>
      <c r="AN619" s="40" t="str">
        <f>+IF('（別紙１）原油換算シート【計画用】'!AN619&lt;&gt;"",'（別紙１）原油換算シート【計画用】'!AN619,"")</f>
        <v>A0267</v>
      </c>
      <c r="AO619" s="64" t="str">
        <f>+IF('（別紙１）原油換算シート【計画用】'!AO619&lt;&gt;"",'（別紙１）原油換算シート【計画用】'!AO619,"")</f>
        <v>北海道電力(株)メニューB</v>
      </c>
      <c r="AP619" s="65">
        <f>+IF('（別紙１）原油換算シート【計画用】'!AP619&lt;&gt;"",'（別紙１）原油換算シート【計画用】'!AP619,"")</f>
        <v>0</v>
      </c>
      <c r="AQ619" s="1" t="str">
        <f>+IF('（別紙１）原油換算シート【計画用】'!AQ619&lt;&gt;"",'（別紙１）原油換算シート【計画用】'!AQ619,"")</f>
        <v/>
      </c>
    </row>
    <row r="620" spans="39:43">
      <c r="AM620" s="40">
        <f>+IF('（別紙１）原油換算シート【計画用】'!AM620&lt;&gt;"",'（別紙１）原油換算シート【計画用】'!AM620,"")</f>
        <v>606</v>
      </c>
      <c r="AN620" s="40" t="str">
        <f>+IF('（別紙１）原油換算シート【計画用】'!AN620&lt;&gt;"",'（別紙１）原油換算シート【計画用】'!AN620,"")</f>
        <v>A0267</v>
      </c>
      <c r="AO620" s="64" t="str">
        <f>+IF('（別紙１）原油換算シート【計画用】'!AO620&lt;&gt;"",'（別紙１）原油換算シート【計画用】'!AO620,"")</f>
        <v>北海道電力(株)メニューC</v>
      </c>
      <c r="AP620" s="65">
        <f>+IF('（別紙１）原油換算シート【計画用】'!AP620&lt;&gt;"",'（別紙１）原油換算シート【計画用】'!AP620,"")</f>
        <v>0</v>
      </c>
      <c r="AQ620" s="1" t="str">
        <f>+IF('（別紙１）原油換算シート【計画用】'!AQ620&lt;&gt;"",'（別紙１）原油換算シート【計画用】'!AQ620,"")</f>
        <v/>
      </c>
    </row>
    <row r="621" spans="39:43">
      <c r="AM621" s="40">
        <f>+IF('（別紙１）原油換算シート【計画用】'!AM621&lt;&gt;"",'（別紙１）原油換算シート【計画用】'!AM621,"")</f>
        <v>607</v>
      </c>
      <c r="AN621" s="40" t="str">
        <f>+IF('（別紙１）原油換算シート【計画用】'!AN621&lt;&gt;"",'（別紙１）原油換算シート【計画用】'!AN621,"")</f>
        <v>A0267</v>
      </c>
      <c r="AO621" s="64" t="str">
        <f>+IF('（別紙１）原油換算シート【計画用】'!AO621&lt;&gt;"",'（別紙１）原油換算シート【計画用】'!AO621,"")</f>
        <v>北海道電力(株)メニューD</v>
      </c>
      <c r="AP621" s="65">
        <f>+IF('（別紙１）原油換算シート【計画用】'!AP621&lt;&gt;"",'（別紙１）原油換算シート【計画用】'!AP621,"")</f>
        <v>0</v>
      </c>
      <c r="AQ621" s="1" t="str">
        <f>+IF('（別紙１）原油換算シート【計画用】'!AQ621&lt;&gt;"",'（別紙１）原油換算シート【計画用】'!AQ621,"")</f>
        <v/>
      </c>
    </row>
    <row r="622" spans="39:43">
      <c r="AM622" s="40">
        <f>+IF('（別紙１）原油換算シート【計画用】'!AM622&lt;&gt;"",'（別紙１）原油換算シート【計画用】'!AM622,"")</f>
        <v>608</v>
      </c>
      <c r="AN622" s="40" t="str">
        <f>+IF('（別紙１）原油換算シート【計画用】'!AN622&lt;&gt;"",'（別紙１）原油換算シート【計画用】'!AN622,"")</f>
        <v>A0267</v>
      </c>
      <c r="AO622" s="64" t="str">
        <f>+IF('（別紙１）原油換算シート【計画用】'!AO622&lt;&gt;"",'（別紙１）原油換算シート【計画用】'!AO622,"")</f>
        <v>北海道電力(株)メニューE</v>
      </c>
      <c r="AP622" s="65">
        <f>+IF('（別紙１）原油換算シート【計画用】'!AP622&lt;&gt;"",'（別紙１）原油換算シート【計画用】'!AP622,"")</f>
        <v>0</v>
      </c>
      <c r="AQ622" s="1" t="str">
        <f>+IF('（別紙１）原油換算シート【計画用】'!AQ622&lt;&gt;"",'（別紙１）原油換算シート【計画用】'!AQ622,"")</f>
        <v/>
      </c>
    </row>
    <row r="623" spans="39:43">
      <c r="AM623" s="40">
        <f>+IF('（別紙１）原油換算シート【計画用】'!AM623&lt;&gt;"",'（別紙１）原油換算シート【計画用】'!AM623,"")</f>
        <v>609</v>
      </c>
      <c r="AN623" s="40" t="str">
        <f>+IF('（別紙１）原油換算シート【計画用】'!AN623&lt;&gt;"",'（別紙１）原油換算シート【計画用】'!AN623,"")</f>
        <v>A0267</v>
      </c>
      <c r="AO623" s="64" t="str">
        <f>+IF('（別紙１）原油換算シート【計画用】'!AO623&lt;&gt;"",'（別紙１）原油換算シート【計画用】'!AO623,"")</f>
        <v>北海道電力(株)メニューF(残差)</v>
      </c>
      <c r="AP623" s="65">
        <f>+IF('（別紙１）原油換算シート【計画用】'!AP623&lt;&gt;"",'（別紙１）原油換算シート【計画用】'!AP623,"")</f>
        <v>5.2599999999999999E-4</v>
      </c>
      <c r="AQ623" s="1" t="str">
        <f>+IF('（別紙１）原油換算シート【計画用】'!AQ623&lt;&gt;"",'（別紙１）原油換算シート【計画用】'!AQ623,"")</f>
        <v/>
      </c>
    </row>
    <row r="624" spans="39:43">
      <c r="AM624" s="40">
        <f>+IF('（別紙１）原油換算シート【計画用】'!AM624&lt;&gt;"",'（別紙１）原油換算シート【計画用】'!AM624,"")</f>
        <v>610</v>
      </c>
      <c r="AN624" s="40" t="str">
        <f>+IF('（別紙１）原油換算シート【計画用】'!AN624&lt;&gt;"",'（別紙１）原油換算シート【計画用】'!AN624,"")</f>
        <v>A0267</v>
      </c>
      <c r="AO624" s="64" t="str">
        <f>+IF('（別紙１）原油換算シート【計画用】'!AO624&lt;&gt;"",'（別紙１）原油換算シート【計画用】'!AO624,"")</f>
        <v>北海道電力(株)(参考値)事業者全体</v>
      </c>
      <c r="AP624" s="65">
        <f>+IF('（別紙１）原油換算シート【計画用】'!AP624&lt;&gt;"",'（別紙１）原油換算シート【計画用】'!AP624,"")</f>
        <v>5.1800000000000001E-4</v>
      </c>
      <c r="AQ624" s="1" t="str">
        <f>+IF('（別紙１）原油換算シート【計画用】'!AQ624&lt;&gt;"",'（別紙１）原油換算シート【計画用】'!AQ624,"")</f>
        <v/>
      </c>
    </row>
    <row r="625" spans="39:43">
      <c r="AM625" s="40">
        <f>+IF('（別紙１）原油換算シート【計画用】'!AM625&lt;&gt;"",'（別紙１）原油換算シート【計画用】'!AM625,"")</f>
        <v>611</v>
      </c>
      <c r="AN625" s="40" t="str">
        <f>+IF('（別紙１）原油換算シート【計画用】'!AN625&lt;&gt;"",'（別紙１）原油換算シート【計画用】'!AN625,"")</f>
        <v>A0268</v>
      </c>
      <c r="AO625" s="64" t="str">
        <f>+IF('（別紙１）原油換算シート【計画用】'!AO625&lt;&gt;"",'（別紙１）原油換算シート【計画用】'!AO625,"")</f>
        <v>東北電力(株)メニューA</v>
      </c>
      <c r="AP625" s="65">
        <f>+IF('（別紙１）原油換算シート【計画用】'!AP625&lt;&gt;"",'（別紙１）原油換算シート【計画用】'!AP625,"")</f>
        <v>0</v>
      </c>
      <c r="AQ625" s="1" t="str">
        <f>+IF('（別紙１）原油換算シート【計画用】'!AQ625&lt;&gt;"",'（別紙１）原油換算シート【計画用】'!AQ625,"")</f>
        <v/>
      </c>
    </row>
    <row r="626" spans="39:43">
      <c r="AM626" s="40">
        <f>+IF('（別紙１）原油換算シート【計画用】'!AM626&lt;&gt;"",'（別紙１）原油換算シート【計画用】'!AM626,"")</f>
        <v>612</v>
      </c>
      <c r="AN626" s="40" t="str">
        <f>+IF('（別紙１）原油換算シート【計画用】'!AN626&lt;&gt;"",'（別紙１）原油換算シート【計画用】'!AN626,"")</f>
        <v>A0268</v>
      </c>
      <c r="AO626" s="64" t="str">
        <f>+IF('（別紙１）原油換算シート【計画用】'!AO626&lt;&gt;"",'（別紙１）原油換算シート【計画用】'!AO626,"")</f>
        <v>東北電力(株)メニューB</v>
      </c>
      <c r="AP626" s="65">
        <f>+IF('（別紙１）原油換算シート【計画用】'!AP626&lt;&gt;"",'（別紙１）原油換算シート【計画用】'!AP626,"")</f>
        <v>0</v>
      </c>
      <c r="AQ626" s="1" t="str">
        <f>+IF('（別紙１）原油換算シート【計画用】'!AQ626&lt;&gt;"",'（別紙１）原油換算シート【計画用】'!AQ626,"")</f>
        <v/>
      </c>
    </row>
    <row r="627" spans="39:43">
      <c r="AM627" s="40">
        <f>+IF('（別紙１）原油換算シート【計画用】'!AM627&lt;&gt;"",'（別紙１）原油換算シート【計画用】'!AM627,"")</f>
        <v>613</v>
      </c>
      <c r="AN627" s="40" t="str">
        <f>+IF('（別紙１）原油換算シート【計画用】'!AN627&lt;&gt;"",'（別紙１）原油換算シート【計画用】'!AN627,"")</f>
        <v>A0268</v>
      </c>
      <c r="AO627" s="64" t="str">
        <f>+IF('（別紙１）原油換算シート【計画用】'!AO627&lt;&gt;"",'（別紙１）原油換算シート【計画用】'!AO627,"")</f>
        <v>東北電力(株)メニューC</v>
      </c>
      <c r="AP627" s="65">
        <f>+IF('（別紙１）原油換算シート【計画用】'!AP627&lt;&gt;"",'（別紙１）原油換算シート【計画用】'!AP627,"")</f>
        <v>0</v>
      </c>
      <c r="AQ627" s="1" t="str">
        <f>+IF('（別紙１）原油換算シート【計画用】'!AQ627&lt;&gt;"",'（別紙１）原油換算シート【計画用】'!AQ627,"")</f>
        <v/>
      </c>
    </row>
    <row r="628" spans="39:43">
      <c r="AM628" s="40">
        <f>+IF('（別紙１）原油換算シート【計画用】'!AM628&lt;&gt;"",'（別紙１）原油換算シート【計画用】'!AM628,"")</f>
        <v>614</v>
      </c>
      <c r="AN628" s="40" t="str">
        <f>+IF('（別紙１）原油換算シート【計画用】'!AN628&lt;&gt;"",'（別紙１）原油換算シート【計画用】'!AN628,"")</f>
        <v>A0268</v>
      </c>
      <c r="AO628" s="64" t="str">
        <f>+IF('（別紙１）原油換算シート【計画用】'!AO628&lt;&gt;"",'（別紙１）原油換算シート【計画用】'!AO628,"")</f>
        <v>東北電力(株)メニューD(残差)</v>
      </c>
      <c r="AP628" s="65">
        <f>+IF('（別紙１）原油換算シート【計画用】'!AP628&lt;&gt;"",'（別紙１）原油換算シート【計画用】'!AP628,"")</f>
        <v>4.2099999999999999E-4</v>
      </c>
      <c r="AQ628" s="1" t="str">
        <f>+IF('（別紙１）原油換算シート【計画用】'!AQ628&lt;&gt;"",'（別紙１）原油換算シート【計画用】'!AQ628,"")</f>
        <v/>
      </c>
    </row>
    <row r="629" spans="39:43">
      <c r="AM629" s="40">
        <f>+IF('（別紙１）原油換算シート【計画用】'!AM629&lt;&gt;"",'（別紙１）原油換算シート【計画用】'!AM629,"")</f>
        <v>615</v>
      </c>
      <c r="AN629" s="40" t="str">
        <f>+IF('（別紙１）原油換算シート【計画用】'!AN629&lt;&gt;"",'（別紙１）原油換算シート【計画用】'!AN629,"")</f>
        <v>A0268</v>
      </c>
      <c r="AO629" s="64" t="str">
        <f>+IF('（別紙１）原油換算シート【計画用】'!AO629&lt;&gt;"",'（別紙１）原油換算シート【計画用】'!AO629,"")</f>
        <v>東北電力(株)(参考値)事業者全体</v>
      </c>
      <c r="AP629" s="65">
        <f>+IF('（別紙１）原油換算シート【計画用】'!AP629&lt;&gt;"",'（別紙１）原油換算シート【計画用】'!AP629,"")</f>
        <v>4.0000000000000002E-4</v>
      </c>
      <c r="AQ629" s="1" t="str">
        <f>+IF('（別紙１）原油換算シート【計画用】'!AQ629&lt;&gt;"",'（別紙１）原油換算シート【計画用】'!AQ629,"")</f>
        <v/>
      </c>
    </row>
    <row r="630" spans="39:43">
      <c r="AM630" s="40">
        <f>+IF('（別紙１）原油換算シート【計画用】'!AM630&lt;&gt;"",'（別紙１）原油換算シート【計画用】'!AM630,"")</f>
        <v>616</v>
      </c>
      <c r="AN630" s="40" t="str">
        <f>+IF('（別紙１）原油換算シート【計画用】'!AN630&lt;&gt;"",'（別紙１）原油換算シート【計画用】'!AN630,"")</f>
        <v>A0269</v>
      </c>
      <c r="AO630" s="64" t="str">
        <f>+IF('（別紙１）原油換算シート【計画用】'!AO630&lt;&gt;"",'（別紙１）原油換算シート【計画用】'!AO630,"")</f>
        <v>東京電力エナジーパートナー(株)メニューA</v>
      </c>
      <c r="AP630" s="65">
        <f>+IF('（別紙１）原油換算シート【計画用】'!AP630&lt;&gt;"",'（別紙１）原油換算シート【計画用】'!AP630,"")</f>
        <v>0</v>
      </c>
      <c r="AQ630" s="1" t="str">
        <f>+IF('（別紙１）原油換算シート【計画用】'!AQ630&lt;&gt;"",'（別紙１）原油換算シート【計画用】'!AQ630,"")</f>
        <v/>
      </c>
    </row>
    <row r="631" spans="39:43">
      <c r="AM631" s="40">
        <f>+IF('（別紙１）原油換算シート【計画用】'!AM631&lt;&gt;"",'（別紙１）原油換算シート【計画用】'!AM631,"")</f>
        <v>617</v>
      </c>
      <c r="AN631" s="40" t="str">
        <f>+IF('（別紙１）原油換算シート【計画用】'!AN631&lt;&gt;"",'（別紙１）原油換算シート【計画用】'!AN631,"")</f>
        <v>A0269</v>
      </c>
      <c r="AO631" s="64" t="str">
        <f>+IF('（別紙１）原油換算シート【計画用】'!AO631&lt;&gt;"",'（別紙１）原油換算シート【計画用】'!AO631,"")</f>
        <v>東京電力エナジーパートナー(株)メニューB</v>
      </c>
      <c r="AP631" s="65">
        <f>+IF('（別紙１）原油換算シート【計画用】'!AP631&lt;&gt;"",'（別紙１）原油換算シート【計画用】'!AP631,"")</f>
        <v>0</v>
      </c>
      <c r="AQ631" s="1" t="str">
        <f>+IF('（別紙１）原油換算シート【計画用】'!AQ631&lt;&gt;"",'（別紙１）原油換算シート【計画用】'!AQ631,"")</f>
        <v/>
      </c>
    </row>
    <row r="632" spans="39:43">
      <c r="AM632" s="40">
        <f>+IF('（別紙１）原油換算シート【計画用】'!AM632&lt;&gt;"",'（別紙１）原油換算シート【計画用】'!AM632,"")</f>
        <v>618</v>
      </c>
      <c r="AN632" s="40" t="str">
        <f>+IF('（別紙１）原油換算シート【計画用】'!AN632&lt;&gt;"",'（別紙１）原油換算シート【計画用】'!AN632,"")</f>
        <v>A0269</v>
      </c>
      <c r="AO632" s="64" t="str">
        <f>+IF('（別紙１）原油換算シート【計画用】'!AO632&lt;&gt;"",'（別紙１）原油換算シート【計画用】'!AO632,"")</f>
        <v>東京電力エナジーパートナー(株)メニューC</v>
      </c>
      <c r="AP632" s="65">
        <f>+IF('（別紙１）原油換算シート【計画用】'!AP632&lt;&gt;"",'（別紙１）原油換算シート【計画用】'!AP632,"")</f>
        <v>0</v>
      </c>
      <c r="AQ632" s="1" t="str">
        <f>+IF('（別紙１）原油換算シート【計画用】'!AQ632&lt;&gt;"",'（別紙１）原油換算シート【計画用】'!AQ632,"")</f>
        <v/>
      </c>
    </row>
    <row r="633" spans="39:43">
      <c r="AM633" s="40">
        <f>+IF('（別紙１）原油換算シート【計画用】'!AM633&lt;&gt;"",'（別紙１）原油換算シート【計画用】'!AM633,"")</f>
        <v>619</v>
      </c>
      <c r="AN633" s="40" t="str">
        <f>+IF('（別紙１）原油換算シート【計画用】'!AN633&lt;&gt;"",'（別紙１）原油換算シート【計画用】'!AN633,"")</f>
        <v>A0269</v>
      </c>
      <c r="AO633" s="64" t="str">
        <f>+IF('（別紙１）原油換算シート【計画用】'!AO633&lt;&gt;"",'（別紙１）原油換算シート【計画用】'!AO633,"")</f>
        <v>東京電力エナジーパートナー(株)メニューD</v>
      </c>
      <c r="AP633" s="65">
        <f>+IF('（別紙１）原油換算シート【計画用】'!AP633&lt;&gt;"",'（別紙１）原油換算シート【計画用】'!AP633,"")</f>
        <v>0</v>
      </c>
      <c r="AQ633" s="1" t="str">
        <f>+IF('（別紙１）原油換算シート【計画用】'!AQ633&lt;&gt;"",'（別紙１）原油換算シート【計画用】'!AQ633,"")</f>
        <v/>
      </c>
    </row>
    <row r="634" spans="39:43">
      <c r="AM634" s="40">
        <f>+IF('（別紙１）原油換算シート【計画用】'!AM634&lt;&gt;"",'（別紙１）原油換算シート【計画用】'!AM634,"")</f>
        <v>620</v>
      </c>
      <c r="AN634" s="40" t="str">
        <f>+IF('（別紙１）原油換算シート【計画用】'!AN634&lt;&gt;"",'（別紙１）原油換算シート【計画用】'!AN634,"")</f>
        <v>A0269</v>
      </c>
      <c r="AO634" s="64" t="str">
        <f>+IF('（別紙１）原油換算シート【計画用】'!AO634&lt;&gt;"",'（別紙１）原油換算シート【計画用】'!AO634,"")</f>
        <v>東京電力エナジーパートナー(株)メニューE</v>
      </c>
      <c r="AP634" s="65">
        <f>+IF('（別紙１）原油換算シート【計画用】'!AP634&lt;&gt;"",'（別紙１）原油換算シート【計画用】'!AP634,"")</f>
        <v>0</v>
      </c>
      <c r="AQ634" s="1" t="str">
        <f>+IF('（別紙１）原油換算シート【計画用】'!AQ634&lt;&gt;"",'（別紙１）原油換算シート【計画用】'!AQ634,"")</f>
        <v/>
      </c>
    </row>
    <row r="635" spans="39:43">
      <c r="AM635" s="40">
        <f>+IF('（別紙１）原油換算シート【計画用】'!AM635&lt;&gt;"",'（別紙１）原油換算シート【計画用】'!AM635,"")</f>
        <v>621</v>
      </c>
      <c r="AN635" s="40" t="str">
        <f>+IF('（別紙１）原油換算シート【計画用】'!AN635&lt;&gt;"",'（別紙１）原油換算シート【計画用】'!AN635,"")</f>
        <v>A0269</v>
      </c>
      <c r="AO635" s="64" t="str">
        <f>+IF('（別紙１）原油換算シート【計画用】'!AO635&lt;&gt;"",'（別紙１）原油換算シート【計画用】'!AO635,"")</f>
        <v>東京電力エナジーパートナー(株)メニューF</v>
      </c>
      <c r="AP635" s="65">
        <f>+IF('（別紙１）原油換算シート【計画用】'!AP635&lt;&gt;"",'（別紙１）原油換算シート【計画用】'!AP635,"")</f>
        <v>0</v>
      </c>
      <c r="AQ635" s="1" t="str">
        <f>+IF('（別紙１）原油換算シート【計画用】'!AQ635&lt;&gt;"",'（別紙１）原油換算シート【計画用】'!AQ635,"")</f>
        <v/>
      </c>
    </row>
    <row r="636" spans="39:43">
      <c r="AM636" s="40">
        <f>+IF('（別紙１）原油換算シート【計画用】'!AM636&lt;&gt;"",'（別紙１）原油換算シート【計画用】'!AM636,"")</f>
        <v>622</v>
      </c>
      <c r="AN636" s="40" t="str">
        <f>+IF('（別紙１）原油換算シート【計画用】'!AN636&lt;&gt;"",'（別紙１）原油換算シート【計画用】'!AN636,"")</f>
        <v>A0269</v>
      </c>
      <c r="AO636" s="64" t="str">
        <f>+IF('（別紙１）原油換算シート【計画用】'!AO636&lt;&gt;"",'（別紙１）原油換算シート【計画用】'!AO636,"")</f>
        <v>東京電力エナジーパートナー(株)メニューG</v>
      </c>
      <c r="AP636" s="65">
        <f>+IF('（別紙１）原油換算シート【計画用】'!AP636&lt;&gt;"",'（別紙１）原油換算シート【計画用】'!AP636,"")</f>
        <v>0</v>
      </c>
      <c r="AQ636" s="1" t="str">
        <f>+IF('（別紙１）原油換算シート【計画用】'!AQ636&lt;&gt;"",'（別紙１）原油換算シート【計画用】'!AQ636,"")</f>
        <v/>
      </c>
    </row>
    <row r="637" spans="39:43">
      <c r="AM637" s="40">
        <f>+IF('（別紙１）原油換算シート【計画用】'!AM637&lt;&gt;"",'（別紙１）原油換算シート【計画用】'!AM637,"")</f>
        <v>623</v>
      </c>
      <c r="AN637" s="40" t="str">
        <f>+IF('（別紙１）原油換算シート【計画用】'!AN637&lt;&gt;"",'（別紙１）原油換算シート【計画用】'!AN637,"")</f>
        <v>A0269</v>
      </c>
      <c r="AO637" s="64" t="str">
        <f>+IF('（別紙１）原油換算シート【計画用】'!AO637&lt;&gt;"",'（別紙１）原油換算シート【計画用】'!AO637,"")</f>
        <v>東京電力エナジーパートナー(株)メニューH</v>
      </c>
      <c r="AP637" s="65">
        <f>+IF('（別紙１）原油換算シート【計画用】'!AP637&lt;&gt;"",'（別紙１）原油換算シート【計画用】'!AP637,"")</f>
        <v>0</v>
      </c>
      <c r="AQ637" s="1" t="str">
        <f>+IF('（別紙１）原油換算シート【計画用】'!AQ637&lt;&gt;"",'（別紙１）原油換算シート【計画用】'!AQ637,"")</f>
        <v/>
      </c>
    </row>
    <row r="638" spans="39:43">
      <c r="AM638" s="40">
        <f>+IF('（別紙１）原油換算シート【計画用】'!AM638&lt;&gt;"",'（別紙１）原油換算シート【計画用】'!AM638,"")</f>
        <v>624</v>
      </c>
      <c r="AN638" s="40" t="str">
        <f>+IF('（別紙１）原油換算シート【計画用】'!AN638&lt;&gt;"",'（別紙１）原油換算シート【計画用】'!AN638,"")</f>
        <v>A0269</v>
      </c>
      <c r="AO638" s="64" t="str">
        <f>+IF('（別紙１）原油換算シート【計画用】'!AO638&lt;&gt;"",'（別紙１）原油換算シート【計画用】'!AO638,"")</f>
        <v>東京電力エナジーパートナー(株)メニューI</v>
      </c>
      <c r="AP638" s="65">
        <f>+IF('（別紙１）原油換算シート【計画用】'!AP638&lt;&gt;"",'（別紙１）原油換算シート【計画用】'!AP638,"")</f>
        <v>0</v>
      </c>
      <c r="AQ638" s="1" t="str">
        <f>+IF('（別紙１）原油換算シート【計画用】'!AQ638&lt;&gt;"",'（別紙１）原油換算シート【計画用】'!AQ638,"")</f>
        <v/>
      </c>
    </row>
    <row r="639" spans="39:43">
      <c r="AM639" s="40">
        <f>+IF('（別紙１）原油換算シート【計画用】'!AM639&lt;&gt;"",'（別紙１）原油換算シート【計画用】'!AM639,"")</f>
        <v>625</v>
      </c>
      <c r="AN639" s="40" t="str">
        <f>+IF('（別紙１）原油換算シート【計画用】'!AN639&lt;&gt;"",'（別紙１）原油換算シート【計画用】'!AN639,"")</f>
        <v>A0269</v>
      </c>
      <c r="AO639" s="64" t="str">
        <f>+IF('（別紙１）原油換算シート【計画用】'!AO639&lt;&gt;"",'（別紙１）原油換算シート【計画用】'!AO639,"")</f>
        <v>東京電力エナジーパートナー(株)メニューJ</v>
      </c>
      <c r="AP639" s="65">
        <f>+IF('（別紙１）原油換算シート【計画用】'!AP639&lt;&gt;"",'（別紙１）原油換算シート【計画用】'!AP639,"")</f>
        <v>0</v>
      </c>
      <c r="AQ639" s="1" t="str">
        <f>+IF('（別紙１）原油換算シート【計画用】'!AQ639&lt;&gt;"",'（別紙１）原油換算シート【計画用】'!AQ639,"")</f>
        <v/>
      </c>
    </row>
    <row r="640" spans="39:43">
      <c r="AM640" s="40">
        <f>+IF('（別紙１）原油換算シート【計画用】'!AM640&lt;&gt;"",'（別紙１）原油換算シート【計画用】'!AM640,"")</f>
        <v>626</v>
      </c>
      <c r="AN640" s="40" t="str">
        <f>+IF('（別紙１）原油換算シート【計画用】'!AN640&lt;&gt;"",'（別紙１）原油換算シート【計画用】'!AN640,"")</f>
        <v>A0269</v>
      </c>
      <c r="AO640" s="64" t="str">
        <f>+IF('（別紙１）原油換算シート【計画用】'!AO640&lt;&gt;"",'（別紙１）原油換算シート【計画用】'!AO640,"")</f>
        <v>東京電力エナジーパートナー(株)メニューK</v>
      </c>
      <c r="AP640" s="65">
        <f>+IF('（別紙１）原油換算シート【計画用】'!AP640&lt;&gt;"",'（別紙１）原油換算シート【計画用】'!AP640,"")</f>
        <v>0</v>
      </c>
      <c r="AQ640" s="1" t="str">
        <f>+IF('（別紙１）原油換算シート【計画用】'!AQ640&lt;&gt;"",'（別紙１）原油換算シート【計画用】'!AQ640,"")</f>
        <v/>
      </c>
    </row>
    <row r="641" spans="39:43">
      <c r="AM641" s="40">
        <f>+IF('（別紙１）原油換算シート【計画用】'!AM641&lt;&gt;"",'（別紙１）原油換算シート【計画用】'!AM641,"")</f>
        <v>627</v>
      </c>
      <c r="AN641" s="40" t="str">
        <f>+IF('（別紙１）原油換算シート【計画用】'!AN641&lt;&gt;"",'（別紙１）原油換算シート【計画用】'!AN641,"")</f>
        <v>A0269</v>
      </c>
      <c r="AO641" s="64" t="str">
        <f>+IF('（別紙１）原油換算シート【計画用】'!AO641&lt;&gt;"",'（別紙１）原油換算シート【計画用】'!AO641,"")</f>
        <v>東京電力エナジーパートナー(株)メニューL</v>
      </c>
      <c r="AP641" s="65">
        <f>+IF('（別紙１）原油換算シート【計画用】'!AP641&lt;&gt;"",'（別紙１）原油換算シート【計画用】'!AP641,"")</f>
        <v>0</v>
      </c>
      <c r="AQ641" s="1" t="str">
        <f>+IF('（別紙１）原油換算シート【計画用】'!AQ641&lt;&gt;"",'（別紙１）原油換算シート【計画用】'!AQ641,"")</f>
        <v/>
      </c>
    </row>
    <row r="642" spans="39:43">
      <c r="AM642" s="40">
        <f>+IF('（別紙１）原油換算シート【計画用】'!AM642&lt;&gt;"",'（別紙１）原油換算シート【計画用】'!AM642,"")</f>
        <v>628</v>
      </c>
      <c r="AN642" s="40" t="str">
        <f>+IF('（別紙１）原油換算シート【計画用】'!AN642&lt;&gt;"",'（別紙１）原油換算シート【計画用】'!AN642,"")</f>
        <v>A0269</v>
      </c>
      <c r="AO642" s="64" t="str">
        <f>+IF('（別紙１）原油換算シート【計画用】'!AO642&lt;&gt;"",'（別紙１）原油換算シート【計画用】'!AO642,"")</f>
        <v>東京電力エナジーパートナー(株)メニューM(残差)</v>
      </c>
      <c r="AP642" s="65">
        <f>+IF('（別紙１）原油換算シート【計画用】'!AP642&lt;&gt;"",'（別紙１）原油換算シート【計画用】'!AP642,"")</f>
        <v>4.5199999999999998E-4</v>
      </c>
      <c r="AQ642" s="1" t="str">
        <f>+IF('（別紙１）原油換算シート【計画用】'!AQ642&lt;&gt;"",'（別紙１）原油換算シート【計画用】'!AQ642,"")</f>
        <v/>
      </c>
    </row>
    <row r="643" spans="39:43">
      <c r="AM643" s="40">
        <f>+IF('（別紙１）原油換算シート【計画用】'!AM643&lt;&gt;"",'（別紙１）原油換算シート【計画用】'!AM643,"")</f>
        <v>629</v>
      </c>
      <c r="AN643" s="40" t="str">
        <f>+IF('（別紙１）原油換算シート【計画用】'!AN643&lt;&gt;"",'（別紙１）原油換算シート【計画用】'!AN643,"")</f>
        <v>A0269</v>
      </c>
      <c r="AO643" s="64" t="str">
        <f>+IF('（別紙１）原油換算シート【計画用】'!AO643&lt;&gt;"",'（別紙１）原油換算シート【計画用】'!AO643,"")</f>
        <v>東京電力エナジーパートナー(株)(参考値)事業者全体</v>
      </c>
      <c r="AP643" s="65">
        <f>+IF('（別紙１）原油換算シート【計画用】'!AP643&lt;&gt;"",'（別紙１）原油換算シート【計画用】'!AP643,"")</f>
        <v>4.2099999999999999E-4</v>
      </c>
      <c r="AQ643" s="1" t="str">
        <f>+IF('（別紙１）原油換算シート【計画用】'!AQ643&lt;&gt;"",'（別紙１）原油換算シート【計画用】'!AQ643,"")</f>
        <v/>
      </c>
    </row>
    <row r="644" spans="39:43">
      <c r="AM644" s="40">
        <f>+IF('（別紙１）原油換算シート【計画用】'!AM644&lt;&gt;"",'（別紙１）原油換算シート【計画用】'!AM644,"")</f>
        <v>630</v>
      </c>
      <c r="AN644" s="40" t="str">
        <f>+IF('（別紙１）原油換算シート【計画用】'!AN644&lt;&gt;"",'（別紙１）原油換算シート【計画用】'!AN644,"")</f>
        <v>A0270</v>
      </c>
      <c r="AO644" s="64" t="str">
        <f>+IF('（別紙１）原油換算シート【計画用】'!AO644&lt;&gt;"",'（別紙１）原油換算シート【計画用】'!AO644,"")</f>
        <v>中部電力ミライズ(株)メニューA</v>
      </c>
      <c r="AP644" s="65">
        <f>+IF('（別紙１）原油換算シート【計画用】'!AP644&lt;&gt;"",'（別紙１）原油換算シート【計画用】'!AP644,"")</f>
        <v>0</v>
      </c>
      <c r="AQ644" s="1" t="str">
        <f>+IF('（別紙１）原油換算シート【計画用】'!AQ644&lt;&gt;"",'（別紙１）原油換算シート【計画用】'!AQ644,"")</f>
        <v/>
      </c>
    </row>
    <row r="645" spans="39:43">
      <c r="AM645" s="40">
        <f>+IF('（別紙１）原油換算シート【計画用】'!AM645&lt;&gt;"",'（別紙１）原油換算シート【計画用】'!AM645,"")</f>
        <v>631</v>
      </c>
      <c r="AN645" s="40" t="str">
        <f>+IF('（別紙１）原油換算シート【計画用】'!AN645&lt;&gt;"",'（別紙１）原油換算シート【計画用】'!AN645,"")</f>
        <v>A0270</v>
      </c>
      <c r="AO645" s="64" t="str">
        <f>+IF('（別紙１）原油換算シート【計画用】'!AO645&lt;&gt;"",'（別紙１）原油換算シート【計画用】'!AO645,"")</f>
        <v>中部電力ミライズ(株)メニューB(残差)</v>
      </c>
      <c r="AP645" s="65">
        <f>+IF('（別紙１）原油換算シート【計画用】'!AP645&lt;&gt;"",'（別紙１）原油換算シート【計画用】'!AP645,"")</f>
        <v>4.1100000000000002E-4</v>
      </c>
      <c r="AQ645" s="1" t="str">
        <f>+IF('（別紙１）原油換算シート【計画用】'!AQ645&lt;&gt;"",'（別紙１）原油換算シート【計画用】'!AQ645,"")</f>
        <v/>
      </c>
    </row>
    <row r="646" spans="39:43">
      <c r="AM646" s="40">
        <f>+IF('（別紙１）原油換算シート【計画用】'!AM646&lt;&gt;"",'（別紙１）原油換算シート【計画用】'!AM646,"")</f>
        <v>632</v>
      </c>
      <c r="AN646" s="40" t="str">
        <f>+IF('（別紙１）原油換算シート【計画用】'!AN646&lt;&gt;"",'（別紙１）原油換算シート【計画用】'!AN646,"")</f>
        <v>A0270</v>
      </c>
      <c r="AO646" s="64" t="str">
        <f>+IF('（別紙１）原油換算シート【計画用】'!AO646&lt;&gt;"",'（別紙１）原油換算シート【計画用】'!AO646,"")</f>
        <v>中部電力ミライズ(株)(参考値)事業者全体</v>
      </c>
      <c r="AP646" s="65">
        <f>+IF('（別紙１）原油換算シート【計画用】'!AP646&lt;&gt;"",'（別紙１）原油換算シート【計画用】'!AP646,"")</f>
        <v>3.7599999999999998E-4</v>
      </c>
      <c r="AQ646" s="1" t="str">
        <f>+IF('（別紙１）原油換算シート【計画用】'!AQ646&lt;&gt;"",'（別紙１）原油換算シート【計画用】'!AQ646,"")</f>
        <v/>
      </c>
    </row>
    <row r="647" spans="39:43">
      <c r="AM647" s="40">
        <f>+IF('（別紙１）原油換算シート【計画用】'!AM647&lt;&gt;"",'（別紙１）原油換算シート【計画用】'!AM647,"")</f>
        <v>633</v>
      </c>
      <c r="AN647" s="40" t="str">
        <f>+IF('（別紙１）原油換算シート【計画用】'!AN647&lt;&gt;"",'（別紙１）原油換算シート【計画用】'!AN647,"")</f>
        <v>A0271</v>
      </c>
      <c r="AO647" s="64" t="str">
        <f>+IF('（別紙１）原油換算シート【計画用】'!AO647&lt;&gt;"",'（別紙１）原油換算シート【計画用】'!AO647,"")</f>
        <v>北陸電力(株)メニューA</v>
      </c>
      <c r="AP647" s="65">
        <f>+IF('（別紙１）原油換算シート【計画用】'!AP647&lt;&gt;"",'（別紙１）原油換算シート【計画用】'!AP647,"")</f>
        <v>0</v>
      </c>
      <c r="AQ647" s="1" t="str">
        <f>+IF('（別紙１）原油換算シート【計画用】'!AQ647&lt;&gt;"",'（別紙１）原油換算シート【計画用】'!AQ647,"")</f>
        <v/>
      </c>
    </row>
    <row r="648" spans="39:43">
      <c r="AM648" s="40">
        <f>+IF('（別紙１）原油換算シート【計画用】'!AM648&lt;&gt;"",'（別紙１）原油換算シート【計画用】'!AM648,"")</f>
        <v>634</v>
      </c>
      <c r="AN648" s="40" t="str">
        <f>+IF('（別紙１）原油換算シート【計画用】'!AN648&lt;&gt;"",'（別紙１）原油換算シート【計画用】'!AN648,"")</f>
        <v>A0271</v>
      </c>
      <c r="AO648" s="64" t="str">
        <f>+IF('（別紙１）原油換算シート【計画用】'!AO648&lt;&gt;"",'（別紙１）原油換算シート【計画用】'!AO648,"")</f>
        <v>北陸電力(株)メニューB(残差)</v>
      </c>
      <c r="AP648" s="65">
        <f>+IF('（別紙１）原油換算シート【計画用】'!AP648&lt;&gt;"",'（別紙１）原油換算シート【計画用】'!AP648,"")</f>
        <v>4.55E-4</v>
      </c>
      <c r="AQ648" s="1" t="str">
        <f>+IF('（別紙１）原油換算シート【計画用】'!AQ648&lt;&gt;"",'（別紙１）原油換算シート【計画用】'!AQ648,"")</f>
        <v/>
      </c>
    </row>
    <row r="649" spans="39:43">
      <c r="AM649" s="40">
        <f>+IF('（別紙１）原油換算シート【計画用】'!AM649&lt;&gt;"",'（別紙１）原油換算シート【計画用】'!AM649,"")</f>
        <v>635</v>
      </c>
      <c r="AN649" s="40" t="str">
        <f>+IF('（別紙１）原油換算シート【計画用】'!AN649&lt;&gt;"",'（別紙１）原油換算シート【計画用】'!AN649,"")</f>
        <v>A0271</v>
      </c>
      <c r="AO649" s="64" t="str">
        <f>+IF('（別紙１）原油換算シート【計画用】'!AO649&lt;&gt;"",'（別紙１）原油換算シート【計画用】'!AO649,"")</f>
        <v>北陸電力(株)(参考値)事業者全体</v>
      </c>
      <c r="AP649" s="65">
        <f>+IF('（別紙１）原油換算シート【計画用】'!AP649&lt;&gt;"",'（別紙１）原油換算シート【計画用】'!AP649,"")</f>
        <v>4.3100000000000001E-4</v>
      </c>
      <c r="AQ649" s="1" t="str">
        <f>+IF('（別紙１）原油換算シート【計画用】'!AQ649&lt;&gt;"",'（別紙１）原油換算シート【計画用】'!AQ649,"")</f>
        <v/>
      </c>
    </row>
    <row r="650" spans="39:43">
      <c r="AM650" s="40">
        <f>+IF('（別紙１）原油換算シート【計画用】'!AM650&lt;&gt;"",'（別紙１）原油換算シート【計画用】'!AM650,"")</f>
        <v>636</v>
      </c>
      <c r="AN650" s="40" t="str">
        <f>+IF('（別紙１）原油換算シート【計画用】'!AN650&lt;&gt;"",'（別紙１）原油換算シート【計画用】'!AN650,"")</f>
        <v>A0272</v>
      </c>
      <c r="AO650" s="64" t="str">
        <f>+IF('（別紙１）原油換算シート【計画用】'!AO650&lt;&gt;"",'（別紙１）原油換算シート【計画用】'!AO650,"")</f>
        <v>関西電力(株)メニューA</v>
      </c>
      <c r="AP650" s="65">
        <f>+IF('（別紙１）原油換算シート【計画用】'!AP650&lt;&gt;"",'（別紙１）原油換算シート【計画用】'!AP650,"")</f>
        <v>0</v>
      </c>
      <c r="AQ650" s="1" t="str">
        <f>+IF('（別紙１）原油換算シート【計画用】'!AQ650&lt;&gt;"",'（別紙１）原油換算シート【計画用】'!AQ650,"")</f>
        <v/>
      </c>
    </row>
    <row r="651" spans="39:43">
      <c r="AM651" s="40">
        <f>+IF('（別紙１）原油換算シート【計画用】'!AM651&lt;&gt;"",'（別紙１）原油換算シート【計画用】'!AM651,"")</f>
        <v>637</v>
      </c>
      <c r="AN651" s="40" t="str">
        <f>+IF('（別紙１）原油換算シート【計画用】'!AN651&lt;&gt;"",'（別紙１）原油換算シート【計画用】'!AN651,"")</f>
        <v>A0272</v>
      </c>
      <c r="AO651" s="64" t="str">
        <f>+IF('（別紙１）原油換算シート【計画用】'!AO651&lt;&gt;"",'（別紙１）原油換算シート【計画用】'!AO651,"")</f>
        <v>関西電力(株)メニューB</v>
      </c>
      <c r="AP651" s="65">
        <f>+IF('（別紙１）原油換算シート【計画用】'!AP651&lt;&gt;"",'（別紙１）原油換算シート【計画用】'!AP651,"")</f>
        <v>0</v>
      </c>
      <c r="AQ651" s="1" t="str">
        <f>+IF('（別紙１）原油換算シート【計画用】'!AQ651&lt;&gt;"",'（別紙１）原油換算シート【計画用】'!AQ651,"")</f>
        <v/>
      </c>
    </row>
    <row r="652" spans="39:43">
      <c r="AM652" s="40">
        <f>+IF('（別紙１）原油換算シート【計画用】'!AM652&lt;&gt;"",'（別紙１）原油換算シート【計画用】'!AM652,"")</f>
        <v>638</v>
      </c>
      <c r="AN652" s="40" t="str">
        <f>+IF('（別紙１）原油換算シート【計画用】'!AN652&lt;&gt;"",'（別紙１）原油換算シート【計画用】'!AN652,"")</f>
        <v>A0272</v>
      </c>
      <c r="AO652" s="64" t="str">
        <f>+IF('（別紙１）原油換算シート【計画用】'!AO652&lt;&gt;"",'（別紙１）原油換算シート【計画用】'!AO652,"")</f>
        <v>関西電力(株)メニューC</v>
      </c>
      <c r="AP652" s="65">
        <f>+IF('（別紙１）原油換算シート【計画用】'!AP652&lt;&gt;"",'（別紙１）原油換算シート【計画用】'!AP652,"")</f>
        <v>0</v>
      </c>
      <c r="AQ652" s="1" t="str">
        <f>+IF('（別紙１）原油換算シート【計画用】'!AQ652&lt;&gt;"",'（別紙１）原油換算シート【計画用】'!AQ652,"")</f>
        <v/>
      </c>
    </row>
    <row r="653" spans="39:43">
      <c r="AM653" s="40">
        <f>+IF('（別紙１）原油換算シート【計画用】'!AM653&lt;&gt;"",'（別紙１）原油換算シート【計画用】'!AM653,"")</f>
        <v>639</v>
      </c>
      <c r="AN653" s="40" t="str">
        <f>+IF('（別紙１）原油換算シート【計画用】'!AN653&lt;&gt;"",'（別紙１）原油換算シート【計画用】'!AN653,"")</f>
        <v>A0272</v>
      </c>
      <c r="AO653" s="64" t="str">
        <f>+IF('（別紙１）原油換算シート【計画用】'!AO653&lt;&gt;"",'（別紙１）原油換算シート【計画用】'!AO653,"")</f>
        <v>関西電力(株)メニューD</v>
      </c>
      <c r="AP653" s="65">
        <f>+IF('（別紙１）原油換算シート【計画用】'!AP653&lt;&gt;"",'（別紙１）原油換算シート【計画用】'!AP653,"")</f>
        <v>0</v>
      </c>
      <c r="AQ653" s="1" t="str">
        <f>+IF('（別紙１）原油換算シート【計画用】'!AQ653&lt;&gt;"",'（別紙１）原油換算シート【計画用】'!AQ653,"")</f>
        <v/>
      </c>
    </row>
    <row r="654" spans="39:43">
      <c r="AM654" s="40">
        <f>+IF('（別紙１）原油換算シート【計画用】'!AM654&lt;&gt;"",'（別紙１）原油換算シート【計画用】'!AM654,"")</f>
        <v>640</v>
      </c>
      <c r="AN654" s="40" t="str">
        <f>+IF('（別紙１）原油換算シート【計画用】'!AN654&lt;&gt;"",'（別紙１）原油換算シート【計画用】'!AN654,"")</f>
        <v>A0272</v>
      </c>
      <c r="AO654" s="64" t="str">
        <f>+IF('（別紙１）原油換算シート【計画用】'!AO654&lt;&gt;"",'（別紙１）原油換算シート【計画用】'!AO654,"")</f>
        <v>関西電力(株)メニューE</v>
      </c>
      <c r="AP654" s="65">
        <f>+IF('（別紙１）原油換算シート【計画用】'!AP654&lt;&gt;"",'（別紙１）原油換算シート【計画用】'!AP654,"")</f>
        <v>0</v>
      </c>
      <c r="AQ654" s="1" t="str">
        <f>+IF('（別紙１）原油換算シート【計画用】'!AQ654&lt;&gt;"",'（別紙１）原油換算シート【計画用】'!AQ654,"")</f>
        <v/>
      </c>
    </row>
    <row r="655" spans="39:43">
      <c r="AM655" s="40">
        <f>+IF('（別紙１）原油換算シート【計画用】'!AM655&lt;&gt;"",'（別紙１）原油換算シート【計画用】'!AM655,"")</f>
        <v>641</v>
      </c>
      <c r="AN655" s="40" t="str">
        <f>+IF('（別紙１）原油換算シート【計画用】'!AN655&lt;&gt;"",'（別紙１）原油換算シート【計画用】'!AN655,"")</f>
        <v>A0272</v>
      </c>
      <c r="AO655" s="64" t="str">
        <f>+IF('（別紙１）原油換算シート【計画用】'!AO655&lt;&gt;"",'（別紙１）原油換算シート【計画用】'!AO655,"")</f>
        <v>関西電力(株)メニューF</v>
      </c>
      <c r="AP655" s="65">
        <f>+IF('（別紙１）原油換算シート【計画用】'!AP655&lt;&gt;"",'（別紙１）原油換算シート【計画用】'!AP655,"")</f>
        <v>0</v>
      </c>
      <c r="AQ655" s="1" t="str">
        <f>+IF('（別紙１）原油換算シート【計画用】'!AQ655&lt;&gt;"",'（別紙１）原油換算シート【計画用】'!AQ655,"")</f>
        <v/>
      </c>
    </row>
    <row r="656" spans="39:43">
      <c r="AM656" s="40">
        <f>+IF('（別紙１）原油換算シート【計画用】'!AM656&lt;&gt;"",'（別紙１）原油換算シート【計画用】'!AM656,"")</f>
        <v>642</v>
      </c>
      <c r="AN656" s="40" t="str">
        <f>+IF('（別紙１）原油換算シート【計画用】'!AN656&lt;&gt;"",'（別紙１）原油換算シート【計画用】'!AN656,"")</f>
        <v>A0272</v>
      </c>
      <c r="AO656" s="64" t="str">
        <f>+IF('（別紙１）原油換算シート【計画用】'!AO656&lt;&gt;"",'（別紙１）原油換算シート【計画用】'!AO656,"")</f>
        <v>関西電力(株)メニューG</v>
      </c>
      <c r="AP656" s="65">
        <f>+IF('（別紙１）原油換算シート【計画用】'!AP656&lt;&gt;"",'（別紙１）原油換算シート【計画用】'!AP656,"")</f>
        <v>0</v>
      </c>
      <c r="AQ656" s="1" t="str">
        <f>+IF('（別紙１）原油換算シート【計画用】'!AQ656&lt;&gt;"",'（別紙１）原油換算シート【計画用】'!AQ656,"")</f>
        <v/>
      </c>
    </row>
    <row r="657" spans="39:43">
      <c r="AM657" s="40">
        <f>+IF('（別紙１）原油換算シート【計画用】'!AM657&lt;&gt;"",'（別紙１）原油換算シート【計画用】'!AM657,"")</f>
        <v>643</v>
      </c>
      <c r="AN657" s="40" t="str">
        <f>+IF('（別紙１）原油換算シート【計画用】'!AN657&lt;&gt;"",'（別紙１）原油換算シート【計画用】'!AN657,"")</f>
        <v>A0272</v>
      </c>
      <c r="AO657" s="64" t="str">
        <f>+IF('（別紙１）原油換算シート【計画用】'!AO657&lt;&gt;"",'（別紙１）原油換算シート【計画用】'!AO657,"")</f>
        <v>関西電力(株)メニューH</v>
      </c>
      <c r="AP657" s="65">
        <f>+IF('（別紙１）原油換算シート【計画用】'!AP657&lt;&gt;"",'（別紙１）原油換算シート【計画用】'!AP657,"")</f>
        <v>0</v>
      </c>
      <c r="AQ657" s="1" t="str">
        <f>+IF('（別紙１）原油換算シート【計画用】'!AQ657&lt;&gt;"",'（別紙１）原油換算シート【計画用】'!AQ657,"")</f>
        <v/>
      </c>
    </row>
    <row r="658" spans="39:43">
      <c r="AM658" s="40">
        <f>+IF('（別紙１）原油換算シート【計画用】'!AM658&lt;&gt;"",'（別紙１）原油換算シート【計画用】'!AM658,"")</f>
        <v>644</v>
      </c>
      <c r="AN658" s="40" t="str">
        <f>+IF('（別紙１）原油換算シート【計画用】'!AN658&lt;&gt;"",'（別紙１）原油換算シート【計画用】'!AN658,"")</f>
        <v>A0272</v>
      </c>
      <c r="AO658" s="64" t="str">
        <f>+IF('（別紙１）原油換算シート【計画用】'!AO658&lt;&gt;"",'（別紙１）原油換算シート【計画用】'!AO658,"")</f>
        <v>関西電力(株)メニューI</v>
      </c>
      <c r="AP658" s="65">
        <f>+IF('（別紙１）原油換算シート【計画用】'!AP658&lt;&gt;"",'（別紙１）原油換算シート【計画用】'!AP658,"")</f>
        <v>0</v>
      </c>
      <c r="AQ658" s="1" t="str">
        <f>+IF('（別紙１）原油換算シート【計画用】'!AQ658&lt;&gt;"",'（別紙１）原油換算シート【計画用】'!AQ658,"")</f>
        <v/>
      </c>
    </row>
    <row r="659" spans="39:43">
      <c r="AM659" s="40">
        <f>+IF('（別紙１）原油換算シート【計画用】'!AM659&lt;&gt;"",'（別紙１）原油換算シート【計画用】'!AM659,"")</f>
        <v>645</v>
      </c>
      <c r="AN659" s="40" t="str">
        <f>+IF('（別紙１）原油換算シート【計画用】'!AN659&lt;&gt;"",'（別紙１）原油換算シート【計画用】'!AN659,"")</f>
        <v>A0272</v>
      </c>
      <c r="AO659" s="64" t="str">
        <f>+IF('（別紙１）原油換算シート【計画用】'!AO659&lt;&gt;"",'（別紙１）原油換算シート【計画用】'!AO659,"")</f>
        <v>関西電力(株)メニューJ(残差)</v>
      </c>
      <c r="AP659" s="65">
        <f>+IF('（別紙１）原油換算シート【計画用】'!AP659&lt;&gt;"",'（別紙１）原油換算シート【計画用】'!AP659,"")</f>
        <v>4.15E-4</v>
      </c>
      <c r="AQ659" s="1" t="str">
        <f>+IF('（別紙１）原油換算シート【計画用】'!AQ659&lt;&gt;"",'（別紙１）原油換算シート【計画用】'!AQ659,"")</f>
        <v/>
      </c>
    </row>
    <row r="660" spans="39:43">
      <c r="AM660" s="40">
        <f>+IF('（別紙１）原油換算シート【計画用】'!AM660&lt;&gt;"",'（別紙１）原油換算シート【計画用】'!AM660,"")</f>
        <v>646</v>
      </c>
      <c r="AN660" s="40" t="str">
        <f>+IF('（別紙１）原油換算シート【計画用】'!AN660&lt;&gt;"",'（別紙１）原油換算シート【計画用】'!AN660,"")</f>
        <v>A0272</v>
      </c>
      <c r="AO660" s="64" t="str">
        <f>+IF('（別紙１）原油換算シート【計画用】'!AO660&lt;&gt;"",'（別紙１）原油換算シート【計画用】'!AO660,"")</f>
        <v>関西電力(株)(参考値)事業者全体</v>
      </c>
      <c r="AP660" s="65">
        <f>+IF('（別紙１）原油換算シート【計画用】'!AP660&lt;&gt;"",'（別紙１）原油換算シート【計画用】'!AP660,"")</f>
        <v>3.9599999999999998E-4</v>
      </c>
      <c r="AQ660" s="1" t="str">
        <f>+IF('（別紙１）原油換算シート【計画用】'!AQ660&lt;&gt;"",'（別紙１）原油換算シート【計画用】'!AQ660,"")</f>
        <v/>
      </c>
    </row>
    <row r="661" spans="39:43">
      <c r="AM661" s="40">
        <f>+IF('（別紙１）原油換算シート【計画用】'!AM661&lt;&gt;"",'（別紙１）原油換算シート【計画用】'!AM661,"")</f>
        <v>647</v>
      </c>
      <c r="AN661" s="40" t="str">
        <f>+IF('（別紙１）原油換算シート【計画用】'!AN661&lt;&gt;"",'（別紙１）原油換算シート【計画用】'!AN661,"")</f>
        <v>A0273</v>
      </c>
      <c r="AO661" s="64" t="str">
        <f>+IF('（別紙１）原油換算シート【計画用】'!AO661&lt;&gt;"",'（別紙１）原油換算シート【計画用】'!AO661,"")</f>
        <v>中国電力(株)メニューA</v>
      </c>
      <c r="AP661" s="65">
        <f>+IF('（別紙１）原油換算シート【計画用】'!AP661&lt;&gt;"",'（別紙１）原油換算シート【計画用】'!AP661,"")</f>
        <v>0</v>
      </c>
      <c r="AQ661" s="1" t="str">
        <f>+IF('（別紙１）原油換算シート【計画用】'!AQ661&lt;&gt;"",'（別紙１）原油換算シート【計画用】'!AQ661,"")</f>
        <v/>
      </c>
    </row>
    <row r="662" spans="39:43">
      <c r="AM662" s="40">
        <f>+IF('（別紙１）原油換算シート【計画用】'!AM662&lt;&gt;"",'（別紙１）原油換算シート【計画用】'!AM662,"")</f>
        <v>648</v>
      </c>
      <c r="AN662" s="40" t="str">
        <f>+IF('（別紙１）原油換算シート【計画用】'!AN662&lt;&gt;"",'（別紙１）原油換算シート【計画用】'!AN662,"")</f>
        <v>A0273</v>
      </c>
      <c r="AO662" s="64" t="str">
        <f>+IF('（別紙１）原油換算シート【計画用】'!AO662&lt;&gt;"",'（別紙１）原油換算シート【計画用】'!AO662,"")</f>
        <v>中国電力(株)メニューB</v>
      </c>
      <c r="AP662" s="65">
        <f>+IF('（別紙１）原油換算シート【計画用】'!AP662&lt;&gt;"",'（別紙１）原油換算シート【計画用】'!AP662,"")</f>
        <v>0</v>
      </c>
      <c r="AQ662" s="1" t="str">
        <f>+IF('（別紙１）原油換算シート【計画用】'!AQ662&lt;&gt;"",'（別紙１）原油換算シート【計画用】'!AQ662,"")</f>
        <v/>
      </c>
    </row>
    <row r="663" spans="39:43">
      <c r="AM663" s="40">
        <f>+IF('（別紙１）原油換算シート【計画用】'!AM663&lt;&gt;"",'（別紙１）原油換算シート【計画用】'!AM663,"")</f>
        <v>649</v>
      </c>
      <c r="AN663" s="40" t="str">
        <f>+IF('（別紙１）原油換算シート【計画用】'!AN663&lt;&gt;"",'（別紙１）原油換算シート【計画用】'!AN663,"")</f>
        <v>A0273</v>
      </c>
      <c r="AO663" s="64" t="str">
        <f>+IF('（別紙１）原油換算シート【計画用】'!AO663&lt;&gt;"",'（別紙１）原油換算シート【計画用】'!AO663,"")</f>
        <v>中国電力(株)メニューC</v>
      </c>
      <c r="AP663" s="65">
        <f>+IF('（別紙１）原油換算シート【計画用】'!AP663&lt;&gt;"",'（別紙１）原油換算シート【計画用】'!AP663,"")</f>
        <v>0</v>
      </c>
      <c r="AQ663" s="1" t="str">
        <f>+IF('（別紙１）原油換算シート【計画用】'!AQ663&lt;&gt;"",'（別紙１）原油換算シート【計画用】'!AQ663,"")</f>
        <v/>
      </c>
    </row>
    <row r="664" spans="39:43">
      <c r="AM664" s="40">
        <f>+IF('（別紙１）原油換算シート【計画用】'!AM664&lt;&gt;"",'（別紙１）原油換算シート【計画用】'!AM664,"")</f>
        <v>650</v>
      </c>
      <c r="AN664" s="40" t="str">
        <f>+IF('（別紙１）原油換算シート【計画用】'!AN664&lt;&gt;"",'（別紙１）原油換算シート【計画用】'!AN664,"")</f>
        <v>A0273</v>
      </c>
      <c r="AO664" s="64" t="str">
        <f>+IF('（別紙１）原油換算シート【計画用】'!AO664&lt;&gt;"",'（別紙１）原油換算シート【計画用】'!AO664,"")</f>
        <v>中国電力(株)メニューD</v>
      </c>
      <c r="AP664" s="65">
        <f>+IF('（別紙１）原油換算シート【計画用】'!AP664&lt;&gt;"",'（別紙１）原油換算シート【計画用】'!AP664,"")</f>
        <v>0</v>
      </c>
      <c r="AQ664" s="1" t="str">
        <f>+IF('（別紙１）原油換算シート【計画用】'!AQ664&lt;&gt;"",'（別紙１）原油換算シート【計画用】'!AQ664,"")</f>
        <v/>
      </c>
    </row>
    <row r="665" spans="39:43">
      <c r="AM665" s="40">
        <f>+IF('（別紙１）原油換算シート【計画用】'!AM665&lt;&gt;"",'（別紙１）原油換算シート【計画用】'!AM665,"")</f>
        <v>651</v>
      </c>
      <c r="AN665" s="40" t="str">
        <f>+IF('（別紙１）原油換算シート【計画用】'!AN665&lt;&gt;"",'（別紙１）原油換算シート【計画用】'!AN665,"")</f>
        <v>A0273</v>
      </c>
      <c r="AO665" s="64" t="str">
        <f>+IF('（別紙１）原油換算シート【計画用】'!AO665&lt;&gt;"",'（別紙１）原油換算シート【計画用】'!AO665,"")</f>
        <v>中国電力(株)メニューE</v>
      </c>
      <c r="AP665" s="65">
        <f>+IF('（別紙１）原油換算シート【計画用】'!AP665&lt;&gt;"",'（別紙１）原油換算シート【計画用】'!AP665,"")</f>
        <v>0</v>
      </c>
      <c r="AQ665" s="1" t="str">
        <f>+IF('（別紙１）原油換算シート【計画用】'!AQ665&lt;&gt;"",'（別紙１）原油換算シート【計画用】'!AQ665,"")</f>
        <v/>
      </c>
    </row>
    <row r="666" spans="39:43">
      <c r="AM666" s="40">
        <f>+IF('（別紙１）原油換算シート【計画用】'!AM666&lt;&gt;"",'（別紙１）原油換算シート【計画用】'!AM666,"")</f>
        <v>652</v>
      </c>
      <c r="AN666" s="40" t="str">
        <f>+IF('（別紙１）原油換算シート【計画用】'!AN666&lt;&gt;"",'（別紙１）原油換算シート【計画用】'!AN666,"")</f>
        <v>A0273</v>
      </c>
      <c r="AO666" s="64" t="str">
        <f>+IF('（別紙１）原油換算シート【計画用】'!AO666&lt;&gt;"",'（別紙１）原油換算シート【計画用】'!AO666,"")</f>
        <v>中国電力(株)メニューF</v>
      </c>
      <c r="AP666" s="65">
        <f>+IF('（別紙１）原油換算シート【計画用】'!AP666&lt;&gt;"",'（別紙１）原油換算シート【計画用】'!AP666,"")</f>
        <v>0</v>
      </c>
      <c r="AQ666" s="1" t="str">
        <f>+IF('（別紙１）原油換算シート【計画用】'!AQ666&lt;&gt;"",'（別紙１）原油換算シート【計画用】'!AQ666,"")</f>
        <v/>
      </c>
    </row>
    <row r="667" spans="39:43">
      <c r="AM667" s="40">
        <f>+IF('（別紙１）原油換算シート【計画用】'!AM667&lt;&gt;"",'（別紙１）原油換算シート【計画用】'!AM667,"")</f>
        <v>653</v>
      </c>
      <c r="AN667" s="40" t="str">
        <f>+IF('（別紙１）原油換算シート【計画用】'!AN667&lt;&gt;"",'（別紙１）原油換算シート【計画用】'!AN667,"")</f>
        <v>A0273</v>
      </c>
      <c r="AO667" s="64" t="str">
        <f>+IF('（別紙１）原油換算シート【計画用】'!AO667&lt;&gt;"",'（別紙１）原油換算シート【計画用】'!AO667,"")</f>
        <v>中国電力(株)メニューG</v>
      </c>
      <c r="AP667" s="65">
        <f>+IF('（別紙１）原油換算シート【計画用】'!AP667&lt;&gt;"",'（別紙１）原油換算シート【計画用】'!AP667,"")</f>
        <v>3.8699999999999997E-4</v>
      </c>
      <c r="AQ667" s="1" t="str">
        <f>+IF('（別紙１）原油換算シート【計画用】'!AQ667&lt;&gt;"",'（別紙１）原油換算シート【計画用】'!AQ667,"")</f>
        <v/>
      </c>
    </row>
    <row r="668" spans="39:43">
      <c r="AM668" s="40">
        <f>+IF('（別紙１）原油換算シート【計画用】'!AM668&lt;&gt;"",'（別紙１）原油換算シート【計画用】'!AM668,"")</f>
        <v>654</v>
      </c>
      <c r="AN668" s="40" t="str">
        <f>+IF('（別紙１）原油換算シート【計画用】'!AN668&lt;&gt;"",'（別紙１）原油換算シート【計画用】'!AN668,"")</f>
        <v>A0273</v>
      </c>
      <c r="AO668" s="64" t="str">
        <f>+IF('（別紙１）原油換算シート【計画用】'!AO668&lt;&gt;"",'（別紙１）原油換算シート【計画用】'!AO668,"")</f>
        <v>中国電力(株)メニューH(残差)</v>
      </c>
      <c r="AP668" s="65">
        <f>+IF('（別紙１）原油換算シート【計画用】'!AP668&lt;&gt;"",'（別紙１）原油換算シート【計画用】'!AP668,"")</f>
        <v>4.84E-4</v>
      </c>
      <c r="AQ668" s="1" t="str">
        <f>+IF('（別紙１）原油換算シート【計画用】'!AQ668&lt;&gt;"",'（別紙１）原油換算シート【計画用】'!AQ668,"")</f>
        <v/>
      </c>
    </row>
    <row r="669" spans="39:43">
      <c r="AM669" s="40">
        <f>+IF('（別紙１）原油換算シート【計画用】'!AM669&lt;&gt;"",'（別紙１）原油換算シート【計画用】'!AM669,"")</f>
        <v>655</v>
      </c>
      <c r="AN669" s="40" t="str">
        <f>+IF('（別紙１）原油換算シート【計画用】'!AN669&lt;&gt;"",'（別紙１）原油換算シート【計画用】'!AN669,"")</f>
        <v>A0273</v>
      </c>
      <c r="AO669" s="64" t="str">
        <f>+IF('（別紙１）原油換算シート【計画用】'!AO669&lt;&gt;"",'（別紙１）原油換算シート【計画用】'!AO669,"")</f>
        <v>中国電力(株)(参考値)事業者全体</v>
      </c>
      <c r="AP669" s="65">
        <f>+IF('（別紙１）原油換算シート【計画用】'!AP669&lt;&gt;"",'（別紙１）原油換算シート【計画用】'!AP669,"")</f>
        <v>4.7199999999999998E-4</v>
      </c>
      <c r="AQ669" s="1" t="str">
        <f>+IF('（別紙１）原油換算シート【計画用】'!AQ669&lt;&gt;"",'（別紙１）原油換算シート【計画用】'!AQ669,"")</f>
        <v/>
      </c>
    </row>
    <row r="670" spans="39:43">
      <c r="AM670" s="40">
        <f>+IF('（別紙１）原油換算シート【計画用】'!AM670&lt;&gt;"",'（別紙１）原油換算シート【計画用】'!AM670,"")</f>
        <v>656</v>
      </c>
      <c r="AN670" s="40" t="str">
        <f>+IF('（別紙１）原油換算シート【計画用】'!AN670&lt;&gt;"",'（別紙１）原油換算シート【計画用】'!AN670,"")</f>
        <v>A0274</v>
      </c>
      <c r="AO670" s="64" t="str">
        <f>+IF('（別紙１）原油換算シート【計画用】'!AO670&lt;&gt;"",'（別紙１）原油換算シート【計画用】'!AO670,"")</f>
        <v>四国電力(株)メニューA</v>
      </c>
      <c r="AP670" s="65">
        <f>+IF('（別紙１）原油換算シート【計画用】'!AP670&lt;&gt;"",'（別紙１）原油換算シート【計画用】'!AP670,"")</f>
        <v>0</v>
      </c>
      <c r="AQ670" s="1" t="str">
        <f>+IF('（別紙１）原油換算シート【計画用】'!AQ670&lt;&gt;"",'（別紙１）原油換算シート【計画用】'!AQ670,"")</f>
        <v/>
      </c>
    </row>
    <row r="671" spans="39:43">
      <c r="AM671" s="40">
        <f>+IF('（別紙１）原油換算シート【計画用】'!AM671&lt;&gt;"",'（別紙１）原油換算シート【計画用】'!AM671,"")</f>
        <v>657</v>
      </c>
      <c r="AN671" s="40" t="str">
        <f>+IF('（別紙１）原油換算シート【計画用】'!AN671&lt;&gt;"",'（別紙１）原油換算シート【計画用】'!AN671,"")</f>
        <v>A0274</v>
      </c>
      <c r="AO671" s="64" t="str">
        <f>+IF('（別紙１）原油換算シート【計画用】'!AO671&lt;&gt;"",'（別紙１）原油換算シート【計画用】'!AO671,"")</f>
        <v>四国電力(株)メニューB</v>
      </c>
      <c r="AP671" s="65">
        <f>+IF('（別紙１）原油換算シート【計画用】'!AP671&lt;&gt;"",'（別紙１）原油換算シート【計画用】'!AP671,"")</f>
        <v>0</v>
      </c>
      <c r="AQ671" s="1" t="str">
        <f>+IF('（別紙１）原油換算シート【計画用】'!AQ671&lt;&gt;"",'（別紙１）原油換算シート【計画用】'!AQ671,"")</f>
        <v/>
      </c>
    </row>
    <row r="672" spans="39:43">
      <c r="AM672" s="40">
        <f>+IF('（別紙１）原油換算シート【計画用】'!AM672&lt;&gt;"",'（別紙１）原油換算シート【計画用】'!AM672,"")</f>
        <v>658</v>
      </c>
      <c r="AN672" s="40" t="str">
        <f>+IF('（別紙１）原油換算シート【計画用】'!AN672&lt;&gt;"",'（別紙１）原油換算シート【計画用】'!AN672,"")</f>
        <v>A0274</v>
      </c>
      <c r="AO672" s="64" t="str">
        <f>+IF('（別紙１）原油換算シート【計画用】'!AO672&lt;&gt;"",'（別紙１）原油換算シート【計画用】'!AO672,"")</f>
        <v>四国電力(株)メニューC(残差)</v>
      </c>
      <c r="AP672" s="65">
        <f>+IF('（別紙１）原油換算シート【計画用】'!AP672&lt;&gt;"",'（別紙１）原油換算シート【計画用】'!AP672,"")</f>
        <v>4.57E-4</v>
      </c>
      <c r="AQ672" s="1" t="str">
        <f>+IF('（別紙１）原油換算シート【計画用】'!AQ672&lt;&gt;"",'（別紙１）原油換算シート【計画用】'!AQ672,"")</f>
        <v/>
      </c>
    </row>
    <row r="673" spans="39:43">
      <c r="AM673" s="40">
        <f>+IF('（別紙１）原油換算シート【計画用】'!AM673&lt;&gt;"",'（別紙１）原油換算シート【計画用】'!AM673,"")</f>
        <v>659</v>
      </c>
      <c r="AN673" s="40" t="str">
        <f>+IF('（別紙１）原油換算シート【計画用】'!AN673&lt;&gt;"",'（別紙１）原油換算シート【計画用】'!AN673,"")</f>
        <v>A0274</v>
      </c>
      <c r="AO673" s="64" t="str">
        <f>+IF('（別紙１）原油換算シート【計画用】'!AO673&lt;&gt;"",'（別紙１）原油換算シート【計画用】'!AO673,"")</f>
        <v>四国電力(株)(参考値)事業者全体</v>
      </c>
      <c r="AP673" s="65">
        <f>+IF('（別紙１）原油換算シート【計画用】'!AP673&lt;&gt;"",'（別紙１）原油換算シート【計画用】'!AP673,"")</f>
        <v>4.4799999999999999E-4</v>
      </c>
      <c r="AQ673" s="1" t="str">
        <f>+IF('（別紙１）原油換算シート【計画用】'!AQ673&lt;&gt;"",'（別紙１）原油換算シート【計画用】'!AQ673,"")</f>
        <v/>
      </c>
    </row>
    <row r="674" spans="39:43">
      <c r="AM674" s="40">
        <f>+IF('（別紙１）原油換算シート【計画用】'!AM674&lt;&gt;"",'（別紙１）原油換算シート【計画用】'!AM674,"")</f>
        <v>660</v>
      </c>
      <c r="AN674" s="40" t="str">
        <f>+IF('（別紙１）原油換算シート【計画用】'!AN674&lt;&gt;"",'（別紙１）原油換算シート【計画用】'!AN674,"")</f>
        <v>A0275</v>
      </c>
      <c r="AO674" s="64" t="str">
        <f>+IF('（別紙１）原油換算シート【計画用】'!AO674&lt;&gt;"",'（別紙１）原油換算シート【計画用】'!AO674,"")</f>
        <v>九州電力(株)メニューA</v>
      </c>
      <c r="AP674" s="65">
        <f>+IF('（別紙１）原油換算シート【計画用】'!AP674&lt;&gt;"",'（別紙１）原油換算シート【計画用】'!AP674,"")</f>
        <v>0</v>
      </c>
      <c r="AQ674" s="1" t="str">
        <f>+IF('（別紙１）原油換算シート【計画用】'!AQ674&lt;&gt;"",'（別紙１）原油換算シート【計画用】'!AQ674,"")</f>
        <v/>
      </c>
    </row>
    <row r="675" spans="39:43">
      <c r="AM675" s="40">
        <f>+IF('（別紙１）原油換算シート【計画用】'!AM675&lt;&gt;"",'（別紙１）原油換算シート【計画用】'!AM675,"")</f>
        <v>661</v>
      </c>
      <c r="AN675" s="40" t="str">
        <f>+IF('（別紙１）原油換算シート【計画用】'!AN675&lt;&gt;"",'（別紙１）原油換算シート【計画用】'!AN675,"")</f>
        <v>A0275</v>
      </c>
      <c r="AO675" s="64" t="str">
        <f>+IF('（別紙１）原油換算シート【計画用】'!AO675&lt;&gt;"",'（別紙１）原油換算シート【計画用】'!AO675,"")</f>
        <v>九州電力(株)メニューB(残差)</v>
      </c>
      <c r="AP675" s="65">
        <f>+IF('（別紙１）原油換算シート【計画用】'!AP675&lt;&gt;"",'（別紙１）原油換算シート【計画用】'!AP675,"")</f>
        <v>4.7199999999999998E-4</v>
      </c>
      <c r="AQ675" s="1" t="str">
        <f>+IF('（別紙１）原油換算シート【計画用】'!AQ675&lt;&gt;"",'（別紙１）原油換算シート【計画用】'!AQ675,"")</f>
        <v/>
      </c>
    </row>
    <row r="676" spans="39:43">
      <c r="AM676" s="40">
        <f>+IF('（別紙１）原油換算シート【計画用】'!AM676&lt;&gt;"",'（別紙１）原油換算シート【計画用】'!AM676,"")</f>
        <v>662</v>
      </c>
      <c r="AN676" s="40" t="str">
        <f>+IF('（別紙１）原油換算シート【計画用】'!AN676&lt;&gt;"",'（別紙１）原油換算シート【計画用】'!AN676,"")</f>
        <v>A0275</v>
      </c>
      <c r="AO676" s="64" t="str">
        <f>+IF('（別紙１）原油換算シート【計画用】'!AO676&lt;&gt;"",'（別紙１）原油換算シート【計画用】'!AO676,"")</f>
        <v>九州電力(株)(参考値)事業者全体</v>
      </c>
      <c r="AP676" s="65">
        <f>+IF('（別紙１）原油換算シート【計画用】'!AP676&lt;&gt;"",'（別紙１）原油換算シート【計画用】'!AP676,"")</f>
        <v>4.4900000000000002E-4</v>
      </c>
      <c r="AQ676" s="1" t="str">
        <f>+IF('（別紙１）原油換算シート【計画用】'!AQ676&lt;&gt;"",'（別紙１）原油換算シート【計画用】'!AQ676,"")</f>
        <v/>
      </c>
    </row>
    <row r="677" spans="39:43">
      <c r="AM677" s="40">
        <f>+IF('（別紙１）原油換算シート【計画用】'!AM677&lt;&gt;"",'（別紙１）原油換算シート【計画用】'!AM677,"")</f>
        <v>663</v>
      </c>
      <c r="AN677" s="40" t="str">
        <f>+IF('（別紙１）原油換算シート【計画用】'!AN677&lt;&gt;"",'（別紙１）原油換算シート【計画用】'!AN677,"")</f>
        <v>A0276</v>
      </c>
      <c r="AO677" s="64" t="str">
        <f>+IF('（別紙１）原油換算シート【計画用】'!AO677&lt;&gt;"",'（別紙１）原油換算シート【計画用】'!AO677,"")</f>
        <v>沖縄電力(株)メニューA</v>
      </c>
      <c r="AP677" s="65">
        <f>+IF('（別紙１）原油換算シート【計画用】'!AP677&lt;&gt;"",'（別紙１）原油換算シート【計画用】'!AP677,"")</f>
        <v>0</v>
      </c>
      <c r="AQ677" s="1" t="str">
        <f>+IF('（別紙１）原油換算シート【計画用】'!AQ677&lt;&gt;"",'（別紙１）原油換算シート【計画用】'!AQ677,"")</f>
        <v/>
      </c>
    </row>
    <row r="678" spans="39:43">
      <c r="AM678" s="40">
        <f>+IF('（別紙１）原油換算シート【計画用】'!AM678&lt;&gt;"",'（別紙１）原油換算シート【計画用】'!AM678,"")</f>
        <v>664</v>
      </c>
      <c r="AN678" s="40" t="str">
        <f>+IF('（別紙１）原油換算シート【計画用】'!AN678&lt;&gt;"",'（別紙１）原油換算シート【計画用】'!AN678,"")</f>
        <v>A0276</v>
      </c>
      <c r="AO678" s="64" t="str">
        <f>+IF('（別紙１）原油換算シート【計画用】'!AO678&lt;&gt;"",'（別紙１）原油換算シート【計画用】'!AO678,"")</f>
        <v>沖縄電力(株)メニューB(残差)</v>
      </c>
      <c r="AP678" s="65">
        <f>+IF('（別紙１）原油換算シート【計画用】'!AP678&lt;&gt;"",'（別紙１）原油換算シート【計画用】'!AP678,"")</f>
        <v>6.8499999999999995E-4</v>
      </c>
      <c r="AQ678" s="1" t="str">
        <f>+IF('（別紙１）原油換算シート【計画用】'!AQ678&lt;&gt;"",'（別紙１）原油換算シート【計画用】'!AQ678,"")</f>
        <v/>
      </c>
    </row>
    <row r="679" spans="39:43">
      <c r="AM679" s="40">
        <f>+IF('（別紙１）原油換算シート【計画用】'!AM679&lt;&gt;"",'（別紙１）原油換算シート【計画用】'!AM679,"")</f>
        <v>665</v>
      </c>
      <c r="AN679" s="40" t="str">
        <f>+IF('（別紙１）原油換算シート【計画用】'!AN679&lt;&gt;"",'（別紙１）原油換算シート【計画用】'!AN679,"")</f>
        <v>A0276</v>
      </c>
      <c r="AO679" s="64" t="str">
        <f>+IF('（別紙１）原油換算シート【計画用】'!AO679&lt;&gt;"",'（別紙１）原油換算シート【計画用】'!AO679,"")</f>
        <v>沖縄電力(株)(参考値)事業者全体</v>
      </c>
      <c r="AP679" s="65">
        <f>+IF('（別紙１）原油換算シート【計画用】'!AP679&lt;&gt;"",'（別紙１）原油換算シート【計画用】'!AP679,"")</f>
        <v>6.7699999999999998E-4</v>
      </c>
      <c r="AQ679" s="1" t="str">
        <f>+IF('（別紙１）原油換算シート【計画用】'!AQ679&lt;&gt;"",'（別紙１）原油換算シート【計画用】'!AQ679,"")</f>
        <v/>
      </c>
    </row>
    <row r="680" spans="39:43">
      <c r="AM680" s="40">
        <f>+IF('（別紙１）原油換算シート【計画用】'!AM680&lt;&gt;"",'（別紙１）原油換算シート【計画用】'!AM680,"")</f>
        <v>666</v>
      </c>
      <c r="AN680" s="40" t="str">
        <f>+IF('（別紙１）原油換算シート【計画用】'!AN680&lt;&gt;"",'（別紙１）原油換算シート【計画用】'!AN680,"")</f>
        <v>A0277</v>
      </c>
      <c r="AO680" s="64" t="str">
        <f>+IF('（別紙１）原油換算シート【計画用】'!AO680&lt;&gt;"",'（別紙１）原油換算シート【計画用】'!AO680,"")</f>
        <v>北日本石油(株)</v>
      </c>
      <c r="AP680" s="65">
        <f>+IF('（別紙１）原油換算シート【計画用】'!AP680&lt;&gt;"",'（別紙１）原油換算シート【計画用】'!AP680,"")</f>
        <v>4.8999999999999998E-4</v>
      </c>
      <c r="AQ680" s="1" t="str">
        <f>+IF('（別紙１）原油換算シート【計画用】'!AQ680&lt;&gt;"",'（別紙１）原油換算シート【計画用】'!AQ680,"")</f>
        <v/>
      </c>
    </row>
    <row r="681" spans="39:43">
      <c r="AM681" s="40">
        <f>+IF('（別紙１）原油換算シート【計画用】'!AM681&lt;&gt;"",'（別紙１）原油換算シート【計画用】'!AM681,"")</f>
        <v>667</v>
      </c>
      <c r="AN681" s="40" t="str">
        <f>+IF('（別紙１）原油換算シート【計画用】'!AN681&lt;&gt;"",'（別紙１）原油換算シート【計画用】'!AN681,"")</f>
        <v>A0278</v>
      </c>
      <c r="AO681" s="64" t="str">
        <f>+IF('（別紙１）原油換算シート【計画用】'!AO681&lt;&gt;"",'（別紙１）原油換算シート【計画用】'!AO681,"")</f>
        <v>千葉電力(株)</v>
      </c>
      <c r="AP681" s="65">
        <f>+IF('（別紙１）原油換算シート【計画用】'!AP681&lt;&gt;"",'（別紙１）原油換算シート【計画用】'!AP681,"")</f>
        <v>4.64E-4</v>
      </c>
      <c r="AQ681" s="1" t="str">
        <f>+IF('（別紙１）原油換算シート【計画用】'!AQ681&lt;&gt;"",'（別紙１）原油換算シート【計画用】'!AQ681,"")</f>
        <v/>
      </c>
    </row>
    <row r="682" spans="39:43">
      <c r="AM682" s="40">
        <f>+IF('（別紙１）原油換算シート【計画用】'!AM682&lt;&gt;"",'（別紙１）原油換算シート【計画用】'!AM682,"")</f>
        <v>668</v>
      </c>
      <c r="AN682" s="40" t="str">
        <f>+IF('（別紙１）原油換算シート【計画用】'!AN682&lt;&gt;"",'（別紙１）原油換算シート【計画用】'!AN682,"")</f>
        <v>A0280</v>
      </c>
      <c r="AO682" s="64" t="str">
        <f>+IF('（別紙１）原油換算シート【計画用】'!AO682&lt;&gt;"",'（別紙１）原油換算シート【計画用】'!AO682,"")</f>
        <v>やめエネルギー(株)</v>
      </c>
      <c r="AP682" s="65">
        <f>+IF('（別紙１）原油換算シート【計画用】'!AP682&lt;&gt;"",'（別紙１）原油換算シート【計画用】'!AP682,"")</f>
        <v>4.26E-4</v>
      </c>
      <c r="AQ682" s="1" t="str">
        <f>+IF('（別紙１）原油換算シート【計画用】'!AQ682&lt;&gt;"",'（別紙１）原油換算シート【計画用】'!AQ682,"")</f>
        <v/>
      </c>
    </row>
    <row r="683" spans="39:43">
      <c r="AM683" s="40">
        <f>+IF('（別紙１）原油換算シート【計画用】'!AM683&lt;&gt;"",'（別紙１）原油換算シート【計画用】'!AM683,"")</f>
        <v>669</v>
      </c>
      <c r="AN683" s="40" t="str">
        <f>+IF('（別紙１）原油換算シート【計画用】'!AN683&lt;&gt;"",'（別紙１）原油換算シート【計画用】'!AN683,"")</f>
        <v>A0281</v>
      </c>
      <c r="AO683" s="64" t="str">
        <f>+IF('（別紙１）原油換算シート【計画用】'!AO683&lt;&gt;"",'（別紙１）原油換算シート【計画用】'!AO683,"")</f>
        <v>(株)アースインフィニティ</v>
      </c>
      <c r="AP683" s="65">
        <f>+IF('（別紙１）原油換算シート【計画用】'!AP683&lt;&gt;"",'（別紙１）原油換算シート【計画用】'!AP683,"")</f>
        <v>6.78E-4</v>
      </c>
      <c r="AQ683" s="1" t="str">
        <f>+IF('（別紙１）原油換算シート【計画用】'!AQ683&lt;&gt;"",'（別紙１）原油換算シート【計画用】'!AQ683,"")</f>
        <v/>
      </c>
    </row>
    <row r="684" spans="39:43">
      <c r="AM684" s="40">
        <f>+IF('（別紙１）原油換算シート【計画用】'!AM684&lt;&gt;"",'（別紙１）原油換算シート【計画用】'!AM684,"")</f>
        <v>670</v>
      </c>
      <c r="AN684" s="40" t="str">
        <f>+IF('（別紙１）原油換算シート【計画用】'!AN684&lt;&gt;"",'（別紙１）原油換算シート【計画用】'!AN684,"")</f>
        <v>A0283</v>
      </c>
      <c r="AO684" s="64" t="str">
        <f>+IF('（別紙１）原油換算シート【計画用】'!AO684&lt;&gt;"",'（別紙１）原油換算シート【計画用】'!AO684,"")</f>
        <v>足利ガス(株)</v>
      </c>
      <c r="AP684" s="65">
        <f>+IF('（別紙１）原油換算シート【計画用】'!AP684&lt;&gt;"",'（別紙１）原油換算シート【計画用】'!AP684,"")</f>
        <v>4.1899999999999999E-4</v>
      </c>
      <c r="AQ684" s="1" t="str">
        <f>+IF('（別紙１）原油換算シート【計画用】'!AQ684&lt;&gt;"",'（別紙１）原油換算シート【計画用】'!AQ684,"")</f>
        <v/>
      </c>
    </row>
    <row r="685" spans="39:43">
      <c r="AM685" s="40">
        <f>+IF('（別紙１）原油換算シート【計画用】'!AM685&lt;&gt;"",'（別紙１）原油換算シート【計画用】'!AM685,"")</f>
        <v>671</v>
      </c>
      <c r="AN685" s="40" t="str">
        <f>+IF('（別紙１）原油換算シート【計画用】'!AN685&lt;&gt;"",'（別紙１）原油換算シート【計画用】'!AN685,"")</f>
        <v>A0284</v>
      </c>
      <c r="AO685" s="64" t="str">
        <f>+IF('（別紙１）原油換算シート【計画用】'!AO685&lt;&gt;"",'（別紙１）原油換算シート【計画用】'!AO685,"")</f>
        <v>(株)Misumi</v>
      </c>
      <c r="AP685" s="65">
        <f>+IF('（別紙１）原油換算シート【計画用】'!AP685&lt;&gt;"",'（別紙１）原油換算シート【計画用】'!AP685,"")</f>
        <v>3.2400000000000001E-4</v>
      </c>
      <c r="AQ685" s="1" t="str">
        <f>+IF('（別紙１）原油換算シート【計画用】'!AQ685&lt;&gt;"",'（別紙１）原油換算シート【計画用】'!AQ685,"")</f>
        <v/>
      </c>
    </row>
    <row r="686" spans="39:43">
      <c r="AM686" s="40">
        <f>+IF('（別紙１）原油換算シート【計画用】'!AM686&lt;&gt;"",'（別紙１）原油換算シート【計画用】'!AM686,"")</f>
        <v>672</v>
      </c>
      <c r="AN686" s="40" t="str">
        <f>+IF('（別紙１）原油換算シート【計画用】'!AN686&lt;&gt;"",'（別紙１）原油換算シート【計画用】'!AN686,"")</f>
        <v>A0285</v>
      </c>
      <c r="AO686" s="64" t="str">
        <f>+IF('（別紙１）原油換算シート【計画用】'!AO686&lt;&gt;"",'（別紙１）原油換算シート【計画用】'!AO686,"")</f>
        <v>米子瓦斯(株)</v>
      </c>
      <c r="AP686" s="65">
        <f>+IF('（別紙１）原油換算シート【計画用】'!AP686&lt;&gt;"",'（別紙１）原油換算シート【計画用】'!AP686,"")</f>
        <v>4.3899999999999999E-4</v>
      </c>
      <c r="AQ686" s="1" t="str">
        <f>+IF('（別紙１）原油換算シート【計画用】'!AQ686&lt;&gt;"",'（別紙１）原油換算シート【計画用】'!AQ686,"")</f>
        <v/>
      </c>
    </row>
    <row r="687" spans="39:43">
      <c r="AM687" s="40">
        <f>+IF('（別紙１）原油換算シート【計画用】'!AM687&lt;&gt;"",'（別紙１）原油換算シート【計画用】'!AM687,"")</f>
        <v>673</v>
      </c>
      <c r="AN687" s="40" t="str">
        <f>+IF('（別紙１）原油換算シート【計画用】'!AN687&lt;&gt;"",'（別紙１）原油換算シート【計画用】'!AN687,"")</f>
        <v>A0286</v>
      </c>
      <c r="AO687" s="64" t="str">
        <f>+IF('（別紙１）原油換算シート【計画用】'!AO687&lt;&gt;"",'（別紙１）原油換算シート【計画用】'!AO687,"")</f>
        <v>(株)エルピオメニューA</v>
      </c>
      <c r="AP687" s="65">
        <f>+IF('（別紙１）原油換算シート【計画用】'!AP687&lt;&gt;"",'（別紙１）原油換算シート【計画用】'!AP687,"")</f>
        <v>0</v>
      </c>
      <c r="AQ687" s="1" t="str">
        <f>+IF('（別紙１）原油換算シート【計画用】'!AQ687&lt;&gt;"",'（別紙１）原油換算シート【計画用】'!AQ687,"")</f>
        <v/>
      </c>
    </row>
    <row r="688" spans="39:43">
      <c r="AM688" s="40">
        <f>+IF('（別紙１）原油換算シート【計画用】'!AM688&lt;&gt;"",'（別紙１）原油換算シート【計画用】'!AM688,"")</f>
        <v>674</v>
      </c>
      <c r="AN688" s="40" t="str">
        <f>+IF('（別紙１）原油換算シート【計画用】'!AN688&lt;&gt;"",'（別紙１）原油換算シート【計画用】'!AN688,"")</f>
        <v>A0286</v>
      </c>
      <c r="AO688" s="64" t="str">
        <f>+IF('（別紙１）原油換算シート【計画用】'!AO688&lt;&gt;"",'（別紙１）原油換算シート【計画用】'!AO688,"")</f>
        <v>(株)エルピオメニューB(残差)</v>
      </c>
      <c r="AP688" s="65">
        <f>+IF('（別紙１）原油換算シート【計画用】'!AP688&lt;&gt;"",'（別紙１）原油換算シート【計画用】'!AP688,"")</f>
        <v>0</v>
      </c>
      <c r="AQ688" s="1" t="str">
        <f>+IF('（別紙１）原油換算シート【計画用】'!AQ688&lt;&gt;"",'（別紙１）原油換算シート【計画用】'!AQ688,"")</f>
        <v/>
      </c>
    </row>
    <row r="689" spans="39:43">
      <c r="AM689" s="40">
        <f>+IF('（別紙１）原油換算シート【計画用】'!AM689&lt;&gt;"",'（別紙１）原油換算シート【計画用】'!AM689,"")</f>
        <v>675</v>
      </c>
      <c r="AN689" s="40" t="str">
        <f>+IF('（別紙１）原油換算シート【計画用】'!AN689&lt;&gt;"",'（別紙１）原油換算シート【計画用】'!AN689,"")</f>
        <v>A0286</v>
      </c>
      <c r="AO689" s="64" t="str">
        <f>+IF('（別紙１）原油換算シート【計画用】'!AO689&lt;&gt;"",'（別紙１）原油換算シート【計画用】'!AO689,"")</f>
        <v>(株)エルピオ(参考値)事業者全体</v>
      </c>
      <c r="AP689" s="65">
        <f>+IF('（別紙１）原油換算シート【計画用】'!AP689&lt;&gt;"",'（別紙１）原油換算シート【計画用】'!AP689,"")</f>
        <v>0</v>
      </c>
      <c r="AQ689" s="1" t="str">
        <f>+IF('（別紙１）原油換算シート【計画用】'!AQ689&lt;&gt;"",'（別紙１）原油換算シート【計画用】'!AQ689,"")</f>
        <v/>
      </c>
    </row>
    <row r="690" spans="39:43">
      <c r="AM690" s="40">
        <f>+IF('（別紙１）原油換算シート【計画用】'!AM690&lt;&gt;"",'（別紙１）原油換算シート【計画用】'!AM690,"")</f>
        <v>676</v>
      </c>
      <c r="AN690" s="40" t="str">
        <f>+IF('（別紙１）原油換算シート【計画用】'!AN690&lt;&gt;"",'（別紙１）原油換算シート【計画用】'!AN690,"")</f>
        <v>A0287</v>
      </c>
      <c r="AO690" s="64" t="str">
        <f>+IF('（別紙１）原油換算シート【計画用】'!AO690&lt;&gt;"",'（別紙１）原油換算シート【計画用】'!AO690,"")</f>
        <v>浜田ガス(株)</v>
      </c>
      <c r="AP690" s="65">
        <f>+IF('（別紙１）原油換算シート【計画用】'!AP690&lt;&gt;"",'（別紙１）原油換算シート【計画用】'!AP690,"")</f>
        <v>4.3800000000000002E-4</v>
      </c>
      <c r="AQ690" s="1" t="str">
        <f>+IF('（別紙１）原油換算シート【計画用】'!AQ690&lt;&gt;"",'（別紙１）原油換算シート【計画用】'!AQ690,"")</f>
        <v/>
      </c>
    </row>
    <row r="691" spans="39:43">
      <c r="AM691" s="40">
        <f>+IF('（別紙１）原油換算シート【計画用】'!AM691&lt;&gt;"",'（別紙１）原油換算シート【計画用】'!AM691,"")</f>
        <v>677</v>
      </c>
      <c r="AN691" s="40" t="str">
        <f>+IF('（別紙１）原油換算シート【計画用】'!AN691&lt;&gt;"",'（別紙１）原油換算シート【計画用】'!AN691,"")</f>
        <v>A0288</v>
      </c>
      <c r="AO691" s="64" t="str">
        <f>+IF('（別紙１）原油換算シート【計画用】'!AO691&lt;&gt;"",'（別紙１）原油換算シート【計画用】'!AO691,"")</f>
        <v>(株)アメニティ電力</v>
      </c>
      <c r="AP691" s="65">
        <f>+IF('（別紙１）原油換算シート【計画用】'!AP691&lt;&gt;"",'（別紙１）原油換算シート【計画用】'!AP691,"")</f>
        <v>6.1300000000000005E-4</v>
      </c>
      <c r="AQ691" s="1" t="str">
        <f>+IF('（別紙１）原油換算シート【計画用】'!AQ691&lt;&gt;"",'（別紙１）原油換算シート【計画用】'!AQ691,"")</f>
        <v/>
      </c>
    </row>
    <row r="692" spans="39:43">
      <c r="AM692" s="40">
        <f>+IF('（別紙１）原油換算シート【計画用】'!AM692&lt;&gt;"",'（別紙１）原油換算シート【計画用】'!AM692,"")</f>
        <v>678</v>
      </c>
      <c r="AN692" s="40" t="str">
        <f>+IF('（別紙１）原油換算シート【計画用】'!AN692&lt;&gt;"",'（別紙１）原油換算シート【計画用】'!AN692,"")</f>
        <v>A0292</v>
      </c>
      <c r="AO692" s="64" t="str">
        <f>+IF('（別紙１）原油換算シート【計画用】'!AO692&lt;&gt;"",'（別紙１）原油換算シート【計画用】'!AO692,"")</f>
        <v>岡田建設(株)</v>
      </c>
      <c r="AP692" s="65">
        <f>+IF('（別紙１）原油換算シート【計画用】'!AP692&lt;&gt;"",'（別紙１）原油換算シート【計画用】'!AP692,"")</f>
        <v>6.1200000000000002E-4</v>
      </c>
      <c r="AQ692" s="1" t="str">
        <f>+IF('（別紙１）原油換算シート【計画用】'!AQ692&lt;&gt;"",'（別紙１）原油換算シート【計画用】'!AQ692,"")</f>
        <v/>
      </c>
    </row>
    <row r="693" spans="39:43">
      <c r="AM693" s="40">
        <f>+IF('（別紙１）原油換算シート【計画用】'!AM693&lt;&gt;"",'（別紙１）原油換算シート【計画用】'!AM693,"")</f>
        <v>679</v>
      </c>
      <c r="AN693" s="40" t="str">
        <f>+IF('（別紙１）原油換算シート【計画用】'!AN693&lt;&gt;"",'（別紙１）原油換算シート【計画用】'!AN693,"")</f>
        <v>A0293</v>
      </c>
      <c r="AO693" s="64" t="str">
        <f>+IF('（別紙１）原油換算シート【計画用】'!AO693&lt;&gt;"",'（別紙１）原油換算シート【計画用】'!AO693,"")</f>
        <v>出雲ガス(株)</v>
      </c>
      <c r="AP693" s="65">
        <f>+IF('（別紙１）原油換算シート【計画用】'!AP693&lt;&gt;"",'（別紙１）原油換算シート【計画用】'!AP693,"")</f>
        <v>4.08E-4</v>
      </c>
      <c r="AQ693" s="1" t="str">
        <f>+IF('（別紙１）原油換算シート【計画用】'!AQ693&lt;&gt;"",'（別紙１）原油換算シート【計画用】'!AQ693,"")</f>
        <v/>
      </c>
    </row>
    <row r="694" spans="39:43">
      <c r="AM694" s="40">
        <f>+IF('（別紙１）原油換算シート【計画用】'!AM694&lt;&gt;"",'（別紙１）原油換算シート【計画用】'!AM694,"")</f>
        <v>680</v>
      </c>
      <c r="AN694" s="40" t="str">
        <f>+IF('（別紙１）原油換算シート【計画用】'!AN694&lt;&gt;"",'（別紙１）原油換算シート【計画用】'!AN694,"")</f>
        <v>A0295</v>
      </c>
      <c r="AO694" s="64" t="str">
        <f>+IF('（別紙１）原油換算シート【計画用】'!AO694&lt;&gt;"",'（別紙１）原油換算シート【計画用】'!AO694,"")</f>
        <v>一般社団法人グリーンコープでんきメニューA</v>
      </c>
      <c r="AP694" s="65">
        <f>+IF('（別紙１）原油換算シート【計画用】'!AP694&lt;&gt;"",'（別紙１）原油換算シート【計画用】'!AP694,"")</f>
        <v>0</v>
      </c>
      <c r="AQ694" s="1" t="str">
        <f>+IF('（別紙１）原油換算シート【計画用】'!AQ694&lt;&gt;"",'（別紙１）原油換算シート【計画用】'!AQ694,"")</f>
        <v/>
      </c>
    </row>
    <row r="695" spans="39:43">
      <c r="AM695" s="40">
        <f>+IF('（別紙１）原油換算シート【計画用】'!AM695&lt;&gt;"",'（別紙１）原油換算シート【計画用】'!AM695,"")</f>
        <v>681</v>
      </c>
      <c r="AN695" s="40" t="str">
        <f>+IF('（別紙１）原油換算シート【計画用】'!AN695&lt;&gt;"",'（別紙１）原油換算シート【計画用】'!AN695,"")</f>
        <v>A0295</v>
      </c>
      <c r="AO695" s="64" t="str">
        <f>+IF('（別紙１）原油換算シート【計画用】'!AO695&lt;&gt;"",'（別紙１）原油換算シート【計画用】'!AO695,"")</f>
        <v>一般社団法人グリーンコープでんきメニューB</v>
      </c>
      <c r="AP695" s="65">
        <f>+IF('（別紙１）原油換算シート【計画用】'!AP695&lt;&gt;"",'（別紙１）原油換算シート【計画用】'!AP695,"")</f>
        <v>0</v>
      </c>
      <c r="AQ695" s="1" t="str">
        <f>+IF('（別紙１）原油換算シート【計画用】'!AQ695&lt;&gt;"",'（別紙１）原油換算シート【計画用】'!AQ695,"")</f>
        <v/>
      </c>
    </row>
    <row r="696" spans="39:43">
      <c r="AM696" s="40">
        <f>+IF('（別紙１）原油換算シート【計画用】'!AM696&lt;&gt;"",'（別紙１）原油換算シート【計画用】'!AM696,"")</f>
        <v>682</v>
      </c>
      <c r="AN696" s="40" t="str">
        <f>+IF('（別紙１）原油換算シート【計画用】'!AN696&lt;&gt;"",'（別紙１）原油換算シート【計画用】'!AN696,"")</f>
        <v>A0295</v>
      </c>
      <c r="AO696" s="64" t="str">
        <f>+IF('（別紙１）原油換算シート【計画用】'!AO696&lt;&gt;"",'（別紙１）原油換算シート【計画用】'!AO696,"")</f>
        <v>一般社団法人グリーンコープでんきメニューC(残差)</v>
      </c>
      <c r="AP696" s="65">
        <f>+IF('（別紙１）原油換算シート【計画用】'!AP696&lt;&gt;"",'（別紙１）原油換算シート【計画用】'!AP696,"")</f>
        <v>5.9400000000000002E-4</v>
      </c>
      <c r="AQ696" s="1" t="str">
        <f>+IF('（別紙１）原油換算シート【計画用】'!AQ696&lt;&gt;"",'（別紙１）原油換算シート【計画用】'!AQ696,"")</f>
        <v/>
      </c>
    </row>
    <row r="697" spans="39:43">
      <c r="AM697" s="40">
        <f>+IF('（別紙１）原油換算シート【計画用】'!AM697&lt;&gt;"",'（別紙１）原油換算シート【計画用】'!AM697,"")</f>
        <v>683</v>
      </c>
      <c r="AN697" s="40" t="str">
        <f>+IF('（別紙１）原油換算シート【計画用】'!AN697&lt;&gt;"",'（別紙１）原油換算シート【計画用】'!AN697,"")</f>
        <v>A0295</v>
      </c>
      <c r="AO697" s="64" t="str">
        <f>+IF('（別紙１）原油換算シート【計画用】'!AO697&lt;&gt;"",'（別紙１）原油換算シート【計画用】'!AO697,"")</f>
        <v>一般社団法人グリーンコープでんき(参考値)事業者全体</v>
      </c>
      <c r="AP697" s="65">
        <f>+IF('（別紙１）原油換算シート【計画用】'!AP697&lt;&gt;"",'（別紙１）原油換算シート【計画用】'!AP697,"")</f>
        <v>2.02E-4</v>
      </c>
      <c r="AQ697" s="1" t="str">
        <f>+IF('（別紙１）原油換算シート【計画用】'!AQ697&lt;&gt;"",'（別紙１）原油換算シート【計画用】'!AQ697,"")</f>
        <v/>
      </c>
    </row>
    <row r="698" spans="39:43">
      <c r="AM698" s="40">
        <f>+IF('（別紙１）原油換算シート【計画用】'!AM698&lt;&gt;"",'（別紙１）原油換算シート【計画用】'!AM698,"")</f>
        <v>684</v>
      </c>
      <c r="AN698" s="40" t="str">
        <f>+IF('（別紙１）原油換算シート【計画用】'!AN698&lt;&gt;"",'（別紙１）原油換算シート【計画用】'!AN698,"")</f>
        <v>A0296</v>
      </c>
      <c r="AO698" s="64" t="str">
        <f>+IF('（別紙１）原油換算シート【計画用】'!AO698&lt;&gt;"",'（別紙１）原油換算シート【計画用】'!AO698,"")</f>
        <v>公益財団法人東京都環境公社メニューA</v>
      </c>
      <c r="AP698" s="65">
        <f>+IF('（別紙１）原油換算シート【計画用】'!AP698&lt;&gt;"",'（別紙１）原油換算シート【計画用】'!AP698,"")</f>
        <v>4.4799999999999999E-4</v>
      </c>
      <c r="AQ698" s="1" t="str">
        <f>+IF('（別紙１）原油換算シート【計画用】'!AQ698&lt;&gt;"",'（別紙１）原油換算シート【計画用】'!AQ698,"")</f>
        <v/>
      </c>
    </row>
    <row r="699" spans="39:43">
      <c r="AM699" s="40">
        <f>+IF('（別紙１）原油換算シート【計画用】'!AM699&lt;&gt;"",'（別紙１）原油換算シート【計画用】'!AM699,"")</f>
        <v>685</v>
      </c>
      <c r="AN699" s="40" t="str">
        <f>+IF('（別紙１）原油換算シート【計画用】'!AN699&lt;&gt;"",'（別紙１）原油換算シート【計画用】'!AN699,"")</f>
        <v>A0296</v>
      </c>
      <c r="AO699" s="64" t="str">
        <f>+IF('（別紙１）原油換算シート【計画用】'!AO699&lt;&gt;"",'（別紙１）原油換算シート【計画用】'!AO699,"")</f>
        <v>公益財団法人東京都環境公社メニューB</v>
      </c>
      <c r="AP699" s="65">
        <f>+IF('（別紙１）原油換算シート【計画用】'!AP699&lt;&gt;"",'（別紙１）原油換算シート【計画用】'!AP699,"")</f>
        <v>4.4799999999999999E-4</v>
      </c>
      <c r="AQ699" s="1" t="str">
        <f>+IF('（別紙１）原油換算シート【計画用】'!AQ699&lt;&gt;"",'（別紙１）原油換算シート【計画用】'!AQ699,"")</f>
        <v/>
      </c>
    </row>
    <row r="700" spans="39:43">
      <c r="AM700" s="40">
        <f>+IF('（別紙１）原油換算シート【計画用】'!AM700&lt;&gt;"",'（別紙１）原油換算シート【計画用】'!AM700,"")</f>
        <v>686</v>
      </c>
      <c r="AN700" s="40" t="str">
        <f>+IF('（別紙１）原油換算シート【計画用】'!AN700&lt;&gt;"",'（別紙１）原油換算シート【計画用】'!AN700,"")</f>
        <v>A0296</v>
      </c>
      <c r="AO700" s="64" t="str">
        <f>+IF('（別紙１）原油換算シート【計画用】'!AO700&lt;&gt;"",'（別紙１）原油換算シート【計画用】'!AO700,"")</f>
        <v>公益財団法人東京都環境公社メニューC</v>
      </c>
      <c r="AP700" s="65">
        <f>+IF('（別紙１）原油換算シート【計画用】'!AP700&lt;&gt;"",'（別紙１）原油換算シート【計画用】'!AP700,"")</f>
        <v>4.0700000000000003E-4</v>
      </c>
      <c r="AQ700" s="1" t="str">
        <f>+IF('（別紙１）原油換算シート【計画用】'!AQ700&lt;&gt;"",'（別紙１）原油換算シート【計画用】'!AQ700,"")</f>
        <v/>
      </c>
    </row>
    <row r="701" spans="39:43">
      <c r="AM701" s="40">
        <f>+IF('（別紙１）原油換算シート【計画用】'!AM701&lt;&gt;"",'（別紙１）原油換算シート【計画用】'!AM701,"")</f>
        <v>687</v>
      </c>
      <c r="AN701" s="40" t="str">
        <f>+IF('（別紙１）原油換算シート【計画用】'!AN701&lt;&gt;"",'（別紙１）原油換算シート【計画用】'!AN701,"")</f>
        <v>A0296</v>
      </c>
      <c r="AO701" s="64" t="str">
        <f>+IF('（別紙１）原油換算シート【計画用】'!AO701&lt;&gt;"",'（別紙１）原油換算シート【計画用】'!AO701,"")</f>
        <v>公益財団法人東京都環境公社(参考値)事業者全体</v>
      </c>
      <c r="AP701" s="65">
        <f>+IF('（別紙１）原油換算シート【計画用】'!AP701&lt;&gt;"",'（別紙１）原油換算シート【計画用】'!AP701,"")</f>
        <v>4.2400000000000001E-4</v>
      </c>
      <c r="AQ701" s="1" t="str">
        <f>+IF('（別紙１）原油換算シート【計画用】'!AQ701&lt;&gt;"",'（別紙１）原油換算シート【計画用】'!AQ701,"")</f>
        <v/>
      </c>
    </row>
    <row r="702" spans="39:43">
      <c r="AM702" s="40">
        <f>+IF('（別紙１）原油換算シート【計画用】'!AM702&lt;&gt;"",'（別紙１）原油換算シート【計画用】'!AM702,"")</f>
        <v>688</v>
      </c>
      <c r="AN702" s="40" t="str">
        <f>+IF('（別紙１）原油換算シート【計画用】'!AN702&lt;&gt;"",'（別紙１）原油換算シート【計画用】'!AN702,"")</f>
        <v>A0300</v>
      </c>
      <c r="AO702" s="64" t="str">
        <f>+IF('（別紙１）原油換算シート【計画用】'!AO702&lt;&gt;"",'（別紙１）原油換算シート【計画用】'!AO702,"")</f>
        <v>(株)ファミリーネット・ジャパンメニューA</v>
      </c>
      <c r="AP702" s="65">
        <f>+IF('（別紙１）原油換算シート【計画用】'!AP702&lt;&gt;"",'（別紙１）原油換算シート【計画用】'!AP702,"")</f>
        <v>0</v>
      </c>
      <c r="AQ702" s="1" t="str">
        <f>+IF('（別紙１）原油換算シート【計画用】'!AQ702&lt;&gt;"",'（別紙１）原油換算シート【計画用】'!AQ702,"")</f>
        <v/>
      </c>
    </row>
    <row r="703" spans="39:43">
      <c r="AM703" s="40">
        <f>+IF('（別紙１）原油換算シート【計画用】'!AM703&lt;&gt;"",'（別紙１）原油換算シート【計画用】'!AM703,"")</f>
        <v>689</v>
      </c>
      <c r="AN703" s="40" t="str">
        <f>+IF('（別紙１）原油換算シート【計画用】'!AN703&lt;&gt;"",'（別紙１）原油換算シート【計画用】'!AN703,"")</f>
        <v>A0300</v>
      </c>
      <c r="AO703" s="64" t="str">
        <f>+IF('（別紙１）原油換算シート【計画用】'!AO703&lt;&gt;"",'（別紙１）原油換算シート【計画用】'!AO703,"")</f>
        <v>(株)ファミリーネット・ジャパンメニューB</v>
      </c>
      <c r="AP703" s="65">
        <f>+IF('（別紙１）原油換算シート【計画用】'!AP703&lt;&gt;"",'（別紙１）原油換算シート【計画用】'!AP703,"")</f>
        <v>0</v>
      </c>
      <c r="AQ703" s="1" t="str">
        <f>+IF('（別紙１）原油換算シート【計画用】'!AQ703&lt;&gt;"",'（別紙１）原油換算シート【計画用】'!AQ703,"")</f>
        <v/>
      </c>
    </row>
    <row r="704" spans="39:43">
      <c r="AM704" s="40">
        <f>+IF('（別紙１）原油換算シート【計画用】'!AM704&lt;&gt;"",'（別紙１）原油換算シート【計画用】'!AM704,"")</f>
        <v>690</v>
      </c>
      <c r="AN704" s="40" t="str">
        <f>+IF('（別紙１）原油換算シート【計画用】'!AN704&lt;&gt;"",'（別紙１）原油換算シート【計画用】'!AN704,"")</f>
        <v>A0300</v>
      </c>
      <c r="AO704" s="64" t="str">
        <f>+IF('（別紙１）原油換算シート【計画用】'!AO704&lt;&gt;"",'（別紙１）原油換算シート【計画用】'!AO704,"")</f>
        <v>(株)ファミリーネット・ジャパンメニューC</v>
      </c>
      <c r="AP704" s="65">
        <f>+IF('（別紙１）原油換算シート【計画用】'!AP704&lt;&gt;"",'（別紙１）原油換算シート【計画用】'!AP704,"")</f>
        <v>0</v>
      </c>
      <c r="AQ704" s="1" t="str">
        <f>+IF('（別紙１）原油換算シート【計画用】'!AQ704&lt;&gt;"",'（別紙１）原油換算シート【計画用】'!AQ704,"")</f>
        <v/>
      </c>
    </row>
    <row r="705" spans="39:43">
      <c r="AM705" s="40">
        <f>+IF('（別紙１）原油換算シート【計画用】'!AM705&lt;&gt;"",'（別紙１）原油換算シート【計画用】'!AM705,"")</f>
        <v>691</v>
      </c>
      <c r="AN705" s="40" t="str">
        <f>+IF('（別紙１）原油換算シート【計画用】'!AN705&lt;&gt;"",'（別紙１）原油換算シート【計画用】'!AN705,"")</f>
        <v>A0300</v>
      </c>
      <c r="AO705" s="64" t="str">
        <f>+IF('（別紙１）原油換算シート【計画用】'!AO705&lt;&gt;"",'（別紙１）原油換算シート【計画用】'!AO705,"")</f>
        <v>(株)ファミリーネット・ジャパンメニューD</v>
      </c>
      <c r="AP705" s="65">
        <f>+IF('（別紙１）原油換算シート【計画用】'!AP705&lt;&gt;"",'（別紙１）原油換算シート【計画用】'!AP705,"")</f>
        <v>0</v>
      </c>
      <c r="AQ705" s="1" t="str">
        <f>+IF('（別紙１）原油換算シート【計画用】'!AQ705&lt;&gt;"",'（別紙１）原油換算シート【計画用】'!AQ705,"")</f>
        <v/>
      </c>
    </row>
    <row r="706" spans="39:43">
      <c r="AM706" s="40">
        <f>+IF('（別紙１）原油換算シート【計画用】'!AM706&lt;&gt;"",'（別紙１）原油換算シート【計画用】'!AM706,"")</f>
        <v>692</v>
      </c>
      <c r="AN706" s="40" t="str">
        <f>+IF('（別紙１）原油換算シート【計画用】'!AN706&lt;&gt;"",'（別紙１）原油換算シート【計画用】'!AN706,"")</f>
        <v>A0300</v>
      </c>
      <c r="AO706" s="64" t="str">
        <f>+IF('（別紙１）原油換算シート【計画用】'!AO706&lt;&gt;"",'（別紙１）原油換算シート【計画用】'!AO706,"")</f>
        <v>(株)ファミリーネット・ジャパンメニューE(残差)</v>
      </c>
      <c r="AP706" s="65">
        <f>+IF('（別紙１）原油換算シート【計画用】'!AP706&lt;&gt;"",'（別紙１）原油換算シート【計画用】'!AP706,"")</f>
        <v>3.3799999999999998E-4</v>
      </c>
      <c r="AQ706" s="1" t="str">
        <f>+IF('（別紙１）原油換算シート【計画用】'!AQ706&lt;&gt;"",'（別紙１）原油換算シート【計画用】'!AQ706,"")</f>
        <v/>
      </c>
    </row>
    <row r="707" spans="39:43">
      <c r="AM707" s="40">
        <f>+IF('（別紙１）原油換算シート【計画用】'!AM707&lt;&gt;"",'（別紙１）原油換算シート【計画用】'!AM707,"")</f>
        <v>693</v>
      </c>
      <c r="AN707" s="40" t="str">
        <f>+IF('（別紙１）原油換算シート【計画用】'!AN707&lt;&gt;"",'（別紙１）原油換算シート【計画用】'!AN707,"")</f>
        <v>A0300</v>
      </c>
      <c r="AO707" s="64" t="str">
        <f>+IF('（別紙１）原油換算シート【計画用】'!AO707&lt;&gt;"",'（別紙１）原油換算シート【計画用】'!AO707,"")</f>
        <v>(株)ファミリーネット・ジャパン(参考値)事業者全体</v>
      </c>
      <c r="AP707" s="65">
        <f>+IF('（別紙１）原油換算シート【計画用】'!AP707&lt;&gt;"",'（別紙１）原油換算シート【計画用】'!AP707,"")</f>
        <v>2.9999999999999997E-4</v>
      </c>
      <c r="AQ707" s="1" t="str">
        <f>+IF('（別紙１）原油換算シート【計画用】'!AQ707&lt;&gt;"",'（別紙１）原油換算シート【計画用】'!AQ707,"")</f>
        <v/>
      </c>
    </row>
    <row r="708" spans="39:43">
      <c r="AM708" s="40">
        <f>+IF('（別紙１）原油換算シート【計画用】'!AM708&lt;&gt;"",'（別紙１）原油換算シート【計画用】'!AM708,"")</f>
        <v>694</v>
      </c>
      <c r="AN708" s="40" t="str">
        <f>+IF('（別紙１）原油換算シート【計画用】'!AN708&lt;&gt;"",'（別紙１）原油換算シート【計画用】'!AN708,"")</f>
        <v>A0303</v>
      </c>
      <c r="AO708" s="64" t="str">
        <f>+IF('（別紙１）原油換算シート【計画用】'!AO708&lt;&gt;"",'（別紙１）原油換算シート【計画用】'!AO708,"")</f>
        <v>MKステーションズ(株)</v>
      </c>
      <c r="AP708" s="65">
        <f>+IF('（別紙１）原油換算シート【計画用】'!AP708&lt;&gt;"",'（別紙１）原油換算シート【計画用】'!AP708,"")</f>
        <v>6.1799999999999995E-4</v>
      </c>
      <c r="AQ708" s="1" t="str">
        <f>+IF('（別紙１）原油換算シート【計画用】'!AQ708&lt;&gt;"",'（別紙１）原油換算シート【計画用】'!AQ708,"")</f>
        <v/>
      </c>
    </row>
    <row r="709" spans="39:43">
      <c r="AM709" s="40">
        <f>+IF('（別紙１）原油換算シート【計画用】'!AM709&lt;&gt;"",'（別紙１）原油換算シート【計画用】'!AM709,"")</f>
        <v>695</v>
      </c>
      <c r="AN709" s="40" t="str">
        <f>+IF('（別紙１）原油換算シート【計画用】'!AN709&lt;&gt;"",'（別紙１）原油換算シート【計画用】'!AN709,"")</f>
        <v>A0305</v>
      </c>
      <c r="AO709" s="64" t="str">
        <f>+IF('（別紙１）原油換算シート【計画用】'!AO709&lt;&gt;"",'（別紙１）原油換算シート【計画用】'!AO709,"")</f>
        <v>フラワーペイメント(株)</v>
      </c>
      <c r="AP709" s="65">
        <f>+IF('（別紙１）原油換算シート【計画用】'!AP709&lt;&gt;"",'（別紙１）原油換算シート【計画用】'!AP709,"")</f>
        <v>6.5099999999999999E-4</v>
      </c>
      <c r="AQ709" s="1" t="str">
        <f>+IF('（別紙１）原油換算シート【計画用】'!AQ709&lt;&gt;"",'（別紙１）原油換算シート【計画用】'!AQ709,"")</f>
        <v/>
      </c>
    </row>
    <row r="710" spans="39:43">
      <c r="AM710" s="40">
        <f>+IF('（別紙１）原油換算シート【計画用】'!AM710&lt;&gt;"",'（別紙１）原油換算シート【計画用】'!AM710,"")</f>
        <v>696</v>
      </c>
      <c r="AN710" s="40" t="str">
        <f>+IF('（別紙１）原油換算シート【計画用】'!AN710&lt;&gt;"",'（別紙１）原油換算シート【計画用】'!AN710,"")</f>
        <v>A0306</v>
      </c>
      <c r="AO710" s="64" t="str">
        <f>+IF('（別紙１）原油換算シート【計画用】'!AO710&lt;&gt;"",'（別紙１）原油換算シート【計画用】'!AO710,"")</f>
        <v>(株)JTBコミュニケーションデザイン</v>
      </c>
      <c r="AP710" s="65">
        <f>+IF('（別紙１）原油換算シート【計画用】'!AP710&lt;&gt;"",'（別紙１）原油換算シート【計画用】'!AP710,"")</f>
        <v>4.9799999999999996E-4</v>
      </c>
      <c r="AQ710" s="1" t="str">
        <f>+IF('（別紙１）原油換算シート【計画用】'!AQ710&lt;&gt;"",'（別紙１）原油換算シート【計画用】'!AQ710,"")</f>
        <v/>
      </c>
    </row>
    <row r="711" spans="39:43">
      <c r="AM711" s="40">
        <f>+IF('（別紙１）原油換算シート【計画用】'!AM711&lt;&gt;"",'（別紙１）原油換算シート【計画用】'!AM711,"")</f>
        <v>697</v>
      </c>
      <c r="AN711" s="40" t="str">
        <f>+IF('（別紙１）原油換算シート【計画用】'!AN711&lt;&gt;"",'（別紙１）原油換算シート【計画用】'!AN711,"")</f>
        <v>A0310</v>
      </c>
      <c r="AO711" s="64" t="str">
        <f>+IF('（別紙１）原油換算シート【計画用】'!AO711&lt;&gt;"",'（別紙１）原油換算シート【計画用】'!AO711,"")</f>
        <v>全農エネルギー(株)メニューA</v>
      </c>
      <c r="AP711" s="65">
        <f>+IF('（別紙１）原油換算シート【計画用】'!AP711&lt;&gt;"",'（別紙１）原油換算シート【計画用】'!AP711,"")</f>
        <v>0</v>
      </c>
      <c r="AQ711" s="1" t="str">
        <f>+IF('（別紙１）原油換算シート【計画用】'!AQ711&lt;&gt;"",'（別紙１）原油換算シート【計画用】'!AQ711,"")</f>
        <v/>
      </c>
    </row>
    <row r="712" spans="39:43">
      <c r="AM712" s="40">
        <f>+IF('（別紙１）原油換算シート【計画用】'!AM712&lt;&gt;"",'（別紙１）原油換算シート【計画用】'!AM712,"")</f>
        <v>698</v>
      </c>
      <c r="AN712" s="40" t="str">
        <f>+IF('（別紙１）原油換算シート【計画用】'!AN712&lt;&gt;"",'（別紙１）原油換算シート【計画用】'!AN712,"")</f>
        <v>A0310</v>
      </c>
      <c r="AO712" s="64" t="str">
        <f>+IF('（別紙１）原油換算シート【計画用】'!AO712&lt;&gt;"",'（別紙１）原油換算シート【計画用】'!AO712,"")</f>
        <v>全農エネルギー(株)メニューB(残差)</v>
      </c>
      <c r="AP712" s="65">
        <f>+IF('（別紙１）原油換算シート【計画用】'!AP712&lt;&gt;"",'（別紙１）原油換算シート【計画用】'!AP712,"")</f>
        <v>6.0300000000000002E-4</v>
      </c>
      <c r="AQ712" s="1" t="str">
        <f>+IF('（別紙１）原油換算シート【計画用】'!AQ712&lt;&gt;"",'（別紙１）原油換算シート【計画用】'!AQ712,"")</f>
        <v/>
      </c>
    </row>
    <row r="713" spans="39:43">
      <c r="AM713" s="40">
        <f>+IF('（別紙１）原油換算シート【計画用】'!AM713&lt;&gt;"",'（別紙１）原油換算シート【計画用】'!AM713,"")</f>
        <v>699</v>
      </c>
      <c r="AN713" s="40" t="str">
        <f>+IF('（別紙１）原油換算シート【計画用】'!AN713&lt;&gt;"",'（別紙１）原油換算シート【計画用】'!AN713,"")</f>
        <v>A0310</v>
      </c>
      <c r="AO713" s="64" t="str">
        <f>+IF('（別紙１）原油換算シート【計画用】'!AO713&lt;&gt;"",'（別紙１）原油換算シート【計画用】'!AO713,"")</f>
        <v>全農エネルギー(株)(参考値)事業者全体</v>
      </c>
      <c r="AP713" s="65">
        <f>+IF('（別紙１）原油換算シート【計画用】'!AP713&lt;&gt;"",'（別紙１）原油換算シート【計画用】'!AP713,"")</f>
        <v>5.9999999999999995E-4</v>
      </c>
      <c r="AQ713" s="1" t="str">
        <f>+IF('（別紙１）原油換算シート【計画用】'!AQ713&lt;&gt;"",'（別紙１）原油換算シート【計画用】'!AQ713,"")</f>
        <v/>
      </c>
    </row>
    <row r="714" spans="39:43">
      <c r="AM714" s="40">
        <f>+IF('（別紙１）原油換算シート【計画用】'!AM714&lt;&gt;"",'（別紙１）原油換算シート【計画用】'!AM714,"")</f>
        <v>700</v>
      </c>
      <c r="AN714" s="40" t="str">
        <f>+IF('（別紙１）原油換算シート【計画用】'!AN714&lt;&gt;"",'（別紙１）原油換算シート【計画用】'!AN714,"")</f>
        <v>A0311</v>
      </c>
      <c r="AO714" s="64" t="str">
        <f>+IF('（別紙１）原油換算シート【計画用】'!AO714&lt;&gt;"",'（別紙１）原油換算シート【計画用】'!AO714,"")</f>
        <v>(株)ハルエネメニューA</v>
      </c>
      <c r="AP714" s="65">
        <f>+IF('（別紙１）原油換算シート【計画用】'!AP714&lt;&gt;"",'（別紙１）原油換算シート【計画用】'!AP714,"")</f>
        <v>0</v>
      </c>
      <c r="AQ714" s="1" t="str">
        <f>+IF('（別紙１）原油換算シート【計画用】'!AQ714&lt;&gt;"",'（別紙１）原油換算シート【計画用】'!AQ714,"")</f>
        <v/>
      </c>
    </row>
    <row r="715" spans="39:43">
      <c r="AM715" s="40">
        <f>+IF('（別紙１）原油換算シート【計画用】'!AM715&lt;&gt;"",'（別紙１）原油換算シート【計画用】'!AM715,"")</f>
        <v>701</v>
      </c>
      <c r="AN715" s="40" t="str">
        <f>+IF('（別紙１）原油換算シート【計画用】'!AN715&lt;&gt;"",'（別紙１）原油換算シート【計画用】'!AN715,"")</f>
        <v>A0311</v>
      </c>
      <c r="AO715" s="64" t="str">
        <f>+IF('（別紙１）原油換算シート【計画用】'!AO715&lt;&gt;"",'（別紙１）原油換算シート【計画用】'!AO715,"")</f>
        <v>(株)ハルエネメニューB</v>
      </c>
      <c r="AP715" s="65">
        <f>+IF('（別紙１）原油換算シート【計画用】'!AP715&lt;&gt;"",'（別紙１）原油換算シート【計画用】'!AP715,"")</f>
        <v>0</v>
      </c>
      <c r="AQ715" s="1" t="str">
        <f>+IF('（別紙１）原油換算シート【計画用】'!AQ715&lt;&gt;"",'（別紙１）原油換算シート【計画用】'!AQ715,"")</f>
        <v>※</v>
      </c>
    </row>
    <row r="716" spans="39:43">
      <c r="AM716" s="40">
        <f>+IF('（別紙１）原油換算シート【計画用】'!AM716&lt;&gt;"",'（別紙１）原油換算シート【計画用】'!AM716,"")</f>
        <v>702</v>
      </c>
      <c r="AN716" s="40" t="str">
        <f>+IF('（別紙１）原油換算シート【計画用】'!AN716&lt;&gt;"",'（別紙１）原油換算シート【計画用】'!AN716,"")</f>
        <v>A0311</v>
      </c>
      <c r="AO716" s="64" t="str">
        <f>+IF('（別紙１）原油換算シート【計画用】'!AO716&lt;&gt;"",'（別紙１）原油換算シート【計画用】'!AO716,"")</f>
        <v>(株)ハルエネメニューC(残差)</v>
      </c>
      <c r="AP716" s="65">
        <f>+IF('（別紙１）原油換算シート【計画用】'!AP716&lt;&gt;"",'（別紙１）原油換算シート【計画用】'!AP716,"")</f>
        <v>3.5300000000000002E-4</v>
      </c>
      <c r="AQ716" s="1" t="str">
        <f>+IF('（別紙１）原油換算シート【計画用】'!AQ716&lt;&gt;"",'（別紙１）原油換算シート【計画用】'!AQ716,"")</f>
        <v/>
      </c>
    </row>
    <row r="717" spans="39:43">
      <c r="AM717" s="40">
        <f>+IF('（別紙１）原油換算シート【計画用】'!AM717&lt;&gt;"",'（別紙１）原油換算シート【計画用】'!AM717,"")</f>
        <v>703</v>
      </c>
      <c r="AN717" s="40" t="str">
        <f>+IF('（別紙１）原油換算シート【計画用】'!AN717&lt;&gt;"",'（別紙１）原油換算シート【計画用】'!AN717,"")</f>
        <v>A0311</v>
      </c>
      <c r="AO717" s="64" t="str">
        <f>+IF('（別紙１）原油換算シート【計画用】'!AO717&lt;&gt;"",'（別紙１）原油換算シート【計画用】'!AO717,"")</f>
        <v>(株)ハルエネ(参考値)事業者全体</v>
      </c>
      <c r="AP717" s="65">
        <f>+IF('（別紙１）原油換算シート【計画用】'!AP717&lt;&gt;"",'（別紙１）原油換算シート【計画用】'!AP717,"")</f>
        <v>3.5300000000000002E-4</v>
      </c>
      <c r="AQ717" s="1" t="str">
        <f>+IF('（別紙１）原油換算シート【計画用】'!AQ717&lt;&gt;"",'（別紙１）原油換算シート【計画用】'!AQ717,"")</f>
        <v/>
      </c>
    </row>
    <row r="718" spans="39:43">
      <c r="AM718" s="40">
        <f>+IF('（別紙１）原油換算シート【計画用】'!AM718&lt;&gt;"",'（別紙１）原油換算シート【計画用】'!AM718,"")</f>
        <v>704</v>
      </c>
      <c r="AN718" s="40" t="str">
        <f>+IF('（別紙１）原油換算シート【計画用】'!AN718&lt;&gt;"",'（別紙１）原油換算シート【計画用】'!AN718,"")</f>
        <v>A0314</v>
      </c>
      <c r="AO718" s="64" t="str">
        <f>+IF('（別紙１）原油換算シート【計画用】'!AO718&lt;&gt;"",'（別紙１）原油換算シート【計画用】'!AO718,"")</f>
        <v>(株)ビビット</v>
      </c>
      <c r="AP718" s="65">
        <f>+IF('（別紙１）原油換算シート【計画用】'!AP718&lt;&gt;"",'（別紙１）原油換算シート【計画用】'!AP718,"")</f>
        <v>4.3300000000000001E-4</v>
      </c>
      <c r="AQ718" s="1" t="str">
        <f>+IF('（別紙１）原油換算シート【計画用】'!AQ718&lt;&gt;"",'（別紙１）原油換算シート【計画用】'!AQ718,"")</f>
        <v/>
      </c>
    </row>
    <row r="719" spans="39:43">
      <c r="AM719" s="40">
        <f>+IF('（別紙１）原油換算シート【計画用】'!AM719&lt;&gt;"",'（別紙１）原油換算シート【計画用】'!AM719,"")</f>
        <v>705</v>
      </c>
      <c r="AN719" s="40" t="str">
        <f>+IF('（別紙１）原油換算シート【計画用】'!AN719&lt;&gt;"",'（別紙１）原油換算シート【計画用】'!AN719,"")</f>
        <v>A0315</v>
      </c>
      <c r="AO719" s="64" t="str">
        <f>+IF('（別紙１）原油換算シート【計画用】'!AO719&lt;&gt;"",'（別紙１）原油換算シート【計画用】'!AO719,"")</f>
        <v>(株)おおた電力</v>
      </c>
      <c r="AP719" s="65">
        <f>+IF('（別紙１）原油換算シート【計画用】'!AP719&lt;&gt;"",'（別紙１）原油換算シート【計画用】'!AP719,"")</f>
        <v>4.1899999999999999E-4</v>
      </c>
      <c r="AQ719" s="1" t="str">
        <f>+IF('（別紙１）原油換算シート【計画用】'!AQ719&lt;&gt;"",'（別紙１）原油換算シート【計画用】'!AQ719,"")</f>
        <v/>
      </c>
    </row>
    <row r="720" spans="39:43">
      <c r="AM720" s="40">
        <f>+IF('（別紙１）原油換算シート【計画用】'!AM720&lt;&gt;"",'（別紙１）原油換算シート【計画用】'!AM720,"")</f>
        <v>706</v>
      </c>
      <c r="AN720" s="40" t="str">
        <f>+IF('（別紙１）原油換算シート【計画用】'!AN720&lt;&gt;"",'（別紙１）原油換算シート【計画用】'!AN720,"")</f>
        <v>A0317</v>
      </c>
      <c r="AO720" s="64" t="str">
        <f>+IF('（別紙１）原油換算シート【計画用】'!AO720&lt;&gt;"",'（別紙１）原油換算シート【計画用】'!AO720,"")</f>
        <v>伊藤忠プランテック(株)</v>
      </c>
      <c r="AP720" s="65">
        <f>+IF('（別紙１）原油換算シート【計画用】'!AP720&lt;&gt;"",'（別紙１）原油換算シート【計画用】'!AP720,"")</f>
        <v>6.2299999999999996E-4</v>
      </c>
      <c r="AQ720" s="1" t="str">
        <f>+IF('（別紙１）原油換算シート【計画用】'!AQ720&lt;&gt;"",'（別紙１）原油換算シート【計画用】'!AQ720,"")</f>
        <v/>
      </c>
    </row>
    <row r="721" spans="39:43">
      <c r="AM721" s="40">
        <f>+IF('（別紙１）原油換算シート【計画用】'!AM721&lt;&gt;"",'（別紙１）原油換算シート【計画用】'!AM721,"")</f>
        <v>707</v>
      </c>
      <c r="AN721" s="40" t="str">
        <f>+IF('（別紙１）原油換算シート【計画用】'!AN721&lt;&gt;"",'（別紙１）原油換算シート【計画用】'!AN721,"")</f>
        <v>A0318</v>
      </c>
      <c r="AO721" s="64" t="str">
        <f>+IF('（別紙１）原油換算シート【計画用】'!AO721&lt;&gt;"",'（別紙１）原油換算シート【計画用】'!AO721,"")</f>
        <v>(株)オカモト</v>
      </c>
      <c r="AP721" s="65">
        <f>+IF('（別紙１）原油換算シート【計画用】'!AP721&lt;&gt;"",'（別紙１）原油換算シート【計画用】'!AP721,"")</f>
        <v>6.4599999999999998E-4</v>
      </c>
      <c r="AQ721" s="1" t="str">
        <f>+IF('（別紙１）原油換算シート【計画用】'!AQ721&lt;&gt;"",'（別紙１）原油換算シート【計画用】'!AQ721,"")</f>
        <v/>
      </c>
    </row>
    <row r="722" spans="39:43">
      <c r="AM722" s="40">
        <f>+IF('（別紙１）原油換算シート【計画用】'!AM722&lt;&gt;"",'（別紙１）原油換算シート【計画用】'!AM722,"")</f>
        <v>708</v>
      </c>
      <c r="AN722" s="40" t="str">
        <f>+IF('（別紙１）原油換算シート【計画用】'!AN722&lt;&gt;"",'（別紙１）原油換算シート【計画用】'!AN722,"")</f>
        <v>A0323</v>
      </c>
      <c r="AO722" s="64" t="str">
        <f>+IF('（別紙１）原油換算シート【計画用】'!AO722&lt;&gt;"",'（別紙１）原油換算シート【計画用】'!AO722,"")</f>
        <v>キタコー(株)</v>
      </c>
      <c r="AP722" s="65">
        <f>+IF('（別紙１）原油換算シート【計画用】'!AP722&lt;&gt;"",'（別紙１）原油換算シート【計画用】'!AP722,"")</f>
        <v>4.0200000000000001E-4</v>
      </c>
      <c r="AQ722" s="1" t="str">
        <f>+IF('（別紙１）原油換算シート【計画用】'!AQ722&lt;&gt;"",'（別紙１）原油換算シート【計画用】'!AQ722,"")</f>
        <v/>
      </c>
    </row>
    <row r="723" spans="39:43">
      <c r="AM723" s="40">
        <f>+IF('（別紙１）原油換算シート【計画用】'!AM723&lt;&gt;"",'（別紙１）原油換算シート【計画用】'!AM723,"")</f>
        <v>709</v>
      </c>
      <c r="AN723" s="40" t="str">
        <f>+IF('（別紙１）原油換算シート【計画用】'!AN723&lt;&gt;"",'（別紙１）原油換算シート【計画用】'!AN723,"")</f>
        <v>A0330</v>
      </c>
      <c r="AO723" s="64" t="str">
        <f>+IF('（別紙１）原油換算シート【計画用】'!AO723&lt;&gt;"",'（別紙１）原油換算シート【計画用】'!AO723,"")</f>
        <v>香川電力(株)　メニューA</v>
      </c>
      <c r="AP723" s="65">
        <f>+IF('（別紙１）原油換算シート【計画用】'!AP723&lt;&gt;"",'（別紙１）原油換算シート【計画用】'!AP723,"")</f>
        <v>0</v>
      </c>
      <c r="AQ723" s="1" t="str">
        <f>+IF('（別紙１）原油換算シート【計画用】'!AQ723&lt;&gt;"",'（別紙１）原油換算シート【計画用】'!AQ723,"")</f>
        <v/>
      </c>
    </row>
    <row r="724" spans="39:43">
      <c r="AM724" s="40">
        <f>+IF('（別紙１）原油換算シート【計画用】'!AM724&lt;&gt;"",'（別紙１）原油換算シート【計画用】'!AM724,"")</f>
        <v>710</v>
      </c>
      <c r="AN724" s="40" t="str">
        <f>+IF('（別紙１）原油換算シート【計画用】'!AN724&lt;&gt;"",'（別紙１）原油換算シート【計画用】'!AN724,"")</f>
        <v>A0330</v>
      </c>
      <c r="AO724" s="64" t="str">
        <f>+IF('（別紙１）原油換算シート【計画用】'!AO724&lt;&gt;"",'（別紙１）原油換算シート【計画用】'!AO724,"")</f>
        <v>香川電力(株)　メニューB</v>
      </c>
      <c r="AP724" s="65">
        <f>+IF('（別紙１）原油換算シート【計画用】'!AP724&lt;&gt;"",'（別紙１）原油換算シート【計画用】'!AP724,"")</f>
        <v>1.84E-4</v>
      </c>
      <c r="AQ724" s="1" t="str">
        <f>+IF('（別紙１）原油換算シート【計画用】'!AQ724&lt;&gt;"",'（別紙１）原油換算シート【計画用】'!AQ724,"")</f>
        <v/>
      </c>
    </row>
    <row r="725" spans="39:43">
      <c r="AM725" s="40">
        <f>+IF('（別紙１）原油換算シート【計画用】'!AM725&lt;&gt;"",'（別紙１）原油換算シート【計画用】'!AM725,"")</f>
        <v>711</v>
      </c>
      <c r="AN725" s="40" t="str">
        <f>+IF('（別紙１）原油換算シート【計画用】'!AN725&lt;&gt;"",'（別紙１）原油換算シート【計画用】'!AN725,"")</f>
        <v>A0330</v>
      </c>
      <c r="AO725" s="64" t="str">
        <f>+IF('（別紙１）原油換算シート【計画用】'!AO725&lt;&gt;"",'（別紙１）原油換算シート【計画用】'!AO725,"")</f>
        <v>香川電力(株)　メニューC</v>
      </c>
      <c r="AP725" s="65">
        <f>+IF('（別紙１）原油換算シート【計画用】'!AP725&lt;&gt;"",'（別紙１）原油換算シート【計画用】'!AP725,"")</f>
        <v>3.1199999999999999E-4</v>
      </c>
      <c r="AQ725" s="1" t="str">
        <f>+IF('（別紙１）原油換算シート【計画用】'!AQ725&lt;&gt;"",'（別紙１）原油換算シート【計画用】'!AQ725,"")</f>
        <v/>
      </c>
    </row>
    <row r="726" spans="39:43">
      <c r="AM726" s="40">
        <f>+IF('（別紙１）原油換算シート【計画用】'!AM726&lt;&gt;"",'（別紙１）原油換算シート【計画用】'!AM726,"")</f>
        <v>712</v>
      </c>
      <c r="AN726" s="40" t="str">
        <f>+IF('（別紙１）原油換算シート【計画用】'!AN726&lt;&gt;"",'（別紙１）原油換算シート【計画用】'!AN726,"")</f>
        <v>A0330</v>
      </c>
      <c r="AO726" s="64" t="str">
        <f>+IF('（別紙１）原油換算シート【計画用】'!AO726&lt;&gt;"",'（別紙１）原油換算シート【計画用】'!AO726,"")</f>
        <v>香川電力(株)　メニューD(残差)</v>
      </c>
      <c r="AP726" s="65">
        <f>+IF('（別紙１）原油換算シート【計画用】'!AP726&lt;&gt;"",'（別紙１）原油換算シート【計画用】'!AP726,"")</f>
        <v>6.0599999999999998E-4</v>
      </c>
      <c r="AQ726" s="1" t="str">
        <f>+IF('（別紙１）原油換算シート【計画用】'!AQ726&lt;&gt;"",'（別紙１）原油換算シート【計画用】'!AQ726,"")</f>
        <v/>
      </c>
    </row>
    <row r="727" spans="39:43">
      <c r="AM727" s="40">
        <f>+IF('（別紙１）原油換算シート【計画用】'!AM727&lt;&gt;"",'（別紙１）原油換算シート【計画用】'!AM727,"")</f>
        <v>713</v>
      </c>
      <c r="AN727" s="40" t="str">
        <f>+IF('（別紙１）原油換算シート【計画用】'!AN727&lt;&gt;"",'（別紙１）原油換算シート【計画用】'!AN727,"")</f>
        <v>A0330</v>
      </c>
      <c r="AO727" s="64" t="str">
        <f>+IF('（別紙１）原油換算シート【計画用】'!AO727&lt;&gt;"",'（別紙１）原油換算シート【計画用】'!AO727,"")</f>
        <v>香川電力(株)　(参考値)事業者全体</v>
      </c>
      <c r="AP727" s="65">
        <f>+IF('（別紙１）原油換算シート【計画用】'!AP727&lt;&gt;"",'（別紙１）原油換算シート【計画用】'!AP727,"")</f>
        <v>5.9400000000000002E-4</v>
      </c>
      <c r="AQ727" s="1" t="str">
        <f>+IF('（別紙１）原油換算シート【計画用】'!AQ727&lt;&gt;"",'（別紙１）原油換算シート【計画用】'!AQ727,"")</f>
        <v/>
      </c>
    </row>
    <row r="728" spans="39:43">
      <c r="AM728" s="40">
        <f>+IF('（別紙１）原油換算シート【計画用】'!AM728&lt;&gt;"",'（別紙１）原油換算シート【計画用】'!AM728,"")</f>
        <v>714</v>
      </c>
      <c r="AN728" s="40" t="str">
        <f>+IF('（別紙１）原油換算シート【計画用】'!AN728&lt;&gt;"",'（別紙１）原油換算シート【計画用】'!AN728,"")</f>
        <v>A0332</v>
      </c>
      <c r="AO728" s="64" t="str">
        <f>+IF('（別紙１）原油換算シート【計画用】'!AO728&lt;&gt;"",'（別紙１）原油換算シート【計画用】'!AO728,"")</f>
        <v>(株)PinTメニューA</v>
      </c>
      <c r="AP728" s="65">
        <f>+IF('（別紙１）原油換算シート【計画用】'!AP728&lt;&gt;"",'（別紙１）原油換算シート【計画用】'!AP728,"")</f>
        <v>0</v>
      </c>
      <c r="AQ728" s="1" t="str">
        <f>+IF('（別紙１）原油換算シート【計画用】'!AQ728&lt;&gt;"",'（別紙１）原油換算シート【計画用】'!AQ728,"")</f>
        <v/>
      </c>
    </row>
    <row r="729" spans="39:43">
      <c r="AM729" s="40">
        <f>+IF('（別紙１）原油換算シート【計画用】'!AM729&lt;&gt;"",'（別紙１）原油換算シート【計画用】'!AM729,"")</f>
        <v>715</v>
      </c>
      <c r="AN729" s="40" t="str">
        <f>+IF('（別紙１）原油換算シート【計画用】'!AN729&lt;&gt;"",'（別紙１）原油換算シート【計画用】'!AN729,"")</f>
        <v>A0332</v>
      </c>
      <c r="AO729" s="64" t="str">
        <f>+IF('（別紙１）原油換算シート【計画用】'!AO729&lt;&gt;"",'（別紙１）原油換算シート【計画用】'!AO729,"")</f>
        <v>(株)PinTメニューB</v>
      </c>
      <c r="AP729" s="65">
        <f>+IF('（別紙１）原油換算シート【計画用】'!AP729&lt;&gt;"",'（別紙１）原油換算シート【計画用】'!AP729,"")</f>
        <v>0</v>
      </c>
      <c r="AQ729" s="1" t="str">
        <f>+IF('（別紙１）原油換算シート【計画用】'!AQ729&lt;&gt;"",'（別紙１）原油換算シート【計画用】'!AQ729,"")</f>
        <v/>
      </c>
    </row>
    <row r="730" spans="39:43">
      <c r="AM730" s="40">
        <f>+IF('（別紙１）原油換算シート【計画用】'!AM730&lt;&gt;"",'（別紙１）原油換算シート【計画用】'!AM730,"")</f>
        <v>716</v>
      </c>
      <c r="AN730" s="40" t="str">
        <f>+IF('（別紙１）原油換算シート【計画用】'!AN730&lt;&gt;"",'（別紙１）原油換算シート【計画用】'!AN730,"")</f>
        <v>A0332</v>
      </c>
      <c r="AO730" s="64" t="str">
        <f>+IF('（別紙１）原油換算シート【計画用】'!AO730&lt;&gt;"",'（別紙１）原油換算シート【計画用】'!AO730,"")</f>
        <v>(株)PinTメニューC(残差)</v>
      </c>
      <c r="AP730" s="65">
        <f>+IF('（別紙１）原油換算シート【計画用】'!AP730&lt;&gt;"",'（別紙１）原油換算シート【計画用】'!AP730,"")</f>
        <v>4.0499999999999998E-4</v>
      </c>
      <c r="AQ730" s="1" t="str">
        <f>+IF('（別紙１）原油換算シート【計画用】'!AQ730&lt;&gt;"",'（別紙１）原油換算シート【計画用】'!AQ730,"")</f>
        <v/>
      </c>
    </row>
    <row r="731" spans="39:43">
      <c r="AM731" s="40">
        <f>+IF('（別紙１）原油換算シート【計画用】'!AM731&lt;&gt;"",'（別紙１）原油換算シート【計画用】'!AM731,"")</f>
        <v>717</v>
      </c>
      <c r="AN731" s="40" t="str">
        <f>+IF('（別紙１）原油換算シート【計画用】'!AN731&lt;&gt;"",'（別紙１）原油換算シート【計画用】'!AN731,"")</f>
        <v>A0332</v>
      </c>
      <c r="AO731" s="64" t="str">
        <f>+IF('（別紙１）原油換算シート【計画用】'!AO731&lt;&gt;"",'（別紙１）原油換算シート【計画用】'!AO731,"")</f>
        <v>(株)PinT(参考値)事業者全体</v>
      </c>
      <c r="AP731" s="65">
        <f>+IF('（別紙１）原油換算シート【計画用】'!AP731&lt;&gt;"",'（別紙１）原油換算シート【計画用】'!AP731,"")</f>
        <v>4.0000000000000002E-4</v>
      </c>
      <c r="AQ731" s="1" t="str">
        <f>+IF('（別紙１）原油換算シート【計画用】'!AQ731&lt;&gt;"",'（別紙１）原油換算シート【計画用】'!AQ731,"")</f>
        <v/>
      </c>
    </row>
    <row r="732" spans="39:43">
      <c r="AM732" s="40">
        <f>+IF('（別紙１）原油換算シート【計画用】'!AM732&lt;&gt;"",'（別紙１）原油換算シート【計画用】'!AM732,"")</f>
        <v>718</v>
      </c>
      <c r="AN732" s="40" t="str">
        <f>+IF('（別紙１）原油換算シート【計画用】'!AN732&lt;&gt;"",'（別紙１）原油換算シート【計画用】'!AN732,"")</f>
        <v>A0336</v>
      </c>
      <c r="AO732" s="64" t="str">
        <f>+IF('（別紙１）原油換算シート【計画用】'!AO732&lt;&gt;"",'（別紙１）原油換算シート【計画用】'!AO732,"")</f>
        <v>(株)沖縄ガスニューパワーメニューA</v>
      </c>
      <c r="AP732" s="65">
        <f>+IF('（別紙１）原油換算シート【計画用】'!AP732&lt;&gt;"",'（別紙１）原油換算シート【計画用】'!AP732,"")</f>
        <v>0</v>
      </c>
      <c r="AQ732" s="1" t="str">
        <f>+IF('（別紙１）原油換算シート【計画用】'!AQ732&lt;&gt;"",'（別紙１）原油換算シート【計画用】'!AQ732,"")</f>
        <v/>
      </c>
    </row>
    <row r="733" spans="39:43">
      <c r="AM733" s="40">
        <f>+IF('（別紙１）原油換算シート【計画用】'!AM733&lt;&gt;"",'（別紙１）原油換算シート【計画用】'!AM733,"")</f>
        <v>719</v>
      </c>
      <c r="AN733" s="40" t="str">
        <f>+IF('（別紙１）原油換算シート【計画用】'!AN733&lt;&gt;"",'（別紙１）原油換算シート【計画用】'!AN733,"")</f>
        <v>A0336</v>
      </c>
      <c r="AO733" s="64" t="str">
        <f>+IF('（別紙１）原油換算シート【計画用】'!AO733&lt;&gt;"",'（別紙１）原油換算シート【計画用】'!AO733,"")</f>
        <v>(株)沖縄ガスニューパワーメニューB(残差)</v>
      </c>
      <c r="AP733" s="65">
        <f>+IF('（別紙１）原油換算シート【計画用】'!AP733&lt;&gt;"",'（別紙１）原油換算シート【計画用】'!AP733,"")</f>
        <v>5.4799999999999998E-4</v>
      </c>
      <c r="AQ733" s="1" t="str">
        <f>+IF('（別紙１）原油換算シート【計画用】'!AQ733&lt;&gt;"",'（別紙１）原油換算シート【計画用】'!AQ733,"")</f>
        <v/>
      </c>
    </row>
    <row r="734" spans="39:43">
      <c r="AM734" s="40">
        <f>+IF('（別紙１）原油換算シート【計画用】'!AM734&lt;&gt;"",'（別紙１）原油換算シート【計画用】'!AM734,"")</f>
        <v>720</v>
      </c>
      <c r="AN734" s="40" t="str">
        <f>+IF('（別紙１）原油換算シート【計画用】'!AN734&lt;&gt;"",'（別紙１）原油換算シート【計画用】'!AN734,"")</f>
        <v>A0336</v>
      </c>
      <c r="AO734" s="64" t="str">
        <f>+IF('（別紙１）原油換算シート【計画用】'!AO734&lt;&gt;"",'（別紙１）原油換算シート【計画用】'!AO734,"")</f>
        <v>(株)沖縄ガスニューパワー(参考値)事業者全体</v>
      </c>
      <c r="AP734" s="65">
        <f>+IF('（別紙１）原油換算シート【計画用】'!AP734&lt;&gt;"",'（別紙１）原油換算シート【計画用】'!AP734,"")</f>
        <v>4.7800000000000002E-4</v>
      </c>
      <c r="AQ734" s="1" t="str">
        <f>+IF('（別紙１）原油換算シート【計画用】'!AQ734&lt;&gt;"",'（別紙１）原油換算シート【計画用】'!AQ734,"")</f>
        <v/>
      </c>
    </row>
    <row r="735" spans="39:43">
      <c r="AM735" s="40">
        <f>+IF('（別紙１）原油換算シート【計画用】'!AM735&lt;&gt;"",'（別紙１）原油換算シート【計画用】'!AM735,"")</f>
        <v>721</v>
      </c>
      <c r="AN735" s="40" t="str">
        <f>+IF('（別紙１）原油換算シート【計画用】'!AN735&lt;&gt;"",'（別紙１）原油換算シート【計画用】'!AN735,"")</f>
        <v>A0337</v>
      </c>
      <c r="AO735" s="64" t="str">
        <f>+IF('（別紙１）原油換算シート【計画用】'!AO735&lt;&gt;"",'（別紙１）原油換算シート【計画用】'!AO735,"")</f>
        <v>諏訪瓦斯(株)</v>
      </c>
      <c r="AP735" s="65">
        <f>+IF('（別紙１）原油換算シート【計画用】'!AP735&lt;&gt;"",'（別紙１）原油換算シート【計画用】'!AP735,"")</f>
        <v>4.1899999999999999E-4</v>
      </c>
      <c r="AQ735" s="1" t="str">
        <f>+IF('（別紙１）原油換算シート【計画用】'!AQ735&lt;&gt;"",'（別紙１）原油換算シート【計画用】'!AQ735,"")</f>
        <v/>
      </c>
    </row>
    <row r="736" spans="39:43">
      <c r="AM736" s="40">
        <f>+IF('（別紙１）原油換算シート【計画用】'!AM736&lt;&gt;"",'（別紙１）原油換算シート【計画用】'!AM736,"")</f>
        <v>722</v>
      </c>
      <c r="AN736" s="40" t="str">
        <f>+IF('（別紙１）原油換算シート【計画用】'!AN736&lt;&gt;"",'（別紙１）原油換算シート【計画用】'!AN736,"")</f>
        <v>A0338</v>
      </c>
      <c r="AO736" s="64" t="str">
        <f>+IF('（別紙１）原油換算シート【計画用】'!AO736&lt;&gt;"",'（別紙１）原油換算シート【計画用】'!AO736,"")</f>
        <v>エッセンシャルエナジー(株)</v>
      </c>
      <c r="AP736" s="65">
        <f>+IF('（別紙１）原油換算シート【計画用】'!AP736&lt;&gt;"",'（別紙１）原油換算シート【計画用】'!AP736,"")</f>
        <v>5.9400000000000002E-4</v>
      </c>
      <c r="AQ736" s="1" t="str">
        <f>+IF('（別紙１）原油換算シート【計画用】'!AQ736&lt;&gt;"",'（別紙１）原油換算シート【計画用】'!AQ736,"")</f>
        <v/>
      </c>
    </row>
    <row r="737" spans="39:43">
      <c r="AM737" s="40">
        <f>+IF('（別紙１）原油換算シート【計画用】'!AM737&lt;&gt;"",'（別紙１）原油換算シート【計画用】'!AM737,"")</f>
        <v>723</v>
      </c>
      <c r="AN737" s="40" t="str">
        <f>+IF('（別紙１）原油換算シート【計画用】'!AN737&lt;&gt;"",'（別紙１）原油換算シート【計画用】'!AN737,"")</f>
        <v>A0342</v>
      </c>
      <c r="AO737" s="64" t="str">
        <f>+IF('（別紙１）原油換算シート【計画用】'!AO737&lt;&gt;"",'（別紙１）原油換算シート【計画用】'!AO737,"")</f>
        <v>(株)いちき串木野電力</v>
      </c>
      <c r="AP737" s="65">
        <f>+IF('（別紙１）原油換算シート【計画用】'!AP737&lt;&gt;"",'（別紙１）原油換算シート【計画用】'!AP737,"")</f>
        <v>2.99E-4</v>
      </c>
      <c r="AQ737" s="1" t="str">
        <f>+IF('（別紙１）原油換算シート【計画用】'!AQ737&lt;&gt;"",'（別紙１）原油換算シート【計画用】'!AQ737,"")</f>
        <v/>
      </c>
    </row>
    <row r="738" spans="39:43">
      <c r="AM738" s="40">
        <f>+IF('（別紙１）原油換算シート【計画用】'!AM738&lt;&gt;"",'（別紙１）原油換算シート【計画用】'!AM738,"")</f>
        <v>724</v>
      </c>
      <c r="AN738" s="40" t="str">
        <f>+IF('（別紙１）原油換算シート【計画用】'!AN738&lt;&gt;"",'（別紙１）原油換算シート【計画用】'!AN738,"")</f>
        <v>A0343</v>
      </c>
      <c r="AO738" s="64" t="str">
        <f>+IF('（別紙１）原油換算シート【計画用】'!AO738&lt;&gt;"",'（別紙１）原油換算シート【計画用】'!AO738,"")</f>
        <v>(株)クローバー・テクノロジーズ</v>
      </c>
      <c r="AP738" s="65">
        <f>+IF('（別紙１）原油換算シート【計画用】'!AP738&lt;&gt;"",'（別紙１）原油換算シート【計画用】'!AP738,"")</f>
        <v>5.7399999999999997E-4</v>
      </c>
      <c r="AQ738" s="1" t="str">
        <f>+IF('（別紙１）原油換算シート【計画用】'!AQ738&lt;&gt;"",'（別紙１）原油換算シート【計画用】'!AQ738,"")</f>
        <v/>
      </c>
    </row>
    <row r="739" spans="39:43">
      <c r="AM739" s="40">
        <f>+IF('（別紙１）原油換算シート【計画用】'!AM739&lt;&gt;"",'（別紙１）原油換算シート【計画用】'!AM739,"")</f>
        <v>725</v>
      </c>
      <c r="AN739" s="40" t="str">
        <f>+IF('（別紙１）原油換算シート【計画用】'!AN739&lt;&gt;"",'（別紙１）原油換算シート【計画用】'!AN739,"")</f>
        <v>A0344</v>
      </c>
      <c r="AO739" s="64" t="str">
        <f>+IF('（別紙１）原油換算シート【計画用】'!AO739&lt;&gt;"",'（別紙１）原油換算シート【計画用】'!AO739,"")</f>
        <v>西武ガス(株)</v>
      </c>
      <c r="AP739" s="65">
        <f>+IF('（別紙１）原油換算シート【計画用】'!AP739&lt;&gt;"",'（別紙１）原油換算シート【計画用】'!AP739,"")</f>
        <v>4.1899999999999999E-4</v>
      </c>
      <c r="AQ739" s="1" t="str">
        <f>+IF('（別紙１）原油換算シート【計画用】'!AQ739&lt;&gt;"",'（別紙１）原油換算シート【計画用】'!AQ739,"")</f>
        <v/>
      </c>
    </row>
    <row r="740" spans="39:43">
      <c r="AM740" s="40">
        <f>+IF('（別紙１）原油換算シート【計画用】'!AM740&lt;&gt;"",'（別紙１）原油換算シート【計画用】'!AM740,"")</f>
        <v>726</v>
      </c>
      <c r="AN740" s="40" t="str">
        <f>+IF('（別紙１）原油換算シート【計画用】'!AN740&lt;&gt;"",'（別紙１）原油換算シート【計画用】'!AN740,"")</f>
        <v>A0345</v>
      </c>
      <c r="AO740" s="64" t="str">
        <f>+IF('（別紙１）原油換算シート【計画用】'!AO740&lt;&gt;"",'（別紙１）原油換算シート【計画用】'!AO740,"")</f>
        <v>松本ガス(株)メニューA</v>
      </c>
      <c r="AP740" s="65">
        <f>+IF('（別紙１）原油換算シート【計画用】'!AP740&lt;&gt;"",'（別紙１）原油換算シート【計画用】'!AP740,"")</f>
        <v>0</v>
      </c>
      <c r="AQ740" s="1" t="str">
        <f>+IF('（別紙１）原油換算シート【計画用】'!AQ740&lt;&gt;"",'（別紙１）原油換算シート【計画用】'!AQ740,"")</f>
        <v/>
      </c>
    </row>
    <row r="741" spans="39:43">
      <c r="AM741" s="40">
        <f>+IF('（別紙１）原油換算シート【計画用】'!AM741&lt;&gt;"",'（別紙１）原油換算シート【計画用】'!AM741,"")</f>
        <v>727</v>
      </c>
      <c r="AN741" s="40" t="str">
        <f>+IF('（別紙１）原油換算シート【計画用】'!AN741&lt;&gt;"",'（別紙１）原油換算シート【計画用】'!AN741,"")</f>
        <v>A0345</v>
      </c>
      <c r="AO741" s="64" t="str">
        <f>+IF('（別紙１）原油換算シート【計画用】'!AO741&lt;&gt;"",'（別紙１）原油換算シート【計画用】'!AO741,"")</f>
        <v>松本ガス(株)メニューB(残差)</v>
      </c>
      <c r="AP741" s="65">
        <f>+IF('（別紙１）原油換算シート【計画用】'!AP741&lt;&gt;"",'（別紙１）原油換算シート【計画用】'!AP741,"")</f>
        <v>4.3399999999999998E-4</v>
      </c>
      <c r="AQ741" s="1" t="str">
        <f>+IF('（別紙１）原油換算シート【計画用】'!AQ741&lt;&gt;"",'（別紙１）原油換算シート【計画用】'!AQ741,"")</f>
        <v/>
      </c>
    </row>
    <row r="742" spans="39:43">
      <c r="AM742" s="40">
        <f>+IF('（別紙１）原油換算シート【計画用】'!AM742&lt;&gt;"",'（別紙１）原油換算シート【計画用】'!AM742,"")</f>
        <v>728</v>
      </c>
      <c r="AN742" s="40" t="str">
        <f>+IF('（別紙１）原油換算シート【計画用】'!AN742&lt;&gt;"",'（別紙１）原油換算シート【計画用】'!AN742,"")</f>
        <v>A0345</v>
      </c>
      <c r="AO742" s="64" t="str">
        <f>+IF('（別紙１）原油換算シート【計画用】'!AO742&lt;&gt;"",'（別紙１）原油換算シート【計画用】'!AO742,"")</f>
        <v>松本ガス(株)(参考値)事業者全体</v>
      </c>
      <c r="AP742" s="65">
        <f>+IF('（別紙１）原油換算シート【計画用】'!AP742&lt;&gt;"",'（別紙１）原油換算シート【計画用】'!AP742,"")</f>
        <v>3.4000000000000002E-4</v>
      </c>
      <c r="AQ742" s="1" t="str">
        <f>+IF('（別紙１）原油換算シート【計画用】'!AQ742&lt;&gt;"",'（別紙１）原油換算シート【計画用】'!AQ742,"")</f>
        <v/>
      </c>
    </row>
    <row r="743" spans="39:43">
      <c r="AM743" s="40">
        <f>+IF('（別紙１）原油換算シート【計画用】'!AM743&lt;&gt;"",'（別紙１）原油換算シート【計画用】'!AM743,"")</f>
        <v>729</v>
      </c>
      <c r="AN743" s="40" t="str">
        <f>+IF('（別紙１）原油換算シート【計画用】'!AN743&lt;&gt;"",'（別紙１）原油換算シート【計画用】'!AN743,"")</f>
        <v>A0348</v>
      </c>
      <c r="AO743" s="64" t="str">
        <f>+IF('（別紙１）原油換算シート【計画用】'!AO743&lt;&gt;"",'（別紙１）原油換算シート【計画用】'!AO743,"")</f>
        <v>南部だんだんエナジー(株)</v>
      </c>
      <c r="AP743" s="65">
        <f>+IF('（別紙１）原油換算シート【計画用】'!AP743&lt;&gt;"",'（別紙１）原油換算シート【計画用】'!AP743,"")</f>
        <v>4.7800000000000002E-4</v>
      </c>
      <c r="AQ743" s="1" t="str">
        <f>+IF('（別紙１）原油換算シート【計画用】'!AQ743&lt;&gt;"",'（別紙１）原油換算シート【計画用】'!AQ743,"")</f>
        <v/>
      </c>
    </row>
    <row r="744" spans="39:43">
      <c r="AM744" s="40">
        <f>+IF('（別紙１）原油換算シート【計画用】'!AM744&lt;&gt;"",'（別紙１）原油換算シート【計画用】'!AM744,"")</f>
        <v>730</v>
      </c>
      <c r="AN744" s="40" t="str">
        <f>+IF('（別紙１）原油換算シート【計画用】'!AN744&lt;&gt;"",'（別紙１）原油換算シート【計画用】'!AN744,"")</f>
        <v>A0349</v>
      </c>
      <c r="AO744" s="64" t="str">
        <f>+IF('（別紙１）原油換算シート【計画用】'!AO744&lt;&gt;"",'（別紙１）原油換算シート【計画用】'!AO744,"")</f>
        <v>(株)エフエネ</v>
      </c>
      <c r="AP744" s="65">
        <f>+IF('（別紙１）原油換算シート【計画用】'!AP744&lt;&gt;"",'（別紙１）原油換算シート【計画用】'!AP744,"")</f>
        <v>5.6499999999999996E-4</v>
      </c>
      <c r="AQ744" s="1" t="str">
        <f>+IF('（別紙１）原油換算シート【計画用】'!AQ744&lt;&gt;"",'（別紙１）原油換算シート【計画用】'!AQ744,"")</f>
        <v/>
      </c>
    </row>
    <row r="745" spans="39:43">
      <c r="AM745" s="40">
        <f>+IF('（別紙１）原油換算シート【計画用】'!AM745&lt;&gt;"",'（別紙１）原油換算シート【計画用】'!AM745,"")</f>
        <v>731</v>
      </c>
      <c r="AN745" s="40" t="str">
        <f>+IF('（別紙１）原油換算シート【計画用】'!AN745&lt;&gt;"",'（別紙１）原油換算シート【計画用】'!AN745,"")</f>
        <v>A0350</v>
      </c>
      <c r="AO745" s="64" t="str">
        <f>+IF('（別紙１）原油換算シート【計画用】'!AO745&lt;&gt;"",'（別紙１）原油換算シート【計画用】'!AO745,"")</f>
        <v>こなんウルトラパワー(株)</v>
      </c>
      <c r="AP745" s="65">
        <f>+IF('（別紙１）原油換算シート【計画用】'!AP745&lt;&gt;"",'（別紙１）原油換算シート【計画用】'!AP745,"")</f>
        <v>5.1800000000000001E-4</v>
      </c>
      <c r="AQ745" s="1" t="str">
        <f>+IF('（別紙１）原油換算シート【計画用】'!AQ745&lt;&gt;"",'（別紙１）原油換算シート【計画用】'!AQ745,"")</f>
        <v/>
      </c>
    </row>
    <row r="746" spans="39:43">
      <c r="AM746" s="40">
        <f>+IF('（別紙１）原油換算シート【計画用】'!AM746&lt;&gt;"",'（別紙１）原油換算シート【計画用】'!AM746,"")</f>
        <v>732</v>
      </c>
      <c r="AN746" s="40" t="str">
        <f>+IF('（別紙１）原油換算シート【計画用】'!AN746&lt;&gt;"",'（別紙１）原油換算シート【計画用】'!AN746,"")</f>
        <v>A0351</v>
      </c>
      <c r="AO746" s="64" t="str">
        <f>+IF('（別紙１）原油換算シート【計画用】'!AO746&lt;&gt;"",'（別紙１）原油換算シート【計画用】'!AO746,"")</f>
        <v>(株)CHIBAむつざわエナジー</v>
      </c>
      <c r="AP746" s="65">
        <f>+IF('（別紙１）原油換算シート【計画用】'!AP746&lt;&gt;"",'（別紙１）原油換算シート【計画用】'!AP746,"")</f>
        <v>3.9199999999999999E-4</v>
      </c>
      <c r="AQ746" s="1" t="str">
        <f>+IF('（別紙１）原油換算シート【計画用】'!AQ746&lt;&gt;"",'（別紙１）原油換算シート【計画用】'!AQ746,"")</f>
        <v/>
      </c>
    </row>
    <row r="747" spans="39:43">
      <c r="AM747" s="40">
        <f>+IF('（別紙１）原油換算シート【計画用】'!AM747&lt;&gt;"",'（別紙１）原油換算シート【計画用】'!AM747,"")</f>
        <v>733</v>
      </c>
      <c r="AN747" s="40" t="str">
        <f>+IF('（別紙１）原油換算シート【計画用】'!AN747&lt;&gt;"",'（別紙１）原油換算シート【計画用】'!AN747,"")</f>
        <v>A0352</v>
      </c>
      <c r="AO747" s="64" t="str">
        <f>+IF('（別紙１）原油換算シート【計画用】'!AO747&lt;&gt;"",'（別紙１）原油換算シート【計画用】'!AO747,"")</f>
        <v>(株)関西空調</v>
      </c>
      <c r="AP747" s="65">
        <f>+IF('（別紙１）原油換算シート【計画用】'!AP747&lt;&gt;"",'（別紙１）原油換算シート【計画用】'!AP747,"")</f>
        <v>5.6400000000000005E-4</v>
      </c>
      <c r="AQ747" s="1" t="str">
        <f>+IF('（別紙１）原油換算シート【計画用】'!AQ747&lt;&gt;"",'（別紙１）原油換算シート【計画用】'!AQ747,"")</f>
        <v/>
      </c>
    </row>
    <row r="748" spans="39:43">
      <c r="AM748" s="40">
        <f>+IF('（別紙１）原油換算シート【計画用】'!AM748&lt;&gt;"",'（別紙１）原油換算シート【計画用】'!AM748,"")</f>
        <v>734</v>
      </c>
      <c r="AN748" s="40" t="str">
        <f>+IF('（別紙１）原油換算シート【計画用】'!AN748&lt;&gt;"",'（別紙１）原油換算シート【計画用】'!AN748,"")</f>
        <v>A0353</v>
      </c>
      <c r="AO748" s="64" t="str">
        <f>+IF('（別紙１）原油換算シート【計画用】'!AO748&lt;&gt;"",'（別紙１）原油換算シート【計画用】'!AO748,"")</f>
        <v>奥出雲電力(株)</v>
      </c>
      <c r="AP748" s="65">
        <f>+IF('（別紙１）原油換算シート【計画用】'!AP748&lt;&gt;"",'（別紙１）原油換算シート【計画用】'!AP748,"")</f>
        <v>4.7800000000000002E-4</v>
      </c>
      <c r="AQ748" s="1" t="str">
        <f>+IF('（別紙１）原油換算シート【計画用】'!AQ748&lt;&gt;"",'（別紙１）原油換算シート【計画用】'!AQ748,"")</f>
        <v/>
      </c>
    </row>
    <row r="749" spans="39:43">
      <c r="AM749" s="40">
        <f>+IF('（別紙１）原油換算シート【計画用】'!AM749&lt;&gt;"",'（別紙１）原油換算シート【計画用】'!AM749,"")</f>
        <v>735</v>
      </c>
      <c r="AN749" s="40" t="str">
        <f>+IF('（別紙１）原油換算シート【計画用】'!AN749&lt;&gt;"",'（別紙１）原油換算シート【計画用】'!AN749,"")</f>
        <v>A0355</v>
      </c>
      <c r="AO749" s="64" t="str">
        <f>+IF('（別紙１）原油換算シート【計画用】'!AO749&lt;&gt;"",'（別紙１）原油換算シート【計画用】'!AO749,"")</f>
        <v>レジル(株)メニューA</v>
      </c>
      <c r="AP749" s="65">
        <f>+IF('（別紙１）原油換算シート【計画用】'!AP749&lt;&gt;"",'（別紙１）原油換算シート【計画用】'!AP749,"")</f>
        <v>0</v>
      </c>
      <c r="AQ749" s="1" t="str">
        <f>+IF('（別紙１）原油換算シート【計画用】'!AQ749&lt;&gt;"",'（別紙１）原油換算シート【計画用】'!AQ749,"")</f>
        <v/>
      </c>
    </row>
    <row r="750" spans="39:43">
      <c r="AM750" s="40">
        <f>+IF('（別紙１）原油換算シート【計画用】'!AM750&lt;&gt;"",'（別紙１）原油換算シート【計画用】'!AM750,"")</f>
        <v>736</v>
      </c>
      <c r="AN750" s="40" t="str">
        <f>+IF('（別紙１）原油換算シート【計画用】'!AN750&lt;&gt;"",'（別紙１）原油換算シート【計画用】'!AN750,"")</f>
        <v>A0355</v>
      </c>
      <c r="AO750" s="64" t="str">
        <f>+IF('（別紙１）原油換算シート【計画用】'!AO750&lt;&gt;"",'（別紙１）原油換算シート【計画用】'!AO750,"")</f>
        <v>レジル(株)メニューB</v>
      </c>
      <c r="AP750" s="65">
        <f>+IF('（別紙１）原油換算シート【計画用】'!AP750&lt;&gt;"",'（別紙１）原油換算シート【計画用】'!AP750,"")</f>
        <v>0</v>
      </c>
      <c r="AQ750" s="1" t="str">
        <f>+IF('（別紙１）原油換算シート【計画用】'!AQ750&lt;&gt;"",'（別紙１）原油換算シート【計画用】'!AQ750,"")</f>
        <v/>
      </c>
    </row>
    <row r="751" spans="39:43">
      <c r="AM751" s="40">
        <f>+IF('（別紙１）原油換算シート【計画用】'!AM751&lt;&gt;"",'（別紙１）原油換算シート【計画用】'!AM751,"")</f>
        <v>737</v>
      </c>
      <c r="AN751" s="40" t="str">
        <f>+IF('（別紙１）原油換算シート【計画用】'!AN751&lt;&gt;"",'（別紙１）原油換算シート【計画用】'!AN751,"")</f>
        <v>A0355</v>
      </c>
      <c r="AO751" s="64" t="str">
        <f>+IF('（別紙１）原油換算シート【計画用】'!AO751&lt;&gt;"",'（別紙１）原油換算シート【計画用】'!AO751,"")</f>
        <v>レジル(株)メニューC</v>
      </c>
      <c r="AP751" s="65">
        <f>+IF('（別紙１）原油換算シート【計画用】'!AP751&lt;&gt;"",'（別紙１）原油換算シート【計画用】'!AP751,"")</f>
        <v>0</v>
      </c>
      <c r="AQ751" s="1" t="str">
        <f>+IF('（別紙１）原油換算シート【計画用】'!AQ751&lt;&gt;"",'（別紙１）原油換算シート【計画用】'!AQ751,"")</f>
        <v/>
      </c>
    </row>
    <row r="752" spans="39:43">
      <c r="AM752" s="40">
        <f>+IF('（別紙１）原油換算シート【計画用】'!AM752&lt;&gt;"",'（別紙１）原油換算シート【計画用】'!AM752,"")</f>
        <v>738</v>
      </c>
      <c r="AN752" s="40" t="str">
        <f>+IF('（別紙１）原油換算シート【計画用】'!AN752&lt;&gt;"",'（別紙１）原油換算シート【計画用】'!AN752,"")</f>
        <v>A0355</v>
      </c>
      <c r="AO752" s="64" t="str">
        <f>+IF('（別紙１）原油換算シート【計画用】'!AO752&lt;&gt;"",'（別紙１）原油換算シート【計画用】'!AO752,"")</f>
        <v>レジル(株)メニューD(残差)</v>
      </c>
      <c r="AP752" s="65">
        <f>+IF('（別紙１）原油換算シート【計画用】'!AP752&lt;&gt;"",'（別紙１）原油換算シート【計画用】'!AP752,"")</f>
        <v>4.2200000000000001E-4</v>
      </c>
      <c r="AQ752" s="1" t="str">
        <f>+IF('（別紙１）原油換算シート【計画用】'!AQ752&lt;&gt;"",'（別紙１）原油換算シート【計画用】'!AQ752,"")</f>
        <v>※</v>
      </c>
    </row>
    <row r="753" spans="39:43">
      <c r="AM753" s="40">
        <f>+IF('（別紙１）原油換算シート【計画用】'!AM753&lt;&gt;"",'（別紙１）原油換算シート【計画用】'!AM753,"")</f>
        <v>739</v>
      </c>
      <c r="AN753" s="40" t="str">
        <f>+IF('（別紙１）原油換算シート【計画用】'!AN753&lt;&gt;"",'（別紙１）原油換算シート【計画用】'!AN753,"")</f>
        <v>A0355</v>
      </c>
      <c r="AO753" s="64" t="str">
        <f>+IF('（別紙１）原油換算シート【計画用】'!AO753&lt;&gt;"",'（別紙１）原油換算シート【計画用】'!AO753,"")</f>
        <v>レジル(株)(参考値)事業者全体</v>
      </c>
      <c r="AP753" s="65">
        <f>+IF('（別紙１）原油換算シート【計画用】'!AP753&lt;&gt;"",'（別紙１）原油換算シート【計画用】'!AP753,"")</f>
        <v>1.6200000000000001E-4</v>
      </c>
      <c r="AQ753" s="1" t="str">
        <f>+IF('（別紙１）原油換算シート【計画用】'!AQ753&lt;&gt;"",'（別紙１）原油換算シート【計画用】'!AQ753,"")</f>
        <v/>
      </c>
    </row>
    <row r="754" spans="39:43">
      <c r="AM754" s="40">
        <f>+IF('（別紙１）原油換算シート【計画用】'!AM754&lt;&gt;"",'（別紙１）原油換算シート【計画用】'!AM754,"")</f>
        <v>740</v>
      </c>
      <c r="AN754" s="40" t="str">
        <f>+IF('（別紙１）原油換算シート【計画用】'!AN754&lt;&gt;"",'（別紙１）原油換算シート【計画用】'!AN754,"")</f>
        <v>A0356</v>
      </c>
      <c r="AO754" s="64" t="str">
        <f>+IF('（別紙１）原油換算シート【計画用】'!AO754&lt;&gt;"",'（別紙１）原油換算シート【計画用】'!AO754,"")</f>
        <v>(株)成田香取エネルギー</v>
      </c>
      <c r="AP754" s="65">
        <f>+IF('（別紙１）原油換算シート【計画用】'!AP754&lt;&gt;"",'（別紙１）原油換算シート【計画用】'!AP754,"")</f>
        <v>4.15E-4</v>
      </c>
      <c r="AQ754" s="1" t="str">
        <f>+IF('（別紙１）原油換算シート【計画用】'!AQ754&lt;&gt;"",'（別紙１）原油換算シート【計画用】'!AQ754,"")</f>
        <v/>
      </c>
    </row>
    <row r="755" spans="39:43">
      <c r="AM755" s="40">
        <f>+IF('（別紙１）原油換算シート【計画用】'!AM755&lt;&gt;"",'（別紙１）原油換算シート【計画用】'!AM755,"")</f>
        <v>741</v>
      </c>
      <c r="AN755" s="40" t="str">
        <f>+IF('（別紙１）原油換算シート【計画用】'!AN755&lt;&gt;"",'（別紙１）原油換算シート【計画用】'!AN755,"")</f>
        <v>A0362</v>
      </c>
      <c r="AO755" s="64" t="str">
        <f>+IF('（別紙１）原油換算シート【計画用】'!AO755&lt;&gt;"",'（別紙１）原油換算シート【計画用】'!AO755,"")</f>
        <v>(株)CWS</v>
      </c>
      <c r="AP755" s="65">
        <f>+IF('（別紙１）原油換算シート【計画用】'!AP755&lt;&gt;"",'（別紙１）原油換算シート【計画用】'!AP755,"")</f>
        <v>3.4099999999999999E-4</v>
      </c>
      <c r="AQ755" s="1" t="str">
        <f>+IF('（別紙１）原油換算シート【計画用】'!AQ755&lt;&gt;"",'（別紙１）原油換算シート【計画用】'!AQ755,"")</f>
        <v/>
      </c>
    </row>
    <row r="756" spans="39:43">
      <c r="AM756" s="40">
        <f>+IF('（別紙１）原油換算シート【計画用】'!AM756&lt;&gt;"",'（別紙１）原油換算シート【計画用】'!AM756,"")</f>
        <v>742</v>
      </c>
      <c r="AN756" s="40" t="str">
        <f>+IF('（別紙１）原油換算シート【計画用】'!AN756&lt;&gt;"",'（別紙１）原油換算シート【計画用】'!AN756,"")</f>
        <v>A0364</v>
      </c>
      <c r="AO756" s="64" t="str">
        <f>+IF('（別紙１）原油換算シート【計画用】'!AO756&lt;&gt;"",'（別紙１）原油換算シート【計画用】'!AO756,"")</f>
        <v>ふくしま新電力(株)</v>
      </c>
      <c r="AP756" s="65">
        <f>+IF('（別紙１）原油換算シート【計画用】'!AP756&lt;&gt;"",'（別紙１）原油換算シート【計画用】'!AP756,"")</f>
        <v>3.9800000000000002E-4</v>
      </c>
      <c r="AQ756" s="1" t="str">
        <f>+IF('（別紙１）原油換算シート【計画用】'!AQ756&lt;&gt;"",'（別紙１）原油換算シート【計画用】'!AQ756,"")</f>
        <v/>
      </c>
    </row>
    <row r="757" spans="39:43">
      <c r="AM757" s="40">
        <f>+IF('（別紙１）原油換算シート【計画用】'!AM757&lt;&gt;"",'（別紙１）原油換算シート【計画用】'!AM757,"")</f>
        <v>743</v>
      </c>
      <c r="AN757" s="40" t="str">
        <f>+IF('（別紙１）原油換算シート【計画用】'!AN757&lt;&gt;"",'（別紙１）原油換算シート【計画用】'!AN757,"")</f>
        <v>A0365</v>
      </c>
      <c r="AO757" s="64" t="str">
        <f>+IF('（別紙１）原油換算シート【計画用】'!AO757&lt;&gt;"",'（別紙１）原油換算シート【計画用】'!AO757,"")</f>
        <v>ティーダッシュ合同会社メニューA</v>
      </c>
      <c r="AP757" s="65">
        <f>+IF('（別紙１）原油換算シート【計画用】'!AP757&lt;&gt;"",'（別紙１）原油換算シート【計画用】'!AP757,"")</f>
        <v>0</v>
      </c>
      <c r="AQ757" s="1" t="str">
        <f>+IF('（別紙１）原油換算シート【計画用】'!AQ757&lt;&gt;"",'（別紙１）原油換算シート【計画用】'!AQ757,"")</f>
        <v/>
      </c>
    </row>
    <row r="758" spans="39:43">
      <c r="AM758" s="40">
        <f>+IF('（別紙１）原油換算シート【計画用】'!AM758&lt;&gt;"",'（別紙１）原油換算シート【計画用】'!AM758,"")</f>
        <v>744</v>
      </c>
      <c r="AN758" s="40" t="str">
        <f>+IF('（別紙１）原油換算シート【計画用】'!AN758&lt;&gt;"",'（別紙１）原油換算シート【計画用】'!AN758,"")</f>
        <v>A0365</v>
      </c>
      <c r="AO758" s="64" t="str">
        <f>+IF('（別紙１）原油換算シート【計画用】'!AO758&lt;&gt;"",'（別紙１）原油換算シート【計画用】'!AO758,"")</f>
        <v>ティーダッシュ合同会社メニューB(残差)</v>
      </c>
      <c r="AP758" s="65">
        <f>+IF('（別紙１）原油換算シート【計画用】'!AP758&lt;&gt;"",'（別紙１）原油換算シート【計画用】'!AP758,"")</f>
        <v>4.0099999999999999E-4</v>
      </c>
      <c r="AQ758" s="1" t="str">
        <f>+IF('（別紙１）原油換算シート【計画用】'!AQ758&lt;&gt;"",'（別紙１）原油換算シート【計画用】'!AQ758,"")</f>
        <v/>
      </c>
    </row>
    <row r="759" spans="39:43">
      <c r="AM759" s="40">
        <f>+IF('（別紙１）原油換算シート【計画用】'!AM759&lt;&gt;"",'（別紙１）原油換算シート【計画用】'!AM759,"")</f>
        <v>745</v>
      </c>
      <c r="AN759" s="40" t="str">
        <f>+IF('（別紙１）原油換算シート【計画用】'!AN759&lt;&gt;"",'（別紙１）原油換算シート【計画用】'!AN759,"")</f>
        <v>A0365</v>
      </c>
      <c r="AO759" s="64" t="str">
        <f>+IF('（別紙１）原油換算シート【計画用】'!AO759&lt;&gt;"",'（別紙１）原油換算シート【計画用】'!AO759,"")</f>
        <v>ティーダッシュ合同会社(参考値)事業者全体</v>
      </c>
      <c r="AP759" s="65">
        <f>+IF('（別紙１）原油換算シート【計画用】'!AP759&lt;&gt;"",'（別紙１）原油換算シート【計画用】'!AP759,"")</f>
        <v>3.9399999999999998E-4</v>
      </c>
      <c r="AQ759" s="1" t="str">
        <f>+IF('（別紙１）原油換算シート【計画用】'!AQ759&lt;&gt;"",'（別紙１）原油換算シート【計画用】'!AQ759,"")</f>
        <v/>
      </c>
    </row>
    <row r="760" spans="39:43">
      <c r="AM760" s="40">
        <f>+IF('（別紙１）原油換算シート【計画用】'!AM760&lt;&gt;"",'（別紙１）原油換算シート【計画用】'!AM760,"")</f>
        <v>746</v>
      </c>
      <c r="AN760" s="40" t="str">
        <f>+IF('（別紙１）原油換算シート【計画用】'!AN760&lt;&gt;"",'（別紙１）原油換算シート【計画用】'!AN760,"")</f>
        <v>A0366</v>
      </c>
      <c r="AO760" s="64" t="str">
        <f>+IF('（別紙１）原油換算シート【計画用】'!AO760&lt;&gt;"",'（別紙１）原油換算シート【計画用】'!AO760,"")</f>
        <v>(株)エネクスライフサービス</v>
      </c>
      <c r="AP760" s="65">
        <f>+IF('（別紙１）原油換算シート【計画用】'!AP760&lt;&gt;"",'（別紙１）原油換算シート【計画用】'!AP760,"")</f>
        <v>3.3300000000000002E-4</v>
      </c>
      <c r="AQ760" s="1" t="str">
        <f>+IF('（別紙１）原油換算シート【計画用】'!AQ760&lt;&gt;"",'（別紙１）原油換算シート【計画用】'!AQ760,"")</f>
        <v/>
      </c>
    </row>
    <row r="761" spans="39:43">
      <c r="AM761" s="40">
        <f>+IF('（別紙１）原油換算シート【計画用】'!AM761&lt;&gt;"",'（別紙１）原油換算シート【計画用】'!AM761,"")</f>
        <v>747</v>
      </c>
      <c r="AN761" s="40" t="str">
        <f>+IF('（別紙１）原油換算シート【計画用】'!AN761&lt;&gt;"",'（別紙１）原油換算シート【計画用】'!AN761,"")</f>
        <v>A0367</v>
      </c>
      <c r="AO761" s="64" t="str">
        <f>+IF('（別紙１）原油換算シート【計画用】'!AO761&lt;&gt;"",'（別紙１）原油換算シート【計画用】'!AO761,"")</f>
        <v>ネイチャーエナジー小国(株)</v>
      </c>
      <c r="AP761" s="65">
        <f>+IF('（別紙１）原油換算シート【計画用】'!AP761&lt;&gt;"",'（別紙１）原油換算シート【計画用】'!AP761,"")</f>
        <v>4.8200000000000001E-4</v>
      </c>
      <c r="AQ761" s="1" t="str">
        <f>+IF('（別紙１）原油換算シート【計画用】'!AQ761&lt;&gt;"",'（別紙１）原油換算シート【計画用】'!AQ761,"")</f>
        <v/>
      </c>
    </row>
    <row r="762" spans="39:43">
      <c r="AM762" s="40">
        <f>+IF('（別紙１）原油換算シート【計画用】'!AM762&lt;&gt;"",'（別紙１）原油換算シート【計画用】'!AM762,"")</f>
        <v>748</v>
      </c>
      <c r="AN762" s="40" t="str">
        <f>+IF('（別紙１）原油換算シート【計画用】'!AN762&lt;&gt;"",'（別紙１）原油換算シート【計画用】'!AN762,"")</f>
        <v>A0368</v>
      </c>
      <c r="AO762" s="64" t="str">
        <f>+IF('（別紙１）原油換算シート【計画用】'!AO762&lt;&gt;"",'（別紙１）原油換算シート【計画用】'!AO762,"")</f>
        <v>リエスパワーネクスト(株)</v>
      </c>
      <c r="AP762" s="65">
        <f>+IF('（別紙１）原油換算シート【計画用】'!AP762&lt;&gt;"",'（別紙１）原油換算シート【計画用】'!AP762,"")</f>
        <v>3.7399999999999998E-4</v>
      </c>
      <c r="AQ762" s="1" t="str">
        <f>+IF('（別紙１）原油換算シート【計画用】'!AQ762&lt;&gt;"",'（別紙１）原油換算シート【計画用】'!AQ762,"")</f>
        <v/>
      </c>
    </row>
    <row r="763" spans="39:43">
      <c r="AM763" s="40">
        <f>+IF('（別紙１）原油換算シート【計画用】'!AM763&lt;&gt;"",'（別紙１）原油換算シート【計画用】'!AM763,"")</f>
        <v>749</v>
      </c>
      <c r="AN763" s="40" t="str">
        <f>+IF('（別紙１）原油換算シート【計画用】'!AN763&lt;&gt;"",'（別紙１）原油換算シート【計画用】'!AN763,"")</f>
        <v>A0371</v>
      </c>
      <c r="AO763" s="64" t="str">
        <f>+IF('（別紙１）原油換算シート【計画用】'!AO763&lt;&gt;"",'（別紙１）原油換算シート【計画用】'!AO763,"")</f>
        <v>エネルギーパワー(株)</v>
      </c>
      <c r="AP763" s="65">
        <f>+IF('（別紙１）原油換算シート【計画用】'!AP763&lt;&gt;"",'（別紙１）原油換算シート【計画用】'!AP763,"")</f>
        <v>5.6999999999999998E-4</v>
      </c>
      <c r="AQ763" s="1" t="str">
        <f>+IF('（別紙１）原油換算シート【計画用】'!AQ763&lt;&gt;"",'（別紙１）原油換算シート【計画用】'!AQ763,"")</f>
        <v/>
      </c>
    </row>
    <row r="764" spans="39:43">
      <c r="AM764" s="40">
        <f>+IF('（別紙１）原油換算シート【計画用】'!AM764&lt;&gt;"",'（別紙１）原油換算シート【計画用】'!AM764,"")</f>
        <v>750</v>
      </c>
      <c r="AN764" s="40" t="str">
        <f>+IF('（別紙１）原油換算シート【計画用】'!AN764&lt;&gt;"",'（別紙１）原油換算シート【計画用】'!AN764,"")</f>
        <v>A0372</v>
      </c>
      <c r="AO764" s="64" t="str">
        <f>+IF('（別紙１）原油換算シート【計画用】'!AO764&lt;&gt;"",'（別紙１）原油換算シート【計画用】'!AO764,"")</f>
        <v>(株)グリムスパワーメニューA</v>
      </c>
      <c r="AP764" s="65">
        <f>+IF('（別紙１）原油換算シート【計画用】'!AP764&lt;&gt;"",'（別紙１）原油換算シート【計画用】'!AP764,"")</f>
        <v>0</v>
      </c>
      <c r="AQ764" s="1" t="str">
        <f>+IF('（別紙１）原油換算シート【計画用】'!AQ764&lt;&gt;"",'（別紙１）原油換算シート【計画用】'!AQ764,"")</f>
        <v/>
      </c>
    </row>
    <row r="765" spans="39:43">
      <c r="AM765" s="40">
        <f>+IF('（別紙１）原油換算シート【計画用】'!AM765&lt;&gt;"",'（別紙１）原油換算シート【計画用】'!AM765,"")</f>
        <v>751</v>
      </c>
      <c r="AN765" s="40" t="str">
        <f>+IF('（別紙１）原油換算シート【計画用】'!AN765&lt;&gt;"",'（別紙１）原油換算シート【計画用】'!AN765,"")</f>
        <v>A0372</v>
      </c>
      <c r="AO765" s="64" t="str">
        <f>+IF('（別紙１）原油換算シート【計画用】'!AO765&lt;&gt;"",'（別紙１）原油換算シート【計画用】'!AO765,"")</f>
        <v>(株)グリムスパワーメニューB(残差)</v>
      </c>
      <c r="AP765" s="65">
        <f>+IF('（別紙１）原油換算シート【計画用】'!AP765&lt;&gt;"",'（別紙１）原油換算シート【計画用】'!AP765,"")</f>
        <v>5.5199999999999997E-4</v>
      </c>
      <c r="AQ765" s="1" t="str">
        <f>+IF('（別紙１）原油換算シート【計画用】'!AQ765&lt;&gt;"",'（別紙１）原油換算シート【計画用】'!AQ765,"")</f>
        <v/>
      </c>
    </row>
    <row r="766" spans="39:43">
      <c r="AM766" s="40">
        <f>+IF('（別紙１）原油換算シート【計画用】'!AM766&lt;&gt;"",'（別紙１）原油換算シート【計画用】'!AM766,"")</f>
        <v>752</v>
      </c>
      <c r="AN766" s="40" t="str">
        <f>+IF('（別紙１）原油換算シート【計画用】'!AN766&lt;&gt;"",'（別紙１）原油換算シート【計画用】'!AN766,"")</f>
        <v>A0372</v>
      </c>
      <c r="AO766" s="64" t="str">
        <f>+IF('（別紙１）原油換算シート【計画用】'!AO766&lt;&gt;"",'（別紙１）原油換算シート【計画用】'!AO766,"")</f>
        <v>(株)グリムスパワー(参考値)事業者全体</v>
      </c>
      <c r="AP766" s="65">
        <f>+IF('（別紙１）原油換算シート【計画用】'!AP766&lt;&gt;"",'（別紙１）原油換算シート【計画用】'!AP766,"")</f>
        <v>5.4699999999999996E-4</v>
      </c>
      <c r="AQ766" s="1" t="str">
        <f>+IF('（別紙１）原油換算シート【計画用】'!AQ766&lt;&gt;"",'（別紙１）原油換算シート【計画用】'!AQ766,"")</f>
        <v/>
      </c>
    </row>
    <row r="767" spans="39:43">
      <c r="AM767" s="40">
        <f>+IF('（別紙１）原油換算シート【計画用】'!AM767&lt;&gt;"",'（別紙１）原油換算シート【計画用】'!AM767,"")</f>
        <v>753</v>
      </c>
      <c r="AN767" s="40" t="str">
        <f>+IF('（別紙１）原油換算シート【計画用】'!AN767&lt;&gt;"",'（別紙１）原油換算シート【計画用】'!AN767,"")</f>
        <v>A0376</v>
      </c>
      <c r="AO767" s="64" t="str">
        <f>+IF('（別紙１）原油換算シート【計画用】'!AO767&lt;&gt;"",'（別紙１）原油換算シート【計画用】'!AO767,"")</f>
        <v>自然電力(株)</v>
      </c>
      <c r="AP767" s="65">
        <f>+IF('（別紙１）原油換算シート【計画用】'!AP767&lt;&gt;"",'（別紙１）原油換算シート【計画用】'!AP767,"")</f>
        <v>5.71E-4</v>
      </c>
      <c r="AQ767" s="1" t="str">
        <f>+IF('（別紙１）原油換算シート【計画用】'!AQ767&lt;&gt;"",'（別紙１）原油換算シート【計画用】'!AQ767,"")</f>
        <v/>
      </c>
    </row>
    <row r="768" spans="39:43">
      <c r="AM768" s="40">
        <f>+IF('（別紙１）原油換算シート【計画用】'!AM768&lt;&gt;"",'（別紙１）原油換算シート【計画用】'!AM768,"")</f>
        <v>754</v>
      </c>
      <c r="AN768" s="40" t="str">
        <f>+IF('（別紙１）原油換算シート【計画用】'!AN768&lt;&gt;"",'（別紙１）原油換算シート【計画用】'!AN768,"")</f>
        <v>A0378</v>
      </c>
      <c r="AO768" s="64" t="str">
        <f>+IF('（別紙１）原油換算シート【計画用】'!AO768&lt;&gt;"",'（別紙１）原油換算シート【計画用】'!AO768,"")</f>
        <v>本庄ガス(株)</v>
      </c>
      <c r="AP768" s="65">
        <f>+IF('（別紙１）原油換算シート【計画用】'!AP768&lt;&gt;"",'（別紙１）原油換算シート【計画用】'!AP768,"")</f>
        <v>4.1899999999999999E-4</v>
      </c>
      <c r="AQ768" s="1" t="str">
        <f>+IF('（別紙１）原油換算シート【計画用】'!AQ768&lt;&gt;"",'（別紙１）原油換算シート【計画用】'!AQ768,"")</f>
        <v/>
      </c>
    </row>
    <row r="769" spans="39:43">
      <c r="AM769" s="40">
        <f>+IF('（別紙１）原油換算シート【計画用】'!AM769&lt;&gt;"",'（別紙１）原油換算シート【計画用】'!AM769,"")</f>
        <v>755</v>
      </c>
      <c r="AN769" s="40" t="str">
        <f>+IF('（別紙１）原油換算シート【計画用】'!AN769&lt;&gt;"",'（別紙１）原油換算シート【計画用】'!AN769,"")</f>
        <v>A0380</v>
      </c>
      <c r="AO769" s="64" t="str">
        <f>+IF('（別紙１）原油換算シート【計画用】'!AO769&lt;&gt;"",'（別紙１）原油換算シート【計画用】'!AO769,"")</f>
        <v>青森県民エナジー(株)</v>
      </c>
      <c r="AP769" s="65">
        <f>+IF('（別紙１）原油換算シート【計画用】'!AP769&lt;&gt;"",'（別紙１）原油換算シート【計画用】'!AP769,"")</f>
        <v>4.84E-4</v>
      </c>
      <c r="AQ769" s="1" t="str">
        <f>+IF('（別紙１）原油換算シート【計画用】'!AQ769&lt;&gt;"",'（別紙１）原油換算シート【計画用】'!AQ769,"")</f>
        <v/>
      </c>
    </row>
    <row r="770" spans="39:43">
      <c r="AM770" s="40">
        <f>+IF('（別紙１）原油換算シート【計画用】'!AM770&lt;&gt;"",'（別紙１）原油換算シート【計画用】'!AM770,"")</f>
        <v>756</v>
      </c>
      <c r="AN770" s="40" t="str">
        <f>+IF('（別紙１）原油換算シート【計画用】'!AN770&lt;&gt;"",'（別紙１）原油換算シート【計画用】'!AN770,"")</f>
        <v>A0381</v>
      </c>
      <c r="AO770" s="64" t="str">
        <f>+IF('（別紙１）原油換算シート【計画用】'!AO770&lt;&gt;"",'（別紙１）原油換算シート【計画用】'!AO770,"")</f>
        <v>国際航業(株)メニューA</v>
      </c>
      <c r="AP770" s="65">
        <f>+IF('（別紙１）原油換算シート【計画用】'!AP770&lt;&gt;"",'（別紙１）原油換算シート【計画用】'!AP770,"")</f>
        <v>0</v>
      </c>
      <c r="AQ770" s="1" t="str">
        <f>+IF('（別紙１）原油換算シート【計画用】'!AQ770&lt;&gt;"",'（別紙１）原油換算シート【計画用】'!AQ770,"")</f>
        <v/>
      </c>
    </row>
    <row r="771" spans="39:43">
      <c r="AM771" s="40">
        <f>+IF('（別紙１）原油換算シート【計画用】'!AM771&lt;&gt;"",'（別紙１）原油換算シート【計画用】'!AM771,"")</f>
        <v>757</v>
      </c>
      <c r="AN771" s="40" t="str">
        <f>+IF('（別紙１）原油換算シート【計画用】'!AN771&lt;&gt;"",'（別紙１）原油換算シート【計画用】'!AN771,"")</f>
        <v>A0381</v>
      </c>
      <c r="AO771" s="64" t="str">
        <f>+IF('（別紙１）原油換算シート【計画用】'!AO771&lt;&gt;"",'（別紙１）原油換算シート【計画用】'!AO771,"")</f>
        <v>国際航業(株)メニューB(残差)</v>
      </c>
      <c r="AP771" s="65">
        <f>+IF('（別紙１）原油換算シート【計画用】'!AP771&lt;&gt;"",'（別紙１）原油換算シート【計画用】'!AP771,"")</f>
        <v>6.4400000000000004E-4</v>
      </c>
      <c r="AQ771" s="1" t="str">
        <f>+IF('（別紙１）原油換算シート【計画用】'!AQ771&lt;&gt;"",'（別紙１）原油換算シート【計画用】'!AQ771,"")</f>
        <v/>
      </c>
    </row>
    <row r="772" spans="39:43">
      <c r="AM772" s="40">
        <f>+IF('（別紙１）原油換算シート【計画用】'!AM772&lt;&gt;"",'（別紙１）原油換算シート【計画用】'!AM772,"")</f>
        <v>758</v>
      </c>
      <c r="AN772" s="40" t="str">
        <f>+IF('（別紙１）原油換算シート【計画用】'!AN772&lt;&gt;"",'（別紙１）原油換算シート【計画用】'!AN772,"")</f>
        <v>A0381</v>
      </c>
      <c r="AO772" s="64" t="str">
        <f>+IF('（別紙１）原油換算シート【計画用】'!AO772&lt;&gt;"",'（別紙１）原油換算シート【計画用】'!AO772,"")</f>
        <v>国際航業(株)(参考値)事業者全体</v>
      </c>
      <c r="AP772" s="65">
        <f>+IF('（別紙１）原油換算シート【計画用】'!AP772&lt;&gt;"",'（別紙１）原油換算シート【計画用】'!AP772,"")</f>
        <v>2.6800000000000001E-4</v>
      </c>
      <c r="AQ772" s="1" t="str">
        <f>+IF('（別紙１）原油換算シート【計画用】'!AQ772&lt;&gt;"",'（別紙１）原油換算シート【計画用】'!AQ772,"")</f>
        <v/>
      </c>
    </row>
    <row r="773" spans="39:43">
      <c r="AM773" s="40">
        <f>+IF('（別紙１）原油換算シート【計画用】'!AM773&lt;&gt;"",'（別紙１）原油換算シート【計画用】'!AM773,"")</f>
        <v>759</v>
      </c>
      <c r="AN773" s="40" t="str">
        <f>+IF('（別紙１）原油換算シート【計画用】'!AN773&lt;&gt;"",'（別紙１）原油換算シート【計画用】'!AN773,"")</f>
        <v>A0382</v>
      </c>
      <c r="AO773" s="64" t="str">
        <f>+IF('（別紙１）原油換算シート【計画用】'!AO773&lt;&gt;"",'（別紙１）原油換算シート【計画用】'!AO773,"")</f>
        <v>ローカルでんき(株)メニューA</v>
      </c>
      <c r="AP773" s="65">
        <f>+IF('（別紙１）原油換算シート【計画用】'!AP773&lt;&gt;"",'（別紙１）原油換算シート【計画用】'!AP773,"")</f>
        <v>0</v>
      </c>
      <c r="AQ773" s="1" t="str">
        <f>+IF('（別紙１）原油換算シート【計画用】'!AQ773&lt;&gt;"",'（別紙１）原油換算シート【計画用】'!AQ773,"")</f>
        <v/>
      </c>
    </row>
    <row r="774" spans="39:43">
      <c r="AM774" s="40">
        <f>+IF('（別紙１）原油換算シート【計画用】'!AM774&lt;&gt;"",'（別紙１）原油換算シート【計画用】'!AM774,"")</f>
        <v>760</v>
      </c>
      <c r="AN774" s="40" t="str">
        <f>+IF('（別紙１）原油換算シート【計画用】'!AN774&lt;&gt;"",'（別紙１）原油換算シート【計画用】'!AN774,"")</f>
        <v>A0382</v>
      </c>
      <c r="AO774" s="64" t="str">
        <f>+IF('（別紙１）原油換算シート【計画用】'!AO774&lt;&gt;"",'（別紙１）原油換算シート【計画用】'!AO774,"")</f>
        <v>ローカルでんき(株)メニューB(残差)</v>
      </c>
      <c r="AP774" s="65">
        <f>+IF('（別紙１）原油換算シート【計画用】'!AP774&lt;&gt;"",'（別紙１）原油換算シート【計画用】'!AP774,"")</f>
        <v>5.4100000000000003E-4</v>
      </c>
      <c r="AQ774" s="1" t="str">
        <f>+IF('（別紙１）原油換算シート【計画用】'!AQ774&lt;&gt;"",'（別紙１）原油換算シート【計画用】'!AQ774,"")</f>
        <v/>
      </c>
    </row>
    <row r="775" spans="39:43">
      <c r="AM775" s="40">
        <f>+IF('（別紙１）原油換算シート【計画用】'!AM775&lt;&gt;"",'（別紙１）原油換算シート【計画用】'!AM775,"")</f>
        <v>761</v>
      </c>
      <c r="AN775" s="40" t="str">
        <f>+IF('（別紙１）原油換算シート【計画用】'!AN775&lt;&gt;"",'（別紙１）原油換算シート【計画用】'!AN775,"")</f>
        <v>A0382</v>
      </c>
      <c r="AO775" s="64" t="str">
        <f>+IF('（別紙１）原油換算シート【計画用】'!AO775&lt;&gt;"",'（別紙１）原油換算シート【計画用】'!AO775,"")</f>
        <v>ローカルでんき(株)(参考値)事業者全体</v>
      </c>
      <c r="AP775" s="65">
        <f>+IF('（別紙１）原油換算シート【計画用】'!AP775&lt;&gt;"",'（別紙１）原油換算シート【計画用】'!AP775,"")</f>
        <v>4.7699999999999999E-4</v>
      </c>
      <c r="AQ775" s="1" t="str">
        <f>+IF('（別紙１）原油換算シート【計画用】'!AQ775&lt;&gt;"",'（別紙１）原油換算シート【計画用】'!AQ775,"")</f>
        <v/>
      </c>
    </row>
    <row r="776" spans="39:43">
      <c r="AM776" s="40">
        <f>+IF('（別紙１）原油換算シート【計画用】'!AM776&lt;&gt;"",'（別紙１）原油換算シート【計画用】'!AM776,"")</f>
        <v>762</v>
      </c>
      <c r="AN776" s="40" t="str">
        <f>+IF('（別紙１）原油換算シート【計画用】'!AN776&lt;&gt;"",'（別紙１）原油換算シート【計画用】'!AN776,"")</f>
        <v>A0383</v>
      </c>
      <c r="AO776" s="64" t="str">
        <f>+IF('（別紙１）原油換算シート【計画用】'!AO776&lt;&gt;"",'（別紙１）原油換算シート【計画用】'!AO776,"")</f>
        <v>(株)明治産業</v>
      </c>
      <c r="AP776" s="65">
        <f>+IF('（別紙１）原油換算シート【計画用】'!AP776&lt;&gt;"",'（別紙１）原油換算シート【計画用】'!AP776,"")</f>
        <v>4.4099999999999999E-4</v>
      </c>
      <c r="AQ776" s="1" t="str">
        <f>+IF('（別紙１）原油換算シート【計画用】'!AQ776&lt;&gt;"",'（別紙１）原油換算シート【計画用】'!AQ776,"")</f>
        <v/>
      </c>
    </row>
    <row r="777" spans="39:43">
      <c r="AM777" s="40">
        <f>+IF('（別紙１）原油換算シート【計画用】'!AM777&lt;&gt;"",'（別紙１）原油換算シート【計画用】'!AM777,"")</f>
        <v>763</v>
      </c>
      <c r="AN777" s="40" t="str">
        <f>+IF('（別紙１）原油換算シート【計画用】'!AN777&lt;&gt;"",'（別紙１）原油換算シート【計画用】'!AN777,"")</f>
        <v>A0385</v>
      </c>
      <c r="AO777" s="64" t="str">
        <f>+IF('（別紙１）原油換算シート【計画用】'!AO777&lt;&gt;"",'（別紙１）原油換算シート【計画用】'!AO777,"")</f>
        <v>岡山電力(株)メニューA</v>
      </c>
      <c r="AP777" s="65">
        <f>+IF('（別紙１）原油換算シート【計画用】'!AP777&lt;&gt;"",'（別紙１）原油換算シート【計画用】'!AP777,"")</f>
        <v>0</v>
      </c>
      <c r="AQ777" s="1" t="str">
        <f>+IF('（別紙１）原油換算シート【計画用】'!AQ777&lt;&gt;"",'（別紙１）原油換算シート【計画用】'!AQ777,"")</f>
        <v/>
      </c>
    </row>
    <row r="778" spans="39:43">
      <c r="AM778" s="40">
        <f>+IF('（別紙１）原油換算シート【計画用】'!AM778&lt;&gt;"",'（別紙１）原油換算シート【計画用】'!AM778,"")</f>
        <v>764</v>
      </c>
      <c r="AN778" s="40" t="str">
        <f>+IF('（別紙１）原油換算シート【計画用】'!AN778&lt;&gt;"",'（別紙１）原油換算シート【計画用】'!AN778,"")</f>
        <v>A0385</v>
      </c>
      <c r="AO778" s="64" t="str">
        <f>+IF('（別紙１）原油換算シート【計画用】'!AO778&lt;&gt;"",'（別紙１）原油換算シート【計画用】'!AO778,"")</f>
        <v>岡山電力(株)メニューB(残差)</v>
      </c>
      <c r="AP778" s="65">
        <f>+IF('（別紙１）原油換算シート【計画用】'!AP778&lt;&gt;"",'（別紙１）原油換算シート【計画用】'!AP778,"")</f>
        <v>4.55E-4</v>
      </c>
      <c r="AQ778" s="1" t="str">
        <f>+IF('（別紙１）原油換算シート【計画用】'!AQ778&lt;&gt;"",'（別紙１）原油換算シート【計画用】'!AQ778,"")</f>
        <v/>
      </c>
    </row>
    <row r="779" spans="39:43">
      <c r="AM779" s="40">
        <f>+IF('（別紙１）原油換算シート【計画用】'!AM779&lt;&gt;"",'（別紙１）原油換算シート【計画用】'!AM779,"")</f>
        <v>765</v>
      </c>
      <c r="AN779" s="40" t="str">
        <f>+IF('（別紙１）原油換算シート【計画用】'!AN779&lt;&gt;"",'（別紙１）原油換算シート【計画用】'!AN779,"")</f>
        <v>A0385</v>
      </c>
      <c r="AO779" s="64" t="str">
        <f>+IF('（別紙１）原油換算シート【計画用】'!AO779&lt;&gt;"",'（別紙１）原油換算シート【計画用】'!AO779,"")</f>
        <v>岡山電力(株)(参考値)事業者全体</v>
      </c>
      <c r="AP779" s="65">
        <f>+IF('（別紙１）原油換算シート【計画用】'!AP779&lt;&gt;"",'（別紙１）原油換算シート【計画用】'!AP779,"")</f>
        <v>4.35E-4</v>
      </c>
      <c r="AQ779" s="1" t="str">
        <f>+IF('（別紙１）原油換算シート【計画用】'!AQ779&lt;&gt;"",'（別紙１）原油換算シート【計画用】'!AQ779,"")</f>
        <v/>
      </c>
    </row>
    <row r="780" spans="39:43">
      <c r="AM780" s="40">
        <f>+IF('（別紙１）原油換算シート【計画用】'!AM780&lt;&gt;"",'（別紙１）原油換算シート【計画用】'!AM780,"")</f>
        <v>766</v>
      </c>
      <c r="AN780" s="40" t="str">
        <f>+IF('（別紙１）原油換算シート【計画用】'!AN780&lt;&gt;"",'（別紙１）原油換算シート【計画用】'!AN780,"")</f>
        <v>A0386</v>
      </c>
      <c r="AO780" s="64" t="str">
        <f>+IF('（別紙１）原油換算シート【計画用】'!AO780&lt;&gt;"",'（別紙１）原油換算シート【計画用】'!AO780,"")</f>
        <v>ミライフ(株)メニューA</v>
      </c>
      <c r="AP780" s="65">
        <f>+IF('（別紙１）原油換算シート【計画用】'!AP780&lt;&gt;"",'（別紙１）原油換算シート【計画用】'!AP780,"")</f>
        <v>0</v>
      </c>
      <c r="AQ780" s="1" t="str">
        <f>+IF('（別紙１）原油換算シート【計画用】'!AQ780&lt;&gt;"",'（別紙１）原油換算シート【計画用】'!AQ780,"")</f>
        <v/>
      </c>
    </row>
    <row r="781" spans="39:43">
      <c r="AM781" s="40">
        <f>+IF('（別紙１）原油換算シート【計画用】'!AM781&lt;&gt;"",'（別紙１）原油換算シート【計画用】'!AM781,"")</f>
        <v>767</v>
      </c>
      <c r="AN781" s="40" t="str">
        <f>+IF('（別紙１）原油換算シート【計画用】'!AN781&lt;&gt;"",'（別紙１）原油換算シート【計画用】'!AN781,"")</f>
        <v>A0386</v>
      </c>
      <c r="AO781" s="64" t="str">
        <f>+IF('（別紙１）原油換算シート【計画用】'!AO781&lt;&gt;"",'（別紙１）原油換算シート【計画用】'!AO781,"")</f>
        <v>ミライフ(株)メニューB(残差)</v>
      </c>
      <c r="AP781" s="65">
        <f>+IF('（別紙１）原油換算シート【計画用】'!AP781&lt;&gt;"",'（別紙１）原油換算シート【計画用】'!AP781,"")</f>
        <v>4.2000000000000002E-4</v>
      </c>
      <c r="AQ781" s="1" t="str">
        <f>+IF('（別紙１）原油換算シート【計画用】'!AQ781&lt;&gt;"",'（別紙１）原油換算シート【計画用】'!AQ781,"")</f>
        <v/>
      </c>
    </row>
    <row r="782" spans="39:43">
      <c r="AM782" s="40">
        <f>+IF('（別紙１）原油換算シート【計画用】'!AM782&lt;&gt;"",'（別紙１）原油換算シート【計画用】'!AM782,"")</f>
        <v>768</v>
      </c>
      <c r="AN782" s="40" t="str">
        <f>+IF('（別紙１）原油換算シート【計画用】'!AN782&lt;&gt;"",'（別紙１）原油換算シート【計画用】'!AN782,"")</f>
        <v>A0386</v>
      </c>
      <c r="AO782" s="64" t="str">
        <f>+IF('（別紙１）原油換算シート【計画用】'!AO782&lt;&gt;"",'（別紙１）原油換算シート【計画用】'!AO782,"")</f>
        <v>ミライフ(株)(参考値)事業者全体</v>
      </c>
      <c r="AP782" s="65">
        <f>+IF('（別紙１）原油換算シート【計画用】'!AP782&lt;&gt;"",'（別紙１）原油換算シート【計画用】'!AP782,"")</f>
        <v>4.1599999999999997E-4</v>
      </c>
      <c r="AQ782" s="1" t="str">
        <f>+IF('（別紙１）原油換算シート【計画用】'!AQ782&lt;&gt;"",'（別紙１）原油換算シート【計画用】'!AQ782,"")</f>
        <v/>
      </c>
    </row>
    <row r="783" spans="39:43">
      <c r="AM783" s="40">
        <f>+IF('（別紙１）原油換算シート【計画用】'!AM783&lt;&gt;"",'（別紙１）原油換算シート【計画用】'!AM783,"")</f>
        <v>769</v>
      </c>
      <c r="AN783" s="40" t="str">
        <f>+IF('（別紙１）原油換算シート【計画用】'!AN783&lt;&gt;"",'（別紙１）原油換算シート【計画用】'!AN783,"")</f>
        <v>A0388</v>
      </c>
      <c r="AO783" s="64" t="str">
        <f>+IF('（別紙１）原油換算シート【計画用】'!AO783&lt;&gt;"",'（別紙１）原油換算シート【計画用】'!AO783,"")</f>
        <v>楽天モバイル(株)(旧：楽天エナジー(株))メニューA</v>
      </c>
      <c r="AP783" s="65">
        <f>+IF('（別紙１）原油換算シート【計画用】'!AP783&lt;&gt;"",'（別紙１）原油換算シート【計画用】'!AP783,"")</f>
        <v>0</v>
      </c>
      <c r="AQ783" s="1" t="str">
        <f>+IF('（別紙１）原油換算シート【計画用】'!AQ783&lt;&gt;"",'（別紙１）原油換算シート【計画用】'!AQ783,"")</f>
        <v/>
      </c>
    </row>
    <row r="784" spans="39:43">
      <c r="AM784" s="40">
        <f>+IF('（別紙１）原油換算シート【計画用】'!AM784&lt;&gt;"",'（別紙１）原油換算シート【計画用】'!AM784,"")</f>
        <v>770</v>
      </c>
      <c r="AN784" s="40" t="str">
        <f>+IF('（別紙１）原油換算シート【計画用】'!AN784&lt;&gt;"",'（別紙１）原油換算シート【計画用】'!AN784,"")</f>
        <v>A0388</v>
      </c>
      <c r="AO784" s="64" t="str">
        <f>+IF('（別紙１）原油換算シート【計画用】'!AO784&lt;&gt;"",'（別紙１）原油換算シート【計画用】'!AO784,"")</f>
        <v>楽天モバイル(株)(旧：楽天エナジー(株))メニューB</v>
      </c>
      <c r="AP784" s="65">
        <f>+IF('（別紙１）原油換算シート【計画用】'!AP784&lt;&gt;"",'（別紙１）原油換算シート【計画用】'!AP784,"")</f>
        <v>0</v>
      </c>
      <c r="AQ784" s="1" t="str">
        <f>+IF('（別紙１）原油換算シート【計画用】'!AQ784&lt;&gt;"",'（別紙１）原油換算シート【計画用】'!AQ784,"")</f>
        <v/>
      </c>
    </row>
    <row r="785" spans="39:43">
      <c r="AM785" s="40">
        <f>+IF('（別紙１）原油換算シート【計画用】'!AM785&lt;&gt;"",'（別紙１）原油換算シート【計画用】'!AM785,"")</f>
        <v>771</v>
      </c>
      <c r="AN785" s="40" t="str">
        <f>+IF('（別紙１）原油換算シート【計画用】'!AN785&lt;&gt;"",'（別紙１）原油換算シート【計画用】'!AN785,"")</f>
        <v>A0388</v>
      </c>
      <c r="AO785" s="64" t="str">
        <f>+IF('（別紙１）原油換算シート【計画用】'!AO785&lt;&gt;"",'（別紙１）原油換算シート【計画用】'!AO785,"")</f>
        <v>楽天モバイル(株)(旧：楽天エナジー(株))メニューC(残差)</v>
      </c>
      <c r="AP785" s="65">
        <f>+IF('（別紙１）原油換算シート【計画用】'!AP785&lt;&gt;"",'（別紙１）原油換算シート【計画用】'!AP785,"")</f>
        <v>5.7799999999999995E-4</v>
      </c>
      <c r="AQ785" s="1" t="str">
        <f>+IF('（別紙１）原油換算シート【計画用】'!AQ785&lt;&gt;"",'（別紙１）原油換算シート【計画用】'!AQ785,"")</f>
        <v/>
      </c>
    </row>
    <row r="786" spans="39:43">
      <c r="AM786" s="40">
        <f>+IF('（別紙１）原油換算シート【計画用】'!AM786&lt;&gt;"",'（別紙１）原油換算シート【計画用】'!AM786,"")</f>
        <v>772</v>
      </c>
      <c r="AN786" s="40" t="str">
        <f>+IF('（別紙１）原油換算シート【計画用】'!AN786&lt;&gt;"",'（別紙１）原油換算シート【計画用】'!AN786,"")</f>
        <v>A0388</v>
      </c>
      <c r="AO786" s="64" t="str">
        <f>+IF('（別紙１）原油換算シート【計画用】'!AO786&lt;&gt;"",'（別紙１）原油換算シート【計画用】'!AO786,"")</f>
        <v>楽天モバイル(株)(旧：楽天エナジー(株))(参考値)事業者全体</v>
      </c>
      <c r="AP786" s="65">
        <f>+IF('（別紙１）原油換算シート【計画用】'!AP786&lt;&gt;"",'（別紙１）原油換算シート【計画用】'!AP786,"")</f>
        <v>5.71E-4</v>
      </c>
      <c r="AQ786" s="1" t="str">
        <f>+IF('（別紙１）原油換算シート【計画用】'!AQ786&lt;&gt;"",'（別紙１）原油換算シート【計画用】'!AQ786,"")</f>
        <v/>
      </c>
    </row>
    <row r="787" spans="39:43">
      <c r="AM787" s="40">
        <f>+IF('（別紙１）原油換算シート【計画用】'!AM787&lt;&gt;"",'（別紙１）原油換算シート【計画用】'!AM787,"")</f>
        <v>773</v>
      </c>
      <c r="AN787" s="40" t="str">
        <f>+IF('（別紙１）原油換算シート【計画用】'!AN787&lt;&gt;"",'（別紙１）原油換算シート【計画用】'!AN787,"")</f>
        <v>A0389</v>
      </c>
      <c r="AO787" s="64" t="str">
        <f>+IF('（別紙１）原油換算シート【計画用】'!AO787&lt;&gt;"",'（別紙１）原油換算シート【計画用】'!AO787,"")</f>
        <v>うすきエネルギー(株)</v>
      </c>
      <c r="AP787" s="65">
        <f>+IF('（別紙１）原油換算シート【計画用】'!AP787&lt;&gt;"",'（別紙１）原油換算シート【計画用】'!AP787,"")</f>
        <v>5.5500000000000005E-4</v>
      </c>
      <c r="AQ787" s="1" t="str">
        <f>+IF('（別紙１）原油換算シート【計画用】'!AQ787&lt;&gt;"",'（別紙１）原油換算シート【計画用】'!AQ787,"")</f>
        <v/>
      </c>
    </row>
    <row r="788" spans="39:43">
      <c r="AM788" s="40">
        <f>+IF('（別紙１）原油換算シート【計画用】'!AM788&lt;&gt;"",'（別紙１）原油換算シート【計画用】'!AM788,"")</f>
        <v>774</v>
      </c>
      <c r="AN788" s="40" t="str">
        <f>+IF('（別紙１）原油換算シート【計画用】'!AN788&lt;&gt;"",'（別紙１）原油換算シート【計画用】'!AN788,"")</f>
        <v>A0391</v>
      </c>
      <c r="AO788" s="64" t="str">
        <f>+IF('（別紙１）原油換算シート【計画用】'!AO788&lt;&gt;"",'（別紙１）原油換算シート【計画用】'!AO788,"")</f>
        <v>森のエネルギー(株)</v>
      </c>
      <c r="AP788" s="65">
        <f>+IF('（別紙１）原油換算シート【計画用】'!AP788&lt;&gt;"",'（別紙１）原油換算シート【計画用】'!AP788,"")</f>
        <v>5.6300000000000002E-4</v>
      </c>
      <c r="AQ788" s="1" t="str">
        <f>+IF('（別紙１）原油換算シート【計画用】'!AQ788&lt;&gt;"",'（別紙１）原油換算シート【計画用】'!AQ788,"")</f>
        <v/>
      </c>
    </row>
    <row r="789" spans="39:43">
      <c r="AM789" s="40">
        <f>+IF('（別紙１）原油換算シート【計画用】'!AM789&lt;&gt;"",'（別紙１）原油換算シート【計画用】'!AM789,"")</f>
        <v>775</v>
      </c>
      <c r="AN789" s="40" t="str">
        <f>+IF('（別紙１）原油換算シート【計画用】'!AN789&lt;&gt;"",'（別紙１）原油換算シート【計画用】'!AN789,"")</f>
        <v>A0392</v>
      </c>
      <c r="AO789" s="64" t="str">
        <f>+IF('（別紙１）原油換算シート【計画用】'!AO789&lt;&gt;"",'（別紙１）原油換算シート【計画用】'!AO789,"")</f>
        <v>岐阜電力(株)メニューA</v>
      </c>
      <c r="AP789" s="65">
        <f>+IF('（別紙１）原油換算シート【計画用】'!AP789&lt;&gt;"",'（別紙１）原油換算シート【計画用】'!AP789,"")</f>
        <v>0</v>
      </c>
      <c r="AQ789" s="1" t="str">
        <f>+IF('（別紙１）原油換算シート【計画用】'!AQ789&lt;&gt;"",'（別紙１）原油換算シート【計画用】'!AQ789,"")</f>
        <v/>
      </c>
    </row>
    <row r="790" spans="39:43">
      <c r="AM790" s="40">
        <f>+IF('（別紙１）原油換算シート【計画用】'!AM790&lt;&gt;"",'（別紙１）原油換算シート【計画用】'!AM790,"")</f>
        <v>776</v>
      </c>
      <c r="AN790" s="40" t="str">
        <f>+IF('（別紙１）原油換算シート【計画用】'!AN790&lt;&gt;"",'（別紙１）原油換算シート【計画用】'!AN790,"")</f>
        <v>A0392</v>
      </c>
      <c r="AO790" s="64" t="str">
        <f>+IF('（別紙１）原油換算シート【計画用】'!AO790&lt;&gt;"",'（別紙１）原油換算シート【計画用】'!AO790,"")</f>
        <v>岐阜電力(株)(参考値)事業者全体</v>
      </c>
      <c r="AP790" s="65">
        <f>+IF('（別紙１）原油換算シート【計画用】'!AP790&lt;&gt;"",'（別紙１）原油換算シート【計画用】'!AP790,"")</f>
        <v>0</v>
      </c>
      <c r="AQ790" s="1" t="str">
        <f>+IF('（別紙１）原油換算シート【計画用】'!AQ790&lt;&gt;"",'（別紙１）原油換算シート【計画用】'!AQ790,"")</f>
        <v/>
      </c>
    </row>
    <row r="791" spans="39:43">
      <c r="AM791" s="40">
        <f>+IF('（別紙１）原油換算シート【計画用】'!AM791&lt;&gt;"",'（別紙１）原油換算シート【計画用】'!AM791,"")</f>
        <v>777</v>
      </c>
      <c r="AN791" s="40" t="str">
        <f>+IF('（別紙１）原油換算シート【計画用】'!AN791&lt;&gt;"",'（別紙１）原油換算シート【計画用】'!AN791,"")</f>
        <v>A0397</v>
      </c>
      <c r="AO791" s="64" t="str">
        <f>+IF('（別紙１）原油換算シート【計画用】'!AO791&lt;&gt;"",'（別紙１）原油換算シート【計画用】'!AO791,"")</f>
        <v>名南共同エネルギー(株)</v>
      </c>
      <c r="AP791" s="65">
        <f>+IF('（別紙１）原油換算シート【計画用】'!AP791&lt;&gt;"",'（別紙１）原油換算シート【計画用】'!AP791,"")</f>
        <v>4.1899999999999999E-4</v>
      </c>
      <c r="AQ791" s="1" t="str">
        <f>+IF('（別紙１）原油換算シート【計画用】'!AQ791&lt;&gt;"",'（別紙１）原油換算シート【計画用】'!AQ791,"")</f>
        <v/>
      </c>
    </row>
    <row r="792" spans="39:43">
      <c r="AM792" s="40">
        <f>+IF('（別紙１）原油換算シート【計画用】'!AM792&lt;&gt;"",'（別紙１）原油換算シート【計画用】'!AM792,"")</f>
        <v>778</v>
      </c>
      <c r="AN792" s="40" t="str">
        <f>+IF('（別紙１）原油換算シート【計画用】'!AN792&lt;&gt;"",'（別紙１）原油換算シート【計画用】'!AN792,"")</f>
        <v>A0398</v>
      </c>
      <c r="AO792" s="64" t="str">
        <f>+IF('（別紙１）原油換算シート【計画用】'!AO792&lt;&gt;"",'（別紙１）原油換算シート【計画用】'!AO792,"")</f>
        <v>Apaman Energy(株)</v>
      </c>
      <c r="AP792" s="65">
        <f>+IF('（別紙１）原油換算シート【計画用】'!AP792&lt;&gt;"",'（別紙１）原油換算シート【計画用】'!AP792,"")</f>
        <v>6.3699999999999998E-4</v>
      </c>
      <c r="AQ792" s="1" t="str">
        <f>+IF('（別紙１）原油換算シート【計画用】'!AQ792&lt;&gt;"",'（別紙１）原油換算シート【計画用】'!AQ792,"")</f>
        <v/>
      </c>
    </row>
    <row r="793" spans="39:43">
      <c r="AM793" s="40">
        <f>+IF('（別紙１）原油換算シート【計画用】'!AM793&lt;&gt;"",'（別紙１）原油換算シート【計画用】'!AM793,"")</f>
        <v>779</v>
      </c>
      <c r="AN793" s="40" t="str">
        <f>+IF('（別紙１）原油換算シート【計画用】'!AN793&lt;&gt;"",'（別紙１）原油換算シート【計画用】'!AN793,"")</f>
        <v>A0405</v>
      </c>
      <c r="AO793" s="64" t="str">
        <f>+IF('（別紙１）原油換算シート【計画用】'!AO793&lt;&gt;"",'（別紙１）原油換算シート【計画用】'!AO793,"")</f>
        <v>アストマックス・エネルギー(株)メニューA</v>
      </c>
      <c r="AP793" s="65">
        <f>+IF('（別紙１）原油換算シート【計画用】'!AP793&lt;&gt;"",'（別紙１）原油換算シート【計画用】'!AP793,"")</f>
        <v>0</v>
      </c>
      <c r="AQ793" s="1" t="str">
        <f>+IF('（別紙１）原油換算シート【計画用】'!AQ793&lt;&gt;"",'（別紙１）原油換算シート【計画用】'!AQ793,"")</f>
        <v/>
      </c>
    </row>
    <row r="794" spans="39:43">
      <c r="AM794" s="40">
        <f>+IF('（別紙１）原油換算シート【計画用】'!AM794&lt;&gt;"",'（別紙１）原油換算シート【計画用】'!AM794,"")</f>
        <v>780</v>
      </c>
      <c r="AN794" s="40" t="str">
        <f>+IF('（別紙１）原油換算シート【計画用】'!AN794&lt;&gt;"",'（別紙１）原油換算シート【計画用】'!AN794,"")</f>
        <v>A0405</v>
      </c>
      <c r="AO794" s="64" t="str">
        <f>+IF('（別紙１）原油換算シート【計画用】'!AO794&lt;&gt;"",'（別紙１）原油換算シート【計画用】'!AO794,"")</f>
        <v>アストマックス・エネルギー(株)メニューB</v>
      </c>
      <c r="AP794" s="65">
        <f>+IF('（別紙１）原油換算シート【計画用】'!AP794&lt;&gt;"",'（別紙１）原油換算シート【計画用】'!AP794,"")</f>
        <v>0</v>
      </c>
      <c r="AQ794" s="1" t="str">
        <f>+IF('（別紙１）原油換算シート【計画用】'!AQ794&lt;&gt;"",'（別紙１）原油換算シート【計画用】'!AQ794,"")</f>
        <v/>
      </c>
    </row>
    <row r="795" spans="39:43">
      <c r="AM795" s="40">
        <f>+IF('（別紙１）原油換算シート【計画用】'!AM795&lt;&gt;"",'（別紙１）原油換算シート【計画用】'!AM795,"")</f>
        <v>781</v>
      </c>
      <c r="AN795" s="40" t="str">
        <f>+IF('（別紙１）原油換算シート【計画用】'!AN795&lt;&gt;"",'（別紙１）原油換算シート【計画用】'!AN795,"")</f>
        <v>A0405</v>
      </c>
      <c r="AO795" s="64" t="str">
        <f>+IF('（別紙１）原油換算シート【計画用】'!AO795&lt;&gt;"",'（別紙１）原油換算シート【計画用】'!AO795,"")</f>
        <v>アストマックス・エネルギー(株)メニューC</v>
      </c>
      <c r="AP795" s="65">
        <f>+IF('（別紙１）原油換算シート【計画用】'!AP795&lt;&gt;"",'（別紙１）原油換算シート【計画用】'!AP795,"")</f>
        <v>0</v>
      </c>
      <c r="AQ795" s="1" t="str">
        <f>+IF('（別紙１）原油換算シート【計画用】'!AQ795&lt;&gt;"",'（別紙１）原油換算シート【計画用】'!AQ795,"")</f>
        <v/>
      </c>
    </row>
    <row r="796" spans="39:43">
      <c r="AM796" s="40">
        <f>+IF('（別紙１）原油換算シート【計画用】'!AM796&lt;&gt;"",'（別紙１）原油換算シート【計画用】'!AM796,"")</f>
        <v>782</v>
      </c>
      <c r="AN796" s="40" t="str">
        <f>+IF('（別紙１）原油換算シート【計画用】'!AN796&lt;&gt;"",'（別紙１）原油換算シート【計画用】'!AN796,"")</f>
        <v>A0405</v>
      </c>
      <c r="AO796" s="64" t="str">
        <f>+IF('（別紙１）原油換算シート【計画用】'!AO796&lt;&gt;"",'（別紙１）原油換算シート【計画用】'!AO796,"")</f>
        <v>アストマックス・エネルギー(株)メニューD(残差)</v>
      </c>
      <c r="AP796" s="65">
        <f>+IF('（別紙１）原油換算シート【計画用】'!AP796&lt;&gt;"",'（別紙１）原油換算シート【計画用】'!AP796,"")</f>
        <v>6.4199999999999999E-4</v>
      </c>
      <c r="AQ796" s="1" t="str">
        <f>+IF('（別紙１）原油換算シート【計画用】'!AQ796&lt;&gt;"",'（別紙１）原油換算シート【計画用】'!AQ796,"")</f>
        <v/>
      </c>
    </row>
    <row r="797" spans="39:43">
      <c r="AM797" s="40">
        <f>+IF('（別紙１）原油換算シート【計画用】'!AM797&lt;&gt;"",'（別紙１）原油換算シート【計画用】'!AM797,"")</f>
        <v>783</v>
      </c>
      <c r="AN797" s="40" t="str">
        <f>+IF('（別紙１）原油換算シート【計画用】'!AN797&lt;&gt;"",'（別紙１）原油換算シート【計画用】'!AN797,"")</f>
        <v>A0405</v>
      </c>
      <c r="AO797" s="64" t="str">
        <f>+IF('（別紙１）原油換算シート【計画用】'!AO797&lt;&gt;"",'（別紙１）原油換算シート【計画用】'!AO797,"")</f>
        <v>アストマックス・エネルギー(株)(参考値)事業者全体</v>
      </c>
      <c r="AP797" s="65">
        <f>+IF('（別紙１）原油換算シート【計画用】'!AP797&lt;&gt;"",'（別紙１）原油換算シート【計画用】'!AP797,"")</f>
        <v>6.2299999999999996E-4</v>
      </c>
      <c r="AQ797" s="1" t="str">
        <f>+IF('（別紙１）原油換算シート【計画用】'!AQ797&lt;&gt;"",'（別紙１）原油換算シート【計画用】'!AQ797,"")</f>
        <v/>
      </c>
    </row>
    <row r="798" spans="39:43">
      <c r="AM798" s="40">
        <f>+IF('（別紙１）原油換算シート【計画用】'!AM798&lt;&gt;"",'（別紙１）原油換算シート【計画用】'!AM798,"")</f>
        <v>784</v>
      </c>
      <c r="AN798" s="40" t="str">
        <f>+IF('（別紙１）原油換算シート【計画用】'!AN798&lt;&gt;"",'（別紙１）原油換算シート【計画用】'!AN798,"")</f>
        <v>A0407</v>
      </c>
      <c r="AO798" s="64" t="str">
        <f>+IF('（別紙１）原油換算シート【計画用】'!AO798&lt;&gt;"",'（別紙１）原油換算シート【計画用】'!AO798,"")</f>
        <v>ALL GREEN POWER(株)</v>
      </c>
      <c r="AP798" s="65">
        <f>+IF('（別紙１）原油換算シート【計画用】'!AP798&lt;&gt;"",'（別紙１）原油換算シート【計画用】'!AP798,"")</f>
        <v>4.2200000000000001E-4</v>
      </c>
      <c r="AQ798" s="1" t="str">
        <f>+IF('（別紙１）原油換算シート【計画用】'!AQ798&lt;&gt;"",'（別紙１）原油換算シート【計画用】'!AQ798,"")</f>
        <v>※</v>
      </c>
    </row>
    <row r="799" spans="39:43">
      <c r="AM799" s="40">
        <f>+IF('（別紙１）原油換算シート【計画用】'!AM799&lt;&gt;"",'（別紙１）原油換算シート【計画用】'!AM799,"")</f>
        <v>785</v>
      </c>
      <c r="AN799" s="40" t="str">
        <f>+IF('（別紙１）原油換算シート【計画用】'!AN799&lt;&gt;"",'（別紙１）原油換算シート【計画用】'!AN799,"")</f>
        <v>A0411</v>
      </c>
      <c r="AO799" s="64" t="str">
        <f>+IF('（別紙１）原油換算シート【計画用】'!AO799&lt;&gt;"",'（別紙１）原油換算シート【計画用】'!AO799,"")</f>
        <v>福井電力(株)</v>
      </c>
      <c r="AP799" s="65">
        <f>+IF('（別紙１）原油換算シート【計画用】'!AP799&lt;&gt;"",'（別紙１）原油換算シート【計画用】'!AP799,"")</f>
        <v>6.11E-4</v>
      </c>
      <c r="AQ799" s="1" t="str">
        <f>+IF('（別紙１）原油換算シート【計画用】'!AQ799&lt;&gt;"",'（別紙１）原油換算シート【計画用】'!AQ799,"")</f>
        <v/>
      </c>
    </row>
    <row r="800" spans="39:43">
      <c r="AM800" s="40">
        <f>+IF('（別紙１）原油換算シート【計画用】'!AM800&lt;&gt;"",'（別紙１）原油換算シート【計画用】'!AM800,"")</f>
        <v>786</v>
      </c>
      <c r="AN800" s="40" t="str">
        <f>+IF('（別紙１）原油換算シート【計画用】'!AN800&lt;&gt;"",'（別紙１）原油換算シート【計画用】'!AN800,"")</f>
        <v>A0413</v>
      </c>
      <c r="AO800" s="64" t="str">
        <f>+IF('（別紙１）原油換算シート【計画用】'!AO800&lt;&gt;"",'（別紙１）原油換算シート【計画用】'!AO800,"")</f>
        <v>(株)MKエネルギー</v>
      </c>
      <c r="AP800" s="65">
        <f>+IF('（別紙１）原油換算シート【計画用】'!AP800&lt;&gt;"",'（別紙１）原油換算シート【計画用】'!AP800,"")</f>
        <v>6.2600000000000004E-4</v>
      </c>
      <c r="AQ800" s="1" t="str">
        <f>+IF('（別紙１）原油換算シート【計画用】'!AQ800&lt;&gt;"",'（別紙１）原油換算シート【計画用】'!AQ800,"")</f>
        <v/>
      </c>
    </row>
    <row r="801" spans="39:43">
      <c r="AM801" s="40">
        <f>+IF('（別紙１）原油換算シート【計画用】'!AM801&lt;&gt;"",'（別紙１）原油換算シート【計画用】'!AM801,"")</f>
        <v>787</v>
      </c>
      <c r="AN801" s="40" t="str">
        <f>+IF('（別紙１）原油換算シート【計画用】'!AN801&lt;&gt;"",'（別紙１）原油換算シート【計画用】'!AN801,"")</f>
        <v>A0415</v>
      </c>
      <c r="AO801" s="64" t="str">
        <f>+IF('（別紙１）原油換算シート【計画用】'!AO801&lt;&gt;"",'（別紙１）原油換算シート【計画用】'!AO801,"")</f>
        <v>エネラボ(株)メニューA</v>
      </c>
      <c r="AP801" s="65">
        <f>+IF('（別紙１）原油換算シート【計画用】'!AP801&lt;&gt;"",'（別紙１）原油換算シート【計画用】'!AP801,"")</f>
        <v>0</v>
      </c>
      <c r="AQ801" s="1" t="str">
        <f>+IF('（別紙１）原油換算シート【計画用】'!AQ801&lt;&gt;"",'（別紙１）原油換算シート【計画用】'!AQ801,"")</f>
        <v/>
      </c>
    </row>
    <row r="802" spans="39:43">
      <c r="AM802" s="40">
        <f>+IF('（別紙１）原油換算シート【計画用】'!AM802&lt;&gt;"",'（別紙１）原油換算シート【計画用】'!AM802,"")</f>
        <v>788</v>
      </c>
      <c r="AN802" s="40" t="str">
        <f>+IF('（別紙１）原油換算シート【計画用】'!AN802&lt;&gt;"",'（別紙１）原油換算シート【計画用】'!AN802,"")</f>
        <v>A0415</v>
      </c>
      <c r="AO802" s="64" t="str">
        <f>+IF('（別紙１）原油換算シート【計画用】'!AO802&lt;&gt;"",'（別紙１）原油換算シート【計画用】'!AO802,"")</f>
        <v>エネラボ(株)メニューB(残差)</v>
      </c>
      <c r="AP802" s="65">
        <f>+IF('（別紙１）原油換算シート【計画用】'!AP802&lt;&gt;"",'（別紙１）原油換算シート【計画用】'!AP802,"")</f>
        <v>4.5800000000000002E-4</v>
      </c>
      <c r="AQ802" s="1" t="str">
        <f>+IF('（別紙１）原油換算シート【計画用】'!AQ802&lt;&gt;"",'（別紙１）原油換算シート【計画用】'!AQ802,"")</f>
        <v/>
      </c>
    </row>
    <row r="803" spans="39:43">
      <c r="AM803" s="40">
        <f>+IF('（別紙１）原油換算シート【計画用】'!AM803&lt;&gt;"",'（別紙１）原油換算シート【計画用】'!AM803,"")</f>
        <v>789</v>
      </c>
      <c r="AN803" s="40" t="str">
        <f>+IF('（別紙１）原油換算シート【計画用】'!AN803&lt;&gt;"",'（別紙１）原油換算シート【計画用】'!AN803,"")</f>
        <v>A0415</v>
      </c>
      <c r="AO803" s="64" t="str">
        <f>+IF('（別紙１）原油換算シート【計画用】'!AO803&lt;&gt;"",'（別紙１）原油換算シート【計画用】'!AO803,"")</f>
        <v>エネラボ(株)(参考値)事業者全体</v>
      </c>
      <c r="AP803" s="65">
        <f>+IF('（別紙１）原油換算シート【計画用】'!AP803&lt;&gt;"",'（別紙１）原油換算シート【計画用】'!AP803,"")</f>
        <v>4.5800000000000002E-4</v>
      </c>
      <c r="AQ803" s="1" t="str">
        <f>+IF('（別紙１）原油換算シート【計画用】'!AQ803&lt;&gt;"",'（別紙１）原油換算シート【計画用】'!AQ803,"")</f>
        <v/>
      </c>
    </row>
    <row r="804" spans="39:43">
      <c r="AM804" s="40">
        <f>+IF('（別紙１）原油換算シート【計画用】'!AM804&lt;&gt;"",'（別紙１）原油換算シート【計画用】'!AM804,"")</f>
        <v>790</v>
      </c>
      <c r="AN804" s="40" t="str">
        <f>+IF('（別紙１）原油換算シート【計画用】'!AN804&lt;&gt;"",'（別紙１）原油換算シート【計画用】'!AN804,"")</f>
        <v>A0419</v>
      </c>
      <c r="AO804" s="64" t="str">
        <f>+IF('（別紙１）原油換算シート【計画用】'!AO804&lt;&gt;"",'（別紙１）原油換算シート【計画用】'!AO804,"")</f>
        <v>スマートエナジー磐田(株)メニューA</v>
      </c>
      <c r="AP804" s="65">
        <f>+IF('（別紙１）原油換算シート【計画用】'!AP804&lt;&gt;"",'（別紙１）原油換算シート【計画用】'!AP804,"")</f>
        <v>0</v>
      </c>
      <c r="AQ804" s="1" t="str">
        <f>+IF('（別紙１）原油換算シート【計画用】'!AQ804&lt;&gt;"",'（別紙１）原油換算シート【計画用】'!AQ804,"")</f>
        <v/>
      </c>
    </row>
    <row r="805" spans="39:43">
      <c r="AM805" s="40">
        <f>+IF('（別紙１）原油換算シート【計画用】'!AM805&lt;&gt;"",'（別紙１）原油換算シート【計画用】'!AM805,"")</f>
        <v>791</v>
      </c>
      <c r="AN805" s="40" t="str">
        <f>+IF('（別紙１）原油換算シート【計画用】'!AN805&lt;&gt;"",'（別紙１）原油換算シート【計画用】'!AN805,"")</f>
        <v>A0419</v>
      </c>
      <c r="AO805" s="64" t="str">
        <f>+IF('（別紙１）原油換算シート【計画用】'!AO805&lt;&gt;"",'（別紙１）原油換算シート【計画用】'!AO805,"")</f>
        <v>スマートエナジー磐田(株)メニューB</v>
      </c>
      <c r="AP805" s="65">
        <f>+IF('（別紙１）原油換算シート【計画用】'!AP805&lt;&gt;"",'（別紙１）原油換算シート【計画用】'!AP805,"")</f>
        <v>3.0600000000000001E-4</v>
      </c>
      <c r="AQ805" s="1" t="str">
        <f>+IF('（別紙１）原油換算シート【計画用】'!AQ805&lt;&gt;"",'（別紙１）原油換算シート【計画用】'!AQ805,"")</f>
        <v/>
      </c>
    </row>
    <row r="806" spans="39:43">
      <c r="AM806" s="40">
        <f>+IF('（別紙１）原油換算シート【計画用】'!AM806&lt;&gt;"",'（別紙１）原油換算シート【計画用】'!AM806,"")</f>
        <v>792</v>
      </c>
      <c r="AN806" s="40" t="str">
        <f>+IF('（別紙１）原油換算シート【計画用】'!AN806&lt;&gt;"",'（別紙１）原油換算シート【計画用】'!AN806,"")</f>
        <v>A0419</v>
      </c>
      <c r="AO806" s="64" t="str">
        <f>+IF('（別紙１）原油換算シート【計画用】'!AO806&lt;&gt;"",'（別紙１）原油換算シート【計画用】'!AO806,"")</f>
        <v>スマートエナジー磐田(株)メニューC(残差)</v>
      </c>
      <c r="AP806" s="65">
        <f>+IF('（別紙１）原油換算シート【計画用】'!AP806&lt;&gt;"",'（別紙１）原油換算シート【計画用】'!AP806,"")</f>
        <v>3.6900000000000002E-4</v>
      </c>
      <c r="AQ806" s="1" t="str">
        <f>+IF('（別紙１）原油換算シート【計画用】'!AQ806&lt;&gt;"",'（別紙１）原油換算シート【計画用】'!AQ806,"")</f>
        <v/>
      </c>
    </row>
    <row r="807" spans="39:43">
      <c r="AM807" s="40">
        <f>+IF('（別紙１）原油換算シート【計画用】'!AM807&lt;&gt;"",'（別紙１）原油換算シート【計画用】'!AM807,"")</f>
        <v>793</v>
      </c>
      <c r="AN807" s="40" t="str">
        <f>+IF('（別紙１）原油換算シート【計画用】'!AN807&lt;&gt;"",'（別紙１）原油換算シート【計画用】'!AN807,"")</f>
        <v>A0419</v>
      </c>
      <c r="AO807" s="64" t="str">
        <f>+IF('（別紙１）原油換算シート【計画用】'!AO807&lt;&gt;"",'（別紙１）原油換算シート【計画用】'!AO807,"")</f>
        <v>スマートエナジー磐田(株)(参考値)事業者全体</v>
      </c>
      <c r="AP807" s="65">
        <f>+IF('（別紙１）原油換算シート【計画用】'!AP807&lt;&gt;"",'（別紙１）原油換算シート【計画用】'!AP807,"")</f>
        <v>3.59E-4</v>
      </c>
      <c r="AQ807" s="1" t="str">
        <f>+IF('（別紙１）原油換算シート【計画用】'!AQ807&lt;&gt;"",'（別紙１）原油換算シート【計画用】'!AQ807,"")</f>
        <v/>
      </c>
    </row>
    <row r="808" spans="39:43">
      <c r="AM808" s="40">
        <f>+IF('（別紙１）原油換算シート【計画用】'!AM808&lt;&gt;"",'（別紙１）原油換算シート【計画用】'!AM808,"")</f>
        <v>794</v>
      </c>
      <c r="AN808" s="40" t="str">
        <f>+IF('（別紙１）原油換算シート【計画用】'!AN808&lt;&gt;"",'（別紙１）原油換算シート【計画用】'!AN808,"")</f>
        <v>A0420</v>
      </c>
      <c r="AO808" s="64" t="str">
        <f>+IF('（別紙１）原油換算シート【計画用】'!AO808&lt;&gt;"",'（別紙１）原油換算シート【計画用】'!AO808,"")</f>
        <v>そうまIグリッド合同会社</v>
      </c>
      <c r="AP808" s="65">
        <f>+IF('（別紙１）原油換算シート【計画用】'!AP808&lt;&gt;"",'（別紙１）原油換算シート【計画用】'!AP808,"")</f>
        <v>4.8799999999999999E-4</v>
      </c>
      <c r="AQ808" s="1" t="str">
        <f>+IF('（別紙１）原油換算シート【計画用】'!AQ808&lt;&gt;"",'（別紙１）原油換算シート【計画用】'!AQ808,"")</f>
        <v/>
      </c>
    </row>
    <row r="809" spans="39:43">
      <c r="AM809" s="40">
        <f>+IF('（別紙１）原油換算シート【計画用】'!AM809&lt;&gt;"",'（別紙１）原油換算シート【計画用】'!AM809,"")</f>
        <v>795</v>
      </c>
      <c r="AN809" s="40" t="str">
        <f>+IF('（別紙１）原油換算シート【計画用】'!AN809&lt;&gt;"",'（別紙１）原油換算シート【計画用】'!AN809,"")</f>
        <v>A0425</v>
      </c>
      <c r="AO809" s="64" t="str">
        <f>+IF('（別紙１）原油換算シート【計画用】'!AO809&lt;&gt;"",'（別紙１）原油換算シート【計画用】'!AO809,"")</f>
        <v>エネトレード(株)</v>
      </c>
      <c r="AP809" s="65">
        <f>+IF('（別紙１）原油換算シート【計画用】'!AP809&lt;&gt;"",'（別紙１）原油換算シート【計画用】'!AP809,"")</f>
        <v>4.2200000000000001E-4</v>
      </c>
      <c r="AQ809" s="1" t="str">
        <f>+IF('（別紙１）原油換算シート【計画用】'!AQ809&lt;&gt;"",'（別紙１）原油換算シート【計画用】'!AQ809,"")</f>
        <v>※</v>
      </c>
    </row>
    <row r="810" spans="39:43">
      <c r="AM810" s="40">
        <f>+IF('（別紙１）原油換算シート【計画用】'!AM810&lt;&gt;"",'（別紙１）原油換算シート【計画用】'!AM810,"")</f>
        <v>796</v>
      </c>
      <c r="AN810" s="40" t="str">
        <f>+IF('（別紙１）原油換算シート【計画用】'!AN810&lt;&gt;"",'（別紙１）原油換算シート【計画用】'!AN810,"")</f>
        <v>A0429</v>
      </c>
      <c r="AO810" s="64" t="str">
        <f>+IF('（別紙１）原油換算シート【計画用】'!AO810&lt;&gt;"",'（別紙１）原油換算シート【計画用】'!AO810,"")</f>
        <v>ニシムラ(株)</v>
      </c>
      <c r="AP810" s="65">
        <f>+IF('（別紙１）原油換算シート【計画用】'!AP810&lt;&gt;"",'（別紙１）原油換算シート【計画用】'!AP810,"")</f>
        <v>6.1899999999999998E-4</v>
      </c>
      <c r="AQ810" s="1" t="str">
        <f>+IF('（別紙１）原油換算シート【計画用】'!AQ810&lt;&gt;"",'（別紙１）原油換算シート【計画用】'!AQ810,"")</f>
        <v/>
      </c>
    </row>
    <row r="811" spans="39:43">
      <c r="AM811" s="40">
        <f>+IF('（別紙１）原油換算シート【計画用】'!AM811&lt;&gt;"",'（別紙１）原油換算シート【計画用】'!AM811,"")</f>
        <v>797</v>
      </c>
      <c r="AN811" s="40" t="str">
        <f>+IF('（別紙１）原油換算シート【計画用】'!AN811&lt;&gt;"",'（別紙１）原油換算シート【計画用】'!AN811,"")</f>
        <v>A0430</v>
      </c>
      <c r="AO811" s="64" t="str">
        <f>+IF('（別紙１）原油換算シート【計画用】'!AO811&lt;&gt;"",'（別紙１）原油換算シート【計画用】'!AO811,"")</f>
        <v>(株)さくら新電力メニューA</v>
      </c>
      <c r="AP811" s="65">
        <f>+IF('（別紙１）原油換算シート【計画用】'!AP811&lt;&gt;"",'（別紙１）原油換算シート【計画用】'!AP811,"")</f>
        <v>0</v>
      </c>
      <c r="AQ811" s="1" t="str">
        <f>+IF('（別紙１）原油換算シート【計画用】'!AQ811&lt;&gt;"",'（別紙１）原油換算シート【計画用】'!AQ811,"")</f>
        <v/>
      </c>
    </row>
    <row r="812" spans="39:43">
      <c r="AM812" s="40">
        <f>+IF('（別紙１）原油換算シート【計画用】'!AM812&lt;&gt;"",'（別紙１）原油換算シート【計画用】'!AM812,"")</f>
        <v>798</v>
      </c>
      <c r="AN812" s="40" t="str">
        <f>+IF('（別紙１）原油換算シート【計画用】'!AN812&lt;&gt;"",'（別紙１）原油換算シート【計画用】'!AN812,"")</f>
        <v>A0430</v>
      </c>
      <c r="AO812" s="64" t="str">
        <f>+IF('（別紙１）原油換算シート【計画用】'!AO812&lt;&gt;"",'（別紙１）原油換算シート【計画用】'!AO812,"")</f>
        <v>(株)さくら新電力メニューB(残差)</v>
      </c>
      <c r="AP812" s="65">
        <f>+IF('（別紙１）原油換算シート【計画用】'!AP812&lt;&gt;"",'（別紙１）原油換算シート【計画用】'!AP812,"")</f>
        <v>4.8299999999999998E-4</v>
      </c>
      <c r="AQ812" s="1" t="str">
        <f>+IF('（別紙１）原油換算シート【計画用】'!AQ812&lt;&gt;"",'（別紙１）原油換算シート【計画用】'!AQ812,"")</f>
        <v/>
      </c>
    </row>
    <row r="813" spans="39:43">
      <c r="AM813" s="40">
        <f>+IF('（別紙１）原油換算シート【計画用】'!AM813&lt;&gt;"",'（別紙１）原油換算シート【計画用】'!AM813,"")</f>
        <v>799</v>
      </c>
      <c r="AN813" s="40" t="str">
        <f>+IF('（別紙１）原油換算シート【計画用】'!AN813&lt;&gt;"",'（別紙１）原油換算シート【計画用】'!AN813,"")</f>
        <v>A0430</v>
      </c>
      <c r="AO813" s="64" t="str">
        <f>+IF('（別紙１）原油換算シート【計画用】'!AO813&lt;&gt;"",'（別紙１）原油換算シート【計画用】'!AO813,"")</f>
        <v>(株)さくら新電力(参考値)事業者全体</v>
      </c>
      <c r="AP813" s="65">
        <f>+IF('（別紙１）原油換算シート【計画用】'!AP813&lt;&gt;"",'（別紙１）原油換算シート【計画用】'!AP813,"")</f>
        <v>4.44E-4</v>
      </c>
      <c r="AQ813" s="1" t="str">
        <f>+IF('（別紙１）原油換算シート【計画用】'!AQ813&lt;&gt;"",'（別紙１）原油換算シート【計画用】'!AQ813,"")</f>
        <v/>
      </c>
    </row>
    <row r="814" spans="39:43">
      <c r="AM814" s="40">
        <f>+IF('（別紙１）原油換算シート【計画用】'!AM814&lt;&gt;"",'（別紙１）原油換算シート【計画用】'!AM814,"")</f>
        <v>800</v>
      </c>
      <c r="AN814" s="40" t="str">
        <f>+IF('（別紙１）原油換算シート【計画用】'!AN814&lt;&gt;"",'（別紙１）原油換算シート【計画用】'!AN814,"")</f>
        <v>A0431</v>
      </c>
      <c r="AO814" s="64" t="str">
        <f>+IF('（別紙１）原油換算シート【計画用】'!AO814&lt;&gt;"",'（別紙１）原油換算シート【計画用】'!AO814,"")</f>
        <v>(株)グローアップ</v>
      </c>
      <c r="AP814" s="65">
        <f>+IF('（別紙１）原油換算シート【計画用】'!AP814&lt;&gt;"",'（別紙１）原油換算シート【計画用】'!AP814,"")</f>
        <v>3.1399999999999999E-4</v>
      </c>
      <c r="AQ814" s="1" t="str">
        <f>+IF('（別紙１）原油換算シート【計画用】'!AQ814&lt;&gt;"",'（別紙１）原油換算シート【計画用】'!AQ814,"")</f>
        <v/>
      </c>
    </row>
    <row r="815" spans="39:43">
      <c r="AM815" s="40">
        <f>+IF('（別紙１）原油換算シート【計画用】'!AM815&lt;&gt;"",'（別紙１）原油換算シート【計画用】'!AM815,"")</f>
        <v>801</v>
      </c>
      <c r="AN815" s="40" t="str">
        <f>+IF('（別紙１）原油換算シート【計画用】'!AN815&lt;&gt;"",'（別紙１）原油換算シート【計画用】'!AN815,"")</f>
        <v>A0435</v>
      </c>
      <c r="AO815" s="64" t="str">
        <f>+IF('（別紙１）原油換算シート【計画用】'!AO815&lt;&gt;"",'（別紙１）原油換算シート【計画用】'!AO815,"")</f>
        <v>いこま市民パワー(株)</v>
      </c>
      <c r="AP815" s="65">
        <f>+IF('（別紙１）原油換算シート【計画用】'!AP815&lt;&gt;"",'（別紙１）原油換算シート【計画用】'!AP815,"")</f>
        <v>4.0499999999999998E-4</v>
      </c>
      <c r="AQ815" s="1" t="str">
        <f>+IF('（別紙１）原油換算シート【計画用】'!AQ815&lt;&gt;"",'（別紙１）原油換算シート【計画用】'!AQ815,"")</f>
        <v/>
      </c>
    </row>
    <row r="816" spans="39:43">
      <c r="AM816" s="40">
        <f>+IF('（別紙１）原油換算シート【計画用】'!AM816&lt;&gt;"",'（別紙１）原油換算シート【計画用】'!AM816,"")</f>
        <v>802</v>
      </c>
      <c r="AN816" s="40" t="str">
        <f>+IF('（別紙１）原油換算シート【計画用】'!AN816&lt;&gt;"",'（別紙１）原油換算シート【計画用】'!AN816,"")</f>
        <v>A0437</v>
      </c>
      <c r="AO816" s="64" t="str">
        <f>+IF('（別紙１）原油換算シート【計画用】'!AO816&lt;&gt;"",'（別紙１）原油換算シート【計画用】'!AO816,"")</f>
        <v>おもてなし山形(株)メニューA</v>
      </c>
      <c r="AP816" s="65">
        <f>+IF('（別紙１）原油換算シート【計画用】'!AP816&lt;&gt;"",'（別紙１）原油換算シート【計画用】'!AP816,"")</f>
        <v>0</v>
      </c>
      <c r="AQ816" s="1" t="str">
        <f>+IF('（別紙１）原油換算シート【計画用】'!AQ816&lt;&gt;"",'（別紙１）原油換算シート【計画用】'!AQ816,"")</f>
        <v/>
      </c>
    </row>
    <row r="817" spans="39:43">
      <c r="AM817" s="40">
        <f>+IF('（別紙１）原油換算シート【計画用】'!AM817&lt;&gt;"",'（別紙１）原油換算シート【計画用】'!AM817,"")</f>
        <v>803</v>
      </c>
      <c r="AN817" s="40" t="str">
        <f>+IF('（別紙１）原油換算シート【計画用】'!AN817&lt;&gt;"",'（別紙１）原油換算シート【計画用】'!AN817,"")</f>
        <v>A0437</v>
      </c>
      <c r="AO817" s="64" t="str">
        <f>+IF('（別紙１）原油換算シート【計画用】'!AO817&lt;&gt;"",'（別紙１）原油換算シート【計画用】'!AO817,"")</f>
        <v>おもてなし山形(株)メニューB(残差)</v>
      </c>
      <c r="AP817" s="65">
        <f>+IF('（別紙１）原油換算シート【計画用】'!AP817&lt;&gt;"",'（別紙１）原油換算シート【計画用】'!AP817,"")</f>
        <v>4.3100000000000001E-4</v>
      </c>
      <c r="AQ817" s="1" t="str">
        <f>+IF('（別紙１）原油換算シート【計画用】'!AQ817&lt;&gt;"",'（別紙１）原油換算シート【計画用】'!AQ817,"")</f>
        <v/>
      </c>
    </row>
    <row r="818" spans="39:43">
      <c r="AM818" s="40">
        <f>+IF('（別紙１）原油換算シート【計画用】'!AM818&lt;&gt;"",'（別紙１）原油換算シート【計画用】'!AM818,"")</f>
        <v>804</v>
      </c>
      <c r="AN818" s="40" t="str">
        <f>+IF('（別紙１）原油換算シート【計画用】'!AN818&lt;&gt;"",'（別紙１）原油換算シート【計画用】'!AN818,"")</f>
        <v>A0437</v>
      </c>
      <c r="AO818" s="64" t="str">
        <f>+IF('（別紙１）原油換算シート【計画用】'!AO818&lt;&gt;"",'（別紙１）原油換算シート【計画用】'!AO818,"")</f>
        <v>おもてなし山形(株)(参考値)事業者全体</v>
      </c>
      <c r="AP818" s="65">
        <f>+IF('（別紙１）原油換算シート【計画用】'!AP818&lt;&gt;"",'（別紙１）原油換算シート【計画用】'!AP818,"")</f>
        <v>6.7000000000000002E-5</v>
      </c>
      <c r="AQ818" s="1" t="str">
        <f>+IF('（別紙１）原油換算シート【計画用】'!AQ818&lt;&gt;"",'（別紙１）原油換算シート【計画用】'!AQ818,"")</f>
        <v/>
      </c>
    </row>
    <row r="819" spans="39:43">
      <c r="AM819" s="40">
        <f>+IF('（別紙１）原油換算シート【計画用】'!AM819&lt;&gt;"",'（別紙１）原油換算シート【計画用】'!AM819,"")</f>
        <v>805</v>
      </c>
      <c r="AN819" s="40" t="str">
        <f>+IF('（別紙１）原油換算シート【計画用】'!AN819&lt;&gt;"",'（別紙１）原油換算シート【計画用】'!AN819,"")</f>
        <v>A0438</v>
      </c>
      <c r="AO819" s="64" t="str">
        <f>+IF('（別紙１）原油換算シート【計画用】'!AO819&lt;&gt;"",'（別紙１）原油換算シート【計画用】'!AO819,"")</f>
        <v>長野都市ガス(株)</v>
      </c>
      <c r="AP819" s="65">
        <f>+IF('（別紙１）原油換算シート【計画用】'!AP819&lt;&gt;"",'（別紙１）原油換算シート【計画用】'!AP819,"")</f>
        <v>4.06E-4</v>
      </c>
      <c r="AQ819" s="1" t="str">
        <f>+IF('（別紙１）原油換算シート【計画用】'!AQ819&lt;&gt;"",'（別紙１）原油換算シート【計画用】'!AQ819,"")</f>
        <v/>
      </c>
    </row>
    <row r="820" spans="39:43">
      <c r="AM820" s="40">
        <f>+IF('（別紙１）原油換算シート【計画用】'!AM820&lt;&gt;"",'（別紙１）原油換算シート【計画用】'!AM820,"")</f>
        <v>806</v>
      </c>
      <c r="AN820" s="40" t="str">
        <f>+IF('（別紙１）原油換算シート【計画用】'!AN820&lt;&gt;"",'（別紙１）原油換算シート【計画用】'!AN820,"")</f>
        <v>A0439</v>
      </c>
      <c r="AO820" s="64" t="str">
        <f>+IF('（別紙１）原油換算シート【計画用】'!AO820&lt;&gt;"",'（別紙１）原油換算シート【計画用】'!AO820,"")</f>
        <v>上田ガス(株)</v>
      </c>
      <c r="AP820" s="65">
        <f>+IF('（別紙１）原油換算シート【計画用】'!AP820&lt;&gt;"",'（別紙１）原油換算シート【計画用】'!AP820,"")</f>
        <v>4.1899999999999999E-4</v>
      </c>
      <c r="AQ820" s="1" t="str">
        <f>+IF('（別紙１）原油換算シート【計画用】'!AQ820&lt;&gt;"",'（別紙１）原油換算シート【計画用】'!AQ820,"")</f>
        <v/>
      </c>
    </row>
    <row r="821" spans="39:43">
      <c r="AM821" s="40">
        <f>+IF('（別紙１）原油換算シート【計画用】'!AM821&lt;&gt;"",'（別紙１）原油換算シート【計画用】'!AM821,"")</f>
        <v>807</v>
      </c>
      <c r="AN821" s="40" t="str">
        <f>+IF('（別紙１）原油換算シート【計画用】'!AN821&lt;&gt;"",'（別紙１）原油換算シート【計画用】'!AN821,"")</f>
        <v>A0440</v>
      </c>
      <c r="AO821" s="64" t="str">
        <f>+IF('（別紙１）原油換算シート【計画用】'!AO821&lt;&gt;"",'（別紙１）原油換算シート【計画用】'!AO821,"")</f>
        <v>日本瓦斯(株)メニューA</v>
      </c>
      <c r="AP821" s="65">
        <f>+IF('（別紙１）原油換算シート【計画用】'!AP821&lt;&gt;"",'（別紙１）原油換算シート【計画用】'!AP821,"")</f>
        <v>0</v>
      </c>
      <c r="AQ821" s="1" t="str">
        <f>+IF('（別紙１）原油換算シート【計画用】'!AQ821&lt;&gt;"",'（別紙１）原油換算シート【計画用】'!AQ821,"")</f>
        <v/>
      </c>
    </row>
    <row r="822" spans="39:43">
      <c r="AM822" s="40">
        <f>+IF('（別紙１）原油換算シート【計画用】'!AM822&lt;&gt;"",'（別紙１）原油換算シート【計画用】'!AM822,"")</f>
        <v>808</v>
      </c>
      <c r="AN822" s="40" t="str">
        <f>+IF('（別紙１）原油換算シート【計画用】'!AN822&lt;&gt;"",'（別紙１）原油換算シート【計画用】'!AN822,"")</f>
        <v>A0440</v>
      </c>
      <c r="AO822" s="64" t="str">
        <f>+IF('（別紙１）原油換算シート【計画用】'!AO822&lt;&gt;"",'（別紙１）原油換算シート【計画用】'!AO822,"")</f>
        <v>日本瓦斯(株)メニューB(残差)</v>
      </c>
      <c r="AP822" s="65">
        <f>+IF('（別紙１）原油換算シート【計画用】'!AP822&lt;&gt;"",'（別紙１）原油換算シート【計画用】'!AP822,"")</f>
        <v>3.9100000000000002E-4</v>
      </c>
      <c r="AQ822" s="1" t="str">
        <f>+IF('（別紙１）原油換算シート【計画用】'!AQ822&lt;&gt;"",'（別紙１）原油換算シート【計画用】'!AQ822,"")</f>
        <v/>
      </c>
    </row>
    <row r="823" spans="39:43">
      <c r="AM823" s="40">
        <f>+IF('（別紙１）原油換算シート【計画用】'!AM823&lt;&gt;"",'（別紙１）原油換算シート【計画用】'!AM823,"")</f>
        <v>809</v>
      </c>
      <c r="AN823" s="40" t="str">
        <f>+IF('（別紙１）原油換算シート【計画用】'!AN823&lt;&gt;"",'（別紙１）原油換算シート【計画用】'!AN823,"")</f>
        <v>A0440</v>
      </c>
      <c r="AO823" s="64" t="str">
        <f>+IF('（別紙１）原油換算シート【計画用】'!AO823&lt;&gt;"",'（別紙１）原油換算シート【計画用】'!AO823,"")</f>
        <v>日本瓦斯(株)(参考値)事業者全体</v>
      </c>
      <c r="AP823" s="65">
        <f>+IF('（別紙１）原油換算シート【計画用】'!AP823&lt;&gt;"",'（別紙１）原油換算シート【計画用】'!AP823,"")</f>
        <v>3.8400000000000001E-4</v>
      </c>
      <c r="AQ823" s="1" t="str">
        <f>+IF('（別紙１）原油換算シート【計画用】'!AQ823&lt;&gt;"",'（別紙１）原油換算シート【計画用】'!AQ823,"")</f>
        <v/>
      </c>
    </row>
    <row r="824" spans="39:43">
      <c r="AM824" s="40">
        <f>+IF('（別紙１）原油換算シート【計画用】'!AM824&lt;&gt;"",'（別紙１）原油換算シート【計画用】'!AM824,"")</f>
        <v>810</v>
      </c>
      <c r="AN824" s="40" t="str">
        <f>+IF('（別紙１）原油換算シート【計画用】'!AN824&lt;&gt;"",'（別紙１）原油換算シート【計画用】'!AN824,"")</f>
        <v>A0442</v>
      </c>
      <c r="AO824" s="64" t="str">
        <f>+IF('（別紙１）原油換算シート【計画用】'!AO824&lt;&gt;"",'（別紙１）原油換算シート【計画用】'!AO824,"")</f>
        <v>(株)シグナストラスト</v>
      </c>
      <c r="AP824" s="65">
        <f>+IF('（別紙１）原油換算シート【計画用】'!AP824&lt;&gt;"",'（別紙１）原油換算シート【計画用】'!AP824,"")</f>
        <v>4.6299999999999998E-4</v>
      </c>
      <c r="AQ824" s="1" t="str">
        <f>+IF('（別紙１）原油換算シート【計画用】'!AQ824&lt;&gt;"",'（別紙１）原油換算シート【計画用】'!AQ824,"")</f>
        <v/>
      </c>
    </row>
    <row r="825" spans="39:43">
      <c r="AM825" s="40">
        <f>+IF('（別紙１）原油換算シート【計画用】'!AM825&lt;&gt;"",'（別紙１）原油換算シート【計画用】'!AM825,"")</f>
        <v>811</v>
      </c>
      <c r="AN825" s="40" t="str">
        <f>+IF('（別紙１）原油換算シート【計画用】'!AN825&lt;&gt;"",'（別紙１）原油換算シート【計画用】'!AN825,"")</f>
        <v>A0443</v>
      </c>
      <c r="AO825" s="64" t="str">
        <f>+IF('（別紙１）原油換算シート【計画用】'!AO825&lt;&gt;"",'（別紙１）原油換算シート【計画用】'!AO825,"")</f>
        <v>ゲーテハウス(株)</v>
      </c>
      <c r="AP825" s="65">
        <f>+IF('（別紙１）原油換算シート【計画用】'!AP825&lt;&gt;"",'（別紙１）原油換算シート【計画用】'!AP825,"")</f>
        <v>5.0600000000000005E-4</v>
      </c>
      <c r="AQ825" s="1" t="str">
        <f>+IF('（別紙１）原油換算シート【計画用】'!AQ825&lt;&gt;"",'（別紙１）原油換算シート【計画用】'!AQ825,"")</f>
        <v/>
      </c>
    </row>
    <row r="826" spans="39:43">
      <c r="AM826" s="40">
        <f>+IF('（別紙１）原油換算シート【計画用】'!AM826&lt;&gt;"",'（別紙１）原油換算シート【計画用】'!AM826,"")</f>
        <v>812</v>
      </c>
      <c r="AN826" s="40" t="str">
        <f>+IF('（別紙１）原油換算シート【計画用】'!AN826&lt;&gt;"",'（別紙１）原油換算シート【計画用】'!AN826,"")</f>
        <v>A0446</v>
      </c>
      <c r="AO826" s="64" t="str">
        <f>+IF('（別紙１）原油換算シート【計画用】'!AO826&lt;&gt;"",'（別紙１）原油換算シート【計画用】'!AO826,"")</f>
        <v>JPエネルギー(株)</v>
      </c>
      <c r="AP826" s="65">
        <f>+IF('（別紙１）原油換算シート【計画用】'!AP826&lt;&gt;"",'（別紙１）原油換算シート【計画用】'!AP826,"")</f>
        <v>6.1700000000000004E-4</v>
      </c>
      <c r="AQ826" s="1" t="str">
        <f>+IF('（別紙１）原油換算シート【計画用】'!AQ826&lt;&gt;"",'（別紙１）原油換算シート【計画用】'!AQ826,"")</f>
        <v/>
      </c>
    </row>
    <row r="827" spans="39:43">
      <c r="AM827" s="40">
        <f>+IF('（別紙１）原油換算シート【計画用】'!AM827&lt;&gt;"",'（別紙１）原油換算シート【計画用】'!AM827,"")</f>
        <v>813</v>
      </c>
      <c r="AN827" s="40" t="str">
        <f>+IF('（別紙１）原油換算シート【計画用】'!AN827&lt;&gt;"",'（別紙１）原油換算シート【計画用】'!AN827,"")</f>
        <v>A0447</v>
      </c>
      <c r="AO827" s="64" t="str">
        <f>+IF('（別紙１）原油換算シート【計画用】'!AO827&lt;&gt;"",'（別紙１）原油換算シート【計画用】'!AO827,"")</f>
        <v>兵庫電力(株)</v>
      </c>
      <c r="AP827" s="65">
        <f>+IF('（別紙１）原油換算シート【計画用】'!AP827&lt;&gt;"",'（別紙１）原油換算シート【計画用】'!AP827,"")</f>
        <v>6.2299999999999996E-4</v>
      </c>
      <c r="AQ827" s="1" t="str">
        <f>+IF('（別紙１）原油換算シート【計画用】'!AQ827&lt;&gt;"",'（別紙１）原油換算シート【計画用】'!AQ827,"")</f>
        <v/>
      </c>
    </row>
    <row r="828" spans="39:43">
      <c r="AM828" s="40">
        <f>+IF('（別紙１）原油換算シート【計画用】'!AM828&lt;&gt;"",'（別紙１）原油換算シート【計画用】'!AM828,"")</f>
        <v>814</v>
      </c>
      <c r="AN828" s="40" t="str">
        <f>+IF('（別紙１）原油換算シート【計画用】'!AN828&lt;&gt;"",'（別紙１）原油換算シート【計画用】'!AN828,"")</f>
        <v>A0451</v>
      </c>
      <c r="AO828" s="64" t="str">
        <f>+IF('（別紙１）原油換算シート【計画用】'!AO828&lt;&gt;"",'（別紙１）原油換算シート【計画用】'!AO828,"")</f>
        <v>Cocoテラスたがわ(株)</v>
      </c>
      <c r="AP828" s="65">
        <f>+IF('（別紙１）原油換算シート【計画用】'!AP828&lt;&gt;"",'（別紙１）原油換算シート【計画用】'!AP828,"")</f>
        <v>5.1900000000000004E-4</v>
      </c>
      <c r="AQ828" s="1" t="str">
        <f>+IF('（別紙１）原油換算シート【計画用】'!AQ828&lt;&gt;"",'（別紙１）原油換算シート【計画用】'!AQ828,"")</f>
        <v/>
      </c>
    </row>
    <row r="829" spans="39:43">
      <c r="AM829" s="40">
        <f>+IF('（別紙１）原油換算シート【計画用】'!AM829&lt;&gt;"",'（別紙１）原油換算シート【計画用】'!AM829,"")</f>
        <v>815</v>
      </c>
      <c r="AN829" s="40" t="str">
        <f>+IF('（別紙１）原油換算シート【計画用】'!AN829&lt;&gt;"",'（別紙１）原油換算シート【計画用】'!AN829,"")</f>
        <v>A0452</v>
      </c>
      <c r="AO829" s="64" t="str">
        <f>+IF('（別紙１）原油換算シート【計画用】'!AO829&lt;&gt;"",'（別紙１）原油換算シート【計画用】'!AO829,"")</f>
        <v>東北電力エナジートレーディング(株)</v>
      </c>
      <c r="AP829" s="65">
        <f>+IF('（別紙１）原油換算シート【計画用】'!AP829&lt;&gt;"",'（別紙１）原油換算シート【計画用】'!AP829,"")</f>
        <v>4.2200000000000001E-4</v>
      </c>
      <c r="AQ829" s="1" t="str">
        <f>+IF('（別紙１）原油換算シート【計画用】'!AQ829&lt;&gt;"",'（別紙１）原油換算シート【計画用】'!AQ829,"")</f>
        <v>※</v>
      </c>
    </row>
    <row r="830" spans="39:43">
      <c r="AM830" s="40">
        <f>+IF('（別紙１）原油換算シート【計画用】'!AM830&lt;&gt;"",'（別紙１）原油換算シート【計画用】'!AM830,"")</f>
        <v>816</v>
      </c>
      <c r="AN830" s="40" t="str">
        <f>+IF('（別紙１）原油換算シート【計画用】'!AN830&lt;&gt;"",'（別紙１）原油換算シート【計画用】'!AN830,"")</f>
        <v>A0454</v>
      </c>
      <c r="AO830" s="64" t="str">
        <f>+IF('（別紙１）原油換算シート【計画用】'!AO830&lt;&gt;"",'（別紙１）原油換算シート【計画用】'!AO830,"")</f>
        <v>(株)まち未来製作所メニューA</v>
      </c>
      <c r="AP830" s="65">
        <f>+IF('（別紙１）原油換算シート【計画用】'!AP830&lt;&gt;"",'（別紙１）原油換算シート【計画用】'!AP830,"")</f>
        <v>0</v>
      </c>
      <c r="AQ830" s="1" t="str">
        <f>+IF('（別紙１）原油換算シート【計画用】'!AQ830&lt;&gt;"",'（別紙１）原油換算シート【計画用】'!AQ830,"")</f>
        <v/>
      </c>
    </row>
    <row r="831" spans="39:43">
      <c r="AM831" s="40">
        <f>+IF('（別紙１）原油換算シート【計画用】'!AM831&lt;&gt;"",'（別紙１）原油換算シート【計画用】'!AM831,"")</f>
        <v>817</v>
      </c>
      <c r="AN831" s="40" t="str">
        <f>+IF('（別紙１）原油換算シート【計画用】'!AN831&lt;&gt;"",'（別紙１）原油換算シート【計画用】'!AN831,"")</f>
        <v>A0454</v>
      </c>
      <c r="AO831" s="64" t="str">
        <f>+IF('（別紙１）原油換算シート【計画用】'!AO831&lt;&gt;"",'（別紙１）原油換算シート【計画用】'!AO831,"")</f>
        <v>(株)まち未来製作所メニューB(残差)</v>
      </c>
      <c r="AP831" s="65">
        <f>+IF('（別紙１）原油換算シート【計画用】'!AP831&lt;&gt;"",'（別紙１）原油換算シート【計画用】'!AP831,"")</f>
        <v>5.4699999999999996E-4</v>
      </c>
      <c r="AQ831" s="1" t="str">
        <f>+IF('（別紙１）原油換算シート【計画用】'!AQ831&lt;&gt;"",'（別紙１）原油換算シート【計画用】'!AQ831,"")</f>
        <v/>
      </c>
    </row>
    <row r="832" spans="39:43">
      <c r="AM832" s="40">
        <f>+IF('（別紙１）原油換算シート【計画用】'!AM832&lt;&gt;"",'（別紙１）原油換算シート【計画用】'!AM832,"")</f>
        <v>818</v>
      </c>
      <c r="AN832" s="40" t="str">
        <f>+IF('（別紙１）原油換算シート【計画用】'!AN832&lt;&gt;"",'（別紙１）原油換算シート【計画用】'!AN832,"")</f>
        <v>A0454</v>
      </c>
      <c r="AO832" s="64" t="str">
        <f>+IF('（別紙１）原油換算シート【計画用】'!AO832&lt;&gt;"",'（別紙１）原油換算シート【計画用】'!AO832,"")</f>
        <v>(株)まち未来製作所(参考値)事業者全体</v>
      </c>
      <c r="AP832" s="65">
        <f>+IF('（別紙１）原油換算シート【計画用】'!AP832&lt;&gt;"",'（別紙１）原油換算シート【計画用】'!AP832,"")</f>
        <v>4.2499999999999998E-4</v>
      </c>
      <c r="AQ832" s="1" t="str">
        <f>+IF('（別紙１）原油換算シート【計画用】'!AQ832&lt;&gt;"",'（別紙１）原油換算シート【計画用】'!AQ832,"")</f>
        <v/>
      </c>
    </row>
    <row r="833" spans="39:43">
      <c r="AM833" s="40">
        <f>+IF('（別紙１）原油換算シート【計画用】'!AM833&lt;&gt;"",'（別紙１）原油換算シート【計画用】'!AM833,"")</f>
        <v>819</v>
      </c>
      <c r="AN833" s="40" t="str">
        <f>+IF('（別紙１）原油換算シート【計画用】'!AN833&lt;&gt;"",'（別紙１）原油換算シート【計画用】'!AN833,"")</f>
        <v>A0456</v>
      </c>
      <c r="AO833" s="64" t="str">
        <f>+IF('（別紙１）原油換算シート【計画用】'!AO833&lt;&gt;"",'（別紙１）原油換算シート【計画用】'!AO833,"")</f>
        <v>(株)どさんこパワー</v>
      </c>
      <c r="AP833" s="65">
        <f>+IF('（別紙１）原油換算シート【計画用】'!AP833&lt;&gt;"",'（別紙１）原油換算シート【計画用】'!AP833,"")</f>
        <v>6.3599999999999996E-4</v>
      </c>
      <c r="AQ833" s="1" t="str">
        <f>+IF('（別紙１）原油換算シート【計画用】'!AQ833&lt;&gt;"",'（別紙１）原油換算シート【計画用】'!AQ833,"")</f>
        <v/>
      </c>
    </row>
    <row r="834" spans="39:43">
      <c r="AM834" s="40">
        <f>+IF('（別紙１）原油換算シート【計画用】'!AM834&lt;&gt;"",'（別紙１）原油換算シート【計画用】'!AM834,"")</f>
        <v>820</v>
      </c>
      <c r="AN834" s="40" t="str">
        <f>+IF('（別紙１）原油換算シート【計画用】'!AN834&lt;&gt;"",'（別紙１）原油換算シート【計画用】'!AN834,"")</f>
        <v>A0457</v>
      </c>
      <c r="AO834" s="64" t="str">
        <f>+IF('（別紙１）原油換算シート【計画用】'!AO834&lt;&gt;"",'（別紙１）原油換算シート【計画用】'!AO834,"")</f>
        <v>トリニティエナジー(株)</v>
      </c>
      <c r="AP834" s="65">
        <f>+IF('（別紙１）原油換算シート【計画用】'!AP834&lt;&gt;"",'（別紙１）原油換算シート【計画用】'!AP834,"")</f>
        <v>5.8100000000000003E-4</v>
      </c>
      <c r="AQ834" s="1" t="str">
        <f>+IF('（別紙１）原油換算シート【計画用】'!AQ834&lt;&gt;"",'（別紙１）原油換算シート【計画用】'!AQ834,"")</f>
        <v/>
      </c>
    </row>
    <row r="835" spans="39:43">
      <c r="AM835" s="40">
        <f>+IF('（別紙１）原油換算シート【計画用】'!AM835&lt;&gt;"",'（別紙１）原油換算シート【計画用】'!AM835,"")</f>
        <v>821</v>
      </c>
      <c r="AN835" s="40" t="str">
        <f>+IF('（別紙１）原油換算シート【計画用】'!AN835&lt;&gt;"",'（別紙１）原油換算シート【計画用】'!AN835,"")</f>
        <v>A0461</v>
      </c>
      <c r="AO835" s="64" t="str">
        <f>+IF('（別紙１）原油換算シート【計画用】'!AO835&lt;&gt;"",'（別紙１）原油換算シート【計画用】'!AO835,"")</f>
        <v>(株)LIXIL TEPCO スマートパートナーズ</v>
      </c>
      <c r="AP835" s="65">
        <f>+IF('（別紙１）原油換算シート【計画用】'!AP835&lt;&gt;"",'（別紙１）原油換算シート【計画用】'!AP835,"")</f>
        <v>4.2200000000000001E-4</v>
      </c>
      <c r="AQ835" s="1" t="str">
        <f>+IF('（別紙１）原油換算シート【計画用】'!AQ835&lt;&gt;"",'（別紙１）原油換算シート【計画用】'!AQ835,"")</f>
        <v/>
      </c>
    </row>
    <row r="836" spans="39:43">
      <c r="AM836" s="40">
        <f>+IF('（別紙１）原油換算シート【計画用】'!AM836&lt;&gt;"",'（別紙１）原油換算シート【計画用】'!AM836,"")</f>
        <v>822</v>
      </c>
      <c r="AN836" s="40" t="str">
        <f>+IF('（別紙１）原油換算シート【計画用】'!AN836&lt;&gt;"",'（別紙１）原油換算シート【計画用】'!AN836,"")</f>
        <v>A0463</v>
      </c>
      <c r="AO836" s="64" t="str">
        <f>+IF('（別紙１）原油換算シート【計画用】'!AO836&lt;&gt;"",'（別紙１）原油換算シート【計画用】'!AO836,"")</f>
        <v>(株)NEXT ONE</v>
      </c>
      <c r="AP836" s="65">
        <f>+IF('（別紙１）原油換算シート【計画用】'!AP836&lt;&gt;"",'（別紙１）原油換算シート【計画用】'!AP836,"")</f>
        <v>4.6900000000000002E-4</v>
      </c>
      <c r="AQ836" s="1" t="str">
        <f>+IF('（別紙１）原油換算シート【計画用】'!AQ836&lt;&gt;"",'（別紙１）原油換算シート【計画用】'!AQ836,"")</f>
        <v/>
      </c>
    </row>
    <row r="837" spans="39:43">
      <c r="AM837" s="40">
        <f>+IF('（別紙１）原油換算シート【計画用】'!AM837&lt;&gt;"",'（別紙１）原油換算シート【計画用】'!AM837,"")</f>
        <v>823</v>
      </c>
      <c r="AN837" s="40" t="str">
        <f>+IF('（別紙１）原油換算シート【計画用】'!AN837&lt;&gt;"",'（別紙１）原油換算シート【計画用】'!AN837,"")</f>
        <v>A0465</v>
      </c>
      <c r="AO837" s="64" t="str">
        <f>+IF('（別紙１）原油換算シート【計画用】'!AO837&lt;&gt;"",'（別紙１）原油換算シート【計画用】'!AO837,"")</f>
        <v>(株)テラス(旧：(株)ネオ・コーポレーション)</v>
      </c>
      <c r="AP837" s="65">
        <f>+IF('（別紙１）原油換算シート【計画用】'!AP837&lt;&gt;"",'（別紙１）原油換算シート【計画用】'!AP837,"")</f>
        <v>5.0500000000000002E-4</v>
      </c>
      <c r="AQ837" s="1" t="str">
        <f>+IF('（別紙１）原油換算シート【計画用】'!AQ837&lt;&gt;"",'（別紙１）原油換算シート【計画用】'!AQ837,"")</f>
        <v/>
      </c>
    </row>
    <row r="838" spans="39:43">
      <c r="AM838" s="40">
        <f>+IF('（別紙１）原油換算シート【計画用】'!AM838&lt;&gt;"",'（別紙１）原油換算シート【計画用】'!AM838,"")</f>
        <v>824</v>
      </c>
      <c r="AN838" s="40" t="str">
        <f>+IF('（別紙１）原油換算シート【計画用】'!AN838&lt;&gt;"",'（別紙１）原油換算シート【計画用】'!AN838,"")</f>
        <v>A0467</v>
      </c>
      <c r="AO838" s="64" t="str">
        <f>+IF('（別紙１）原油換算シート【計画用】'!AO838&lt;&gt;"",'（別紙１）原油換算シート【計画用】'!AO838,"")</f>
        <v>つばさでんき(株)(旧：(株)アルファライズ)</v>
      </c>
      <c r="AP838" s="65">
        <f>+IF('（別紙１）原油換算シート【計画用】'!AP838&lt;&gt;"",'（別紙１）原油換算シート【計画用】'!AP838,"")</f>
        <v>7.0899999999999999E-4</v>
      </c>
      <c r="AQ838" s="1" t="str">
        <f>+IF('（別紙１）原油換算シート【計画用】'!AQ838&lt;&gt;"",'（別紙１）原油換算シート【計画用】'!AQ838,"")</f>
        <v/>
      </c>
    </row>
    <row r="839" spans="39:43">
      <c r="AM839" s="40">
        <f>+IF('（別紙１）原油換算シート【計画用】'!AM839&lt;&gt;"",'（別紙１）原油換算シート【計画用】'!AM839,"")</f>
        <v>825</v>
      </c>
      <c r="AN839" s="40" t="str">
        <f>+IF('（別紙１）原油換算シート【計画用】'!AN839&lt;&gt;"",'（別紙１）原油換算シート【計画用】'!AN839,"")</f>
        <v>A0468</v>
      </c>
      <c r="AO839" s="64" t="str">
        <f>+IF('（別紙１）原油換算シート【計画用】'!AO839&lt;&gt;"",'（別紙１）原油換算シート【計画用】'!AO839,"")</f>
        <v>おおすみ半島スマートエネルギー(株)</v>
      </c>
      <c r="AP839" s="65">
        <f>+IF('（別紙１）原油換算シート【計画用】'!AP839&lt;&gt;"",'（別紙１）原油換算シート【計画用】'!AP839,"")</f>
        <v>5.8699999999999996E-4</v>
      </c>
      <c r="AQ839" s="1" t="str">
        <f>+IF('（別紙１）原油換算シート【計画用】'!AQ839&lt;&gt;"",'（別紙１）原油換算シート【計画用】'!AQ839,"")</f>
        <v/>
      </c>
    </row>
    <row r="840" spans="39:43">
      <c r="AM840" s="40">
        <f>+IF('（別紙１）原油換算シート【計画用】'!AM840&lt;&gt;"",'（別紙１）原油換算シート【計画用】'!AM840,"")</f>
        <v>826</v>
      </c>
      <c r="AN840" s="40" t="str">
        <f>+IF('（別紙１）原油換算シート【計画用】'!AN840&lt;&gt;"",'（別紙１）原油換算シート【計画用】'!AN840,"")</f>
        <v>A0470</v>
      </c>
      <c r="AO840" s="64" t="str">
        <f>+IF('（別紙１）原油換算シート【計画用】'!AO840&lt;&gt;"",'（別紙１）原油換算シート【計画用】'!AO840,"")</f>
        <v>おきなわコープエナジー(株)</v>
      </c>
      <c r="AP840" s="65">
        <f>+IF('（別紙１）原油換算シート【計画用】'!AP840&lt;&gt;"",'（別紙１）原油換算シート【計画用】'!AP840,"")</f>
        <v>6.5600000000000001E-4</v>
      </c>
      <c r="AQ840" s="1" t="str">
        <f>+IF('（別紙１）原油換算シート【計画用】'!AQ840&lt;&gt;"",'（別紙１）原油換算シート【計画用】'!AQ840,"")</f>
        <v/>
      </c>
    </row>
    <row r="841" spans="39:43">
      <c r="AM841" s="40">
        <f>+IF('（別紙１）原油換算シート【計画用】'!AM841&lt;&gt;"",'（別紙１）原油換算シート【計画用】'!AM841,"")</f>
        <v>827</v>
      </c>
      <c r="AN841" s="40" t="str">
        <f>+IF('（別紙１）原油換算シート【計画用】'!AN841&lt;&gt;"",'（別紙１）原油換算シート【計画用】'!AN841,"")</f>
        <v>A0471</v>
      </c>
      <c r="AO841" s="64" t="str">
        <f>+IF('（別紙１）原油換算シート【計画用】'!AO841&lt;&gt;"",'（別紙１）原油換算シート【計画用】'!AO841,"")</f>
        <v>久慈地域エネルギー(株)メニューA</v>
      </c>
      <c r="AP841" s="65">
        <f>+IF('（別紙１）原油換算シート【計画用】'!AP841&lt;&gt;"",'（別紙１）原油換算シート【計画用】'!AP841,"")</f>
        <v>0</v>
      </c>
      <c r="AQ841" s="1" t="str">
        <f>+IF('（別紙１）原油換算シート【計画用】'!AQ841&lt;&gt;"",'（別紙１）原油換算シート【計画用】'!AQ841,"")</f>
        <v/>
      </c>
    </row>
    <row r="842" spans="39:43">
      <c r="AM842" s="40">
        <f>+IF('（別紙１）原油換算シート【計画用】'!AM842&lt;&gt;"",'（別紙１）原油換算シート【計画用】'!AM842,"")</f>
        <v>828</v>
      </c>
      <c r="AN842" s="40" t="str">
        <f>+IF('（別紙１）原油換算シート【計画用】'!AN842&lt;&gt;"",'（別紙１）原油換算シート【計画用】'!AN842,"")</f>
        <v>A0471</v>
      </c>
      <c r="AO842" s="64" t="str">
        <f>+IF('（別紙１）原油換算シート【計画用】'!AO842&lt;&gt;"",'（別紙１）原油換算シート【計画用】'!AO842,"")</f>
        <v>久慈地域エネルギー(株)メニューB(残差)</v>
      </c>
      <c r="AP842" s="65">
        <f>+IF('（別紙１）原油換算シート【計画用】'!AP842&lt;&gt;"",'（別紙１）原油換算シート【計画用】'!AP842,"")</f>
        <v>4.0700000000000003E-4</v>
      </c>
      <c r="AQ842" s="1" t="str">
        <f>+IF('（別紙１）原油換算シート【計画用】'!AQ842&lt;&gt;"",'（別紙１）原油換算シート【計画用】'!AQ842,"")</f>
        <v/>
      </c>
    </row>
    <row r="843" spans="39:43">
      <c r="AM843" s="40">
        <f>+IF('（別紙１）原油換算シート【計画用】'!AM843&lt;&gt;"",'（別紙１）原油換算シート【計画用】'!AM843,"")</f>
        <v>829</v>
      </c>
      <c r="AN843" s="40" t="str">
        <f>+IF('（別紙１）原油換算シート【計画用】'!AN843&lt;&gt;"",'（別紙１）原油換算シート【計画用】'!AN843,"")</f>
        <v>A0471</v>
      </c>
      <c r="AO843" s="64" t="str">
        <f>+IF('（別紙１）原油換算シート【計画用】'!AO843&lt;&gt;"",'（別紙１）原油換算シート【計画用】'!AO843,"")</f>
        <v>久慈地域エネルギー(株)(参考値)事業者全体</v>
      </c>
      <c r="AP843" s="65">
        <f>+IF('（別紙１）原油換算シート【計画用】'!AP843&lt;&gt;"",'（別紙１）原油換算シート【計画用】'!AP843,"")</f>
        <v>3.1399999999999999E-4</v>
      </c>
      <c r="AQ843" s="1" t="str">
        <f>+IF('（別紙１）原油換算シート【計画用】'!AQ843&lt;&gt;"",'（別紙１）原油換算シート【計画用】'!AQ843,"")</f>
        <v/>
      </c>
    </row>
    <row r="844" spans="39:43">
      <c r="AM844" s="40">
        <f>+IF('（別紙１）原油換算シート【計画用】'!AM844&lt;&gt;"",'（別紙１）原油換算シート【計画用】'!AM844,"")</f>
        <v>830</v>
      </c>
      <c r="AN844" s="40" t="str">
        <f>+IF('（別紙１）原油換算シート【計画用】'!AN844&lt;&gt;"",'（別紙１）原油換算シート【計画用】'!AN844,"")</f>
        <v>A0472</v>
      </c>
      <c r="AO844" s="64" t="str">
        <f>+IF('（別紙１）原油換算シート【計画用】'!AO844&lt;&gt;"",'（別紙１）原油換算シート【計画用】'!AO844,"")</f>
        <v>弘前ガス(株)</v>
      </c>
      <c r="AP844" s="65">
        <f>+IF('（別紙１）原油換算シート【計画用】'!AP844&lt;&gt;"",'（別紙１）原油換算シート【計画用】'!AP844,"")</f>
        <v>5.9000000000000003E-4</v>
      </c>
      <c r="AQ844" s="1" t="str">
        <f>+IF('（別紙１）原油換算シート【計画用】'!AQ844&lt;&gt;"",'（別紙１）原油換算シート【計画用】'!AQ844,"")</f>
        <v/>
      </c>
    </row>
    <row r="845" spans="39:43">
      <c r="AM845" s="40">
        <f>+IF('（別紙１）原油換算シート【計画用】'!AM845&lt;&gt;"",'（別紙１）原油換算シート【計画用】'!AM845,"")</f>
        <v>831</v>
      </c>
      <c r="AN845" s="40" t="str">
        <f>+IF('（別紙１）原油換算シート【計画用】'!AN845&lt;&gt;"",'（別紙１）原油換算シート【計画用】'!AN845,"")</f>
        <v>A0473</v>
      </c>
      <c r="AO845" s="64" t="str">
        <f>+IF('（別紙１）原油換算シート【計画用】'!AO845&lt;&gt;"",'（別紙１）原油換算シート【計画用】'!AO845,"")</f>
        <v>(株)フォーバルテレコムメニューA</v>
      </c>
      <c r="AP845" s="65">
        <f>+IF('（別紙１）原油換算シート【計画用】'!AP845&lt;&gt;"",'（別紙１）原油換算シート【計画用】'!AP845,"")</f>
        <v>0</v>
      </c>
      <c r="AQ845" s="1" t="str">
        <f>+IF('（別紙１）原油換算シート【計画用】'!AQ845&lt;&gt;"",'（別紙１）原油換算シート【計画用】'!AQ845,"")</f>
        <v/>
      </c>
    </row>
    <row r="846" spans="39:43">
      <c r="AM846" s="40">
        <f>+IF('（別紙１）原油換算シート【計画用】'!AM846&lt;&gt;"",'（別紙１）原油換算シート【計画用】'!AM846,"")</f>
        <v>832</v>
      </c>
      <c r="AN846" s="40" t="str">
        <f>+IF('（別紙１）原油換算シート【計画用】'!AN846&lt;&gt;"",'（別紙１）原油換算シート【計画用】'!AN846,"")</f>
        <v>A0473</v>
      </c>
      <c r="AO846" s="64" t="str">
        <f>+IF('（別紙１）原油換算シート【計画用】'!AO846&lt;&gt;"",'（別紙１）原油換算シート【計画用】'!AO846,"")</f>
        <v>(株)フォーバルテレコムメニューB(残差)</v>
      </c>
      <c r="AP846" s="65">
        <f>+IF('（別紙１）原油換算シート【計画用】'!AP846&lt;&gt;"",'（別紙１）原油換算シート【計画用】'!AP846,"")</f>
        <v>4.7199999999999998E-4</v>
      </c>
      <c r="AQ846" s="1" t="str">
        <f>+IF('（別紙１）原油換算シート【計画用】'!AQ846&lt;&gt;"",'（別紙１）原油換算シート【計画用】'!AQ846,"")</f>
        <v/>
      </c>
    </row>
    <row r="847" spans="39:43">
      <c r="AM847" s="40">
        <f>+IF('（別紙１）原油換算シート【計画用】'!AM847&lt;&gt;"",'（別紙１）原油換算シート【計画用】'!AM847,"")</f>
        <v>833</v>
      </c>
      <c r="AN847" s="40" t="str">
        <f>+IF('（別紙１）原油換算シート【計画用】'!AN847&lt;&gt;"",'（別紙１）原油換算シート【計画用】'!AN847,"")</f>
        <v>A0473</v>
      </c>
      <c r="AO847" s="64" t="str">
        <f>+IF('（別紙１）原油換算シート【計画用】'!AO847&lt;&gt;"",'（別紙１）原油換算シート【計画用】'!AO847,"")</f>
        <v>(株)フォーバルテレコム(参考値)事業者全体</v>
      </c>
      <c r="AP847" s="65">
        <f>+IF('（別紙１）原油換算シート【計画用】'!AP847&lt;&gt;"",'（別紙１）原油換算シート【計画用】'!AP847,"")</f>
        <v>4.66E-4</v>
      </c>
      <c r="AQ847" s="1" t="str">
        <f>+IF('（別紙１）原油換算シート【計画用】'!AQ847&lt;&gt;"",'（別紙１）原油換算シート【計画用】'!AQ847,"")</f>
        <v/>
      </c>
    </row>
    <row r="848" spans="39:43">
      <c r="AM848" s="40">
        <f>+IF('（別紙１）原油換算シート【計画用】'!AM848&lt;&gt;"",'（別紙１）原油換算シート【計画用】'!AM848,"")</f>
        <v>834</v>
      </c>
      <c r="AN848" s="40" t="str">
        <f>+IF('（別紙１）原油換算シート【計画用】'!AN848&lt;&gt;"",'（別紙１）原油換算シート【計画用】'!AN848,"")</f>
        <v>A0476</v>
      </c>
      <c r="AO848" s="64" t="str">
        <f>+IF('（別紙１）原油換算シート【計画用】'!AO848&lt;&gt;"",'（別紙１）原油換算シート【計画用】'!AO848,"")</f>
        <v>(株)ストエネ</v>
      </c>
      <c r="AP848" s="65">
        <f>+IF('（別紙１）原油換算シート【計画用】'!AP848&lt;&gt;"",'（別紙１）原油換算シート【計画用】'!AP848,"")</f>
        <v>3.3399999999999999E-4</v>
      </c>
      <c r="AQ848" s="1" t="str">
        <f>+IF('（別紙１）原油換算シート【計画用】'!AQ848&lt;&gt;"",'（別紙１）原油換算シート【計画用】'!AQ848,"")</f>
        <v/>
      </c>
    </row>
    <row r="849" spans="39:43">
      <c r="AM849" s="40">
        <f>+IF('（別紙１）原油換算シート【計画用】'!AM849&lt;&gt;"",'（別紙１）原油換算シート【計画用】'!AM849,"")</f>
        <v>835</v>
      </c>
      <c r="AN849" s="40" t="str">
        <f>+IF('（別紙１）原油換算シート【計画用】'!AN849&lt;&gt;"",'（別紙１）原油換算シート【計画用】'!AN849,"")</f>
        <v>A0477</v>
      </c>
      <c r="AO849" s="64" t="str">
        <f>+IF('（別紙１）原油換算シート【計画用】'!AO849&lt;&gt;"",'（別紙１）原油換算シート【計画用】'!AO849,"")</f>
        <v>くるめエネルギー(株)</v>
      </c>
      <c r="AP849" s="65">
        <f>+IF('（別紙１）原油換算シート【計画用】'!AP849&lt;&gt;"",'（別紙１）原油換算シート【計画用】'!AP849,"")</f>
        <v>5.8600000000000004E-4</v>
      </c>
      <c r="AQ849" s="1" t="str">
        <f>+IF('（別紙１）原油換算シート【計画用】'!AQ849&lt;&gt;"",'（別紙１）原油換算シート【計画用】'!AQ849,"")</f>
        <v/>
      </c>
    </row>
    <row r="850" spans="39:43">
      <c r="AM850" s="40">
        <f>+IF('（別紙１）原油換算シート【計画用】'!AM850&lt;&gt;"",'（別紙１）原油換算シート【計画用】'!AM850,"")</f>
        <v>836</v>
      </c>
      <c r="AN850" s="40" t="str">
        <f>+IF('（別紙１）原油換算シート【計画用】'!AN850&lt;&gt;"",'（別紙１）原油換算シート【計画用】'!AN850,"")</f>
        <v>A0480</v>
      </c>
      <c r="AO850" s="64" t="str">
        <f>+IF('（別紙１）原油換算シート【計画用】'!AO850&lt;&gt;"",'（別紙１）原油換算シート【計画用】'!AO850,"")</f>
        <v>松阪新電力(株)</v>
      </c>
      <c r="AP850" s="65">
        <f>+IF('（別紙１）原油換算シート【計画用】'!AP850&lt;&gt;"",'（別紙１）原油換算シート【計画用】'!AP850,"")</f>
        <v>2.9300000000000002E-4</v>
      </c>
      <c r="AQ850" s="1" t="str">
        <f>+IF('（別紙１）原油換算シート【計画用】'!AQ850&lt;&gt;"",'（別紙１）原油換算シート【計画用】'!AQ850,"")</f>
        <v/>
      </c>
    </row>
    <row r="851" spans="39:43">
      <c r="AM851" s="40">
        <f>+IF('（別紙１）原油換算シート【計画用】'!AM851&lt;&gt;"",'（別紙１）原油換算シート【計画用】'!AM851,"")</f>
        <v>837</v>
      </c>
      <c r="AN851" s="40" t="str">
        <f>+IF('（別紙１）原油換算シート【計画用】'!AN851&lt;&gt;"",'（別紙１）原油換算シート【計画用】'!AN851,"")</f>
        <v>A0481</v>
      </c>
      <c r="AO851" s="64" t="str">
        <f>+IF('（別紙１）原油換算シート【計画用】'!AO851&lt;&gt;"",'（別紙１）原油換算シート【計画用】'!AO851,"")</f>
        <v>ヒューリックプロパティソリューション(株)メニューA</v>
      </c>
      <c r="AP851" s="65">
        <f>+IF('（別紙１）原油換算シート【計画用】'!AP851&lt;&gt;"",'（別紙１）原油換算シート【計画用】'!AP851,"")</f>
        <v>0</v>
      </c>
      <c r="AQ851" s="1" t="str">
        <f>+IF('（別紙１）原油換算シート【計画用】'!AQ851&lt;&gt;"",'（別紙１）原油換算シート【計画用】'!AQ851,"")</f>
        <v/>
      </c>
    </row>
    <row r="852" spans="39:43">
      <c r="AM852" s="40">
        <f>+IF('（別紙１）原油換算シート【計画用】'!AM852&lt;&gt;"",'（別紙１）原油換算シート【計画用】'!AM852,"")</f>
        <v>838</v>
      </c>
      <c r="AN852" s="40" t="str">
        <f>+IF('（別紙１）原油換算シート【計画用】'!AN852&lt;&gt;"",'（別紙１）原油換算シート【計画用】'!AN852,"")</f>
        <v>A0481</v>
      </c>
      <c r="AO852" s="64" t="str">
        <f>+IF('（別紙１）原油換算シート【計画用】'!AO852&lt;&gt;"",'（別紙１）原油換算シート【計画用】'!AO852,"")</f>
        <v>ヒューリックプロパティソリューション(株)メニューB(残差)</v>
      </c>
      <c r="AP852" s="65">
        <f>+IF('（別紙１）原油換算シート【計画用】'!AP852&lt;&gt;"",'（別紙１）原油換算シート【計画用】'!AP852,"")</f>
        <v>4.6000000000000001E-4</v>
      </c>
      <c r="AQ852" s="1" t="str">
        <f>+IF('（別紙１）原油換算シート【計画用】'!AQ852&lt;&gt;"",'（別紙１）原油換算シート【計画用】'!AQ852,"")</f>
        <v/>
      </c>
    </row>
    <row r="853" spans="39:43">
      <c r="AM853" s="40">
        <f>+IF('（別紙１）原油換算シート【計画用】'!AM853&lt;&gt;"",'（別紙１）原油換算シート【計画用】'!AM853,"")</f>
        <v>839</v>
      </c>
      <c r="AN853" s="40" t="str">
        <f>+IF('（別紙１）原油換算シート【計画用】'!AN853&lt;&gt;"",'（別紙１）原油換算シート【計画用】'!AN853,"")</f>
        <v>A0481</v>
      </c>
      <c r="AO853" s="64" t="str">
        <f>+IF('（別紙１）原油換算シート【計画用】'!AO853&lt;&gt;"",'（別紙１）原油換算シート【計画用】'!AO853,"")</f>
        <v>ヒューリックプロパティソリューション(株)(参考値)事業者全体</v>
      </c>
      <c r="AP853" s="65">
        <f>+IF('（別紙１）原油換算シート【計画用】'!AP853&lt;&gt;"",'（別紙１）原油換算シート【計画用】'!AP853,"")</f>
        <v>3.1599999999999998E-4</v>
      </c>
      <c r="AQ853" s="1" t="str">
        <f>+IF('（別紙１）原油換算シート【計画用】'!AQ853&lt;&gt;"",'（別紙１）原油換算シート【計画用】'!AQ853,"")</f>
        <v/>
      </c>
    </row>
    <row r="854" spans="39:43">
      <c r="AM854" s="40">
        <f>+IF('（別紙１）原油換算シート【計画用】'!AM854&lt;&gt;"",'（別紙１）原油換算シート【計画用】'!AM854,"")</f>
        <v>840</v>
      </c>
      <c r="AN854" s="40" t="str">
        <f>+IF('（別紙１）原油換算シート【計画用】'!AN854&lt;&gt;"",'（別紙１）原油換算シート【計画用】'!AN854,"")</f>
        <v>A0482</v>
      </c>
      <c r="AO854" s="64" t="str">
        <f>+IF('（別紙１）原油換算シート【計画用】'!AO854&lt;&gt;"",'（別紙１）原油換算シート【計画用】'!AO854,"")</f>
        <v>宮崎電力(株)</v>
      </c>
      <c r="AP854" s="65">
        <f>+IF('（別紙１）原油換算シート【計画用】'!AP854&lt;&gt;"",'（別紙１）原油換算シート【計画用】'!AP854,"")</f>
        <v>4.9200000000000003E-4</v>
      </c>
      <c r="AQ854" s="1" t="str">
        <f>+IF('（別紙１）原油換算シート【計画用】'!AQ854&lt;&gt;"",'（別紙１）原油換算シート【計画用】'!AQ854,"")</f>
        <v/>
      </c>
    </row>
    <row r="855" spans="39:43">
      <c r="AM855" s="40">
        <f>+IF('（別紙１）原油換算シート【計画用】'!AM855&lt;&gt;"",'（別紙１）原油換算シート【計画用】'!AM855,"")</f>
        <v>841</v>
      </c>
      <c r="AN855" s="40" t="str">
        <f>+IF('（別紙１）原油換算シート【計画用】'!AN855&lt;&gt;"",'（別紙１）原油換算シート【計画用】'!AN855,"")</f>
        <v>A0490</v>
      </c>
      <c r="AO855" s="64" t="str">
        <f>+IF('（別紙１）原油換算シート【計画用】'!AO855&lt;&gt;"",'（別紙１）原油換算シート【計画用】'!AO855,"")</f>
        <v>(株)CDエナジーダイレクトメニューA</v>
      </c>
      <c r="AP855" s="65">
        <f>+IF('（別紙１）原油換算シート【計画用】'!AP855&lt;&gt;"",'（別紙１）原油換算シート【計画用】'!AP855,"")</f>
        <v>0</v>
      </c>
      <c r="AQ855" s="1" t="str">
        <f>+IF('（別紙１）原油換算シート【計画用】'!AQ855&lt;&gt;"",'（別紙１）原油換算シート【計画用】'!AQ855,"")</f>
        <v/>
      </c>
    </row>
    <row r="856" spans="39:43">
      <c r="AM856" s="40">
        <f>+IF('（別紙１）原油換算シート【計画用】'!AM856&lt;&gt;"",'（別紙１）原油換算シート【計画用】'!AM856,"")</f>
        <v>842</v>
      </c>
      <c r="AN856" s="40" t="str">
        <f>+IF('（別紙１）原油換算シート【計画用】'!AN856&lt;&gt;"",'（別紙１）原油換算シート【計画用】'!AN856,"")</f>
        <v>A0490</v>
      </c>
      <c r="AO856" s="64" t="str">
        <f>+IF('（別紙１）原油換算シート【計画用】'!AO856&lt;&gt;"",'（別紙１）原油換算シート【計画用】'!AO856,"")</f>
        <v>(株)CDエナジーダイレクトメニューB(残差)</v>
      </c>
      <c r="AP856" s="65">
        <f>+IF('（別紙１）原油換算シート【計画用】'!AP856&lt;&gt;"",'（別紙１）原油換算シート【計画用】'!AP856,"")</f>
        <v>4.6500000000000003E-4</v>
      </c>
      <c r="AQ856" s="1" t="str">
        <f>+IF('（別紙１）原油換算シート【計画用】'!AQ856&lt;&gt;"",'（別紙１）原油換算シート【計画用】'!AQ856,"")</f>
        <v/>
      </c>
    </row>
    <row r="857" spans="39:43">
      <c r="AM857" s="40">
        <f>+IF('（別紙１）原油換算シート【計画用】'!AM857&lt;&gt;"",'（別紙１）原油換算シート【計画用】'!AM857,"")</f>
        <v>843</v>
      </c>
      <c r="AN857" s="40" t="str">
        <f>+IF('（別紙１）原油換算シート【計画用】'!AN857&lt;&gt;"",'（別紙１）原油換算シート【計画用】'!AN857,"")</f>
        <v>A0490</v>
      </c>
      <c r="AO857" s="64" t="str">
        <f>+IF('（別紙１）原油換算シート【計画用】'!AO857&lt;&gt;"",'（別紙１）原油換算シート【計画用】'!AO857,"")</f>
        <v>(株)CDエナジーダイレクト(参考値)事業者全体</v>
      </c>
      <c r="AP857" s="65">
        <f>+IF('（別紙１）原油換算シート【計画用】'!AP857&lt;&gt;"",'（別紙１）原油換算シート【計画用】'!AP857,"")</f>
        <v>4.28E-4</v>
      </c>
      <c r="AQ857" s="1" t="str">
        <f>+IF('（別紙１）原油換算シート【計画用】'!AQ857&lt;&gt;"",'（別紙１）原油換算シート【計画用】'!AQ857,"")</f>
        <v/>
      </c>
    </row>
    <row r="858" spans="39:43">
      <c r="AM858" s="40">
        <f>+IF('（別紙１）原油換算シート【計画用】'!AM858&lt;&gt;"",'（別紙１）原油換算シート【計画用】'!AM858,"")</f>
        <v>844</v>
      </c>
      <c r="AN858" s="40" t="str">
        <f>+IF('（別紙１）原油換算シート【計画用】'!AN858&lt;&gt;"",'（別紙１）原油換算シート【計画用】'!AN858,"")</f>
        <v>A0491</v>
      </c>
      <c r="AO858" s="64" t="str">
        <f>+IF('（別紙１）原油換算シート【計画用】'!AO858&lt;&gt;"",'（別紙１）原油換算シート【計画用】'!AO858,"")</f>
        <v>Q.ENESTでんき(株)メニューA</v>
      </c>
      <c r="AP858" s="65">
        <f>+IF('（別紙１）原油換算シート【計画用】'!AP858&lt;&gt;"",'（別紙１）原油換算シート【計画用】'!AP858,"")</f>
        <v>0</v>
      </c>
      <c r="AQ858" s="1" t="str">
        <f>+IF('（別紙１）原油換算シート【計画用】'!AQ858&lt;&gt;"",'（別紙１）原油換算シート【計画用】'!AQ858,"")</f>
        <v/>
      </c>
    </row>
    <row r="859" spans="39:43">
      <c r="AM859" s="40">
        <f>+IF('（別紙１）原油換算シート【計画用】'!AM859&lt;&gt;"",'（別紙１）原油換算シート【計画用】'!AM859,"")</f>
        <v>845</v>
      </c>
      <c r="AN859" s="40" t="str">
        <f>+IF('（別紙１）原油換算シート【計画用】'!AN859&lt;&gt;"",'（別紙１）原油換算シート【計画用】'!AN859,"")</f>
        <v>A0491</v>
      </c>
      <c r="AO859" s="64" t="str">
        <f>+IF('（別紙１）原油換算シート【計画用】'!AO859&lt;&gt;"",'（別紙１）原油換算シート【計画用】'!AO859,"")</f>
        <v>Q.ENESTでんき(株)メニューB</v>
      </c>
      <c r="AP859" s="65">
        <f>+IF('（別紙１）原油換算シート【計画用】'!AP859&lt;&gt;"",'（別紙１）原油換算シート【計画用】'!AP859,"")</f>
        <v>3.19E-4</v>
      </c>
      <c r="AQ859" s="1" t="str">
        <f>+IF('（別紙１）原油換算シート【計画用】'!AQ859&lt;&gt;"",'（別紙１）原油換算シート【計画用】'!AQ859,"")</f>
        <v/>
      </c>
    </row>
    <row r="860" spans="39:43">
      <c r="AM860" s="40">
        <f>+IF('（別紙１）原油換算シート【計画用】'!AM860&lt;&gt;"",'（別紙１）原油換算シート【計画用】'!AM860,"")</f>
        <v>846</v>
      </c>
      <c r="AN860" s="40" t="str">
        <f>+IF('（別紙１）原油換算シート【計画用】'!AN860&lt;&gt;"",'（別紙１）原油換算シート【計画用】'!AN860,"")</f>
        <v>A0491</v>
      </c>
      <c r="AO860" s="64" t="str">
        <f>+IF('（別紙１）原油換算シート【計画用】'!AO860&lt;&gt;"",'（別紙１）原油換算シート【計画用】'!AO860,"")</f>
        <v>Q.ENESTでんき(株)メニューC</v>
      </c>
      <c r="AP860" s="65">
        <f>+IF('（別紙１）原油換算シート【計画用】'!AP860&lt;&gt;"",'（別紙１）原油換算シート【計画用】'!AP860,"")</f>
        <v>4.95E-4</v>
      </c>
      <c r="AQ860" s="1" t="str">
        <f>+IF('（別紙１）原油換算シート【計画用】'!AQ860&lt;&gt;"",'（別紙１）原油換算シート【計画用】'!AQ860,"")</f>
        <v/>
      </c>
    </row>
    <row r="861" spans="39:43">
      <c r="AM861" s="40">
        <f>+IF('（別紙１）原油換算シート【計画用】'!AM861&lt;&gt;"",'（別紙１）原油換算シート【計画用】'!AM861,"")</f>
        <v>847</v>
      </c>
      <c r="AN861" s="40" t="str">
        <f>+IF('（別紙１）原油換算シート【計画用】'!AN861&lt;&gt;"",'（別紙１）原油換算シート【計画用】'!AN861,"")</f>
        <v>A0491</v>
      </c>
      <c r="AO861" s="64" t="str">
        <f>+IF('（別紙１）原油換算シート【計画用】'!AO861&lt;&gt;"",'（別紙１）原油換算シート【計画用】'!AO861,"")</f>
        <v>Q.ENESTでんき(株)(参考値)事業者全体</v>
      </c>
      <c r="AP861" s="65">
        <f>+IF('（別紙１）原油換算シート【計画用】'!AP861&lt;&gt;"",'（別紙１）原油換算シート【計画用】'!AP861,"")</f>
        <v>3.2600000000000001E-4</v>
      </c>
      <c r="AQ861" s="1" t="str">
        <f>+IF('（別紙１）原油換算シート【計画用】'!AQ861&lt;&gt;"",'（別紙１）原油換算シート【計画用】'!AQ861,"")</f>
        <v/>
      </c>
    </row>
    <row r="862" spans="39:43">
      <c r="AM862" s="40">
        <f>+IF('（別紙１）原油換算シート【計画用】'!AM862&lt;&gt;"",'（別紙１）原油換算シート【計画用】'!AM862,"")</f>
        <v>848</v>
      </c>
      <c r="AN862" s="40" t="str">
        <f>+IF('（別紙１）原油換算シート【計画用】'!AN862&lt;&gt;"",'（別紙１）原油換算シート【計画用】'!AN862,"")</f>
        <v>A0493</v>
      </c>
      <c r="AO862" s="64" t="str">
        <f>+IF('（別紙１）原油換算シート【計画用】'!AO862&lt;&gt;"",'（別紙１）原油換算シート【計画用】'!AO862,"")</f>
        <v>(株)ぶんごおおのエナジーメニューA</v>
      </c>
      <c r="AP862" s="65">
        <f>+IF('（別紙１）原油換算シート【計画用】'!AP862&lt;&gt;"",'（別紙１）原油換算シート【計画用】'!AP862,"")</f>
        <v>0</v>
      </c>
      <c r="AQ862" s="1" t="str">
        <f>+IF('（別紙１）原油換算シート【計画用】'!AQ862&lt;&gt;"",'（別紙１）原油換算シート【計画用】'!AQ862,"")</f>
        <v/>
      </c>
    </row>
    <row r="863" spans="39:43">
      <c r="AM863" s="40">
        <f>+IF('（別紙１）原油換算シート【計画用】'!AM863&lt;&gt;"",'（別紙１）原油換算シート【計画用】'!AM863,"")</f>
        <v>849</v>
      </c>
      <c r="AN863" s="40" t="str">
        <f>+IF('（別紙１）原油換算シート【計画用】'!AN863&lt;&gt;"",'（別紙１）原油換算シート【計画用】'!AN863,"")</f>
        <v>A0493</v>
      </c>
      <c r="AO863" s="64" t="str">
        <f>+IF('（別紙１）原油換算シート【計画用】'!AO863&lt;&gt;"",'（別紙１）原油換算シート【計画用】'!AO863,"")</f>
        <v>(株)ぶんごおおのエナジーメニューB</v>
      </c>
      <c r="AP863" s="65">
        <f>+IF('（別紙１）原油換算シート【計画用】'!AP863&lt;&gt;"",'（別紙１）原油換算シート【計画用】'!AP863,"")</f>
        <v>3.8499999999999998E-4</v>
      </c>
      <c r="AQ863" s="1" t="str">
        <f>+IF('（別紙１）原油換算シート【計画用】'!AQ863&lt;&gt;"",'（別紙１）原油換算シート【計画用】'!AQ863,"")</f>
        <v/>
      </c>
    </row>
    <row r="864" spans="39:43">
      <c r="AM864" s="40">
        <f>+IF('（別紙１）原油換算シート【計画用】'!AM864&lt;&gt;"",'（別紙１）原油換算シート【計画用】'!AM864,"")</f>
        <v>850</v>
      </c>
      <c r="AN864" s="40" t="str">
        <f>+IF('（別紙１）原油換算シート【計画用】'!AN864&lt;&gt;"",'（別紙１）原油換算シート【計画用】'!AN864,"")</f>
        <v>A0493</v>
      </c>
      <c r="AO864" s="64" t="str">
        <f>+IF('（別紙１）原油換算シート【計画用】'!AO864&lt;&gt;"",'（別紙１）原油換算シート【計画用】'!AO864,"")</f>
        <v>(株)ぶんごおおのエナジー(参考値)事業者全体</v>
      </c>
      <c r="AP864" s="65">
        <f>+IF('（別紙１）原油換算シート【計画用】'!AP864&lt;&gt;"",'（別紙１）原油換算シート【計画用】'!AP864,"")</f>
        <v>3.8200000000000002E-4</v>
      </c>
      <c r="AQ864" s="1" t="str">
        <f>+IF('（別紙１）原油換算シート【計画用】'!AQ864&lt;&gt;"",'（別紙１）原油換算シート【計画用】'!AQ864,"")</f>
        <v/>
      </c>
    </row>
    <row r="865" spans="39:43">
      <c r="AM865" s="40">
        <f>+IF('（別紙１）原油換算シート【計画用】'!AM865&lt;&gt;"",'（別紙１）原油換算シート【計画用】'!AM865,"")</f>
        <v>851</v>
      </c>
      <c r="AN865" s="40" t="str">
        <f>+IF('（別紙１）原油換算シート【計画用】'!AN865&lt;&gt;"",'（別紙１）原油換算シート【計画用】'!AN865,"")</f>
        <v>A0494</v>
      </c>
      <c r="AO865" s="64" t="str">
        <f>+IF('（別紙１）原油換算シート【計画用】'!AO865&lt;&gt;"",'（別紙１）原油換算シート【計画用】'!AO865,"")</f>
        <v>ヴィジョナリーパワー(株)</v>
      </c>
      <c r="AP865" s="65">
        <f>+IF('（別紙１）原油換算シート【計画用】'!AP865&lt;&gt;"",'（別紙１）原油換算シート【計画用】'!AP865,"")</f>
        <v>2.5300000000000002E-4</v>
      </c>
      <c r="AQ865" s="1" t="str">
        <f>+IF('（別紙１）原油換算シート【計画用】'!AQ865&lt;&gt;"",'（別紙１）原油換算シート【計画用】'!AQ865,"")</f>
        <v/>
      </c>
    </row>
    <row r="866" spans="39:43">
      <c r="AM866" s="40">
        <f>+IF('（別紙１）原油換算シート【計画用】'!AM866&lt;&gt;"",'（別紙１）原油換算シート【計画用】'!AM866,"")</f>
        <v>852</v>
      </c>
      <c r="AN866" s="40" t="str">
        <f>+IF('（別紙１）原油換算シート【計画用】'!AN866&lt;&gt;"",'（別紙１）原油換算シート【計画用】'!AN866,"")</f>
        <v>A0495</v>
      </c>
      <c r="AO866" s="64" t="str">
        <f>+IF('（別紙１）原油換算シート【計画用】'!AO866&lt;&gt;"",'（別紙１）原油換算シート【計画用】'!AO866,"")</f>
        <v>有明エナジー(株)</v>
      </c>
      <c r="AP866" s="65">
        <f>+IF('（別紙１）原油換算シート【計画用】'!AP866&lt;&gt;"",'（別紙１）原油換算シート【計画用】'!AP866,"")</f>
        <v>6.2299999999999996E-4</v>
      </c>
      <c r="AQ866" s="1" t="str">
        <f>+IF('（別紙１）原油換算シート【計画用】'!AQ866&lt;&gt;"",'（別紙１）原油換算シート【計画用】'!AQ866,"")</f>
        <v/>
      </c>
    </row>
    <row r="867" spans="39:43">
      <c r="AM867" s="40">
        <f>+IF('（別紙１）原油換算シート【計画用】'!AM867&lt;&gt;"",'（別紙１）原油換算シート【計画用】'!AM867,"")</f>
        <v>853</v>
      </c>
      <c r="AN867" s="40" t="str">
        <f>+IF('（別紙１）原油換算シート【計画用】'!AN867&lt;&gt;"",'（別紙１）原油換算シート【計画用】'!AN867,"")</f>
        <v>A0499</v>
      </c>
      <c r="AO867" s="64" t="str">
        <f>+IF('（別紙１）原油換算シート【計画用】'!AO867&lt;&gt;"",'（別紙１）原油換算シート【計画用】'!AO867,"")</f>
        <v>厚木瓦斯(株)メニューA</v>
      </c>
      <c r="AP867" s="65">
        <f>+IF('（別紙１）原油換算シート【計画用】'!AP867&lt;&gt;"",'（別紙１）原油換算シート【計画用】'!AP867,"")</f>
        <v>0</v>
      </c>
      <c r="AQ867" s="1" t="str">
        <f>+IF('（別紙１）原油換算シート【計画用】'!AQ867&lt;&gt;"",'（別紙１）原油換算シート【計画用】'!AQ867,"")</f>
        <v/>
      </c>
    </row>
    <row r="868" spans="39:43">
      <c r="AM868" s="40">
        <f>+IF('（別紙１）原油換算シート【計画用】'!AM868&lt;&gt;"",'（別紙１）原油換算シート【計画用】'!AM868,"")</f>
        <v>854</v>
      </c>
      <c r="AN868" s="40" t="str">
        <f>+IF('（別紙１）原油換算シート【計画用】'!AN868&lt;&gt;"",'（別紙１）原油換算シート【計画用】'!AN868,"")</f>
        <v>A0499</v>
      </c>
      <c r="AO868" s="64" t="str">
        <f>+IF('（別紙１）原油換算シート【計画用】'!AO868&lt;&gt;"",'（別紙１）原油換算シート【計画用】'!AO868,"")</f>
        <v>厚木瓦斯(株)メニューB(残差)</v>
      </c>
      <c r="AP868" s="65">
        <f>+IF('（別紙１）原油換算シート【計画用】'!AP868&lt;&gt;"",'（別紙１）原油換算シート【計画用】'!AP868,"")</f>
        <v>4.2000000000000002E-4</v>
      </c>
      <c r="AQ868" s="1" t="str">
        <f>+IF('（別紙１）原油換算シート【計画用】'!AQ868&lt;&gt;"",'（別紙１）原油換算シート【計画用】'!AQ868,"")</f>
        <v/>
      </c>
    </row>
    <row r="869" spans="39:43">
      <c r="AM869" s="40">
        <f>+IF('（別紙１）原油換算シート【計画用】'!AM869&lt;&gt;"",'（別紙１）原油換算シート【計画用】'!AM869,"")</f>
        <v>855</v>
      </c>
      <c r="AN869" s="40" t="str">
        <f>+IF('（別紙１）原油換算シート【計画用】'!AN869&lt;&gt;"",'（別紙１）原油換算シート【計画用】'!AN869,"")</f>
        <v>A0499</v>
      </c>
      <c r="AO869" s="64" t="str">
        <f>+IF('（別紙１）原油換算シート【計画用】'!AO869&lt;&gt;"",'（別紙１）原油換算シート【計画用】'!AO869,"")</f>
        <v>厚木瓦斯(株)(参考値)事業者全体</v>
      </c>
      <c r="AP869" s="65">
        <f>+IF('（別紙１）原油換算シート【計画用】'!AP869&lt;&gt;"",'（別紙１）原油換算シート【計画用】'!AP869,"")</f>
        <v>4.1399999999999998E-4</v>
      </c>
      <c r="AQ869" s="1" t="str">
        <f>+IF('（別紙１）原油換算シート【計画用】'!AQ869&lt;&gt;"",'（別紙１）原油換算シート【計画用】'!AQ869,"")</f>
        <v/>
      </c>
    </row>
    <row r="870" spans="39:43">
      <c r="AM870" s="40">
        <f>+IF('（別紙１）原油換算シート【計画用】'!AM870&lt;&gt;"",'（別紙１）原油換算シート【計画用】'!AM870,"")</f>
        <v>856</v>
      </c>
      <c r="AN870" s="40" t="str">
        <f>+IF('（別紙１）原油換算シート【計画用】'!AN870&lt;&gt;"",'（別紙１）原油換算シート【計画用】'!AN870,"")</f>
        <v>A0500</v>
      </c>
      <c r="AO870" s="64" t="str">
        <f>+IF('（別紙１）原油換算シート【計画用】'!AO870&lt;&gt;"",'（別紙１）原油換算シート【計画用】'!AO870,"")</f>
        <v>(株)エネ・ビジョン</v>
      </c>
      <c r="AP870" s="65">
        <f>+IF('（別紙１）原油換算シート【計画用】'!AP870&lt;&gt;"",'（別紙１）原油換算シート【計画用】'!AP870,"")</f>
        <v>6.4000000000000005E-4</v>
      </c>
      <c r="AQ870" s="1" t="str">
        <f>+IF('（別紙１）原油換算シート【計画用】'!AQ870&lt;&gt;"",'（別紙１）原油換算シート【計画用】'!AQ870,"")</f>
        <v/>
      </c>
    </row>
    <row r="871" spans="39:43">
      <c r="AM871" s="40">
        <f>+IF('（別紙１）原油換算シート【計画用】'!AM871&lt;&gt;"",'（別紙１）原油換算シート【計画用】'!AM871,"")</f>
        <v>857</v>
      </c>
      <c r="AN871" s="40" t="str">
        <f>+IF('（別紙１）原油換算シート【計画用】'!AN871&lt;&gt;"",'（別紙１）原油換算シート【計画用】'!AN871,"")</f>
        <v>A0501</v>
      </c>
      <c r="AO871" s="64" t="str">
        <f>+IF('（別紙１）原油換算シート【計画用】'!AO871&lt;&gt;"",'（別紙１）原油換算シート【計画用】'!AO871,"")</f>
        <v>イワタニ三重(株)</v>
      </c>
      <c r="AP871" s="65">
        <f>+IF('（別紙１）原油換算シート【計画用】'!AP871&lt;&gt;"",'（別紙１）原油換算シート【計画用】'!AP871,"")</f>
        <v>4.1899999999999999E-4</v>
      </c>
      <c r="AQ871" s="1" t="str">
        <f>+IF('（別紙１）原油換算シート【計画用】'!AQ871&lt;&gt;"",'（別紙１）原油換算シート【計画用】'!AQ871,"")</f>
        <v/>
      </c>
    </row>
    <row r="872" spans="39:43">
      <c r="AM872" s="40">
        <f>+IF('（別紙１）原油換算シート【計画用】'!AM872&lt;&gt;"",'（別紙１）原油換算シート【計画用】'!AM872,"")</f>
        <v>858</v>
      </c>
      <c r="AN872" s="40" t="str">
        <f>+IF('（別紙１）原油換算シート【計画用】'!AN872&lt;&gt;"",'（別紙１）原油換算シート【計画用】'!AN872,"")</f>
        <v>A0502</v>
      </c>
      <c r="AO872" s="64" t="str">
        <f>+IF('（別紙１）原油換算シート【計画用】'!AO872&lt;&gt;"",'（別紙１）原油換算シート【計画用】'!AO872,"")</f>
        <v>(株)マルヰ</v>
      </c>
      <c r="AP872" s="65">
        <f>+IF('（別紙１）原油換算シート【計画用】'!AP872&lt;&gt;"",'（別紙１）原油換算シート【計画用】'!AP872,"")</f>
        <v>5.4900000000000001E-4</v>
      </c>
      <c r="AQ872" s="1" t="str">
        <f>+IF('（別紙１）原油換算シート【計画用】'!AQ872&lt;&gt;"",'（別紙１）原油換算シート【計画用】'!AQ872,"")</f>
        <v/>
      </c>
    </row>
    <row r="873" spans="39:43">
      <c r="AM873" s="40">
        <f>+IF('（別紙１）原油換算シート【計画用】'!AM873&lt;&gt;"",'（別紙１）原油換算シート【計画用】'!AM873,"")</f>
        <v>859</v>
      </c>
      <c r="AN873" s="40" t="str">
        <f>+IF('（別紙１）原油換算シート【計画用】'!AN873&lt;&gt;"",'（別紙１）原油換算シート【計画用】'!AN873,"")</f>
        <v>A0503</v>
      </c>
      <c r="AO873" s="64" t="str">
        <f>+IF('（別紙１）原油換算シート【計画用】'!AO873&lt;&gt;"",'（別紙１）原油換算シート【計画用】'!AO873,"")</f>
        <v>大多喜ガス(株)メニューA</v>
      </c>
      <c r="AP873" s="65">
        <f>+IF('（別紙１）原油換算シート【計画用】'!AP873&lt;&gt;"",'（別紙１）原油換算シート【計画用】'!AP873,"")</f>
        <v>0</v>
      </c>
      <c r="AQ873" s="1" t="str">
        <f>+IF('（別紙１）原油換算シート【計画用】'!AQ873&lt;&gt;"",'（別紙１）原油換算シート【計画用】'!AQ873,"")</f>
        <v/>
      </c>
    </row>
    <row r="874" spans="39:43">
      <c r="AM874" s="40">
        <f>+IF('（別紙１）原油換算シート【計画用】'!AM874&lt;&gt;"",'（別紙１）原油換算シート【計画用】'!AM874,"")</f>
        <v>860</v>
      </c>
      <c r="AN874" s="40" t="str">
        <f>+IF('（別紙１）原油換算シート【計画用】'!AN874&lt;&gt;"",'（別紙１）原油換算シート【計画用】'!AN874,"")</f>
        <v>A0503</v>
      </c>
      <c r="AO874" s="64" t="str">
        <f>+IF('（別紙１）原油換算シート【計画用】'!AO874&lt;&gt;"",'（別紙１）原油換算シート【計画用】'!AO874,"")</f>
        <v>大多喜ガス(株)メニューB(残差)</v>
      </c>
      <c r="AP874" s="65">
        <f>+IF('（別紙１）原油換算シート【計画用】'!AP874&lt;&gt;"",'（別紙１）原油換算シート【計画用】'!AP874,"")</f>
        <v>4.3199999999999998E-4</v>
      </c>
      <c r="AQ874" s="1" t="str">
        <f>+IF('（別紙１）原油換算シート【計画用】'!AQ874&lt;&gt;"",'（別紙１）原油換算シート【計画用】'!AQ874,"")</f>
        <v/>
      </c>
    </row>
    <row r="875" spans="39:43">
      <c r="AM875" s="40">
        <f>+IF('（別紙１）原油換算シート【計画用】'!AM875&lt;&gt;"",'（別紙１）原油換算シート【計画用】'!AM875,"")</f>
        <v>861</v>
      </c>
      <c r="AN875" s="40" t="str">
        <f>+IF('（別紙１）原油換算シート【計画用】'!AN875&lt;&gt;"",'（別紙１）原油換算シート【計画用】'!AN875,"")</f>
        <v>A0503</v>
      </c>
      <c r="AO875" s="64" t="str">
        <f>+IF('（別紙１）原油換算シート【計画用】'!AO875&lt;&gt;"",'（別紙１）原油換算シート【計画用】'!AO875,"")</f>
        <v>大多喜ガス(株)(参考値)事業者全体</v>
      </c>
      <c r="AP875" s="65">
        <f>+IF('（別紙１）原油換算シート【計画用】'!AP875&lt;&gt;"",'（別紙１）原油換算シート【計画用】'!AP875,"")</f>
        <v>4.28E-4</v>
      </c>
      <c r="AQ875" s="1" t="str">
        <f>+IF('（別紙１）原油換算シート【計画用】'!AQ875&lt;&gt;"",'（別紙１）原油換算シート【計画用】'!AQ875,"")</f>
        <v/>
      </c>
    </row>
    <row r="876" spans="39:43">
      <c r="AM876" s="40">
        <f>+IF('（別紙１）原油換算シート【計画用】'!AM876&lt;&gt;"",'（別紙１）原油換算シート【計画用】'!AM876,"")</f>
        <v>862</v>
      </c>
      <c r="AN876" s="40" t="str">
        <f>+IF('（別紙１）原油換算シート【計画用】'!AN876&lt;&gt;"",'（別紙１）原油換算シート【計画用】'!AN876,"")</f>
        <v>A0506</v>
      </c>
      <c r="AO876" s="64" t="str">
        <f>+IF('（別紙１）原油換算シート【計画用】'!AO876&lt;&gt;"",'（別紙１）原油換算シート【計画用】'!AO876,"")</f>
        <v>鈴与電力(株)メニューA</v>
      </c>
      <c r="AP876" s="65">
        <f>+IF('（別紙１）原油換算シート【計画用】'!AP876&lt;&gt;"",'（別紙１）原油換算シート【計画用】'!AP876,"")</f>
        <v>0</v>
      </c>
      <c r="AQ876" s="1" t="str">
        <f>+IF('（別紙１）原油換算シート【計画用】'!AQ876&lt;&gt;"",'（別紙１）原油換算シート【計画用】'!AQ876,"")</f>
        <v/>
      </c>
    </row>
    <row r="877" spans="39:43">
      <c r="AM877" s="40">
        <f>+IF('（別紙１）原油換算シート【計画用】'!AM877&lt;&gt;"",'（別紙１）原油換算シート【計画用】'!AM877,"")</f>
        <v>863</v>
      </c>
      <c r="AN877" s="40" t="str">
        <f>+IF('（別紙１）原油換算シート【計画用】'!AN877&lt;&gt;"",'（別紙１）原油換算シート【計画用】'!AN877,"")</f>
        <v>A0506</v>
      </c>
      <c r="AO877" s="64" t="str">
        <f>+IF('（別紙１）原油換算シート【計画用】'!AO877&lt;&gt;"",'（別紙１）原油換算シート【計画用】'!AO877,"")</f>
        <v>鈴与電力(株)メニューB</v>
      </c>
      <c r="AP877" s="65">
        <f>+IF('（別紙１）原油換算シート【計画用】'!AP877&lt;&gt;"",'（別紙１）原油換算シート【計画用】'!AP877,"")</f>
        <v>0</v>
      </c>
      <c r="AQ877" s="1" t="str">
        <f>+IF('（別紙１）原油換算シート【計画用】'!AQ877&lt;&gt;"",'（別紙１）原油換算シート【計画用】'!AQ877,"")</f>
        <v/>
      </c>
    </row>
    <row r="878" spans="39:43">
      <c r="AM878" s="40">
        <f>+IF('（別紙１）原油換算シート【計画用】'!AM878&lt;&gt;"",'（別紙１）原油換算シート【計画用】'!AM878,"")</f>
        <v>864</v>
      </c>
      <c r="AN878" s="40" t="str">
        <f>+IF('（別紙１）原油換算シート【計画用】'!AN878&lt;&gt;"",'（別紙１）原油換算シート【計画用】'!AN878,"")</f>
        <v>A0506</v>
      </c>
      <c r="AO878" s="64" t="str">
        <f>+IF('（別紙１）原油換算シート【計画用】'!AO878&lt;&gt;"",'（別紙１）原油換算シート【計画用】'!AO878,"")</f>
        <v>鈴与電力(株)メニューC</v>
      </c>
      <c r="AP878" s="65">
        <f>+IF('（別紙１）原油換算シート【計画用】'!AP878&lt;&gt;"",'（別紙１）原油換算シート【計画用】'!AP878,"")</f>
        <v>0</v>
      </c>
      <c r="AQ878" s="1" t="str">
        <f>+IF('（別紙１）原油換算シート【計画用】'!AQ878&lt;&gt;"",'（別紙１）原油換算シート【計画用】'!AQ878,"")</f>
        <v/>
      </c>
    </row>
    <row r="879" spans="39:43">
      <c r="AM879" s="40">
        <f>+IF('（別紙１）原油換算シート【計画用】'!AM879&lt;&gt;"",'（別紙１）原油換算シート【計画用】'!AM879,"")</f>
        <v>865</v>
      </c>
      <c r="AN879" s="40" t="str">
        <f>+IF('（別紙１）原油換算シート【計画用】'!AN879&lt;&gt;"",'（別紙１）原油換算シート【計画用】'!AN879,"")</f>
        <v>A0506</v>
      </c>
      <c r="AO879" s="64" t="str">
        <f>+IF('（別紙１）原油換算シート【計画用】'!AO879&lt;&gt;"",'（別紙１）原油換算シート【計画用】'!AO879,"")</f>
        <v>鈴与電力(株)メニューD</v>
      </c>
      <c r="AP879" s="65">
        <f>+IF('（別紙１）原油換算シート【計画用】'!AP879&lt;&gt;"",'（別紙１）原油換算シート【計画用】'!AP879,"")</f>
        <v>0</v>
      </c>
      <c r="AQ879" s="1" t="str">
        <f>+IF('（別紙１）原油換算シート【計画用】'!AQ879&lt;&gt;"",'（別紙１）原油換算シート【計画用】'!AQ879,"")</f>
        <v/>
      </c>
    </row>
    <row r="880" spans="39:43">
      <c r="AM880" s="40">
        <f>+IF('（別紙１）原油換算シート【計画用】'!AM880&lt;&gt;"",'（別紙１）原油換算シート【計画用】'!AM880,"")</f>
        <v>866</v>
      </c>
      <c r="AN880" s="40" t="str">
        <f>+IF('（別紙１）原油換算シート【計画用】'!AN880&lt;&gt;"",'（別紙１）原油換算シート【計画用】'!AN880,"")</f>
        <v>A0506</v>
      </c>
      <c r="AO880" s="64" t="str">
        <f>+IF('（別紙１）原油換算シート【計画用】'!AO880&lt;&gt;"",'（別紙１）原油換算シート【計画用】'!AO880,"")</f>
        <v>鈴与電力(株)メニューE</v>
      </c>
      <c r="AP880" s="65">
        <f>+IF('（別紙１）原油換算シート【計画用】'!AP880&lt;&gt;"",'（別紙１）原油換算シート【計画用】'!AP880,"")</f>
        <v>0</v>
      </c>
      <c r="AQ880" s="1" t="str">
        <f>+IF('（別紙１）原油換算シート【計画用】'!AQ880&lt;&gt;"",'（別紙１）原油換算シート【計画用】'!AQ880,"")</f>
        <v/>
      </c>
    </row>
    <row r="881" spans="39:43">
      <c r="AM881" s="40">
        <f>+IF('（別紙１）原油換算シート【計画用】'!AM881&lt;&gt;"",'（別紙１）原油換算シート【計画用】'!AM881,"")</f>
        <v>867</v>
      </c>
      <c r="AN881" s="40" t="str">
        <f>+IF('（別紙１）原油換算シート【計画用】'!AN881&lt;&gt;"",'（別紙１）原油換算シート【計画用】'!AN881,"")</f>
        <v>A0506</v>
      </c>
      <c r="AO881" s="64" t="str">
        <f>+IF('（別紙１）原油換算シート【計画用】'!AO881&lt;&gt;"",'（別紙１）原油換算シート【計画用】'!AO881,"")</f>
        <v>鈴与電力(株)メニューF</v>
      </c>
      <c r="AP881" s="65">
        <f>+IF('（別紙１）原油換算シート【計画用】'!AP881&lt;&gt;"",'（別紙１）原油換算シート【計画用】'!AP881,"")</f>
        <v>0</v>
      </c>
      <c r="AQ881" s="1" t="str">
        <f>+IF('（別紙１）原油換算シート【計画用】'!AQ881&lt;&gt;"",'（別紙１）原油換算シート【計画用】'!AQ881,"")</f>
        <v/>
      </c>
    </row>
    <row r="882" spans="39:43">
      <c r="AM882" s="40">
        <f>+IF('（別紙１）原油換算シート【計画用】'!AM882&lt;&gt;"",'（別紙１）原油換算シート【計画用】'!AM882,"")</f>
        <v>868</v>
      </c>
      <c r="AN882" s="40" t="str">
        <f>+IF('（別紙１）原油換算シート【計画用】'!AN882&lt;&gt;"",'（別紙１）原油換算シート【計画用】'!AN882,"")</f>
        <v>A0506</v>
      </c>
      <c r="AO882" s="64" t="str">
        <f>+IF('（別紙１）原油換算シート【計画用】'!AO882&lt;&gt;"",'（別紙１）原油換算シート【計画用】'!AO882,"")</f>
        <v>鈴与電力(株)メニューG</v>
      </c>
      <c r="AP882" s="65">
        <f>+IF('（別紙１）原油換算シート【計画用】'!AP882&lt;&gt;"",'（別紙１）原油換算シート【計画用】'!AP882,"")</f>
        <v>5.8799999999999998E-4</v>
      </c>
      <c r="AQ882" s="1" t="str">
        <f>+IF('（別紙１）原油換算シート【計画用】'!AQ882&lt;&gt;"",'（別紙１）原油換算シート【計画用】'!AQ882,"")</f>
        <v/>
      </c>
    </row>
    <row r="883" spans="39:43">
      <c r="AM883" s="40">
        <f>+IF('（別紙１）原油換算シート【計画用】'!AM883&lt;&gt;"",'（別紙１）原油換算シート【計画用】'!AM883,"")</f>
        <v>869</v>
      </c>
      <c r="AN883" s="40" t="str">
        <f>+IF('（別紙１）原油換算シート【計画用】'!AN883&lt;&gt;"",'（別紙１）原油換算シート【計画用】'!AN883,"")</f>
        <v>A0506</v>
      </c>
      <c r="AO883" s="64" t="str">
        <f>+IF('（別紙１）原油換算シート【計画用】'!AO883&lt;&gt;"",'（別紙１）原油換算シート【計画用】'!AO883,"")</f>
        <v>鈴与電力(株)メニューH</v>
      </c>
      <c r="AP883" s="65">
        <f>+IF('（別紙１）原油換算シート【計画用】'!AP883&lt;&gt;"",'（別紙１）原油換算シート【計画用】'!AP883,"")</f>
        <v>5.8500000000000002E-4</v>
      </c>
      <c r="AQ883" s="1" t="str">
        <f>+IF('（別紙１）原油換算シート【計画用】'!AQ883&lt;&gt;"",'（別紙１）原油換算シート【計画用】'!AQ883,"")</f>
        <v/>
      </c>
    </row>
    <row r="884" spans="39:43">
      <c r="AM884" s="40">
        <f>+IF('（別紙１）原油換算シート【計画用】'!AM884&lt;&gt;"",'（別紙１）原油換算シート【計画用】'!AM884,"")</f>
        <v>870</v>
      </c>
      <c r="AN884" s="40" t="str">
        <f>+IF('（別紙１）原油換算シート【計画用】'!AN884&lt;&gt;"",'（別紙１）原油換算シート【計画用】'!AN884,"")</f>
        <v>A0506</v>
      </c>
      <c r="AO884" s="64" t="str">
        <f>+IF('（別紙１）原油換算シート【計画用】'!AO884&lt;&gt;"",'（別紙１）原油換算シート【計画用】'!AO884,"")</f>
        <v>鈴与電力(株)メニューI</v>
      </c>
      <c r="AP884" s="65">
        <f>+IF('（別紙１）原油換算シート【計画用】'!AP884&lt;&gt;"",'（別紙１）原油換算シート【計画用】'!AP884,"")</f>
        <v>5.8399999999999999E-4</v>
      </c>
      <c r="AQ884" s="1" t="str">
        <f>+IF('（別紙１）原油換算シート【計画用】'!AQ884&lt;&gt;"",'（別紙１）原油換算シート【計画用】'!AQ884,"")</f>
        <v/>
      </c>
    </row>
    <row r="885" spans="39:43">
      <c r="AM885" s="40">
        <f>+IF('（別紙１）原油換算シート【計画用】'!AM885&lt;&gt;"",'（別紙１）原油換算シート【計画用】'!AM885,"")</f>
        <v>871</v>
      </c>
      <c r="AN885" s="40" t="str">
        <f>+IF('（別紙１）原油換算シート【計画用】'!AN885&lt;&gt;"",'（別紙１）原油換算シート【計画用】'!AN885,"")</f>
        <v>A0506</v>
      </c>
      <c r="AO885" s="64" t="str">
        <f>+IF('（別紙１）原油換算シート【計画用】'!AO885&lt;&gt;"",'（別紙１）原油換算シート【計画用】'!AO885,"")</f>
        <v>鈴与電力(株)メニューJ</v>
      </c>
      <c r="AP885" s="65">
        <f>+IF('（別紙１）原油換算シート【計画用】'!AP885&lt;&gt;"",'（別紙１）原油換算シート【計画用】'!AP885,"")</f>
        <v>5.8E-4</v>
      </c>
      <c r="AQ885" s="1" t="str">
        <f>+IF('（別紙１）原油換算シート【計画用】'!AQ885&lt;&gt;"",'（別紙１）原油換算シート【計画用】'!AQ885,"")</f>
        <v/>
      </c>
    </row>
    <row r="886" spans="39:43">
      <c r="AM886" s="40">
        <f>+IF('（別紙１）原油換算シート【計画用】'!AM886&lt;&gt;"",'（別紙１）原油換算シート【計画用】'!AM886,"")</f>
        <v>872</v>
      </c>
      <c r="AN886" s="40" t="str">
        <f>+IF('（別紙１）原油換算シート【計画用】'!AN886&lt;&gt;"",'（別紙１）原油換算シート【計画用】'!AN886,"")</f>
        <v>A0506</v>
      </c>
      <c r="AO886" s="64" t="str">
        <f>+IF('（別紙１）原油換算シート【計画用】'!AO886&lt;&gt;"",'（別紙１）原油換算シート【計画用】'!AO886,"")</f>
        <v>鈴与電力(株)メニューK</v>
      </c>
      <c r="AP886" s="65">
        <f>+IF('（別紙１）原油換算シート【計画用】'!AP886&lt;&gt;"",'（別紙１）原油換算シート【計画用】'!AP886,"")</f>
        <v>0</v>
      </c>
      <c r="AQ886" s="1" t="str">
        <f>+IF('（別紙１）原油換算シート【計画用】'!AQ886&lt;&gt;"",'（別紙１）原油換算シート【計画用】'!AQ886,"")</f>
        <v/>
      </c>
    </row>
    <row r="887" spans="39:43">
      <c r="AM887" s="40">
        <f>+IF('（別紙１）原油換算シート【計画用】'!AM887&lt;&gt;"",'（別紙１）原油換算シート【計画用】'!AM887,"")</f>
        <v>873</v>
      </c>
      <c r="AN887" s="40" t="str">
        <f>+IF('（別紙１）原油換算シート【計画用】'!AN887&lt;&gt;"",'（別紙１）原油換算シート【計画用】'!AN887,"")</f>
        <v>A0506</v>
      </c>
      <c r="AO887" s="64" t="str">
        <f>+IF('（別紙１）原油換算シート【計画用】'!AO887&lt;&gt;"",'（別紙１）原油換算シート【計画用】'!AO887,"")</f>
        <v>鈴与電力(株)メニューL(残差)</v>
      </c>
      <c r="AP887" s="65">
        <f>+IF('（別紙１）原油換算シート【計画用】'!AP887&lt;&gt;"",'（別紙１）原油換算シート【計画用】'!AP887,"")</f>
        <v>6.2200000000000005E-4</v>
      </c>
      <c r="AQ887" s="1" t="str">
        <f>+IF('（別紙１）原油換算シート【計画用】'!AQ887&lt;&gt;"",'（別紙１）原油換算シート【計画用】'!AQ887,"")</f>
        <v/>
      </c>
    </row>
    <row r="888" spans="39:43">
      <c r="AM888" s="40">
        <f>+IF('（別紙１）原油換算シート【計画用】'!AM888&lt;&gt;"",'（別紙１）原油換算シート【計画用】'!AM888,"")</f>
        <v>874</v>
      </c>
      <c r="AN888" s="40" t="str">
        <f>+IF('（別紙１）原油換算シート【計画用】'!AN888&lt;&gt;"",'（別紙１）原油換算シート【計画用】'!AN888,"")</f>
        <v>A0506</v>
      </c>
      <c r="AO888" s="64" t="str">
        <f>+IF('（別紙１）原油換算シート【計画用】'!AO888&lt;&gt;"",'（別紙１）原油換算シート【計画用】'!AO888,"")</f>
        <v>鈴与電力(株)(参考値)事業者全体</v>
      </c>
      <c r="AP888" s="65">
        <f>+IF('（別紙１）原油換算シート【計画用】'!AP888&lt;&gt;"",'（別紙１）原油換算シート【計画用】'!AP888,"")</f>
        <v>5.2499999999999997E-4</v>
      </c>
      <c r="AQ888" s="1" t="str">
        <f>+IF('（別紙１）原油換算シート【計画用】'!AQ888&lt;&gt;"",'（別紙１）原油換算シート【計画用】'!AQ888,"")</f>
        <v/>
      </c>
    </row>
    <row r="889" spans="39:43">
      <c r="AM889" s="40">
        <f>+IF('（別紙１）原油換算シート【計画用】'!AM889&lt;&gt;"",'（別紙１）原油換算シート【計画用】'!AM889,"")</f>
        <v>875</v>
      </c>
      <c r="AN889" s="40" t="str">
        <f>+IF('（別紙１）原油換算シート【計画用】'!AN889&lt;&gt;"",'（別紙１）原油換算シート【計画用】'!AN889,"")</f>
        <v>A0507</v>
      </c>
      <c r="AO889" s="64" t="str">
        <f>+IF('（別紙１）原油換算シート【計画用】'!AO889&lt;&gt;"",'（別紙１）原油換算シート【計画用】'!AO889,"")</f>
        <v>コープ電力(株)メニューA</v>
      </c>
      <c r="AP889" s="65">
        <f>+IF('（別紙１）原油換算シート【計画用】'!AP889&lt;&gt;"",'（別紙１）原油換算シート【計画用】'!AP889,"")</f>
        <v>0</v>
      </c>
      <c r="AQ889" s="1" t="str">
        <f>+IF('（別紙１）原油換算シート【計画用】'!AQ889&lt;&gt;"",'（別紙１）原油換算シート【計画用】'!AQ889,"")</f>
        <v/>
      </c>
    </row>
    <row r="890" spans="39:43">
      <c r="AM890" s="40">
        <f>+IF('（別紙１）原油換算シート【計画用】'!AM890&lt;&gt;"",'（別紙１）原油換算シート【計画用】'!AM890,"")</f>
        <v>876</v>
      </c>
      <c r="AN890" s="40" t="str">
        <f>+IF('（別紙１）原油換算シート【計画用】'!AN890&lt;&gt;"",'（別紙１）原油換算シート【計画用】'!AN890,"")</f>
        <v>A0507</v>
      </c>
      <c r="AO890" s="64" t="str">
        <f>+IF('（別紙１）原油換算シート【計画用】'!AO890&lt;&gt;"",'（別紙１）原油換算シート【計画用】'!AO890,"")</f>
        <v>コープ電力(株)メニューB(残差)</v>
      </c>
      <c r="AP890" s="65">
        <f>+IF('（別紙１）原油換算シート【計画用】'!AP890&lt;&gt;"",'（別紙１）原油換算シート【計画用】'!AP890,"")</f>
        <v>4.2999999999999999E-4</v>
      </c>
      <c r="AQ890" s="1" t="str">
        <f>+IF('（別紙１）原油換算シート【計画用】'!AQ890&lt;&gt;"",'（別紙１）原油換算シート【計画用】'!AQ890,"")</f>
        <v/>
      </c>
    </row>
    <row r="891" spans="39:43">
      <c r="AM891" s="40">
        <f>+IF('（別紙１）原油換算シート【計画用】'!AM891&lt;&gt;"",'（別紙１）原油換算シート【計画用】'!AM891,"")</f>
        <v>877</v>
      </c>
      <c r="AN891" s="40" t="str">
        <f>+IF('（別紙１）原油換算シート【計画用】'!AN891&lt;&gt;"",'（別紙１）原油換算シート【計画用】'!AN891,"")</f>
        <v>A0507</v>
      </c>
      <c r="AO891" s="64" t="str">
        <f>+IF('（別紙１）原油換算シート【計画用】'!AO891&lt;&gt;"",'（別紙１）原油換算シート【計画用】'!AO891,"")</f>
        <v>コープ電力(株)(参考値)事業者全体</v>
      </c>
      <c r="AP891" s="65">
        <f>+IF('（別紙１）原油換算シート【計画用】'!AP891&lt;&gt;"",'（別紙１）原油換算シート【計画用】'!AP891,"")</f>
        <v>4.2000000000000002E-4</v>
      </c>
      <c r="AQ891" s="1" t="str">
        <f>+IF('（別紙１）原油換算シート【計画用】'!AQ891&lt;&gt;"",'（別紙１）原油換算シート【計画用】'!AQ891,"")</f>
        <v/>
      </c>
    </row>
    <row r="892" spans="39:43">
      <c r="AM892" s="40">
        <f>+IF('（別紙１）原油換算シート【計画用】'!AM892&lt;&gt;"",'（別紙１）原油換算シート【計画用】'!AM892,"")</f>
        <v>878</v>
      </c>
      <c r="AN892" s="40" t="str">
        <f>+IF('（別紙１）原油換算シート【計画用】'!AN892&lt;&gt;"",'（別紙１）原油換算シート【計画用】'!AN892,"")</f>
        <v>A0511</v>
      </c>
      <c r="AO892" s="64" t="str">
        <f>+IF('（別紙１）原油換算シート【計画用】'!AO892&lt;&gt;"",'（別紙１）原油換算シート【計画用】'!AO892,"")</f>
        <v>亀岡ふるさとエナジー(株)</v>
      </c>
      <c r="AP892" s="65">
        <f>+IF('（別紙１）原油換算シート【計画用】'!AP892&lt;&gt;"",'（別紙１）原油換算シート【計画用】'!AP892,"")</f>
        <v>6.3500000000000004E-4</v>
      </c>
      <c r="AQ892" s="1" t="str">
        <f>+IF('（別紙１）原油換算シート【計画用】'!AQ892&lt;&gt;"",'（別紙１）原油換算シート【計画用】'!AQ892,"")</f>
        <v/>
      </c>
    </row>
    <row r="893" spans="39:43">
      <c r="AM893" s="40">
        <f>+IF('（別紙１）原油換算シート【計画用】'!AM893&lt;&gt;"",'（別紙１）原油換算シート【計画用】'!AM893,"")</f>
        <v>879</v>
      </c>
      <c r="AN893" s="40" t="str">
        <f>+IF('（別紙１）原油換算シート【計画用】'!AN893&lt;&gt;"",'（別紙１）原油換算シート【計画用】'!AN893,"")</f>
        <v>A0513</v>
      </c>
      <c r="AO893" s="64" t="str">
        <f>+IF('（別紙１）原油換算シート【計画用】'!AO893&lt;&gt;"",'（別紙１）原油換算シート【計画用】'!AO893,"")</f>
        <v>(株)織戸組メニューA</v>
      </c>
      <c r="AP893" s="65">
        <f>+IF('（別紙１）原油換算シート【計画用】'!AP893&lt;&gt;"",'（別紙１）原油換算シート【計画用】'!AP893,"")</f>
        <v>4.2400000000000001E-4</v>
      </c>
      <c r="AQ893" s="1" t="str">
        <f>+IF('（別紙１）原油換算シート【計画用】'!AQ893&lt;&gt;"",'（別紙１）原油換算シート【計画用】'!AQ893,"")</f>
        <v/>
      </c>
    </row>
    <row r="894" spans="39:43">
      <c r="AM894" s="40">
        <f>+IF('（別紙１）原油換算シート【計画用】'!AM894&lt;&gt;"",'（別紙１）原油換算シート【計画用】'!AM894,"")</f>
        <v>880</v>
      </c>
      <c r="AN894" s="40" t="str">
        <f>+IF('（別紙１）原油換算シート【計画用】'!AN894&lt;&gt;"",'（別紙１）原油換算シート【計画用】'!AN894,"")</f>
        <v>A0513</v>
      </c>
      <c r="AO894" s="64" t="str">
        <f>+IF('（別紙１）原油換算シート【計画用】'!AO894&lt;&gt;"",'（別紙１）原油換算シート【計画用】'!AO894,"")</f>
        <v>(株)織戸組(参考値)事業者全体</v>
      </c>
      <c r="AP894" s="65">
        <f>+IF('（別紙１）原油換算シート【計画用】'!AP894&lt;&gt;"",'（別紙１）原油換算シート【計画用】'!AP894,"")</f>
        <v>4.2400000000000001E-4</v>
      </c>
      <c r="AQ894" s="1" t="str">
        <f>+IF('（別紙１）原油換算シート【計画用】'!AQ894&lt;&gt;"",'（別紙１）原油換算シート【計画用】'!AQ894,"")</f>
        <v/>
      </c>
    </row>
    <row r="895" spans="39:43">
      <c r="AM895" s="40">
        <f>+IF('（別紙１）原油換算シート【計画用】'!AM895&lt;&gt;"",'（別紙１）原油換算シート【計画用】'!AM895,"")</f>
        <v>881</v>
      </c>
      <c r="AN895" s="40" t="str">
        <f>+IF('（別紙１）原油換算シート【計画用】'!AN895&lt;&gt;"",'（別紙１）原油換算シート【計画用】'!AN895,"")</f>
        <v>A0514</v>
      </c>
      <c r="AO895" s="64" t="str">
        <f>+IF('（別紙１）原油換算シート【計画用】'!AO895&lt;&gt;"",'（別紙１）原油換算シート【計画用】'!AO895,"")</f>
        <v>ふかやeパワー(株)メニューA</v>
      </c>
      <c r="AP895" s="65">
        <f>+IF('（別紙１）原油換算シート【計画用】'!AP895&lt;&gt;"",'（別紙１）原油換算シート【計画用】'!AP895,"")</f>
        <v>0</v>
      </c>
      <c r="AQ895" s="1" t="str">
        <f>+IF('（別紙１）原油換算シート【計画用】'!AQ895&lt;&gt;"",'（別紙１）原油換算シート【計画用】'!AQ895,"")</f>
        <v/>
      </c>
    </row>
    <row r="896" spans="39:43">
      <c r="AM896" s="40">
        <f>+IF('（別紙１）原油換算シート【計画用】'!AM896&lt;&gt;"",'（別紙１）原油換算シート【計画用】'!AM896,"")</f>
        <v>882</v>
      </c>
      <c r="AN896" s="40" t="str">
        <f>+IF('（別紙１）原油換算シート【計画用】'!AN896&lt;&gt;"",'（別紙１）原油換算シート【計画用】'!AN896,"")</f>
        <v>A0514</v>
      </c>
      <c r="AO896" s="64" t="str">
        <f>+IF('（別紙１）原油換算シート【計画用】'!AO896&lt;&gt;"",'（別紙１）原油換算シート【計画用】'!AO896,"")</f>
        <v>ふかやeパワー(株)メニューB(残差)</v>
      </c>
      <c r="AP896" s="65">
        <f>+IF('（別紙１）原油換算シート【計画用】'!AP896&lt;&gt;"",'（別紙１）原油換算シート【計画用】'!AP896,"")</f>
        <v>3.9199999999999999E-4</v>
      </c>
      <c r="AQ896" s="1" t="str">
        <f>+IF('（別紙１）原油換算シート【計画用】'!AQ896&lt;&gt;"",'（別紙１）原油換算シート【計画用】'!AQ896,"")</f>
        <v/>
      </c>
    </row>
    <row r="897" spans="39:43">
      <c r="AM897" s="40">
        <f>+IF('（別紙１）原油換算シート【計画用】'!AM897&lt;&gt;"",'（別紙１）原油換算シート【計画用】'!AM897,"")</f>
        <v>883</v>
      </c>
      <c r="AN897" s="40" t="str">
        <f>+IF('（別紙１）原油換算シート【計画用】'!AN897&lt;&gt;"",'（別紙１）原油換算シート【計画用】'!AN897,"")</f>
        <v>A0514</v>
      </c>
      <c r="AO897" s="64" t="str">
        <f>+IF('（別紙１）原油換算シート【計画用】'!AO897&lt;&gt;"",'（別紙１）原油換算シート【計画用】'!AO897,"")</f>
        <v>ふかやeパワー(株)(参考値)事業者全体</v>
      </c>
      <c r="AP897" s="65">
        <f>+IF('（別紙１）原油換算シート【計画用】'!AP897&lt;&gt;"",'（別紙１）原油換算シート【計画用】'!AP897,"")</f>
        <v>3.6299999999999999E-4</v>
      </c>
      <c r="AQ897" s="1" t="str">
        <f>+IF('（別紙１）原油換算シート【計画用】'!AQ897&lt;&gt;"",'（別紙１）原油換算シート【計画用】'!AQ897,"")</f>
        <v/>
      </c>
    </row>
    <row r="898" spans="39:43">
      <c r="AM898" s="40">
        <f>+IF('（別紙１）原油換算シート【計画用】'!AM898&lt;&gt;"",'（別紙１）原油換算シート【計画用】'!AM898,"")</f>
        <v>884</v>
      </c>
      <c r="AN898" s="40" t="str">
        <f>+IF('（別紙１）原油換算シート【計画用】'!AN898&lt;&gt;"",'（別紙１）原油換算シート【計画用】'!AN898,"")</f>
        <v>A0515</v>
      </c>
      <c r="AO898" s="64" t="str">
        <f>+IF('（別紙１）原油換算シート【計画用】'!AO898&lt;&gt;"",'（別紙１）原油換算シート【計画用】'!AO898,"")</f>
        <v>(株)Link Life</v>
      </c>
      <c r="AP898" s="65">
        <f>+IF('（別紙１）原油換算シート【計画用】'!AP898&lt;&gt;"",'（別紙１）原油換算シート【計画用】'!AP898,"")</f>
        <v>4.6299999999999998E-4</v>
      </c>
      <c r="AQ898" s="1" t="str">
        <f>+IF('（別紙１）原油換算シート【計画用】'!AQ898&lt;&gt;"",'（別紙１）原油換算シート【計画用】'!AQ898,"")</f>
        <v/>
      </c>
    </row>
    <row r="899" spans="39:43">
      <c r="AM899" s="40">
        <f>+IF('（別紙１）原油換算シート【計画用】'!AM899&lt;&gt;"",'（別紙１）原油換算シート【計画用】'!AM899,"")</f>
        <v>885</v>
      </c>
      <c r="AN899" s="40" t="str">
        <f>+IF('（別紙１）原油換算シート【計画用】'!AN899&lt;&gt;"",'（別紙１）原油換算シート【計画用】'!AN899,"")</f>
        <v>A0518</v>
      </c>
      <c r="AO899" s="64" t="str">
        <f>+IF('（別紙１）原油換算シート【計画用】'!AO899&lt;&gt;"",'（別紙１）原油換算シート【計画用】'!AO899,"")</f>
        <v>(株)グローバルキャスト</v>
      </c>
      <c r="AP899" s="65">
        <f>+IF('（別紙１）原油換算シート【計画用】'!AP899&lt;&gt;"",'（別紙１）原油換算シート【計画用】'!AP899,"")</f>
        <v>4.1899999999999999E-4</v>
      </c>
      <c r="AQ899" s="1" t="str">
        <f>+IF('（別紙１）原油換算シート【計画用】'!AQ899&lt;&gt;"",'（別紙１）原油換算シート【計画用】'!AQ899,"")</f>
        <v/>
      </c>
    </row>
    <row r="900" spans="39:43">
      <c r="AM900" s="40">
        <f>+IF('（別紙１）原油換算シート【計画用】'!AM900&lt;&gt;"",'（別紙１）原油換算シート【計画用】'!AM900,"")</f>
        <v>886</v>
      </c>
      <c r="AN900" s="40" t="str">
        <f>+IF('（別紙１）原油換算シート【計画用】'!AN900&lt;&gt;"",'（別紙１）原油換算シート【計画用】'!AN900,"")</f>
        <v>A0519</v>
      </c>
      <c r="AO900" s="64" t="str">
        <f>+IF('（別紙１）原油換算シート【計画用】'!AO900&lt;&gt;"",'（別紙１）原油換算シート【計画用】'!AO900,"")</f>
        <v>日本エネルギー総合システム(株)メニューA</v>
      </c>
      <c r="AP900" s="65">
        <f>+IF('（別紙１）原油換算シート【計画用】'!AP900&lt;&gt;"",'（別紙１）原油換算シート【計画用】'!AP900,"")</f>
        <v>0</v>
      </c>
      <c r="AQ900" s="1" t="str">
        <f>+IF('（別紙１）原油換算シート【計画用】'!AQ900&lt;&gt;"",'（別紙１）原油換算シート【計画用】'!AQ900,"")</f>
        <v/>
      </c>
    </row>
    <row r="901" spans="39:43">
      <c r="AM901" s="40">
        <f>+IF('（別紙１）原油換算シート【計画用】'!AM901&lt;&gt;"",'（別紙１）原油換算シート【計画用】'!AM901,"")</f>
        <v>887</v>
      </c>
      <c r="AN901" s="40" t="str">
        <f>+IF('（別紙１）原油換算シート【計画用】'!AN901&lt;&gt;"",'（別紙１）原油換算シート【計画用】'!AN901,"")</f>
        <v>A0519</v>
      </c>
      <c r="AO901" s="64" t="str">
        <f>+IF('（別紙１）原油換算シート【計画用】'!AO901&lt;&gt;"",'（別紙１）原油換算シート【計画用】'!AO901,"")</f>
        <v>日本エネルギー総合システム(株)メニューB</v>
      </c>
      <c r="AP901" s="65">
        <f>+IF('（別紙１）原油換算シート【計画用】'!AP901&lt;&gt;"",'（別紙１）原油換算シート【計画用】'!AP901,"")</f>
        <v>1.6699999999999999E-4</v>
      </c>
      <c r="AQ901" s="1" t="str">
        <f>+IF('（別紙１）原油換算シート【計画用】'!AQ901&lt;&gt;"",'（別紙１）原油換算シート【計画用】'!AQ901,"")</f>
        <v/>
      </c>
    </row>
    <row r="902" spans="39:43">
      <c r="AM902" s="40">
        <f>+IF('（別紙１）原油換算シート【計画用】'!AM902&lt;&gt;"",'（別紙１）原油換算シート【計画用】'!AM902,"")</f>
        <v>888</v>
      </c>
      <c r="AN902" s="40" t="str">
        <f>+IF('（別紙１）原油換算シート【計画用】'!AN902&lt;&gt;"",'（別紙１）原油換算シート【計画用】'!AN902,"")</f>
        <v>A0519</v>
      </c>
      <c r="AO902" s="64" t="str">
        <f>+IF('（別紙１）原油換算シート【計画用】'!AO902&lt;&gt;"",'（別紙１）原油換算シート【計画用】'!AO902,"")</f>
        <v>日本エネルギー総合システム(株)メニューC</v>
      </c>
      <c r="AP902" s="65">
        <f>+IF('（別紙１）原油換算シート【計画用】'!AP902&lt;&gt;"",'（別紙１）原油換算シート【計画用】'!AP902,"")</f>
        <v>2.1000000000000001E-4</v>
      </c>
      <c r="AQ902" s="1" t="str">
        <f>+IF('（別紙１）原油換算シート【計画用】'!AQ902&lt;&gt;"",'（別紙１）原油換算シート【計画用】'!AQ902,"")</f>
        <v/>
      </c>
    </row>
    <row r="903" spans="39:43">
      <c r="AM903" s="40">
        <f>+IF('（別紙１）原油換算シート【計画用】'!AM903&lt;&gt;"",'（別紙１）原油換算シート【計画用】'!AM903,"")</f>
        <v>889</v>
      </c>
      <c r="AN903" s="40" t="str">
        <f>+IF('（別紙１）原油換算シート【計画用】'!AN903&lt;&gt;"",'（別紙１）原油換算シート【計画用】'!AN903,"")</f>
        <v>A0519</v>
      </c>
      <c r="AO903" s="64" t="str">
        <f>+IF('（別紙１）原油換算シート【計画用】'!AO903&lt;&gt;"",'（別紙１）原油換算シート【計画用】'!AO903,"")</f>
        <v>日本エネルギー総合システム(株)メニューD</v>
      </c>
      <c r="AP903" s="65">
        <f>+IF('（別紙１）原油換算シート【計画用】'!AP903&lt;&gt;"",'（別紙１）原油換算シート【計画用】'!AP903,"")</f>
        <v>2.7399999999999999E-4</v>
      </c>
      <c r="AQ903" s="1" t="str">
        <f>+IF('（別紙１）原油換算シート【計画用】'!AQ903&lt;&gt;"",'（別紙１）原油換算シート【計画用】'!AQ903,"")</f>
        <v/>
      </c>
    </row>
    <row r="904" spans="39:43">
      <c r="AM904" s="40">
        <f>+IF('（別紙１）原油換算シート【計画用】'!AM904&lt;&gt;"",'（別紙１）原油換算シート【計画用】'!AM904,"")</f>
        <v>890</v>
      </c>
      <c r="AN904" s="40" t="str">
        <f>+IF('（別紙１）原油換算シート【計画用】'!AN904&lt;&gt;"",'（別紙１）原油換算シート【計画用】'!AN904,"")</f>
        <v>A0519</v>
      </c>
      <c r="AO904" s="64" t="str">
        <f>+IF('（別紙１）原油換算シート【計画用】'!AO904&lt;&gt;"",'（別紙１）原油換算シート【計画用】'!AO904,"")</f>
        <v>日本エネルギー総合システム(株)メニューE</v>
      </c>
      <c r="AP904" s="65">
        <f>+IF('（別紙１）原油換算シート【計画用】'!AP904&lt;&gt;"",'（別紙１）原油換算シート【計画用】'!AP904,"")</f>
        <v>2.9500000000000001E-4</v>
      </c>
      <c r="AQ904" s="1" t="str">
        <f>+IF('（別紙１）原油換算シート【計画用】'!AQ904&lt;&gt;"",'（別紙１）原油換算シート【計画用】'!AQ904,"")</f>
        <v/>
      </c>
    </row>
    <row r="905" spans="39:43">
      <c r="AM905" s="40">
        <f>+IF('（別紙１）原油換算シート【計画用】'!AM905&lt;&gt;"",'（別紙１）原油換算シート【計画用】'!AM905,"")</f>
        <v>891</v>
      </c>
      <c r="AN905" s="40" t="str">
        <f>+IF('（別紙１）原油換算シート【計画用】'!AN905&lt;&gt;"",'（別紙１）原油換算シート【計画用】'!AN905,"")</f>
        <v>A0519</v>
      </c>
      <c r="AO905" s="64" t="str">
        <f>+IF('（別紙１）原油換算シート【計画用】'!AO905&lt;&gt;"",'（別紙１）原油換算シート【計画用】'!AO905,"")</f>
        <v>日本エネルギー総合システム(株)メニューF</v>
      </c>
      <c r="AP905" s="65">
        <f>+IF('（別紙１）原油換算シート【計画用】'!AP905&lt;&gt;"",'（別紙１）原油換算シート【計画用】'!AP905,"")</f>
        <v>3.8000000000000002E-4</v>
      </c>
      <c r="AQ905" s="1" t="str">
        <f>+IF('（別紙１）原油換算シート【計画用】'!AQ905&lt;&gt;"",'（別紙１）原油換算シート【計画用】'!AQ905,"")</f>
        <v/>
      </c>
    </row>
    <row r="906" spans="39:43">
      <c r="AM906" s="40">
        <f>+IF('（別紙１）原油換算シート【計画用】'!AM906&lt;&gt;"",'（別紙１）原油換算シート【計画用】'!AM906,"")</f>
        <v>892</v>
      </c>
      <c r="AN906" s="40" t="str">
        <f>+IF('（別紙１）原油換算シート【計画用】'!AN906&lt;&gt;"",'（別紙１）原油換算シート【計画用】'!AN906,"")</f>
        <v>A0519</v>
      </c>
      <c r="AO906" s="64" t="str">
        <f>+IF('（別紙１）原油換算シート【計画用】'!AO906&lt;&gt;"",'（別紙１）原油換算シート【計画用】'!AO906,"")</f>
        <v>日本エネルギー総合システム(株)メニューG(残差)</v>
      </c>
      <c r="AP906" s="65">
        <f>+IF('（別紙１）原油換算シート【計画用】'!AP906&lt;&gt;"",'（別紙１）原油換算シート【計画用】'!AP906,"")</f>
        <v>4.64E-4</v>
      </c>
      <c r="AQ906" s="1" t="str">
        <f>+IF('（別紙１）原油換算シート【計画用】'!AQ906&lt;&gt;"",'（別紙１）原油換算シート【計画用】'!AQ906,"")</f>
        <v/>
      </c>
    </row>
    <row r="907" spans="39:43">
      <c r="AM907" s="40">
        <f>+IF('（別紙１）原油換算シート【計画用】'!AM907&lt;&gt;"",'（別紙１）原油換算シート【計画用】'!AM907,"")</f>
        <v>893</v>
      </c>
      <c r="AN907" s="40" t="str">
        <f>+IF('（別紙１）原油換算シート【計画用】'!AN907&lt;&gt;"",'（別紙１）原油換算シート【計画用】'!AN907,"")</f>
        <v>A0519</v>
      </c>
      <c r="AO907" s="64" t="str">
        <f>+IF('（別紙１）原油換算シート【計画用】'!AO907&lt;&gt;"",'（別紙１）原油換算シート【計画用】'!AO907,"")</f>
        <v>日本エネルギー総合システム(株)(参考値)事業者全体</v>
      </c>
      <c r="AP907" s="65">
        <f>+IF('（別紙１）原油換算シート【計画用】'!AP907&lt;&gt;"",'（別紙１）原油換算シート【計画用】'!AP907,"")</f>
        <v>3.9899999999999999E-4</v>
      </c>
      <c r="AQ907" s="1" t="str">
        <f>+IF('（別紙１）原油換算シート【計画用】'!AQ907&lt;&gt;"",'（別紙１）原油換算シート【計画用】'!AQ907,"")</f>
        <v/>
      </c>
    </row>
    <row r="908" spans="39:43">
      <c r="AM908" s="40">
        <f>+IF('（別紙１）原油換算シート【計画用】'!AM908&lt;&gt;"",'（別紙１）原油換算シート【計画用】'!AM908,"")</f>
        <v>894</v>
      </c>
      <c r="AN908" s="40" t="str">
        <f>+IF('（別紙１）原油換算シート【計画用】'!AN908&lt;&gt;"",'（別紙１）原油換算シート【計画用】'!AN908,"")</f>
        <v>A0520</v>
      </c>
      <c r="AO908" s="64" t="str">
        <f>+IF('（別紙１）原油換算シート【計画用】'!AO908&lt;&gt;"",'（別紙１）原油換算シート【計画用】'!AO908,"")</f>
        <v>イワタニ東海(株)</v>
      </c>
      <c r="AP908" s="65">
        <f>+IF('（別紙１）原油換算シート【計画用】'!AP908&lt;&gt;"",'（別紙１）原油換算シート【計画用】'!AP908,"")</f>
        <v>4.1899999999999999E-4</v>
      </c>
      <c r="AQ908" s="1" t="str">
        <f>+IF('（別紙１）原油換算シート【計画用】'!AQ908&lt;&gt;"",'（別紙１）原油換算シート【計画用】'!AQ908,"")</f>
        <v/>
      </c>
    </row>
    <row r="909" spans="39:43">
      <c r="AM909" s="40">
        <f>+IF('（別紙１）原油換算シート【計画用】'!AM909&lt;&gt;"",'（別紙１）原油換算シート【計画用】'!AM909,"")</f>
        <v>895</v>
      </c>
      <c r="AN909" s="40" t="str">
        <f>+IF('（別紙１）原油換算シート【計画用】'!AN909&lt;&gt;"",'（別紙１）原油換算シート【計画用】'!AN909,"")</f>
        <v>A0525</v>
      </c>
      <c r="AO909" s="64" t="str">
        <f>+IF('（別紙１）原油換算シート【計画用】'!AO909&lt;&gt;"",'（別紙１）原油換算シート【計画用】'!AO909,"")</f>
        <v>(株)ところざわ未来電力メニューA</v>
      </c>
      <c r="AP909" s="65">
        <f>+IF('（別紙１）原油換算シート【計画用】'!AP909&lt;&gt;"",'（別紙１）原油換算シート【計画用】'!AP909,"")</f>
        <v>1E-4</v>
      </c>
      <c r="AQ909" s="1" t="str">
        <f>+IF('（別紙１）原油換算シート【計画用】'!AQ909&lt;&gt;"",'（別紙１）原油換算シート【計画用】'!AQ909,"")</f>
        <v/>
      </c>
    </row>
    <row r="910" spans="39:43">
      <c r="AM910" s="40">
        <f>+IF('（別紙１）原油換算シート【計画用】'!AM910&lt;&gt;"",'（別紙１）原油換算シート【計画用】'!AM910,"")</f>
        <v>896</v>
      </c>
      <c r="AN910" s="40" t="str">
        <f>+IF('（別紙１）原油換算シート【計画用】'!AN910&lt;&gt;"",'（別紙１）原油換算シート【計画用】'!AN910,"")</f>
        <v>A0525</v>
      </c>
      <c r="AO910" s="64" t="str">
        <f>+IF('（別紙１）原油換算シート【計画用】'!AO910&lt;&gt;"",'（別紙１）原油換算シート【計画用】'!AO910,"")</f>
        <v>(株)ところざわ未来電力メニューB</v>
      </c>
      <c r="AP910" s="65">
        <f>+IF('（別紙１）原油換算シート【計画用】'!AP910&lt;&gt;"",'（別紙１）原油換算シート【計画用】'!AP910,"")</f>
        <v>0</v>
      </c>
      <c r="AQ910" s="1" t="str">
        <f>+IF('（別紙１）原油換算シート【計画用】'!AQ910&lt;&gt;"",'（別紙１）原油換算シート【計画用】'!AQ910,"")</f>
        <v/>
      </c>
    </row>
    <row r="911" spans="39:43">
      <c r="AM911" s="40">
        <f>+IF('（別紙１）原油換算シート【計画用】'!AM911&lt;&gt;"",'（別紙１）原油換算シート【計画用】'!AM911,"")</f>
        <v>897</v>
      </c>
      <c r="AN911" s="40" t="str">
        <f>+IF('（別紙１）原油換算シート【計画用】'!AN911&lt;&gt;"",'（別紙１）原油換算シート【計画用】'!AN911,"")</f>
        <v>A0525</v>
      </c>
      <c r="AO911" s="64" t="str">
        <f>+IF('（別紙１）原油換算シート【計画用】'!AO911&lt;&gt;"",'（別紙１）原油換算シート【計画用】'!AO911,"")</f>
        <v>(株)ところざわ未来電力メニューC(残差)</v>
      </c>
      <c r="AP911" s="65">
        <f>+IF('（別紙１）原油換算シート【計画用】'!AP911&lt;&gt;"",'（別紙１）原油換算シート【計画用】'!AP911,"")</f>
        <v>1.02E-4</v>
      </c>
      <c r="AQ911" s="1" t="str">
        <f>+IF('（別紙１）原油換算シート【計画用】'!AQ911&lt;&gt;"",'（別紙１）原油換算シート【計画用】'!AQ911,"")</f>
        <v/>
      </c>
    </row>
    <row r="912" spans="39:43">
      <c r="AM912" s="40">
        <f>+IF('（別紙１）原油換算シート【計画用】'!AM912&lt;&gt;"",'（別紙１）原油換算シート【計画用】'!AM912,"")</f>
        <v>898</v>
      </c>
      <c r="AN912" s="40" t="str">
        <f>+IF('（別紙１）原油換算シート【計画用】'!AN912&lt;&gt;"",'（別紙１）原油換算シート【計画用】'!AN912,"")</f>
        <v>A0525</v>
      </c>
      <c r="AO912" s="64" t="str">
        <f>+IF('（別紙１）原油換算シート【計画用】'!AO912&lt;&gt;"",'（別紙１）原油換算シート【計画用】'!AO912,"")</f>
        <v>(株)ところざわ未来電力(参考値)事業者全体</v>
      </c>
      <c r="AP912" s="65">
        <f>+IF('（別紙１）原油換算シート【計画用】'!AP912&lt;&gt;"",'（別紙１）原油換算シート【計画用】'!AP912,"")</f>
        <v>1E-4</v>
      </c>
      <c r="AQ912" s="1" t="str">
        <f>+IF('（別紙１）原油換算シート【計画用】'!AQ912&lt;&gt;"",'（別紙１）原油換算シート【計画用】'!AQ912,"")</f>
        <v/>
      </c>
    </row>
    <row r="913" spans="39:43">
      <c r="AM913" s="40">
        <f>+IF('（別紙１）原油換算シート【計画用】'!AM913&lt;&gt;"",'（別紙１）原油換算シート【計画用】'!AM913,"")</f>
        <v>899</v>
      </c>
      <c r="AN913" s="40" t="str">
        <f>+IF('（別紙１）原油換算シート【計画用】'!AN913&lt;&gt;"",'（別紙１）原油換算シート【計画用】'!AN913,"")</f>
        <v>A0526</v>
      </c>
      <c r="AO913" s="64" t="str">
        <f>+IF('（別紙１）原油換算シート【計画用】'!AO913&lt;&gt;"",'（別紙１）原油換算シート【計画用】'!AO913,"")</f>
        <v>朝日ガスエナジー(株)</v>
      </c>
      <c r="AP913" s="65">
        <f>+IF('（別紙１）原油換算シート【計画用】'!AP913&lt;&gt;"",'（別紙１）原油換算シート【計画用】'!AP913,"")</f>
        <v>4.1899999999999999E-4</v>
      </c>
      <c r="AQ913" s="1" t="str">
        <f>+IF('（別紙１）原油換算シート【計画用】'!AQ913&lt;&gt;"",'（別紙１）原油換算シート【計画用】'!AQ913,"")</f>
        <v/>
      </c>
    </row>
    <row r="914" spans="39:43">
      <c r="AM914" s="40">
        <f>+IF('（別紙１）原油換算シート【計画用】'!AM914&lt;&gt;"",'（別紙１）原油換算シート【計画用】'!AM914,"")</f>
        <v>900</v>
      </c>
      <c r="AN914" s="40" t="str">
        <f>+IF('（別紙１）原油換算シート【計画用】'!AN914&lt;&gt;"",'（別紙１）原油換算シート【計画用】'!AN914,"")</f>
        <v>A0528</v>
      </c>
      <c r="AO914" s="64" t="str">
        <f>+IF('（別紙１）原油換算シート【計画用】'!AO914&lt;&gt;"",'（別紙１）原油換算シート【計画用】'!AO914,"")</f>
        <v>(株)エネファントメニューA</v>
      </c>
      <c r="AP914" s="65">
        <f>+IF('（別紙１）原油換算シート【計画用】'!AP914&lt;&gt;"",'（別紙１）原油換算シート【計画用】'!AP914,"")</f>
        <v>0</v>
      </c>
      <c r="AQ914" s="1" t="str">
        <f>+IF('（別紙１）原油換算シート【計画用】'!AQ914&lt;&gt;"",'（別紙１）原油換算シート【計画用】'!AQ914,"")</f>
        <v/>
      </c>
    </row>
    <row r="915" spans="39:43">
      <c r="AM915" s="40">
        <f>+IF('（別紙１）原油換算シート【計画用】'!AM915&lt;&gt;"",'（別紙１）原油換算シート【計画用】'!AM915,"")</f>
        <v>901</v>
      </c>
      <c r="AN915" s="40" t="str">
        <f>+IF('（別紙１）原油換算シート【計画用】'!AN915&lt;&gt;"",'（別紙１）原油換算シート【計画用】'!AN915,"")</f>
        <v>A0528</v>
      </c>
      <c r="AO915" s="64" t="str">
        <f>+IF('（別紙１）原油換算シート【計画用】'!AO915&lt;&gt;"",'（別紙１）原油換算シート【計画用】'!AO915,"")</f>
        <v>(株)エネファントメニューB</v>
      </c>
      <c r="AP915" s="65">
        <f>+IF('（別紙１）原油換算シート【計画用】'!AP915&lt;&gt;"",'（別紙１）原油換算シート【計画用】'!AP915,"")</f>
        <v>8.7000000000000001E-5</v>
      </c>
      <c r="AQ915" s="1" t="str">
        <f>+IF('（別紙１）原油換算シート【計画用】'!AQ915&lt;&gt;"",'（別紙１）原油換算シート【計画用】'!AQ915,"")</f>
        <v/>
      </c>
    </row>
    <row r="916" spans="39:43">
      <c r="AM916" s="40">
        <f>+IF('（別紙１）原油換算シート【計画用】'!AM916&lt;&gt;"",'（別紙１）原油換算シート【計画用】'!AM916,"")</f>
        <v>902</v>
      </c>
      <c r="AN916" s="40" t="str">
        <f>+IF('（別紙１）原油換算シート【計画用】'!AN916&lt;&gt;"",'（別紙１）原油換算シート【計画用】'!AN916,"")</f>
        <v>A0528</v>
      </c>
      <c r="AO916" s="64" t="str">
        <f>+IF('（別紙１）原油換算シート【計画用】'!AO916&lt;&gt;"",'（別紙１）原油換算シート【計画用】'!AO916,"")</f>
        <v>(株)エネファントメニューC(残差)</v>
      </c>
      <c r="AP916" s="65">
        <f>+IF('（別紙１）原油換算シート【計画用】'!AP916&lt;&gt;"",'（別紙１）原油換算シート【計画用】'!AP916,"")</f>
        <v>3.7300000000000001E-4</v>
      </c>
      <c r="AQ916" s="1" t="str">
        <f>+IF('（別紙１）原油換算シート【計画用】'!AQ916&lt;&gt;"",'（別紙１）原油換算シート【計画用】'!AQ916,"")</f>
        <v/>
      </c>
    </row>
    <row r="917" spans="39:43">
      <c r="AM917" s="40">
        <f>+IF('（別紙１）原油換算シート【計画用】'!AM917&lt;&gt;"",'（別紙１）原油換算シート【計画用】'!AM917,"")</f>
        <v>903</v>
      </c>
      <c r="AN917" s="40" t="str">
        <f>+IF('（別紙１）原油換算シート【計画用】'!AN917&lt;&gt;"",'（別紙１）原油換算シート【計画用】'!AN917,"")</f>
        <v>A0528</v>
      </c>
      <c r="AO917" s="64" t="str">
        <f>+IF('（別紙１）原油換算シート【計画用】'!AO917&lt;&gt;"",'（別紙１）原油換算シート【計画用】'!AO917,"")</f>
        <v>(株)エネファント(参考値)事業者全体</v>
      </c>
      <c r="AP917" s="65">
        <f>+IF('（別紙１）原油換算シート【計画用】'!AP917&lt;&gt;"",'（別紙１）原油換算シート【計画用】'!AP917,"")</f>
        <v>3.7199999999999999E-4</v>
      </c>
      <c r="AQ917" s="1" t="str">
        <f>+IF('（別紙１）原油換算シート【計画用】'!AQ917&lt;&gt;"",'（別紙１）原油換算シート【計画用】'!AQ917,"")</f>
        <v/>
      </c>
    </row>
    <row r="918" spans="39:43">
      <c r="AM918" s="40">
        <f>+IF('（別紙１）原油換算シート【計画用】'!AM918&lt;&gt;"",'（別紙１）原油換算シート【計画用】'!AM918,"")</f>
        <v>904</v>
      </c>
      <c r="AN918" s="40" t="str">
        <f>+IF('（別紙１）原油換算シート【計画用】'!AN918&lt;&gt;"",'（別紙１）原油換算シート【計画用】'!AN918,"")</f>
        <v>A0529</v>
      </c>
      <c r="AO918" s="64" t="str">
        <f>+IF('（別紙１）原油換算シート【計画用】'!AO918&lt;&gt;"",'（別紙１）原油換算シート【計画用】'!AO918,"")</f>
        <v>(株)エスエナジー</v>
      </c>
      <c r="AP918" s="65">
        <f>+IF('（別紙１）原油換算シート【計画用】'!AP918&lt;&gt;"",'（別紙１）原油換算シート【計画用】'!AP918,"")</f>
        <v>5.9000000000000003E-4</v>
      </c>
      <c r="AQ918" s="1" t="str">
        <f>+IF('（別紙１）原油換算シート【計画用】'!AQ918&lt;&gt;"",'（別紙１）原油換算シート【計画用】'!AQ918,"")</f>
        <v/>
      </c>
    </row>
    <row r="919" spans="39:43">
      <c r="AM919" s="40">
        <f>+IF('（別紙１）原油換算シート【計画用】'!AM919&lt;&gt;"",'（別紙１）原油換算シート【計画用】'!AM919,"")</f>
        <v>905</v>
      </c>
      <c r="AN919" s="40" t="str">
        <f>+IF('（別紙１）原油換算シート【計画用】'!AN919&lt;&gt;"",'（別紙１）原油換算シート【計画用】'!AN919,"")</f>
        <v>A0532</v>
      </c>
      <c r="AO919" s="64" t="str">
        <f>+IF('（別紙１）原油換算シート【計画用】'!AO919&lt;&gt;"",'（別紙１）原油換算シート【計画用】'!AO919,"")</f>
        <v>(株)フリクト電力(旧：(株)Mpower)</v>
      </c>
      <c r="AP919" s="65">
        <f>+IF('（別紙１）原油換算シート【計画用】'!AP919&lt;&gt;"",'（別紙１）原油換算シート【計画用】'!AP919,"")</f>
        <v>4.2400000000000001E-4</v>
      </c>
      <c r="AQ919" s="1" t="str">
        <f>+IF('（別紙１）原油換算シート【計画用】'!AQ919&lt;&gt;"",'（別紙１）原油換算シート【計画用】'!AQ919,"")</f>
        <v/>
      </c>
    </row>
    <row r="920" spans="39:43">
      <c r="AM920" s="40">
        <f>+IF('（別紙１）原油換算シート【計画用】'!AM920&lt;&gt;"",'（別紙１）原油換算シート【計画用】'!AM920,"")</f>
        <v>906</v>
      </c>
      <c r="AN920" s="40" t="str">
        <f>+IF('（別紙１）原油換算シート【計画用】'!AN920&lt;&gt;"",'（別紙１）原油換算シート【計画用】'!AN920,"")</f>
        <v>A0533</v>
      </c>
      <c r="AO920" s="64" t="str">
        <f>+IF('（別紙１）原油換算シート【計画用】'!AO920&lt;&gt;"",'（別紙１）原油換算シート【計画用】'!AO920,"")</f>
        <v>秩父新電力(株)メニューA</v>
      </c>
      <c r="AP920" s="65">
        <f>+IF('（別紙１）原油換算シート【計画用】'!AP920&lt;&gt;"",'（別紙１）原油換算シート【計画用】'!AP920,"")</f>
        <v>0</v>
      </c>
      <c r="AQ920" s="1" t="str">
        <f>+IF('（別紙１）原油換算シート【計画用】'!AQ920&lt;&gt;"",'（別紙１）原油換算シート【計画用】'!AQ920,"")</f>
        <v/>
      </c>
    </row>
    <row r="921" spans="39:43">
      <c r="AM921" s="40">
        <f>+IF('（別紙１）原油換算シート【計画用】'!AM921&lt;&gt;"",'（別紙１）原油換算シート【計画用】'!AM921,"")</f>
        <v>907</v>
      </c>
      <c r="AN921" s="40" t="str">
        <f>+IF('（別紙１）原油換算シート【計画用】'!AN921&lt;&gt;"",'（別紙１）原油換算シート【計画用】'!AN921,"")</f>
        <v>A0533</v>
      </c>
      <c r="AO921" s="64" t="str">
        <f>+IF('（別紙１）原油換算シート【計画用】'!AO921&lt;&gt;"",'（別紙１）原油換算シート【計画用】'!AO921,"")</f>
        <v>秩父新電力(株)メニューB</v>
      </c>
      <c r="AP921" s="65">
        <f>+IF('（別紙１）原油換算シート【計画用】'!AP921&lt;&gt;"",'（別紙１）原油換算シート【計画用】'!AP921,"")</f>
        <v>2.99E-4</v>
      </c>
      <c r="AQ921" s="1" t="str">
        <f>+IF('（別紙１）原油換算シート【計画用】'!AQ921&lt;&gt;"",'（別紙１）原油換算シート【計画用】'!AQ921,"")</f>
        <v/>
      </c>
    </row>
    <row r="922" spans="39:43">
      <c r="AM922" s="40">
        <f>+IF('（別紙１）原油換算シート【計画用】'!AM922&lt;&gt;"",'（別紙１）原油換算シート【計画用】'!AM922,"")</f>
        <v>908</v>
      </c>
      <c r="AN922" s="40" t="str">
        <f>+IF('（別紙１）原油換算シート【計画用】'!AN922&lt;&gt;"",'（別紙１）原油換算シート【計画用】'!AN922,"")</f>
        <v>A0533</v>
      </c>
      <c r="AO922" s="64" t="str">
        <f>+IF('（別紙１）原油換算シート【計画用】'!AO922&lt;&gt;"",'（別紙１）原油換算シート【計画用】'!AO922,"")</f>
        <v>秩父新電力(株)メニューC(残差)</v>
      </c>
      <c r="AP922" s="65">
        <f>+IF('（別紙１）原油換算シート【計画用】'!AP922&lt;&gt;"",'（別紙１）原油換算シート【計画用】'!AP922,"")</f>
        <v>7.0100000000000002E-4</v>
      </c>
      <c r="AQ922" s="1" t="str">
        <f>+IF('（別紙１）原油換算シート【計画用】'!AQ922&lt;&gt;"",'（別紙１）原油換算シート【計画用】'!AQ922,"")</f>
        <v/>
      </c>
    </row>
    <row r="923" spans="39:43">
      <c r="AM923" s="40">
        <f>+IF('（別紙１）原油換算シート【計画用】'!AM923&lt;&gt;"",'（別紙１）原油換算シート【計画用】'!AM923,"")</f>
        <v>909</v>
      </c>
      <c r="AN923" s="40" t="str">
        <f>+IF('（別紙１）原油換算シート【計画用】'!AN923&lt;&gt;"",'（別紙１）原油換算シート【計画用】'!AN923,"")</f>
        <v>A0533</v>
      </c>
      <c r="AO923" s="64" t="str">
        <f>+IF('（別紙１）原油換算シート【計画用】'!AO923&lt;&gt;"",'（別紙１）原油換算シート【計画用】'!AO923,"")</f>
        <v>秩父新電力(株)(参考値)事業者全体</v>
      </c>
      <c r="AP923" s="65">
        <f>+IF('（別紙１）原油換算シート【計画用】'!AP923&lt;&gt;"",'（別紙１）原油換算シート【計画用】'!AP923,"")</f>
        <v>4.5199999999999998E-4</v>
      </c>
      <c r="AQ923" s="1" t="str">
        <f>+IF('（別紙１）原油換算シート【計画用】'!AQ923&lt;&gt;"",'（別紙１）原油換算シート【計画用】'!AQ923,"")</f>
        <v/>
      </c>
    </row>
    <row r="924" spans="39:43">
      <c r="AM924" s="40">
        <f>+IF('（別紙１）原油換算シート【計画用】'!AM924&lt;&gt;"",'（別紙１）原油換算シート【計画用】'!AM924,"")</f>
        <v>910</v>
      </c>
      <c r="AN924" s="40" t="str">
        <f>+IF('（別紙１）原油換算シート【計画用】'!AN924&lt;&gt;"",'（別紙１）原油換算シート【計画用】'!AN924,"")</f>
        <v>A0534</v>
      </c>
      <c r="AO924" s="64" t="str">
        <f>+IF('（別紙１）原油換算シート【計画用】'!AO924&lt;&gt;"",'（別紙１）原油換算シート【計画用】'!AO924,"")</f>
        <v>みよしエナジー(株)メニューA</v>
      </c>
      <c r="AP924" s="65">
        <f>+IF('（別紙１）原油換算シート【計画用】'!AP924&lt;&gt;"",'（別紙１）原油換算シート【計画用】'!AP924,"")</f>
        <v>4.35E-4</v>
      </c>
      <c r="AQ924" s="1" t="str">
        <f>+IF('（別紙１）原油換算シート【計画用】'!AQ924&lt;&gt;"",'（別紙１）原油換算シート【計画用】'!AQ924,"")</f>
        <v/>
      </c>
    </row>
    <row r="925" spans="39:43">
      <c r="AM925" s="40">
        <f>+IF('（別紙１）原油換算シート【計画用】'!AM925&lt;&gt;"",'（別紙１）原油換算シート【計画用】'!AM925,"")</f>
        <v>911</v>
      </c>
      <c r="AN925" s="40" t="str">
        <f>+IF('（別紙１）原油換算シート【計画用】'!AN925&lt;&gt;"",'（別紙１）原油換算シート【計画用】'!AN925,"")</f>
        <v>A0534</v>
      </c>
      <c r="AO925" s="64" t="str">
        <f>+IF('（別紙１）原油換算シート【計画用】'!AO925&lt;&gt;"",'（別紙１）原油換算シート【計画用】'!AO925,"")</f>
        <v>みよしエナジー(株)メニューB(残差)</v>
      </c>
      <c r="AP925" s="65">
        <f>+IF('（別紙１）原油換算シート【計画用】'!AP925&lt;&gt;"",'（別紙１）原油換算シート【計画用】'!AP925,"")</f>
        <v>5.5800000000000001E-4</v>
      </c>
      <c r="AQ925" s="1" t="str">
        <f>+IF('（別紙１）原油換算シート【計画用】'!AQ925&lt;&gt;"",'（別紙１）原油換算シート【計画用】'!AQ925,"")</f>
        <v/>
      </c>
    </row>
    <row r="926" spans="39:43">
      <c r="AM926" s="40">
        <f>+IF('（別紙１）原油換算シート【計画用】'!AM926&lt;&gt;"",'（別紙１）原油換算シート【計画用】'!AM926,"")</f>
        <v>912</v>
      </c>
      <c r="AN926" s="40" t="str">
        <f>+IF('（別紙１）原油換算シート【計画用】'!AN926&lt;&gt;"",'（別紙１）原油換算シート【計画用】'!AN926,"")</f>
        <v>A0534</v>
      </c>
      <c r="AO926" s="64" t="str">
        <f>+IF('（別紙１）原油換算シート【計画用】'!AO926&lt;&gt;"",'（別紙１）原油換算シート【計画用】'!AO926,"")</f>
        <v>みよしエナジー(株)(参考値)事業者全体</v>
      </c>
      <c r="AP926" s="65">
        <f>+IF('（別紙１）原油換算シート【計画用】'!AP926&lt;&gt;"",'（別紙１）原油換算シート【計画用】'!AP926,"")</f>
        <v>5.1000000000000004E-4</v>
      </c>
      <c r="AQ926" s="1" t="str">
        <f>+IF('（別紙１）原油換算シート【計画用】'!AQ926&lt;&gt;"",'（別紙１）原油換算シート【計画用】'!AQ926,"")</f>
        <v/>
      </c>
    </row>
    <row r="927" spans="39:43">
      <c r="AM927" s="40">
        <f>+IF('（別紙１）原油換算シート【計画用】'!AM927&lt;&gt;"",'（別紙１）原油換算シート【計画用】'!AM927,"")</f>
        <v>913</v>
      </c>
      <c r="AN927" s="40" t="str">
        <f>+IF('（別紙１）原油換算シート【計画用】'!AN927&lt;&gt;"",'（別紙１）原油換算シート【計画用】'!AN927,"")</f>
        <v>A0538</v>
      </c>
      <c r="AO927" s="64" t="str">
        <f>+IF('（別紙１）原油換算シート【計画用】'!AO927&lt;&gt;"",'（別紙１）原油換算シート【計画用】'!AO927,"")</f>
        <v>綿半パートナーズ(株)</v>
      </c>
      <c r="AP927" s="65">
        <f>+IF('（別紙１）原油換算シート【計画用】'!AP927&lt;&gt;"",'（別紙１）原油換算シート【計画用】'!AP927,"")</f>
        <v>6.3400000000000001E-4</v>
      </c>
      <c r="AQ927" s="1" t="str">
        <f>+IF('（別紙１）原油換算シート【計画用】'!AQ927&lt;&gt;"",'（別紙１）原油換算シート【計画用】'!AQ927,"")</f>
        <v/>
      </c>
    </row>
    <row r="928" spans="39:43">
      <c r="AM928" s="40">
        <f>+IF('（別紙１）原油換算シート【計画用】'!AM928&lt;&gt;"",'（別紙１）原油換算シート【計画用】'!AM928,"")</f>
        <v>914</v>
      </c>
      <c r="AN928" s="40" t="str">
        <f>+IF('（別紙１）原油換算シート【計画用】'!AN928&lt;&gt;"",'（別紙１）原油換算シート【計画用】'!AN928,"")</f>
        <v>A0539</v>
      </c>
      <c r="AO928" s="64" t="str">
        <f>+IF('（別紙１）原油換算シート【計画用】'!AO928&lt;&gt;"",'（別紙１）原油換算シート【計画用】'!AO928,"")</f>
        <v>(株)karch</v>
      </c>
      <c r="AP928" s="65">
        <f>+IF('（別紙１）原油換算シート【計画用】'!AP928&lt;&gt;"",'（別紙１）原油換算シート【計画用】'!AP928,"")</f>
        <v>4.1100000000000002E-4</v>
      </c>
      <c r="AQ928" s="1" t="str">
        <f>+IF('（別紙１）原油換算シート【計画用】'!AQ928&lt;&gt;"",'（別紙１）原油換算シート【計画用】'!AQ928,"")</f>
        <v/>
      </c>
    </row>
    <row r="929" spans="39:43">
      <c r="AM929" s="40">
        <f>+IF('（別紙１）原油換算シート【計画用】'!AM929&lt;&gt;"",'（別紙１）原油換算シート【計画用】'!AM929,"")</f>
        <v>915</v>
      </c>
      <c r="AN929" s="40" t="str">
        <f>+IF('（別紙１）原油換算シート【計画用】'!AN929&lt;&gt;"",'（別紙１）原油換算シート【計画用】'!AN929,"")</f>
        <v>A0543</v>
      </c>
      <c r="AO929" s="64" t="str">
        <f>+IF('（別紙１）原油換算シート【計画用】'!AO929&lt;&gt;"",'（別紙１）原油換算シート【計画用】'!AO929,"")</f>
        <v>(株)かみでん里山公社</v>
      </c>
      <c r="AP929" s="65">
        <f>+IF('（別紙１）原油換算シート【計画用】'!AP929&lt;&gt;"",'（別紙１）原油換算シート【計画用】'!AP929,"")</f>
        <v>5.4799999999999998E-4</v>
      </c>
      <c r="AQ929" s="1" t="str">
        <f>+IF('（別紙１）原油換算シート【計画用】'!AQ929&lt;&gt;"",'（別紙１）原油換算シート【計画用】'!AQ929,"")</f>
        <v/>
      </c>
    </row>
    <row r="930" spans="39:43">
      <c r="AM930" s="40">
        <f>+IF('（別紙１）原油換算シート【計画用】'!AM930&lt;&gt;"",'（別紙１）原油換算シート【計画用】'!AM930,"")</f>
        <v>916</v>
      </c>
      <c r="AN930" s="40" t="str">
        <f>+IF('（別紙１）原油換算シート【計画用】'!AN930&lt;&gt;"",'（別紙１）原油換算シート【計画用】'!AN930,"")</f>
        <v>A0546</v>
      </c>
      <c r="AO930" s="64" t="str">
        <f>+IF('（別紙１）原油換算シート【計画用】'!AO930&lt;&gt;"",'（別紙１）原油換算シート【計画用】'!AO930,"")</f>
        <v>(株)三郷ひまわりエナジーメニューA</v>
      </c>
      <c r="AP930" s="65">
        <f>+IF('（別紙１）原油換算シート【計画用】'!AP930&lt;&gt;"",'（別紙１）原油換算シート【計画用】'!AP930,"")</f>
        <v>5.9000000000000003E-4</v>
      </c>
      <c r="AQ930" s="1" t="str">
        <f>+IF('（別紙１）原油換算シート【計画用】'!AQ930&lt;&gt;"",'（別紙１）原油換算シート【計画用】'!AQ930,"")</f>
        <v/>
      </c>
    </row>
    <row r="931" spans="39:43">
      <c r="AM931" s="40">
        <f>+IF('（別紙１）原油換算シート【計画用】'!AM931&lt;&gt;"",'（別紙１）原油換算シート【計画用】'!AM931,"")</f>
        <v>917</v>
      </c>
      <c r="AN931" s="40" t="str">
        <f>+IF('（別紙１）原油換算シート【計画用】'!AN931&lt;&gt;"",'（別紙１）原油換算シート【計画用】'!AN931,"")</f>
        <v>A0546</v>
      </c>
      <c r="AO931" s="64" t="str">
        <f>+IF('（別紙１）原油換算シート【計画用】'!AO931&lt;&gt;"",'（別紙１）原油換算シート【計画用】'!AO931,"")</f>
        <v>(株)三郷ひまわりエナジー(参考値)事業者全体</v>
      </c>
      <c r="AP931" s="65">
        <f>+IF('（別紙１）原油換算シート【計画用】'!AP931&lt;&gt;"",'（別紙１）原油換算シート【計画用】'!AP931,"")</f>
        <v>5.9000000000000003E-4</v>
      </c>
      <c r="AQ931" s="1" t="str">
        <f>+IF('（別紙１）原油換算シート【計画用】'!AQ931&lt;&gt;"",'（別紙１）原油換算シート【計画用】'!AQ931,"")</f>
        <v/>
      </c>
    </row>
    <row r="932" spans="39:43">
      <c r="AM932" s="40">
        <f>+IF('（別紙１）原油換算シート【計画用】'!AM932&lt;&gt;"",'（別紙１）原油換算シート【計画用】'!AM932,"")</f>
        <v>918</v>
      </c>
      <c r="AN932" s="40" t="str">
        <f>+IF('（別紙１）原油換算シート【計画用】'!AN932&lt;&gt;"",'（別紙１）原油換算シート【計画用】'!AN932,"")</f>
        <v>A0547</v>
      </c>
      <c r="AO932" s="64" t="str">
        <f>+IF('（別紙１）原油換算シート【計画用】'!AO932&lt;&gt;"",'（別紙１）原油換算シート【計画用】'!AO932,"")</f>
        <v>(株)球磨村森電力</v>
      </c>
      <c r="AP932" s="65">
        <f>+IF('（別紙１）原油換算シート【計画用】'!AP932&lt;&gt;"",'（別紙１）原油換算シート【計画用】'!AP932,"")</f>
        <v>5.8399999999999999E-4</v>
      </c>
      <c r="AQ932" s="1" t="str">
        <f>+IF('（別紙１）原油換算シート【計画用】'!AQ932&lt;&gt;"",'（別紙１）原油換算シート【計画用】'!AQ932,"")</f>
        <v/>
      </c>
    </row>
    <row r="933" spans="39:43">
      <c r="AM933" s="40">
        <f>+IF('（別紙１）原油換算シート【計画用】'!AM933&lt;&gt;"",'（別紙１）原油換算シート【計画用】'!AM933,"")</f>
        <v>919</v>
      </c>
      <c r="AN933" s="40" t="str">
        <f>+IF('（別紙１）原油換算シート【計画用】'!AN933&lt;&gt;"",'（別紙１）原油換算シート【計画用】'!AN933,"")</f>
        <v>A0549</v>
      </c>
      <c r="AO933" s="64" t="str">
        <f>+IF('（別紙１）原油換算シート【計画用】'!AO933&lt;&gt;"",'（別紙１）原油換算シート【計画用】'!AO933,"")</f>
        <v>くこくエネルギー(株)</v>
      </c>
      <c r="AP933" s="65">
        <f>+IF('（別紙１）原油換算シート【計画用】'!AP933&lt;&gt;"",'（別紙１）原油換算シート【計画用】'!AP933,"")</f>
        <v>5.9199999999999997E-4</v>
      </c>
      <c r="AQ933" s="1" t="str">
        <f>+IF('（別紙１）原油換算シート【計画用】'!AQ933&lt;&gt;"",'（別紙１）原油換算シート【計画用】'!AQ933,"")</f>
        <v/>
      </c>
    </row>
    <row r="934" spans="39:43">
      <c r="AM934" s="40">
        <f>+IF('（別紙１）原油換算シート【計画用】'!AM934&lt;&gt;"",'（別紙１）原油換算シート【計画用】'!AM934,"")</f>
        <v>920</v>
      </c>
      <c r="AN934" s="40" t="str">
        <f>+IF('（別紙１）原油換算シート【計画用】'!AN934&lt;&gt;"",'（別紙１）原油換算シート【計画用】'!AN934,"")</f>
        <v>A0550</v>
      </c>
      <c r="AO934" s="64" t="str">
        <f>+IF('（別紙１）原油換算シート【計画用】'!AO934&lt;&gt;"",'（別紙１）原油換算シート【計画用】'!AO934,"")</f>
        <v>(株)エコログ</v>
      </c>
      <c r="AP934" s="65">
        <f>+IF('（別紙１）原油換算シート【計画用】'!AP934&lt;&gt;"",'（別紙１）原油換算シート【計画用】'!AP934,"")</f>
        <v>4.2400000000000001E-4</v>
      </c>
      <c r="AQ934" s="1" t="str">
        <f>+IF('（別紙１）原油換算シート【計画用】'!AQ934&lt;&gt;"",'（別紙１）原油換算シート【計画用】'!AQ934,"")</f>
        <v/>
      </c>
    </row>
    <row r="935" spans="39:43">
      <c r="AM935" s="40">
        <f>+IF('（別紙１）原油換算シート【計画用】'!AM935&lt;&gt;"",'（別紙１）原油換算シート【計画用】'!AM935,"")</f>
        <v>921</v>
      </c>
      <c r="AN935" s="40" t="str">
        <f>+IF('（別紙１）原油換算シート【計画用】'!AN935&lt;&gt;"",'（別紙１）原油換算シート【計画用】'!AN935,"")</f>
        <v>A0551</v>
      </c>
      <c r="AO935" s="64" t="str">
        <f>+IF('（別紙１）原油換算シート【計画用】'!AO935&lt;&gt;"",'（別紙１）原油換算シート【計画用】'!AO935,"")</f>
        <v>飯田まちづくり電力(株)メニューA</v>
      </c>
      <c r="AP935" s="65">
        <f>+IF('（別紙１）原油換算シート【計画用】'!AP935&lt;&gt;"",'（別紙１）原油換算シート【計画用】'!AP935,"")</f>
        <v>0</v>
      </c>
      <c r="AQ935" s="1" t="str">
        <f>+IF('（別紙１）原油換算シート【計画用】'!AQ935&lt;&gt;"",'（別紙１）原油換算シート【計画用】'!AQ935,"")</f>
        <v/>
      </c>
    </row>
    <row r="936" spans="39:43">
      <c r="AM936" s="40">
        <f>+IF('（別紙１）原油換算シート【計画用】'!AM936&lt;&gt;"",'（別紙１）原油換算シート【計画用】'!AM936,"")</f>
        <v>922</v>
      </c>
      <c r="AN936" s="40" t="str">
        <f>+IF('（別紙１）原油換算シート【計画用】'!AN936&lt;&gt;"",'（別紙１）原油換算シート【計画用】'!AN936,"")</f>
        <v>A0551</v>
      </c>
      <c r="AO936" s="64" t="str">
        <f>+IF('（別紙１）原油換算シート【計画用】'!AO936&lt;&gt;"",'（別紙１）原油換算シート【計画用】'!AO936,"")</f>
        <v>飯田まちづくり電力(株)メニューB</v>
      </c>
      <c r="AP936" s="65">
        <f>+IF('（別紙１）原油換算シート【計画用】'!AP936&lt;&gt;"",'（別紙１）原油換算シート【計画用】'!AP936,"")</f>
        <v>4.2700000000000002E-4</v>
      </c>
      <c r="AQ936" s="1" t="str">
        <f>+IF('（別紙１）原油換算シート【計画用】'!AQ936&lt;&gt;"",'（別紙１）原油換算シート【計画用】'!AQ936,"")</f>
        <v/>
      </c>
    </row>
    <row r="937" spans="39:43">
      <c r="AM937" s="40">
        <f>+IF('（別紙１）原油換算シート【計画用】'!AM937&lt;&gt;"",'（別紙１）原油換算シート【計画用】'!AM937,"")</f>
        <v>923</v>
      </c>
      <c r="AN937" s="40" t="str">
        <f>+IF('（別紙１）原油換算シート【計画用】'!AN937&lt;&gt;"",'（別紙１）原油換算シート【計画用】'!AN937,"")</f>
        <v>A0551</v>
      </c>
      <c r="AO937" s="64" t="str">
        <f>+IF('（別紙１）原油換算シート【計画用】'!AO937&lt;&gt;"",'（別紙１）原油換算シート【計画用】'!AO937,"")</f>
        <v>飯田まちづくり電力(株)メニューC</v>
      </c>
      <c r="AP937" s="65">
        <f>+IF('（別紙１）原油換算シート【計画用】'!AP937&lt;&gt;"",'（別紙１）原油換算シート【計画用】'!AP937,"")</f>
        <v>3.7599999999999998E-4</v>
      </c>
      <c r="AQ937" s="1" t="str">
        <f>+IF('（別紙１）原油換算シート【計画用】'!AQ937&lt;&gt;"",'（別紙１）原油換算シート【計画用】'!AQ937,"")</f>
        <v/>
      </c>
    </row>
    <row r="938" spans="39:43">
      <c r="AM938" s="40">
        <f>+IF('（別紙１）原油換算シート【計画用】'!AM938&lt;&gt;"",'（別紙１）原油換算シート【計画用】'!AM938,"")</f>
        <v>924</v>
      </c>
      <c r="AN938" s="40" t="str">
        <f>+IF('（別紙１）原油換算シート【計画用】'!AN938&lt;&gt;"",'（別紙１）原油換算シート【計画用】'!AN938,"")</f>
        <v>A0551</v>
      </c>
      <c r="AO938" s="64" t="str">
        <f>+IF('（別紙１）原油換算シート【計画用】'!AO938&lt;&gt;"",'（別紙１）原油換算シート【計画用】'!AO938,"")</f>
        <v>飯田まちづくり電力(株)メニューD</v>
      </c>
      <c r="AP938" s="65">
        <f>+IF('（別紙１）原油換算シート【計画用】'!AP938&lt;&gt;"",'（別紙１）原油換算シート【計画用】'!AP938,"")</f>
        <v>2.9999999999999997E-4</v>
      </c>
      <c r="AQ938" s="1" t="str">
        <f>+IF('（別紙１）原油換算シート【計画用】'!AQ938&lt;&gt;"",'（別紙１）原油換算シート【計画用】'!AQ938,"")</f>
        <v/>
      </c>
    </row>
    <row r="939" spans="39:43">
      <c r="AM939" s="40">
        <f>+IF('（別紙１）原油換算シート【計画用】'!AM939&lt;&gt;"",'（別紙１）原油換算シート【計画用】'!AM939,"")</f>
        <v>925</v>
      </c>
      <c r="AN939" s="40" t="str">
        <f>+IF('（別紙１）原油換算シート【計画用】'!AN939&lt;&gt;"",'（別紙１）原油換算シート【計画用】'!AN939,"")</f>
        <v>A0551</v>
      </c>
      <c r="AO939" s="64" t="str">
        <f>+IF('（別紙１）原油換算シート【計画用】'!AO939&lt;&gt;"",'（別紙１）原油換算シート【計画用】'!AO939,"")</f>
        <v>飯田まちづくり電力(株)(参考値)事業者全体</v>
      </c>
      <c r="AP939" s="65">
        <f>+IF('（別紙１）原油換算シート【計画用】'!AP939&lt;&gt;"",'（別紙１）原油換算シート【計画用】'!AP939,"")</f>
        <v>3.0200000000000002E-4</v>
      </c>
      <c r="AQ939" s="1" t="str">
        <f>+IF('（別紙１）原油換算シート【計画用】'!AQ939&lt;&gt;"",'（別紙１）原油換算シート【計画用】'!AQ939,"")</f>
        <v/>
      </c>
    </row>
    <row r="940" spans="39:43">
      <c r="AM940" s="40">
        <f>+IF('（別紙１）原油換算シート【計画用】'!AM940&lt;&gt;"",'（別紙１）原油換算シート【計画用】'!AM940,"")</f>
        <v>926</v>
      </c>
      <c r="AN940" s="40" t="str">
        <f>+IF('（別紙１）原油換算シート【計画用】'!AN940&lt;&gt;"",'（別紙１）原油換算シート【計画用】'!AN940,"")</f>
        <v>A0552</v>
      </c>
      <c r="AO940" s="64" t="str">
        <f>+IF('（別紙１）原油換算シート【計画用】'!AO940&lt;&gt;"",'（別紙１）原油換算シート【計画用】'!AO940,"")</f>
        <v>イワタニ長野(株)</v>
      </c>
      <c r="AP940" s="65">
        <f>+IF('（別紙１）原油換算シート【計画用】'!AP940&lt;&gt;"",'（別紙１）原油換算シート【計画用】'!AP940,"")</f>
        <v>4.1899999999999999E-4</v>
      </c>
      <c r="AQ940" s="1" t="str">
        <f>+IF('（別紙１）原油換算シート【計画用】'!AQ940&lt;&gt;"",'（別紙１）原油換算シート【計画用】'!AQ940,"")</f>
        <v/>
      </c>
    </row>
    <row r="941" spans="39:43">
      <c r="AM941" s="40">
        <f>+IF('（別紙１）原油換算シート【計画用】'!AM941&lt;&gt;"",'（別紙１）原油換算シート【計画用】'!AM941,"")</f>
        <v>927</v>
      </c>
      <c r="AN941" s="40" t="str">
        <f>+IF('（別紙１）原油換算シート【計画用】'!AN941&lt;&gt;"",'（別紙１）原油換算シート【計画用】'!AN941,"")</f>
        <v>A0553</v>
      </c>
      <c r="AO941" s="64" t="str">
        <f>+IF('（別紙１）原油換算シート【計画用】'!AO941&lt;&gt;"",'（別紙１）原油換算シート【計画用】'!AO941,"")</f>
        <v>シェルジャパン(株)メニューA</v>
      </c>
      <c r="AP941" s="65">
        <f>+IF('（別紙１）原油換算シート【計画用】'!AP941&lt;&gt;"",'（別紙１）原油換算シート【計画用】'!AP941,"")</f>
        <v>0</v>
      </c>
      <c r="AQ941" s="1" t="str">
        <f>+IF('（別紙１）原油換算シート【計画用】'!AQ941&lt;&gt;"",'（別紙１）原油換算シート【計画用】'!AQ941,"")</f>
        <v/>
      </c>
    </row>
    <row r="942" spans="39:43">
      <c r="AM942" s="40">
        <f>+IF('（別紙１）原油換算シート【計画用】'!AM942&lt;&gt;"",'（別紙１）原油換算シート【計画用】'!AM942,"")</f>
        <v>928</v>
      </c>
      <c r="AN942" s="40" t="str">
        <f>+IF('（別紙１）原油換算シート【計画用】'!AN942&lt;&gt;"",'（別紙１）原油換算シート【計画用】'!AN942,"")</f>
        <v>A0553</v>
      </c>
      <c r="AO942" s="64" t="str">
        <f>+IF('（別紙１）原油換算シート【計画用】'!AO942&lt;&gt;"",'（別紙１）原油換算シート【計画用】'!AO942,"")</f>
        <v>シェルジャパン(株)メニューB</v>
      </c>
      <c r="AP942" s="65">
        <f>+IF('（別紙１）原油換算シート【計画用】'!AP942&lt;&gt;"",'（別紙１）原油換算シート【計画用】'!AP942,"")</f>
        <v>2.9999999999999997E-4</v>
      </c>
      <c r="AQ942" s="1" t="str">
        <f>+IF('（別紙１）原油換算シート【計画用】'!AQ942&lt;&gt;"",'（別紙１）原油換算シート【計画用】'!AQ942,"")</f>
        <v/>
      </c>
    </row>
    <row r="943" spans="39:43">
      <c r="AM943" s="40">
        <f>+IF('（別紙１）原油換算シート【計画用】'!AM943&lt;&gt;"",'（別紙１）原油換算シート【計画用】'!AM943,"")</f>
        <v>929</v>
      </c>
      <c r="AN943" s="40" t="str">
        <f>+IF('（別紙１）原油換算シート【計画用】'!AN943&lt;&gt;"",'（別紙１）原油換算シート【計画用】'!AN943,"")</f>
        <v>A0553</v>
      </c>
      <c r="AO943" s="64" t="str">
        <f>+IF('（別紙１）原油換算シート【計画用】'!AO943&lt;&gt;"",'（別紙１）原油換算シート【計画用】'!AO943,"")</f>
        <v>シェルジャパン(株)メニューC(残差)</v>
      </c>
      <c r="AP943" s="65">
        <f>+IF('（別紙１）原油換算シート【計画用】'!AP943&lt;&gt;"",'（別紙１）原油換算シート【計画用】'!AP943,"")</f>
        <v>4.2200000000000001E-4</v>
      </c>
      <c r="AQ943" s="1" t="str">
        <f>+IF('（別紙１）原油換算シート【計画用】'!AQ943&lt;&gt;"",'（別紙１）原油換算シート【計画用】'!AQ943,"")</f>
        <v>※</v>
      </c>
    </row>
    <row r="944" spans="39:43">
      <c r="AM944" s="40">
        <f>+IF('（別紙１）原油換算シート【計画用】'!AM944&lt;&gt;"",'（別紙１）原油換算シート【計画用】'!AM944,"")</f>
        <v>930</v>
      </c>
      <c r="AN944" s="40" t="str">
        <f>+IF('（別紙１）原油換算シート【計画用】'!AN944&lt;&gt;"",'（別紙１）原油換算シート【計画用】'!AN944,"")</f>
        <v>A0553</v>
      </c>
      <c r="AO944" s="64" t="str">
        <f>+IF('（別紙１）原油換算シート【計画用】'!AO944&lt;&gt;"",'（別紙１）原油換算シート【計画用】'!AO944,"")</f>
        <v>シェルジャパン(株)(参考値)事業者全体</v>
      </c>
      <c r="AP944" s="65">
        <f>+IF('（別紙１）原油換算シート【計画用】'!AP944&lt;&gt;"",'（別紙１）原油換算シート【計画用】'!AP944,"")</f>
        <v>4.2200000000000001E-4</v>
      </c>
      <c r="AQ944" s="1" t="str">
        <f>+IF('（別紙１）原油換算シート【計画用】'!AQ944&lt;&gt;"",'（別紙１）原油換算シート【計画用】'!AQ944,"")</f>
        <v>※</v>
      </c>
    </row>
    <row r="945" spans="39:43">
      <c r="AM945" s="40">
        <f>+IF('（別紙１）原油換算シート【計画用】'!AM945&lt;&gt;"",'（別紙１）原油換算シート【計画用】'!AM945,"")</f>
        <v>931</v>
      </c>
      <c r="AN945" s="40" t="str">
        <f>+IF('（別紙１）原油換算シート【計画用】'!AN945&lt;&gt;"",'（別紙１）原油換算シート【計画用】'!AN945,"")</f>
        <v>A0555</v>
      </c>
      <c r="AO945" s="64" t="str">
        <f>+IF('（別紙１）原油換算シート【計画用】'!AO945&lt;&gt;"",'（別紙１）原油換算シート【計画用】'!AO945,"")</f>
        <v>石油資源開発(株)</v>
      </c>
      <c r="AP945" s="65">
        <f>+IF('（別紙１）原油換算シート【計画用】'!AP945&lt;&gt;"",'（別紙１）原油換算シート【計画用】'!AP945,"")</f>
        <v>4.2200000000000001E-4</v>
      </c>
      <c r="AQ945" s="1" t="str">
        <f>+IF('（別紙１）原油換算シート【計画用】'!AQ945&lt;&gt;"",'（別紙１）原油換算シート【計画用】'!AQ945,"")</f>
        <v>※</v>
      </c>
    </row>
    <row r="946" spans="39:43">
      <c r="AM946" s="40">
        <f>+IF('（別紙１）原油換算シート【計画用】'!AM946&lt;&gt;"",'（別紙１）原油換算シート【計画用】'!AM946,"")</f>
        <v>932</v>
      </c>
      <c r="AN946" s="40" t="str">
        <f>+IF('（別紙１）原油換算シート【計画用】'!AN946&lt;&gt;"",'（別紙１）原油換算シート【計画用】'!AN946,"")</f>
        <v>A0556</v>
      </c>
      <c r="AO946" s="64" t="str">
        <f>+IF('（別紙１）原油換算シート【計画用】'!AO946&lt;&gt;"",'（別紙１）原油換算シート【計画用】'!AO946,"")</f>
        <v>越後天然ガス(株)メニューA</v>
      </c>
      <c r="AP946" s="65">
        <f>+IF('（別紙１）原油換算シート【計画用】'!AP946&lt;&gt;"",'（別紙１）原油換算シート【計画用】'!AP946,"")</f>
        <v>0</v>
      </c>
      <c r="AQ946" s="1" t="str">
        <f>+IF('（別紙１）原油換算シート【計画用】'!AQ946&lt;&gt;"",'（別紙１）原油換算シート【計画用】'!AQ946,"")</f>
        <v/>
      </c>
    </row>
    <row r="947" spans="39:43">
      <c r="AM947" s="40">
        <f>+IF('（別紙１）原油換算シート【計画用】'!AM947&lt;&gt;"",'（別紙１）原油換算シート【計画用】'!AM947,"")</f>
        <v>933</v>
      </c>
      <c r="AN947" s="40" t="str">
        <f>+IF('（別紙１）原油換算シート【計画用】'!AN947&lt;&gt;"",'（別紙１）原油換算シート【計画用】'!AN947,"")</f>
        <v>A0556</v>
      </c>
      <c r="AO947" s="64" t="str">
        <f>+IF('（別紙１）原油換算シート【計画用】'!AO947&lt;&gt;"",'（別紙１）原油換算シート【計画用】'!AO947,"")</f>
        <v>越後天然ガス(株)メニューB(残差)</v>
      </c>
      <c r="AP947" s="65">
        <f>+IF('（別紙１）原油換算シート【計画用】'!AP947&lt;&gt;"",'（別紙１）原油換算シート【計画用】'!AP947,"")</f>
        <v>6.9800000000000005E-4</v>
      </c>
      <c r="AQ947" s="1" t="str">
        <f>+IF('（別紙１）原油換算シート【計画用】'!AQ947&lt;&gt;"",'（別紙１）原油換算シート【計画用】'!AQ947,"")</f>
        <v/>
      </c>
    </row>
    <row r="948" spans="39:43">
      <c r="AM948" s="40">
        <f>+IF('（別紙１）原油換算シート【計画用】'!AM948&lt;&gt;"",'（別紙１）原油換算シート【計画用】'!AM948,"")</f>
        <v>934</v>
      </c>
      <c r="AN948" s="40" t="str">
        <f>+IF('（別紙１）原油換算シート【計画用】'!AN948&lt;&gt;"",'（別紙１）原油換算シート【計画用】'!AN948,"")</f>
        <v>A0556</v>
      </c>
      <c r="AO948" s="64" t="str">
        <f>+IF('（別紙１）原油換算シート【計画用】'!AO948&lt;&gt;"",'（別紙１）原油換算シート【計画用】'!AO948,"")</f>
        <v>越後天然ガス(株)(参考値)事業者全体</v>
      </c>
      <c r="AP948" s="65">
        <f>+IF('（別紙１）原油換算シート【計画用】'!AP948&lt;&gt;"",'（別紙１）原油換算シート【計画用】'!AP948,"")</f>
        <v>3.4400000000000001E-4</v>
      </c>
      <c r="AQ948" s="1" t="str">
        <f>+IF('（別紙１）原油換算シート【計画用】'!AQ948&lt;&gt;"",'（別紙１）原油換算シート【計画用】'!AQ948,"")</f>
        <v/>
      </c>
    </row>
    <row r="949" spans="39:43">
      <c r="AM949" s="40">
        <f>+IF('（別紙１）原油換算シート【計画用】'!AM949&lt;&gt;"",'（別紙１）原油換算シート【計画用】'!AM949,"")</f>
        <v>935</v>
      </c>
      <c r="AN949" s="40" t="str">
        <f>+IF('（別紙１）原油換算シート【計画用】'!AN949&lt;&gt;"",'（別紙１）原油換算シート【計画用】'!AN949,"")</f>
        <v>A0558</v>
      </c>
      <c r="AO949" s="64" t="str">
        <f>+IF('（別紙１）原油換算シート【計画用】'!AO949&lt;&gt;"",'（別紙１）原油換算シート【計画用】'!AO949,"")</f>
        <v>坂戸ガス(株)</v>
      </c>
      <c r="AP949" s="65">
        <f>+IF('（別紙１）原油換算シート【計画用】'!AP949&lt;&gt;"",'（別紙１）原油換算シート【計画用】'!AP949,"")</f>
        <v>3.88E-4</v>
      </c>
      <c r="AQ949" s="1" t="str">
        <f>+IF('（別紙１）原油換算シート【計画用】'!AQ949&lt;&gt;"",'（別紙１）原油換算シート【計画用】'!AQ949,"")</f>
        <v/>
      </c>
    </row>
    <row r="950" spans="39:43">
      <c r="AM950" s="40">
        <f>+IF('（別紙１）原油換算シート【計画用】'!AM950&lt;&gt;"",'（別紙１）原油換算シート【計画用】'!AM950,"")</f>
        <v>936</v>
      </c>
      <c r="AN950" s="40" t="str">
        <f>+IF('（別紙１）原油換算シート【計画用】'!AN950&lt;&gt;"",'（別紙１）原油換算シート【計画用】'!AN950,"")</f>
        <v>A0559</v>
      </c>
      <c r="AO950" s="64" t="str">
        <f>+IF('（別紙１）原油換算シート【計画用】'!AO950&lt;&gt;"",'（別紙１）原油換算シート【計画用】'!AO950,"")</f>
        <v>(株)デベロップ</v>
      </c>
      <c r="AP950" s="65">
        <f>+IF('（別紙１）原油換算シート【計画用】'!AP950&lt;&gt;"",'（別紙１）原油換算シート【計画用】'!AP950,"")</f>
        <v>5.3999999999999998E-5</v>
      </c>
      <c r="AQ950" s="1" t="str">
        <f>+IF('（別紙１）原油換算シート【計画用】'!AQ950&lt;&gt;"",'（別紙１）原油換算シート【計画用】'!AQ950,"")</f>
        <v/>
      </c>
    </row>
    <row r="951" spans="39:43">
      <c r="AM951" s="40">
        <f>+IF('（別紙１）原油換算シート【計画用】'!AM951&lt;&gt;"",'（別紙１）原油換算シート【計画用】'!AM951,"")</f>
        <v>937</v>
      </c>
      <c r="AN951" s="40" t="str">
        <f>+IF('（別紙１）原油換算シート【計画用】'!AN951&lt;&gt;"",'（別紙１）原油換算シート【計画用】'!AN951,"")</f>
        <v>A0560</v>
      </c>
      <c r="AO951" s="64" t="str">
        <f>+IF('（別紙１）原油換算シート【計画用】'!AO951&lt;&gt;"",'（別紙１）原油換算シート【計画用】'!AO951,"")</f>
        <v>(株)テレ・マーカー</v>
      </c>
      <c r="AP951" s="65">
        <f>+IF('（別紙１）原油換算シート【計画用】'!AP951&lt;&gt;"",'（別紙１）原油換算シート【計画用】'!AP951,"")</f>
        <v>8.1800000000000004E-4</v>
      </c>
      <c r="AQ951" s="1" t="str">
        <f>+IF('（別紙１）原油換算シート【計画用】'!AQ951&lt;&gt;"",'（別紙１）原油換算シート【計画用】'!AQ951,"")</f>
        <v/>
      </c>
    </row>
    <row r="952" spans="39:43">
      <c r="AM952" s="40">
        <f>+IF('（別紙１）原油換算シート【計画用】'!AM952&lt;&gt;"",'（別紙１）原油換算シート【計画用】'!AM952,"")</f>
        <v>938</v>
      </c>
      <c r="AN952" s="40" t="str">
        <f>+IF('（別紙１）原油換算シート【計画用】'!AN952&lt;&gt;"",'（別紙１）原油換算シート【計画用】'!AN952,"")</f>
        <v>A0562</v>
      </c>
      <c r="AO952" s="64" t="str">
        <f>+IF('（別紙１）原油換算シート【計画用】'!AO952&lt;&gt;"",'（別紙１）原油換算シート【計画用】'!AO952,"")</f>
        <v>MGCエネルギー(株)</v>
      </c>
      <c r="AP952" s="65">
        <f>+IF('（別紙１）原油換算シート【計画用】'!AP952&lt;&gt;"",'（別紙１）原油換算シート【計画用】'!AP952,"")</f>
        <v>2.7099999999999997E-4</v>
      </c>
      <c r="AQ952" s="1" t="str">
        <f>+IF('（別紙１）原油換算シート【計画用】'!AQ952&lt;&gt;"",'（別紙１）原油換算シート【計画用】'!AQ952,"")</f>
        <v/>
      </c>
    </row>
    <row r="953" spans="39:43">
      <c r="AM953" s="40">
        <f>+IF('（別紙１）原油換算シート【計画用】'!AM953&lt;&gt;"",'（別紙１）原油換算シート【計画用】'!AM953,"")</f>
        <v>939</v>
      </c>
      <c r="AN953" s="40" t="str">
        <f>+IF('（別紙１）原油換算シート【計画用】'!AN953&lt;&gt;"",'（別紙１）原油換算シート【計画用】'!AN953,"")</f>
        <v>A0565</v>
      </c>
      <c r="AO953" s="64" t="str">
        <f>+IF('（別紙１）原油換算シート【計画用】'!AO953&lt;&gt;"",'（別紙１）原油換算シート【計画用】'!AO953,"")</f>
        <v>福島フェニックス電力(株)</v>
      </c>
      <c r="AP953" s="65">
        <f>+IF('（別紙１）原油換算シート【計画用】'!AP953&lt;&gt;"",'（別紙１）原油換算シート【計画用】'!AP953,"")</f>
        <v>4.1399999999999998E-4</v>
      </c>
      <c r="AQ953" s="1" t="str">
        <f>+IF('（別紙１）原油換算シート【計画用】'!AQ953&lt;&gt;"",'（別紙１）原油換算シート【計画用】'!AQ953,"")</f>
        <v/>
      </c>
    </row>
    <row r="954" spans="39:43">
      <c r="AM954" s="40">
        <f>+IF('（別紙１）原油換算シート【計画用】'!AM954&lt;&gt;"",'（別紙１）原油換算シート【計画用】'!AM954,"")</f>
        <v>940</v>
      </c>
      <c r="AN954" s="40" t="str">
        <f>+IF('（別紙１）原油換算シート【計画用】'!AN954&lt;&gt;"",'（別紙１）原油換算シート【計画用】'!AN954,"")</f>
        <v>A0567</v>
      </c>
      <c r="AO954" s="64" t="str">
        <f>+IF('（別紙１）原油換算シート【計画用】'!AO954&lt;&gt;"",'（別紙１）原油換算シート【計画用】'!AO954,"")</f>
        <v>(株)美作国電力</v>
      </c>
      <c r="AP954" s="65">
        <f>+IF('（別紙１）原油換算シート【計画用】'!AP954&lt;&gt;"",'（別紙１）原油換算シート【計画用】'!AP954,"")</f>
        <v>4.4700000000000002E-4</v>
      </c>
      <c r="AQ954" s="1" t="str">
        <f>+IF('（別紙１）原油換算シート【計画用】'!AQ954&lt;&gt;"",'（別紙１）原油換算シート【計画用】'!AQ954,"")</f>
        <v/>
      </c>
    </row>
    <row r="955" spans="39:43">
      <c r="AM955" s="40">
        <f>+IF('（別紙１）原油換算シート【計画用】'!AM955&lt;&gt;"",'（別紙１）原油換算シート【計画用】'!AM955,"")</f>
        <v>941</v>
      </c>
      <c r="AN955" s="40" t="str">
        <f>+IF('（別紙１）原油換算シート【計画用】'!AN955&lt;&gt;"",'（別紙１）原油換算シート【計画用】'!AN955,"")</f>
        <v>A0570</v>
      </c>
      <c r="AO955" s="64" t="str">
        <f>+IF('（別紙１）原油換算シート【計画用】'!AO955&lt;&gt;"",'（別紙１）原油換算シート【計画用】'!AO955,"")</f>
        <v>八幡商事(株)</v>
      </c>
      <c r="AP955" s="65">
        <f>+IF('（別紙１）原油換算シート【計画用】'!AP955&lt;&gt;"",'（別紙１）原油換算シート【計画用】'!AP955,"")</f>
        <v>4.1899999999999999E-4</v>
      </c>
      <c r="AQ955" s="1" t="str">
        <f>+IF('（別紙１）原油換算シート【計画用】'!AQ955&lt;&gt;"",'（別紙１）原油換算シート【計画用】'!AQ955,"")</f>
        <v/>
      </c>
    </row>
    <row r="956" spans="39:43">
      <c r="AM956" s="40">
        <f>+IF('（別紙１）原油換算シート【計画用】'!AM956&lt;&gt;"",'（別紙１）原油換算シート【計画用】'!AM956,"")</f>
        <v>942</v>
      </c>
      <c r="AN956" s="40" t="str">
        <f>+IF('（別紙１）原油換算シート【計画用】'!AN956&lt;&gt;"",'（別紙１）原油換算シート【計画用】'!AN956,"")</f>
        <v>A0571</v>
      </c>
      <c r="AO956" s="64" t="str">
        <f>+IF('（別紙１）原油換算シート【計画用】'!AO956&lt;&gt;"",'（別紙１）原油換算シート【計画用】'!AO956,"")</f>
        <v>おいでんエネルギー(株)メニューA</v>
      </c>
      <c r="AP956" s="65">
        <f>+IF('（別紙１）原油換算シート【計画用】'!AP956&lt;&gt;"",'（別紙１）原油換算シート【計画用】'!AP956,"")</f>
        <v>0</v>
      </c>
      <c r="AQ956" s="1" t="str">
        <f>+IF('（別紙１）原油換算シート【計画用】'!AQ956&lt;&gt;"",'（別紙１）原油換算シート【計画用】'!AQ956,"")</f>
        <v/>
      </c>
    </row>
    <row r="957" spans="39:43">
      <c r="AM957" s="40">
        <f>+IF('（別紙１）原油換算シート【計画用】'!AM957&lt;&gt;"",'（別紙１）原油換算シート【計画用】'!AM957,"")</f>
        <v>943</v>
      </c>
      <c r="AN957" s="40" t="str">
        <f>+IF('（別紙１）原油換算シート【計画用】'!AN957&lt;&gt;"",'（別紙１）原油換算シート【計画用】'!AN957,"")</f>
        <v>A0571</v>
      </c>
      <c r="AO957" s="64" t="str">
        <f>+IF('（別紙１）原油換算シート【計画用】'!AO957&lt;&gt;"",'（別紙１）原油換算シート【計画用】'!AO957,"")</f>
        <v>おいでんエネルギー(株)メニューB</v>
      </c>
      <c r="AP957" s="65">
        <f>+IF('（別紙１）原油換算シート【計画用】'!AP957&lt;&gt;"",'（別紙１）原油換算シート【計画用】'!AP957,"")</f>
        <v>0</v>
      </c>
      <c r="AQ957" s="1" t="str">
        <f>+IF('（別紙１）原油換算シート【計画用】'!AQ957&lt;&gt;"",'（別紙１）原油換算シート【計画用】'!AQ957,"")</f>
        <v/>
      </c>
    </row>
    <row r="958" spans="39:43">
      <c r="AM958" s="40">
        <f>+IF('（別紙１）原油換算シート【計画用】'!AM958&lt;&gt;"",'（別紙１）原油換算シート【計画用】'!AM958,"")</f>
        <v>944</v>
      </c>
      <c r="AN958" s="40" t="str">
        <f>+IF('（別紙１）原油換算シート【計画用】'!AN958&lt;&gt;"",'（別紙１）原油換算シート【計画用】'!AN958,"")</f>
        <v>A0571</v>
      </c>
      <c r="AO958" s="64" t="str">
        <f>+IF('（別紙１）原油換算シート【計画用】'!AO958&lt;&gt;"",'（別紙１）原油換算シート【計画用】'!AO958,"")</f>
        <v>おいでんエネルギー(株)メニューC(残差)</v>
      </c>
      <c r="AP958" s="65">
        <f>+IF('（別紙１）原油換算シート【計画用】'!AP958&lt;&gt;"",'（別紙１）原油換算シート【計画用】'!AP958,"")</f>
        <v>4.2200000000000001E-4</v>
      </c>
      <c r="AQ958" s="1" t="str">
        <f>+IF('（別紙１）原油換算シート【計画用】'!AQ958&lt;&gt;"",'（別紙１）原油換算シート【計画用】'!AQ958,"")</f>
        <v>※</v>
      </c>
    </row>
    <row r="959" spans="39:43">
      <c r="AM959" s="40">
        <f>+IF('（別紙１）原油換算シート【計画用】'!AM959&lt;&gt;"",'（別紙１）原油換算シート【計画用】'!AM959,"")</f>
        <v>945</v>
      </c>
      <c r="AN959" s="40" t="str">
        <f>+IF('（別紙１）原油換算シート【計画用】'!AN959&lt;&gt;"",'（別紙１）原油換算シート【計画用】'!AN959,"")</f>
        <v>A0571</v>
      </c>
      <c r="AO959" s="64" t="str">
        <f>+IF('（別紙１）原油換算シート【計画用】'!AO959&lt;&gt;"",'（別紙１）原油換算シート【計画用】'!AO959,"")</f>
        <v>おいでんエネルギー(株)(参考値)事業者全体</v>
      </c>
      <c r="AP959" s="65">
        <f>+IF('（別紙１）原油換算シート【計画用】'!AP959&lt;&gt;"",'（別紙１）原油換算シート【計画用】'!AP959,"")</f>
        <v>2.8E-5</v>
      </c>
      <c r="AQ959" s="1" t="str">
        <f>+IF('（別紙１）原油換算シート【計画用】'!AQ959&lt;&gt;"",'（別紙１）原油換算シート【計画用】'!AQ959,"")</f>
        <v/>
      </c>
    </row>
    <row r="960" spans="39:43">
      <c r="AM960" s="40">
        <f>+IF('（別紙１）原油換算シート【計画用】'!AM960&lt;&gt;"",'（別紙１）原油換算シート【計画用】'!AM960,"")</f>
        <v>946</v>
      </c>
      <c r="AN960" s="40" t="str">
        <f>+IF('（別紙１）原油換算シート【計画用】'!AN960&lt;&gt;"",'（別紙１）原油換算シート【計画用】'!AN960,"")</f>
        <v>A0572</v>
      </c>
      <c r="AO960" s="64" t="str">
        <f>+IF('（別紙１）原油換算シート【計画用】'!AO960&lt;&gt;"",'（別紙１）原油換算シート【計画用】'!AO960,"")</f>
        <v>(株)イシオ</v>
      </c>
      <c r="AP960" s="65">
        <f>+IF('（別紙１）原油換算シート【計画用】'!AP960&lt;&gt;"",'（別紙１）原油換算シート【計画用】'!AP960,"")</f>
        <v>6.4300000000000002E-4</v>
      </c>
      <c r="AQ960" s="1" t="str">
        <f>+IF('（別紙１）原油換算シート【計画用】'!AQ960&lt;&gt;"",'（別紙１）原油換算シート【計画用】'!AQ960,"")</f>
        <v/>
      </c>
    </row>
    <row r="961" spans="39:43">
      <c r="AM961" s="40">
        <f>+IF('（別紙１）原油換算シート【計画用】'!AM961&lt;&gt;"",'（別紙１）原油換算シート【計画用】'!AM961,"")</f>
        <v>947</v>
      </c>
      <c r="AN961" s="40" t="str">
        <f>+IF('（別紙１）原油換算シート【計画用】'!AN961&lt;&gt;"",'（別紙１）原油換算シート【計画用】'!AN961,"")</f>
        <v>A0573</v>
      </c>
      <c r="AO961" s="64" t="str">
        <f>+IF('（別紙１）原油換算シート【計画用】'!AO961&lt;&gt;"",'（別紙１）原油換算シート【計画用】'!AO961,"")</f>
        <v>北陸電力ビズ・エナジーソリューション(株)メニューA</v>
      </c>
      <c r="AP961" s="65">
        <f>+IF('（別紙１）原油換算シート【計画用】'!AP961&lt;&gt;"",'（別紙１）原油換算シート【計画用】'!AP961,"")</f>
        <v>0</v>
      </c>
      <c r="AQ961" s="1" t="str">
        <f>+IF('（別紙１）原油換算シート【計画用】'!AQ961&lt;&gt;"",'（別紙１）原油換算シート【計画用】'!AQ961,"")</f>
        <v/>
      </c>
    </row>
    <row r="962" spans="39:43">
      <c r="AM962" s="40">
        <f>+IF('（別紙１）原油換算シート【計画用】'!AM962&lt;&gt;"",'（別紙１）原油換算シート【計画用】'!AM962,"")</f>
        <v>948</v>
      </c>
      <c r="AN962" s="40" t="str">
        <f>+IF('（別紙１）原油換算シート【計画用】'!AN962&lt;&gt;"",'（別紙１）原油換算シート【計画用】'!AN962,"")</f>
        <v>A0573</v>
      </c>
      <c r="AO962" s="64" t="str">
        <f>+IF('（別紙１）原油換算シート【計画用】'!AO962&lt;&gt;"",'（別紙１）原油換算シート【計画用】'!AO962,"")</f>
        <v>北陸電力ビズ・エナジーソリューション(株)メニューB(残差)</v>
      </c>
      <c r="AP962" s="65">
        <f>+IF('（別紙１）原油換算シート【計画用】'!AP962&lt;&gt;"",'（別紙１）原油換算シート【計画用】'!AP962,"")</f>
        <v>4.7399999999999997E-4</v>
      </c>
      <c r="AQ962" s="1" t="str">
        <f>+IF('（別紙１）原油換算シート【計画用】'!AQ962&lt;&gt;"",'（別紙１）原油換算シート【計画用】'!AQ962,"")</f>
        <v/>
      </c>
    </row>
    <row r="963" spans="39:43">
      <c r="AM963" s="40">
        <f>+IF('（別紙１）原油換算シート【計画用】'!AM963&lt;&gt;"",'（別紙１）原油換算シート【計画用】'!AM963,"")</f>
        <v>949</v>
      </c>
      <c r="AN963" s="40" t="str">
        <f>+IF('（別紙１）原油換算シート【計画用】'!AN963&lt;&gt;"",'（別紙１）原油換算シート【計画用】'!AN963,"")</f>
        <v>A0573</v>
      </c>
      <c r="AO963" s="64" t="str">
        <f>+IF('（別紙１）原油換算シート【計画用】'!AO963&lt;&gt;"",'（別紙１）原油換算シート【計画用】'!AO963,"")</f>
        <v>北陸電力ビズ・エナジーソリューション(株)(参考値)事業者全体</v>
      </c>
      <c r="AP963" s="65">
        <f>+IF('（別紙１）原油換算シート【計画用】'!AP963&lt;&gt;"",'（別紙１）原油換算シート【計画用】'!AP963,"")</f>
        <v>4.6999999999999999E-4</v>
      </c>
      <c r="AQ963" s="1" t="str">
        <f>+IF('（別紙１）原油換算シート【計画用】'!AQ963&lt;&gt;"",'（別紙１）原油換算シート【計画用】'!AQ963,"")</f>
        <v/>
      </c>
    </row>
    <row r="964" spans="39:43">
      <c r="AM964" s="40">
        <f>+IF('（別紙１）原油換算シート【計画用】'!AM964&lt;&gt;"",'（別紙１）原油換算シート【計画用】'!AM964,"")</f>
        <v>950</v>
      </c>
      <c r="AN964" s="40" t="str">
        <f>+IF('（別紙１）原油換算シート【計画用】'!AN964&lt;&gt;"",'（別紙１）原油換算シート【計画用】'!AN964,"")</f>
        <v>A0574</v>
      </c>
      <c r="AO964" s="64" t="str">
        <f>+IF('（別紙１）原油換算シート【計画用】'!AO964&lt;&gt;"",'（別紙１）原油換算シート【計画用】'!AO964,"")</f>
        <v>リニューアブルトレード(株)</v>
      </c>
      <c r="AP964" s="65">
        <f>+IF('（別紙１）原油換算シート【計画用】'!AP964&lt;&gt;"",'（別紙１）原油換算シート【計画用】'!AP964,"")</f>
        <v>6.1700000000000004E-4</v>
      </c>
      <c r="AQ964" s="1" t="str">
        <f>+IF('（別紙１）原油換算シート【計画用】'!AQ964&lt;&gt;"",'（別紙１）原油換算シート【計画用】'!AQ964,"")</f>
        <v/>
      </c>
    </row>
    <row r="965" spans="39:43">
      <c r="AM965" s="40">
        <f>+IF('（別紙１）原油換算シート【計画用】'!AM965&lt;&gt;"",'（別紙１）原油換算シート【計画用】'!AM965,"")</f>
        <v>951</v>
      </c>
      <c r="AN965" s="40" t="str">
        <f>+IF('（別紙１）原油換算シート【計画用】'!AN965&lt;&gt;"",'（別紙１）原油換算シート【計画用】'!AN965,"")</f>
        <v>A0577</v>
      </c>
      <c r="AO965" s="64" t="str">
        <f>+IF('（別紙１）原油換算シート【計画用】'!AO965&lt;&gt;"",'（別紙１）原油換算シート【計画用】'!AO965,"")</f>
        <v>ICT伊那みらいでんき(株)(旧:丸紅伊那みらいでんき(株))メニューA</v>
      </c>
      <c r="AP965" s="65">
        <f>+IF('（別紙１）原油換算シート【計画用】'!AP965&lt;&gt;"",'（別紙１）原油換算シート【計画用】'!AP965,"")</f>
        <v>0</v>
      </c>
      <c r="AQ965" s="1" t="str">
        <f>+IF('（別紙１）原油換算シート【計画用】'!AQ965&lt;&gt;"",'（別紙１）原油換算シート【計画用】'!AQ965,"")</f>
        <v/>
      </c>
    </row>
    <row r="966" spans="39:43">
      <c r="AM966" s="40">
        <f>+IF('（別紙１）原油換算シート【計画用】'!AM966&lt;&gt;"",'（別紙１）原油換算シート【計画用】'!AM966,"")</f>
        <v>952</v>
      </c>
      <c r="AN966" s="40" t="str">
        <f>+IF('（別紙１）原油換算シート【計画用】'!AN966&lt;&gt;"",'（別紙１）原油換算シート【計画用】'!AN966,"")</f>
        <v>A0577</v>
      </c>
      <c r="AO966" s="64" t="str">
        <f>+IF('（別紙１）原油換算シート【計画用】'!AO966&lt;&gt;"",'（別紙１）原油換算シート【計画用】'!AO966,"")</f>
        <v>ICT伊那みらいでんき(株)(旧:丸紅伊那みらいでんき(株))メニューB(残差)</v>
      </c>
      <c r="AP966" s="65">
        <f>+IF('（別紙１）原油換算シート【計画用】'!AP966&lt;&gt;"",'（別紙１）原油換算シート【計画用】'!AP966,"")</f>
        <v>3.6699999999999998E-4</v>
      </c>
      <c r="AQ966" s="1" t="str">
        <f>+IF('（別紙１）原油換算シート【計画用】'!AQ966&lt;&gt;"",'（別紙１）原油換算シート【計画用】'!AQ966,"")</f>
        <v/>
      </c>
    </row>
    <row r="967" spans="39:43">
      <c r="AM967" s="40">
        <f>+IF('（別紙１）原油換算シート【計画用】'!AM967&lt;&gt;"",'（別紙１）原油換算シート【計画用】'!AM967,"")</f>
        <v>953</v>
      </c>
      <c r="AN967" s="40" t="str">
        <f>+IF('（別紙１）原油換算シート【計画用】'!AN967&lt;&gt;"",'（別紙１）原油換算シート【計画用】'!AN967,"")</f>
        <v>A0577</v>
      </c>
      <c r="AO967" s="64" t="str">
        <f>+IF('（別紙１）原油換算シート【計画用】'!AO967&lt;&gt;"",'（別紙１）原油換算シート【計画用】'!AO967,"")</f>
        <v>ICT伊那みらいでんき(株)(旧:丸紅伊那みらいでんき(株))(参考値)事業者全体</v>
      </c>
      <c r="AP967" s="65">
        <f>+IF('（別紙１）原油換算シート【計画用】'!AP967&lt;&gt;"",'（別紙１）原油換算シート【計画用】'!AP967,"")</f>
        <v>3.4299999999999999E-4</v>
      </c>
      <c r="AQ967" s="1" t="str">
        <f>+IF('（別紙１）原油換算シート【計画用】'!AQ967&lt;&gt;"",'（別紙１）原油換算シート【計画用】'!AQ967,"")</f>
        <v/>
      </c>
    </row>
    <row r="968" spans="39:43">
      <c r="AM968" s="40">
        <f>+IF('（別紙１）原油換算シート【計画用】'!AM968&lt;&gt;"",'（別紙１）原油換算シート【計画用】'!AM968,"")</f>
        <v>954</v>
      </c>
      <c r="AN968" s="40" t="str">
        <f>+IF('（別紙１）原油換算シート【計画用】'!AN968&lt;&gt;"",'（別紙１）原油換算シート【計画用】'!AN968,"")</f>
        <v>A0578</v>
      </c>
      <c r="AO968" s="64" t="str">
        <f>+IF('（別紙１）原油換算シート【計画用】'!AO968&lt;&gt;"",'（別紙１）原油換算シート【計画用】'!AO968,"")</f>
        <v>富士山エナジー(株)</v>
      </c>
      <c r="AP968" s="65">
        <f>+IF('（別紙１）原油換算シート【計画用】'!AP968&lt;&gt;"",'（別紙１）原油換算シート【計画用】'!AP968,"")</f>
        <v>5.1800000000000001E-4</v>
      </c>
      <c r="AQ968" s="1" t="str">
        <f>+IF('（別紙１）原油換算シート【計画用】'!AQ968&lt;&gt;"",'（別紙１）原油換算シート【計画用】'!AQ968,"")</f>
        <v/>
      </c>
    </row>
    <row r="969" spans="39:43">
      <c r="AM969" s="40">
        <f>+IF('（別紙１）原油換算シート【計画用】'!AM969&lt;&gt;"",'（別紙１）原油換算シート【計画用】'!AM969,"")</f>
        <v>955</v>
      </c>
      <c r="AN969" s="40" t="str">
        <f>+IF('（別紙１）原油換算シート【計画用】'!AN969&lt;&gt;"",'（別紙１）原油換算シート【計画用】'!AN969,"")</f>
        <v>A0581</v>
      </c>
      <c r="AO969" s="64" t="str">
        <f>+IF('（別紙１）原油換算シート【計画用】'!AO969&lt;&gt;"",'（別紙１）原油換算シート【計画用】'!AO969,"")</f>
        <v>WSエナジー(株)</v>
      </c>
      <c r="AP969" s="65">
        <f>+IF('（別紙１）原油換算シート【計画用】'!AP969&lt;&gt;"",'（別紙１）原油換算シート【計画用】'!AP969,"")</f>
        <v>4.1899999999999999E-4</v>
      </c>
      <c r="AQ969" s="1" t="str">
        <f>+IF('（別紙１）原油換算シート【計画用】'!AQ969&lt;&gt;"",'（別紙１）原油換算シート【計画用】'!AQ969,"")</f>
        <v/>
      </c>
    </row>
    <row r="970" spans="39:43">
      <c r="AM970" s="40">
        <f>+IF('（別紙１）原油換算シート【計画用】'!AM970&lt;&gt;"",'（別紙１）原油換算シート【計画用】'!AM970,"")</f>
        <v>956</v>
      </c>
      <c r="AN970" s="40" t="str">
        <f>+IF('（別紙１）原油換算シート【計画用】'!AN970&lt;&gt;"",'（別紙１）原油換算シート【計画用】'!AN970,"")</f>
        <v>A0582</v>
      </c>
      <c r="AO970" s="64" t="str">
        <f>+IF('（別紙１）原油換算シート【計画用】'!AO970&lt;&gt;"",'（別紙１）原油換算シート【計画用】'!AO970,"")</f>
        <v>TERA Energy(株)メニューA</v>
      </c>
      <c r="AP970" s="65">
        <f>+IF('（別紙１）原油換算シート【計画用】'!AP970&lt;&gt;"",'（別紙１）原油換算シート【計画用】'!AP970,"")</f>
        <v>0</v>
      </c>
      <c r="AQ970" s="1" t="str">
        <f>+IF('（別紙１）原油換算シート【計画用】'!AQ970&lt;&gt;"",'（別紙１）原油換算シート【計画用】'!AQ970,"")</f>
        <v/>
      </c>
    </row>
    <row r="971" spans="39:43">
      <c r="AM971" s="40">
        <f>+IF('（別紙１）原油換算シート【計画用】'!AM971&lt;&gt;"",'（別紙１）原油換算シート【計画用】'!AM971,"")</f>
        <v>957</v>
      </c>
      <c r="AN971" s="40" t="str">
        <f>+IF('（別紙１）原油換算シート【計画用】'!AN971&lt;&gt;"",'（別紙１）原油換算シート【計画用】'!AN971,"")</f>
        <v>A0582</v>
      </c>
      <c r="AO971" s="64" t="str">
        <f>+IF('（別紙１）原油換算シート【計画用】'!AO971&lt;&gt;"",'（別紙１）原油換算シート【計画用】'!AO971,"")</f>
        <v>TERA Energy(株)メニューB</v>
      </c>
      <c r="AP971" s="65">
        <f>+IF('（別紙１）原油換算シート【計画用】'!AP971&lt;&gt;"",'（別紙１）原油換算シート【計画用】'!AP971,"")</f>
        <v>4.0099999999999999E-4</v>
      </c>
      <c r="AQ971" s="1" t="str">
        <f>+IF('（別紙１）原油換算シート【計画用】'!AQ971&lt;&gt;"",'（別紙１）原油換算シート【計画用】'!AQ971,"")</f>
        <v/>
      </c>
    </row>
    <row r="972" spans="39:43">
      <c r="AM972" s="40">
        <f>+IF('（別紙１）原油換算シート【計画用】'!AM972&lt;&gt;"",'（別紙１）原油換算シート【計画用】'!AM972,"")</f>
        <v>958</v>
      </c>
      <c r="AN972" s="40" t="str">
        <f>+IF('（別紙１）原油換算シート【計画用】'!AN972&lt;&gt;"",'（別紙１）原油換算シート【計画用】'!AN972,"")</f>
        <v>A0582</v>
      </c>
      <c r="AO972" s="64" t="str">
        <f>+IF('（別紙１）原油換算シート【計画用】'!AO972&lt;&gt;"",'（別紙１）原油換算シート【計画用】'!AO972,"")</f>
        <v>TERA Energy(株)(参考値)事業者全体</v>
      </c>
      <c r="AP972" s="65">
        <f>+IF('（別紙１）原油換算シート【計画用】'!AP972&lt;&gt;"",'（別紙１）原油換算シート【計画用】'!AP972,"")</f>
        <v>3.97E-4</v>
      </c>
      <c r="AQ972" s="1" t="str">
        <f>+IF('（別紙１）原油換算シート【計画用】'!AQ972&lt;&gt;"",'（別紙１）原油換算シート【計画用】'!AQ972,"")</f>
        <v>※</v>
      </c>
    </row>
    <row r="973" spans="39:43">
      <c r="AM973" s="40">
        <f>+IF('（別紙１）原油換算シート【計画用】'!AM973&lt;&gt;"",'（別紙１）原油換算シート【計画用】'!AM973,"")</f>
        <v>959</v>
      </c>
      <c r="AN973" s="40" t="str">
        <f>+IF('（別紙１）原油換算シート【計画用】'!AN973&lt;&gt;"",'（別紙１）原油換算シート【計画用】'!AN973,"")</f>
        <v>A0584</v>
      </c>
      <c r="AO973" s="64" t="str">
        <f>+IF('（別紙１）原油換算シート【計画用】'!AO973&lt;&gt;"",'（別紙１）原油換算シート【計画用】'!AO973,"")</f>
        <v>MCPD(株)メニューA</v>
      </c>
      <c r="AP973" s="65">
        <f>+IF('（別紙１）原油換算シート【計画用】'!AP973&lt;&gt;"",'（別紙１）原油換算シート【計画用】'!AP973,"")</f>
        <v>0</v>
      </c>
      <c r="AQ973" s="1" t="str">
        <f>+IF('（別紙１）原油換算シート【計画用】'!AQ973&lt;&gt;"",'（別紙１）原油換算シート【計画用】'!AQ973,"")</f>
        <v/>
      </c>
    </row>
    <row r="974" spans="39:43">
      <c r="AM974" s="40">
        <f>+IF('（別紙１）原油換算シート【計画用】'!AM974&lt;&gt;"",'（別紙１）原油換算シート【計画用】'!AM974,"")</f>
        <v>960</v>
      </c>
      <c r="AN974" s="40" t="str">
        <f>+IF('（別紙１）原油換算シート【計画用】'!AN974&lt;&gt;"",'（別紙１）原油換算シート【計画用】'!AN974,"")</f>
        <v>A0584</v>
      </c>
      <c r="AO974" s="64" t="str">
        <f>+IF('（別紙１）原油換算シート【計画用】'!AO974&lt;&gt;"",'（別紙１）原油換算シート【計画用】'!AO974,"")</f>
        <v>MCPD(株)メニューB(残差)</v>
      </c>
      <c r="AP974" s="65">
        <f>+IF('（別紙１）原油換算シート【計画用】'!AP974&lt;&gt;"",'（別紙１）原油換算シート【計画用】'!AP974,"")</f>
        <v>3.3399999999999999E-4</v>
      </c>
      <c r="AQ974" s="1" t="str">
        <f>+IF('（別紙１）原油換算シート【計画用】'!AQ974&lt;&gt;"",'（別紙１）原油換算シート【計画用】'!AQ974,"")</f>
        <v/>
      </c>
    </row>
    <row r="975" spans="39:43">
      <c r="AM975" s="40">
        <f>+IF('（別紙１）原油換算シート【計画用】'!AM975&lt;&gt;"",'（別紙１）原油換算シート【計画用】'!AM975,"")</f>
        <v>961</v>
      </c>
      <c r="AN975" s="40" t="str">
        <f>+IF('（別紙１）原油換算シート【計画用】'!AN975&lt;&gt;"",'（別紙１）原油換算シート【計画用】'!AN975,"")</f>
        <v>A0584</v>
      </c>
      <c r="AO975" s="64" t="str">
        <f>+IF('（別紙１）原油換算シート【計画用】'!AO975&lt;&gt;"",'（別紙１）原油換算シート【計画用】'!AO975,"")</f>
        <v>MCPD(株)(参考値)事業者全体</v>
      </c>
      <c r="AP975" s="65">
        <f>+IF('（別紙１）原油換算シート【計画用】'!AP975&lt;&gt;"",'（別紙１）原油換算シート【計画用】'!AP975,"")</f>
        <v>3.0000000000000001E-5</v>
      </c>
      <c r="AQ975" s="1" t="str">
        <f>+IF('（別紙１）原油換算シート【計画用】'!AQ975&lt;&gt;"",'（別紙１）原油換算シート【計画用】'!AQ975,"")</f>
        <v/>
      </c>
    </row>
    <row r="976" spans="39:43">
      <c r="AM976" s="40">
        <f>+IF('（別紙１）原油換算シート【計画用】'!AM976&lt;&gt;"",'（別紙１）原油換算シート【計画用】'!AM976,"")</f>
        <v>962</v>
      </c>
      <c r="AN976" s="40" t="str">
        <f>+IF('（別紙１）原油換算シート【計画用】'!AN976&lt;&gt;"",'（別紙１）原油換算シート【計画用】'!AN976,"")</f>
        <v>A0586</v>
      </c>
      <c r="AO976" s="64" t="str">
        <f>+IF('（別紙１）原油換算シート【計画用】'!AO976&lt;&gt;"",'（別紙１）原油換算シート【計画用】'!AO976,"")</f>
        <v>グリーンシティこばやし(株)</v>
      </c>
      <c r="AP976" s="65">
        <f>+IF('（別紙１）原油換算シート【計画用】'!AP976&lt;&gt;"",'（別紙１）原油換算シート【計画用】'!AP976,"")</f>
        <v>5.3700000000000004E-4</v>
      </c>
      <c r="AQ976" s="1" t="str">
        <f>+IF('（別紙１）原油換算シート【計画用】'!AQ976&lt;&gt;"",'（別紙１）原油換算シート【計画用】'!AQ976,"")</f>
        <v/>
      </c>
    </row>
    <row r="977" spans="39:43">
      <c r="AM977" s="40">
        <f>+IF('（別紙１）原油換算シート【計画用】'!AM977&lt;&gt;"",'（別紙１）原油換算シート【計画用】'!AM977,"")</f>
        <v>963</v>
      </c>
      <c r="AN977" s="40" t="str">
        <f>+IF('（別紙１）原油換算シート【計画用】'!AN977&lt;&gt;"",'（別紙１）原油換算シート【計画用】'!AN977,"")</f>
        <v>A0587</v>
      </c>
      <c r="AO977" s="64" t="str">
        <f>+IF('（別紙１）原油換算シート【計画用】'!AO977&lt;&gt;"",'（別紙１）原油換算シート【計画用】'!AO977,"")</f>
        <v>(株)吉田石油店</v>
      </c>
      <c r="AP977" s="65">
        <f>+IF('（別紙１）原油換算シート【計画用】'!AP977&lt;&gt;"",'（別紙１）原油換算シート【計画用】'!AP977,"")</f>
        <v>4.17E-4</v>
      </c>
      <c r="AQ977" s="1" t="str">
        <f>+IF('（別紙１）原油換算シート【計画用】'!AQ977&lt;&gt;"",'（別紙１）原油換算シート【計画用】'!AQ977,"")</f>
        <v/>
      </c>
    </row>
    <row r="978" spans="39:43">
      <c r="AM978" s="40">
        <f>+IF('（別紙１）原油換算シート【計画用】'!AM978&lt;&gt;"",'（別紙１）原油換算シート【計画用】'!AM978,"")</f>
        <v>964</v>
      </c>
      <c r="AN978" s="40" t="str">
        <f>+IF('（別紙１）原油換算シート【計画用】'!AN978&lt;&gt;"",'（別紙１）原油換算シート【計画用】'!AN978,"")</f>
        <v>A0589</v>
      </c>
      <c r="AO978" s="64" t="str">
        <f>+IF('（別紙１）原油換算シート【計画用】'!AO978&lt;&gt;"",'（別紙１）原油換算シート【計画用】'!AO978,"")</f>
        <v>スマートエナジー熊本(株)</v>
      </c>
      <c r="AP978" s="65">
        <f>+IF('（別紙１）原油換算シート【計画用】'!AP978&lt;&gt;"",'（別紙１）原油換算シート【計画用】'!AP978,"")</f>
        <v>0</v>
      </c>
      <c r="AQ978" s="1" t="str">
        <f>+IF('（別紙１）原油換算シート【計画用】'!AQ978&lt;&gt;"",'（別紙１）原油換算シート【計画用】'!AQ978,"")</f>
        <v/>
      </c>
    </row>
    <row r="979" spans="39:43">
      <c r="AM979" s="40">
        <f>+IF('（別紙１）原油換算シート【計画用】'!AM979&lt;&gt;"",'（別紙１）原油換算シート【計画用】'!AM979,"")</f>
        <v>965</v>
      </c>
      <c r="AN979" s="40" t="str">
        <f>+IF('（別紙１）原油換算シート【計画用】'!AN979&lt;&gt;"",'（別紙１）原油換算シート【計画用】'!AN979,"")</f>
        <v>A0590</v>
      </c>
      <c r="AO979" s="64" t="str">
        <f>+IF('（別紙１）原油換算シート【計画用】'!AO979&lt;&gt;"",'（別紙１）原油換算シート【計画用】'!AO979,"")</f>
        <v>福山未来エナジー(株)メニューA</v>
      </c>
      <c r="AP979" s="65">
        <f>+IF('（別紙１）原油換算シート【計画用】'!AP979&lt;&gt;"",'（別紙１）原油換算シート【計画用】'!AP979,"")</f>
        <v>0</v>
      </c>
      <c r="AQ979" s="1" t="str">
        <f>+IF('（別紙１）原油換算シート【計画用】'!AQ979&lt;&gt;"",'（別紙１）原油換算シート【計画用】'!AQ979,"")</f>
        <v/>
      </c>
    </row>
    <row r="980" spans="39:43">
      <c r="AM980" s="40">
        <f>+IF('（別紙１）原油換算シート【計画用】'!AM980&lt;&gt;"",'（別紙１）原油換算シート【計画用】'!AM980,"")</f>
        <v>966</v>
      </c>
      <c r="AN980" s="40" t="str">
        <f>+IF('（別紙１）原油換算シート【計画用】'!AN980&lt;&gt;"",'（別紙１）原油換算シート【計画用】'!AN980,"")</f>
        <v>A0590</v>
      </c>
      <c r="AO980" s="64" t="str">
        <f>+IF('（別紙１）原油換算シート【計画用】'!AO980&lt;&gt;"",'（別紙１）原油換算シート【計画用】'!AO980,"")</f>
        <v>福山未来エナジー(株)メニューB(残差)</v>
      </c>
      <c r="AP980" s="65">
        <f>+IF('（別紙１）原油換算シート【計画用】'!AP980&lt;&gt;"",'（別紙１）原油換算シート【計画用】'!AP980,"")</f>
        <v>1.7200000000000001E-4</v>
      </c>
      <c r="AQ980" s="1" t="str">
        <f>+IF('（別紙１）原油換算シート【計画用】'!AQ980&lt;&gt;"",'（別紙１）原油換算シート【計画用】'!AQ980,"")</f>
        <v/>
      </c>
    </row>
    <row r="981" spans="39:43">
      <c r="AM981" s="40">
        <f>+IF('（別紙１）原油換算シート【計画用】'!AM981&lt;&gt;"",'（別紙１）原油換算シート【計画用】'!AM981,"")</f>
        <v>967</v>
      </c>
      <c r="AN981" s="40" t="str">
        <f>+IF('（別紙１）原油換算シート【計画用】'!AN981&lt;&gt;"",'（別紙１）原油換算シート【計画用】'!AN981,"")</f>
        <v>A0590</v>
      </c>
      <c r="AO981" s="64" t="str">
        <f>+IF('（別紙１）原油換算シート【計画用】'!AO981&lt;&gt;"",'（別紙１）原油換算シート【計画用】'!AO981,"")</f>
        <v>福山未来エナジー(株)(参考値)事業者全体</v>
      </c>
      <c r="AP981" s="65">
        <f>+IF('（別紙１）原油換算シート【計画用】'!AP981&lt;&gt;"",'（別紙１）原油換算シート【計画用】'!AP981,"")</f>
        <v>1.2999999999999999E-4</v>
      </c>
      <c r="AQ981" s="1" t="str">
        <f>+IF('（別紙１）原油換算シート【計画用】'!AQ981&lt;&gt;"",'（別紙１）原油換算シート【計画用】'!AQ981,"")</f>
        <v/>
      </c>
    </row>
    <row r="982" spans="39:43">
      <c r="AM982" s="40">
        <f>+IF('（別紙１）原油換算シート【計画用】'!AM982&lt;&gt;"",'（別紙１）原油換算シート【計画用】'!AM982,"")</f>
        <v>968</v>
      </c>
      <c r="AN982" s="40" t="str">
        <f>+IF('（別紙１）原油換算シート【計画用】'!AN982&lt;&gt;"",'（別紙１）原油換算シート【計画用】'!AN982,"")</f>
        <v>A0596</v>
      </c>
      <c r="AO982" s="64" t="str">
        <f>+IF('（別紙１）原油換算シート【計画用】'!AO982&lt;&gt;"",'（別紙１）原油換算シート【計画用】'!AO982,"")</f>
        <v>五島市民電力(株)メニューA</v>
      </c>
      <c r="AP982" s="65">
        <f>+IF('（別紙１）原油換算シート【計画用】'!AP982&lt;&gt;"",'（別紙１）原油換算シート【計画用】'!AP982,"")</f>
        <v>0</v>
      </c>
      <c r="AQ982" s="1" t="str">
        <f>+IF('（別紙１）原油換算シート【計画用】'!AQ982&lt;&gt;"",'（別紙１）原油換算シート【計画用】'!AQ982,"")</f>
        <v/>
      </c>
    </row>
    <row r="983" spans="39:43">
      <c r="AM983" s="40">
        <f>+IF('（別紙１）原油換算シート【計画用】'!AM983&lt;&gt;"",'（別紙１）原油換算シート【計画用】'!AM983,"")</f>
        <v>969</v>
      </c>
      <c r="AN983" s="40" t="str">
        <f>+IF('（別紙１）原油換算シート【計画用】'!AN983&lt;&gt;"",'（別紙１）原油換算シート【計画用】'!AN983,"")</f>
        <v>A0596</v>
      </c>
      <c r="AO983" s="64" t="str">
        <f>+IF('（別紙１）原油換算シート【計画用】'!AO983&lt;&gt;"",'（別紙１）原油換算シート【計画用】'!AO983,"")</f>
        <v>五島市民電力(株)メニューB</v>
      </c>
      <c r="AP983" s="65">
        <f>+IF('（別紙１）原油換算シート【計画用】'!AP983&lt;&gt;"",'（別紙１）原油換算シート【計画用】'!AP983,"")</f>
        <v>0</v>
      </c>
      <c r="AQ983" s="1" t="str">
        <f>+IF('（別紙１）原油換算シート【計画用】'!AQ983&lt;&gt;"",'（別紙１）原油換算シート【計画用】'!AQ983,"")</f>
        <v/>
      </c>
    </row>
    <row r="984" spans="39:43">
      <c r="AM984" s="40">
        <f>+IF('（別紙１）原油換算シート【計画用】'!AM984&lt;&gt;"",'（別紙１）原油換算シート【計画用】'!AM984,"")</f>
        <v>970</v>
      </c>
      <c r="AN984" s="40" t="str">
        <f>+IF('（別紙１）原油換算シート【計画用】'!AN984&lt;&gt;"",'（別紙１）原油換算シート【計画用】'!AN984,"")</f>
        <v>A0596</v>
      </c>
      <c r="AO984" s="64" t="str">
        <f>+IF('（別紙１）原油換算シート【計画用】'!AO984&lt;&gt;"",'（別紙１）原油換算シート【計画用】'!AO984,"")</f>
        <v>五島市民電力(株)メニューC(残差)</v>
      </c>
      <c r="AP984" s="65">
        <f>+IF('（別紙１）原油換算シート【計画用】'!AP984&lt;&gt;"",'（別紙１）原油換算シート【計画用】'!AP984,"")</f>
        <v>6.4999999999999997E-4</v>
      </c>
      <c r="AQ984" s="1" t="str">
        <f>+IF('（別紙１）原油換算シート【計画用】'!AQ984&lt;&gt;"",'（別紙１）原油換算シート【計画用】'!AQ984,"")</f>
        <v/>
      </c>
    </row>
    <row r="985" spans="39:43">
      <c r="AM985" s="40">
        <f>+IF('（別紙１）原油換算シート【計画用】'!AM985&lt;&gt;"",'（別紙１）原油換算シート【計画用】'!AM985,"")</f>
        <v>971</v>
      </c>
      <c r="AN985" s="40" t="str">
        <f>+IF('（別紙１）原油換算シート【計画用】'!AN985&lt;&gt;"",'（別紙１）原油換算シート【計画用】'!AN985,"")</f>
        <v>A0596</v>
      </c>
      <c r="AO985" s="64" t="str">
        <f>+IF('（別紙１）原油換算シート【計画用】'!AO985&lt;&gt;"",'（別紙１）原油換算シート【計画用】'!AO985,"")</f>
        <v>五島市民電力(株)(参考値)事業者全体</v>
      </c>
      <c r="AP985" s="65">
        <f>+IF('（別紙１）原油換算シート【計画用】'!AP985&lt;&gt;"",'（別紙１）原油換算シート【計画用】'!AP985,"")</f>
        <v>2.6200000000000003E-4</v>
      </c>
      <c r="AQ985" s="1" t="str">
        <f>+IF('（別紙１）原油換算シート【計画用】'!AQ985&lt;&gt;"",'（別紙１）原油換算シート【計画用】'!AQ985,"")</f>
        <v/>
      </c>
    </row>
    <row r="986" spans="39:43">
      <c r="AM986" s="40">
        <f>+IF('（別紙１）原油換算シート【計画用】'!AM986&lt;&gt;"",'（別紙１）原油換算シート【計画用】'!AM986,"")</f>
        <v>972</v>
      </c>
      <c r="AN986" s="40" t="str">
        <f>+IF('（別紙１）原油換算シート【計画用】'!AN986&lt;&gt;"",'（別紙１）原油換算シート【計画用】'!AN986,"")</f>
        <v>A0598</v>
      </c>
      <c r="AO986" s="64" t="str">
        <f>+IF('（別紙１）原油換算シート【計画用】'!AO986&lt;&gt;"",'（別紙１）原油換算シート【計画用】'!AO986,"")</f>
        <v>リストプロパティーズ(株)</v>
      </c>
      <c r="AP986" s="65">
        <f>+IF('（別紙１）原油換算シート【計画用】'!AP986&lt;&gt;"",'（別紙１）原油換算シート【計画用】'!AP986,"")</f>
        <v>6.1799999999999995E-4</v>
      </c>
      <c r="AQ986" s="1" t="str">
        <f>+IF('（別紙１）原油換算シート【計画用】'!AQ986&lt;&gt;"",'（別紙１）原油換算シート【計画用】'!AQ986,"")</f>
        <v/>
      </c>
    </row>
    <row r="987" spans="39:43">
      <c r="AM987" s="40">
        <f>+IF('（別紙１）原油換算シート【計画用】'!AM987&lt;&gt;"",'（別紙１）原油換算シート【計画用】'!AM987,"")</f>
        <v>973</v>
      </c>
      <c r="AN987" s="40" t="str">
        <f>+IF('（別紙１）原油換算シート【計画用】'!AN987&lt;&gt;"",'（別紙１）原油換算シート【計画用】'!AN987,"")</f>
        <v>A0602</v>
      </c>
      <c r="AO987" s="64" t="str">
        <f>+IF('（別紙１）原油換算シート【計画用】'!AO987&lt;&gt;"",'（別紙１）原油換算シート【計画用】'!AO987,"")</f>
        <v>(株)情熱電力</v>
      </c>
      <c r="AP987" s="65">
        <f>+IF('（別紙１）原油換算シート【計画用】'!AP987&lt;&gt;"",'（別紙１）原油換算シート【計画用】'!AP987,"")</f>
        <v>4.5399999999999998E-4</v>
      </c>
      <c r="AQ987" s="1" t="str">
        <f>+IF('（別紙１）原油換算シート【計画用】'!AQ987&lt;&gt;"",'（別紙１）原油換算シート【計画用】'!AQ987,"")</f>
        <v/>
      </c>
    </row>
    <row r="988" spans="39:43">
      <c r="AM988" s="40">
        <f>+IF('（別紙１）原油換算シート【計画用】'!AM988&lt;&gt;"",'（別紙１）原油換算シート【計画用】'!AM988,"")</f>
        <v>974</v>
      </c>
      <c r="AN988" s="40" t="str">
        <f>+IF('（別紙１）原油換算シート【計画用】'!AN988&lt;&gt;"",'（別紙１）原油換算シート【計画用】'!AN988,"")</f>
        <v>A0603</v>
      </c>
      <c r="AO988" s="64" t="str">
        <f>+IF('（別紙１）原油換算シート【計画用】'!AO988&lt;&gt;"",'（別紙１）原油換算シート【計画用】'!AO988,"")</f>
        <v>バンプーパワートレーディング合同会社メニューA</v>
      </c>
      <c r="AP988" s="65">
        <f>+IF('（別紙１）原油換算シート【計画用】'!AP988&lt;&gt;"",'（別紙１）原油換算シート【計画用】'!AP988,"")</f>
        <v>0</v>
      </c>
      <c r="AQ988" s="1" t="str">
        <f>+IF('（別紙１）原油換算シート【計画用】'!AQ988&lt;&gt;"",'（別紙１）原油換算シート【計画用】'!AQ988,"")</f>
        <v/>
      </c>
    </row>
    <row r="989" spans="39:43">
      <c r="AM989" s="40">
        <f>+IF('（別紙１）原油換算シート【計画用】'!AM989&lt;&gt;"",'（別紙１）原油換算シート【計画用】'!AM989,"")</f>
        <v>975</v>
      </c>
      <c r="AN989" s="40" t="str">
        <f>+IF('（別紙１）原油換算シート【計画用】'!AN989&lt;&gt;"",'（別紙１）原油換算シート【計画用】'!AN989,"")</f>
        <v>A0603</v>
      </c>
      <c r="AO989" s="64" t="str">
        <f>+IF('（別紙１）原油換算シート【計画用】'!AO989&lt;&gt;"",'（別紙１）原油換算シート【計画用】'!AO989,"")</f>
        <v>バンプーパワートレーディング合同会社メニューB(残差)</v>
      </c>
      <c r="AP989" s="65">
        <f>+IF('（別紙１）原油換算シート【計画用】'!AP989&lt;&gt;"",'（別紙１）原油換算シート【計画用】'!AP989,"")</f>
        <v>1.94E-4</v>
      </c>
      <c r="AQ989" s="1" t="str">
        <f>+IF('（別紙１）原油換算シート【計画用】'!AQ989&lt;&gt;"",'（別紙１）原油換算シート【計画用】'!AQ989,"")</f>
        <v/>
      </c>
    </row>
    <row r="990" spans="39:43">
      <c r="AM990" s="40">
        <f>+IF('（別紙１）原油換算シート【計画用】'!AM990&lt;&gt;"",'（別紙１）原油換算シート【計画用】'!AM990,"")</f>
        <v>976</v>
      </c>
      <c r="AN990" s="40" t="str">
        <f>+IF('（別紙１）原油換算シート【計画用】'!AN990&lt;&gt;"",'（別紙１）原油換算シート【計画用】'!AN990,"")</f>
        <v>A0603</v>
      </c>
      <c r="AO990" s="64" t="str">
        <f>+IF('（別紙１）原油換算シート【計画用】'!AO990&lt;&gt;"",'（別紙１）原油換算シート【計画用】'!AO990,"")</f>
        <v>バンプーパワートレーディング合同会社(参考値)事業者全体</v>
      </c>
      <c r="AP990" s="65">
        <f>+IF('（別紙１）原油換算シート【計画用】'!AP990&lt;&gt;"",'（別紙１）原油換算シート【計画用】'!AP990,"")</f>
        <v>1.94E-4</v>
      </c>
      <c r="AQ990" s="1" t="str">
        <f>+IF('（別紙１）原油換算シート【計画用】'!AQ990&lt;&gt;"",'（別紙１）原油換算シート【計画用】'!AQ990,"")</f>
        <v/>
      </c>
    </row>
    <row r="991" spans="39:43">
      <c r="AM991" s="40">
        <f>+IF('（別紙１）原油換算シート【計画用】'!AM991&lt;&gt;"",'（別紙１）原油換算シート【計画用】'!AM991,"")</f>
        <v>977</v>
      </c>
      <c r="AN991" s="40" t="str">
        <f>+IF('（別紙１）原油換算シート【計画用】'!AN991&lt;&gt;"",'（別紙１）原油換算シート【計画用】'!AN991,"")</f>
        <v>A0605</v>
      </c>
      <c r="AO991" s="64" t="str">
        <f>+IF('（別紙１）原油換算シート【計画用】'!AO991&lt;&gt;"",'（別紙１）原油換算シート【計画用】'!AO991,"")</f>
        <v>(株)センカク</v>
      </c>
      <c r="AP991" s="65">
        <f>+IF('（別紙１）原油換算シート【計画用】'!AP991&lt;&gt;"",'（別紙１）原油換算シート【計画用】'!AP991,"")</f>
        <v>6.3699999999999998E-4</v>
      </c>
      <c r="AQ991" s="1" t="str">
        <f>+IF('（別紙１）原油換算シート【計画用】'!AQ991&lt;&gt;"",'（別紙１）原油換算シート【計画用】'!AQ991,"")</f>
        <v/>
      </c>
    </row>
    <row r="992" spans="39:43">
      <c r="AM992" s="40">
        <f>+IF('（別紙１）原油換算シート【計画用】'!AM992&lt;&gt;"",'（別紙１）原油換算シート【計画用】'!AM992,"")</f>
        <v>978</v>
      </c>
      <c r="AN992" s="40" t="str">
        <f>+IF('（別紙１）原油換算シート【計画用】'!AN992&lt;&gt;"",'（別紙１）原油換算シート【計画用】'!AN992,"")</f>
        <v>A0609</v>
      </c>
      <c r="AO992" s="64" t="str">
        <f>+IF('（別紙１）原油換算シート【計画用】'!AO992&lt;&gt;"",'（別紙１）原油換算シート【計画用】'!AO992,"")</f>
        <v>(株)ミナサポ</v>
      </c>
      <c r="AP992" s="65">
        <f>+IF('（別紙１）原油換算シート【計画用】'!AP992&lt;&gt;"",'（別紙１）原油換算シート【計画用】'!AP992,"")</f>
        <v>5.0100000000000003E-4</v>
      </c>
      <c r="AQ992" s="1" t="str">
        <f>+IF('（別紙１）原油換算シート【計画用】'!AQ992&lt;&gt;"",'（別紙１）原油換算シート【計画用】'!AQ992,"")</f>
        <v/>
      </c>
    </row>
    <row r="993" spans="39:43">
      <c r="AM993" s="40">
        <f>+IF('（別紙１）原油換算シート【計画用】'!AM993&lt;&gt;"",'（別紙１）原油換算シート【計画用】'!AM993,"")</f>
        <v>979</v>
      </c>
      <c r="AN993" s="40" t="str">
        <f>+IF('（別紙１）原油換算シート【計画用】'!AN993&lt;&gt;"",'（別紙１）原油換算シート【計画用】'!AN993,"")</f>
        <v>A0610</v>
      </c>
      <c r="AO993" s="64" t="str">
        <f>+IF('（別紙１）原油換算シート【計画用】'!AO993&lt;&gt;"",'（別紙１）原油換算シート【計画用】'!AO993,"")</f>
        <v>唐津電力(株)</v>
      </c>
      <c r="AP993" s="65">
        <f>+IF('（別紙１）原油換算シート【計画用】'!AP993&lt;&gt;"",'（別紙１）原油換算シート【計画用】'!AP993,"")</f>
        <v>4.26E-4</v>
      </c>
      <c r="AQ993" s="1" t="str">
        <f>+IF('（別紙１）原油換算シート【計画用】'!AQ993&lt;&gt;"",'（別紙１）原油換算シート【計画用】'!AQ993,"")</f>
        <v/>
      </c>
    </row>
    <row r="994" spans="39:43">
      <c r="AM994" s="40">
        <f>+IF('（別紙１）原油換算シート【計画用】'!AM994&lt;&gt;"",'（別紙１）原油換算シート【計画用】'!AM994,"")</f>
        <v>980</v>
      </c>
      <c r="AN994" s="40" t="str">
        <f>+IF('（別紙１）原油換算シート【計画用】'!AN994&lt;&gt;"",'（別紙１）原油換算シート【計画用】'!AN994,"")</f>
        <v>A0611</v>
      </c>
      <c r="AO994" s="64" t="str">
        <f>+IF('（別紙１）原油換算シート【計画用】'!AO994&lt;&gt;"",'（別紙１）原油換算シート【計画用】'!AO994,"")</f>
        <v>RE100電力(株)メニューA</v>
      </c>
      <c r="AP994" s="65">
        <f>+IF('（別紙１）原油換算シート【計画用】'!AP994&lt;&gt;"",'（別紙１）原油換算シート【計画用】'!AP994,"")</f>
        <v>0</v>
      </c>
      <c r="AQ994" s="1" t="str">
        <f>+IF('（別紙１）原油換算シート【計画用】'!AQ994&lt;&gt;"",'（別紙１）原油換算シート【計画用】'!AQ994,"")</f>
        <v/>
      </c>
    </row>
    <row r="995" spans="39:43">
      <c r="AM995" s="40">
        <f>+IF('（別紙１）原油換算シート【計画用】'!AM995&lt;&gt;"",'（別紙１）原油換算シート【計画用】'!AM995,"")</f>
        <v>981</v>
      </c>
      <c r="AN995" s="40" t="str">
        <f>+IF('（別紙１）原油換算シート【計画用】'!AN995&lt;&gt;"",'（別紙１）原油換算シート【計画用】'!AN995,"")</f>
        <v>A0611</v>
      </c>
      <c r="AO995" s="64" t="str">
        <f>+IF('（別紙１）原油換算シート【計画用】'!AO995&lt;&gt;"",'（別紙１）原油換算シート【計画用】'!AO995,"")</f>
        <v>RE100電力(株)メニューB</v>
      </c>
      <c r="AP995" s="65">
        <f>+IF('（別紙１）原油換算シート【計画用】'!AP995&lt;&gt;"",'（別紙１）原油換算シート【計画用】'!AP995,"")</f>
        <v>1.64E-4</v>
      </c>
      <c r="AQ995" s="1" t="str">
        <f>+IF('（別紙１）原油換算シート【計画用】'!AQ995&lt;&gt;"",'（別紙１）原油換算シート【計画用】'!AQ995,"")</f>
        <v/>
      </c>
    </row>
    <row r="996" spans="39:43">
      <c r="AM996" s="40">
        <f>+IF('（別紙１）原油換算シート【計画用】'!AM996&lt;&gt;"",'（別紙１）原油換算シート【計画用】'!AM996,"")</f>
        <v>982</v>
      </c>
      <c r="AN996" s="40" t="str">
        <f>+IF('（別紙１）原油換算シート【計画用】'!AN996&lt;&gt;"",'（別紙１）原油換算シート【計画用】'!AN996,"")</f>
        <v>A0611</v>
      </c>
      <c r="AO996" s="64" t="str">
        <f>+IF('（別紙１）原油換算シート【計画用】'!AO996&lt;&gt;"",'（別紙１）原油換算シート【計画用】'!AO996,"")</f>
        <v>RE100電力(株)メニューC</v>
      </c>
      <c r="AP996" s="65">
        <f>+IF('（別紙１）原油換算シート【計画用】'!AP996&lt;&gt;"",'（別紙１）原油換算シート【計画用】'!AP996,"")</f>
        <v>2.7399999999999999E-4</v>
      </c>
      <c r="AQ996" s="1" t="str">
        <f>+IF('（別紙１）原油換算シート【計画用】'!AQ996&lt;&gt;"",'（別紙１）原油換算シート【計画用】'!AQ996,"")</f>
        <v/>
      </c>
    </row>
    <row r="997" spans="39:43">
      <c r="AM997" s="40">
        <f>+IF('（別紙１）原油換算シート【計画用】'!AM997&lt;&gt;"",'（別紙１）原油換算シート【計画用】'!AM997,"")</f>
        <v>983</v>
      </c>
      <c r="AN997" s="40" t="str">
        <f>+IF('（別紙１）原油換算シート【計画用】'!AN997&lt;&gt;"",'（別紙１）原油換算シート【計画用】'!AN997,"")</f>
        <v>A0611</v>
      </c>
      <c r="AO997" s="64" t="str">
        <f>+IF('（別紙１）原油換算シート【計画用】'!AO997&lt;&gt;"",'（別紙１）原油換算シート【計画用】'!AO997,"")</f>
        <v>RE100電力(株)メニューD</v>
      </c>
      <c r="AP997" s="65">
        <f>+IF('（別紙１）原油換算シート【計画用】'!AP997&lt;&gt;"",'（別紙１）原油換算シート【計画用】'!AP997,"")</f>
        <v>2.9500000000000001E-4</v>
      </c>
      <c r="AQ997" s="1" t="str">
        <f>+IF('（別紙１）原油換算シート【計画用】'!AQ997&lt;&gt;"",'（別紙１）原油換算シート【計画用】'!AQ997,"")</f>
        <v/>
      </c>
    </row>
    <row r="998" spans="39:43">
      <c r="AM998" s="40">
        <f>+IF('（別紙１）原油換算シート【計画用】'!AM998&lt;&gt;"",'（別紙１）原油換算シート【計画用】'!AM998,"")</f>
        <v>984</v>
      </c>
      <c r="AN998" s="40" t="str">
        <f>+IF('（別紙１）原油換算シート【計画用】'!AN998&lt;&gt;"",'（別紙１）原油換算シート【計画用】'!AN998,"")</f>
        <v>A0611</v>
      </c>
      <c r="AO998" s="64" t="str">
        <f>+IF('（別紙１）原油換算シート【計画用】'!AO998&lt;&gt;"",'（別紙１）原油換算シート【計画用】'!AO998,"")</f>
        <v>RE100電力(株)メニューE(残差)</v>
      </c>
      <c r="AP998" s="65">
        <f>+IF('（別紙１）原油換算シート【計画用】'!AP998&lt;&gt;"",'（別紙１）原油換算シート【計画用】'!AP998,"")</f>
        <v>4.8799999999999999E-4</v>
      </c>
      <c r="AQ998" s="1" t="str">
        <f>+IF('（別紙１）原油換算シート【計画用】'!AQ998&lt;&gt;"",'（別紙１）原油換算シート【計画用】'!AQ998,"")</f>
        <v/>
      </c>
    </row>
    <row r="999" spans="39:43">
      <c r="AM999" s="40">
        <f>+IF('（別紙１）原油換算シート【計画用】'!AM999&lt;&gt;"",'（別紙１）原油換算シート【計画用】'!AM999,"")</f>
        <v>985</v>
      </c>
      <c r="AN999" s="40" t="str">
        <f>+IF('（別紙１）原油換算シート【計画用】'!AN999&lt;&gt;"",'（別紙１）原油換算シート【計画用】'!AN999,"")</f>
        <v>A0611</v>
      </c>
      <c r="AO999" s="64" t="str">
        <f>+IF('（別紙１）原油換算シート【計画用】'!AO999&lt;&gt;"",'（別紙１）原油換算シート【計画用】'!AO999,"")</f>
        <v>RE100電力(株)(参考値)事業者全体</v>
      </c>
      <c r="AP999" s="65">
        <f>+IF('（別紙１）原油換算シート【計画用】'!AP999&lt;&gt;"",'（別紙１）原油換算シート【計画用】'!AP999,"")</f>
        <v>3.48E-4</v>
      </c>
      <c r="AQ999" s="1" t="str">
        <f>+IF('（別紙１）原油換算シート【計画用】'!AQ999&lt;&gt;"",'（別紙１）原油換算シート【計画用】'!AQ999,"")</f>
        <v/>
      </c>
    </row>
    <row r="1000" spans="39:43">
      <c r="AM1000" s="40">
        <f>+IF('（別紙１）原油換算シート【計画用】'!AM1000&lt;&gt;"",'（別紙１）原油換算シート【計画用】'!AM1000,"")</f>
        <v>986</v>
      </c>
      <c r="AN1000" s="40" t="str">
        <f>+IF('（別紙１）原油換算シート【計画用】'!AN1000&lt;&gt;"",'（別紙１）原油換算シート【計画用】'!AN1000,"")</f>
        <v>A0612</v>
      </c>
      <c r="AO1000" s="64" t="str">
        <f>+IF('（別紙１）原油換算シート【計画用】'!AO1000&lt;&gt;"",'（別紙１）原油換算シート【計画用】'!AO1000,"")</f>
        <v>日本エネルギーファーム(株)</v>
      </c>
      <c r="AP1000" s="65">
        <f>+IF('（別紙１）原油換算シート【計画用】'!AP1000&lt;&gt;"",'（別紙１）原油換算シート【計画用】'!AP1000,"")</f>
        <v>5.9000000000000003E-4</v>
      </c>
      <c r="AQ1000" s="1" t="str">
        <f>+IF('（別紙１）原油換算シート【計画用】'!AQ1000&lt;&gt;"",'（別紙１）原油換算シート【計画用】'!AQ1000,"")</f>
        <v/>
      </c>
    </row>
    <row r="1001" spans="39:43">
      <c r="AM1001" s="40">
        <f>+IF('（別紙１）原油換算シート【計画用】'!AM1001&lt;&gt;"",'（別紙１）原油換算シート【計画用】'!AM1001,"")</f>
        <v>987</v>
      </c>
      <c r="AN1001" s="40" t="str">
        <f>+IF('（別紙１）原油換算シート【計画用】'!AN1001&lt;&gt;"",'（別紙１）原油換算シート【計画用】'!AN1001,"")</f>
        <v>A0615</v>
      </c>
      <c r="AO1001" s="64" t="str">
        <f>+IF('（別紙１）原油換算シート【計画用】'!AO1001&lt;&gt;"",'（別紙１）原油換算シート【計画用】'!AO1001,"")</f>
        <v>(株)イーネットワーク</v>
      </c>
      <c r="AP1001" s="65">
        <f>+IF('（別紙１）原油換算シート【計画用】'!AP1001&lt;&gt;"",'（別紙１）原油換算シート【計画用】'!AP1001,"")</f>
        <v>3.86E-4</v>
      </c>
      <c r="AQ1001" s="1" t="str">
        <f>+IF('（別紙１）原油換算シート【計画用】'!AQ1001&lt;&gt;"",'（別紙１）原油換算シート【計画用】'!AQ1001,"")</f>
        <v/>
      </c>
    </row>
    <row r="1002" spans="39:43">
      <c r="AM1002" s="40">
        <f>+IF('（別紙１）原油換算シート【計画用】'!AM1002&lt;&gt;"",'（別紙１）原油換算シート【計画用】'!AM1002,"")</f>
        <v>988</v>
      </c>
      <c r="AN1002" s="40" t="str">
        <f>+IF('（別紙１）原油換算シート【計画用】'!AN1002&lt;&gt;"",'（別紙１）原油換算シート【計画用】'!AN1002,"")</f>
        <v>A0617</v>
      </c>
      <c r="AO1002" s="64" t="str">
        <f>+IF('（別紙１）原油換算シート【計画用】'!AO1002&lt;&gt;"",'（別紙１）原油換算シート【計画用】'!AO1002,"")</f>
        <v>スマートエコエナジー(株)メニューA</v>
      </c>
      <c r="AP1002" s="65">
        <f>+IF('（別紙１）原油換算シート【計画用】'!AP1002&lt;&gt;"",'（別紙１）原油換算シート【計画用】'!AP1002,"")</f>
        <v>0</v>
      </c>
      <c r="AQ1002" s="1" t="str">
        <f>+IF('（別紙１）原油換算シート【計画用】'!AQ1002&lt;&gt;"",'（別紙１）原油換算シート【計画用】'!AQ1002,"")</f>
        <v/>
      </c>
    </row>
    <row r="1003" spans="39:43">
      <c r="AM1003" s="40">
        <f>+IF('（別紙１）原油換算シート【計画用】'!AM1003&lt;&gt;"",'（別紙１）原油換算シート【計画用】'!AM1003,"")</f>
        <v>989</v>
      </c>
      <c r="AN1003" s="40" t="str">
        <f>+IF('（別紙１）原油換算シート【計画用】'!AN1003&lt;&gt;"",'（別紙１）原油換算シート【計画用】'!AN1003,"")</f>
        <v>A0617</v>
      </c>
      <c r="AO1003" s="64" t="str">
        <f>+IF('（別紙１）原油換算シート【計画用】'!AO1003&lt;&gt;"",'（別紙１）原油換算シート【計画用】'!AO1003,"")</f>
        <v>スマートエコエナジー(株)メニューB</v>
      </c>
      <c r="AP1003" s="65">
        <f>+IF('（別紙１）原油換算シート【計画用】'!AP1003&lt;&gt;"",'（別紙１）原油換算シート【計画用】'!AP1003,"")</f>
        <v>0</v>
      </c>
      <c r="AQ1003" s="1" t="str">
        <f>+IF('（別紙１）原油換算シート【計画用】'!AQ1003&lt;&gt;"",'（別紙１）原油換算シート【計画用】'!AQ1003,"")</f>
        <v/>
      </c>
    </row>
    <row r="1004" spans="39:43">
      <c r="AM1004" s="40">
        <f>+IF('（別紙１）原油換算シート【計画用】'!AM1004&lt;&gt;"",'（別紙１）原油換算シート【計画用】'!AM1004,"")</f>
        <v>990</v>
      </c>
      <c r="AN1004" s="40" t="str">
        <f>+IF('（別紙１）原油換算シート【計画用】'!AN1004&lt;&gt;"",'（別紙１）原油換算シート【計画用】'!AN1004,"")</f>
        <v>A0617</v>
      </c>
      <c r="AO1004" s="64" t="str">
        <f>+IF('（別紙１）原油換算シート【計画用】'!AO1004&lt;&gt;"",'（別紙１）原油換算シート【計画用】'!AO1004,"")</f>
        <v>スマートエコエナジー(株)メニューC</v>
      </c>
      <c r="AP1004" s="65">
        <f>+IF('（別紙１）原油換算シート【計画用】'!AP1004&lt;&gt;"",'（別紙１）原油換算シート【計画用】'!AP1004,"")</f>
        <v>3.7800000000000003E-4</v>
      </c>
      <c r="AQ1004" s="1" t="str">
        <f>+IF('（別紙１）原油換算シート【計画用】'!AQ1004&lt;&gt;"",'（別紙１）原油換算シート【計画用】'!AQ1004,"")</f>
        <v/>
      </c>
    </row>
    <row r="1005" spans="39:43">
      <c r="AM1005" s="40">
        <f>+IF('（別紙１）原油換算シート【計画用】'!AM1005&lt;&gt;"",'（別紙１）原油換算シート【計画用】'!AM1005,"")</f>
        <v>991</v>
      </c>
      <c r="AN1005" s="40" t="str">
        <f>+IF('（別紙１）原油換算シート【計画用】'!AN1005&lt;&gt;"",'（別紙１）原油換算シート【計画用】'!AN1005,"")</f>
        <v>A0617</v>
      </c>
      <c r="AO1005" s="64" t="str">
        <f>+IF('（別紙１）原油換算シート【計画用】'!AO1005&lt;&gt;"",'（別紙１）原油換算シート【計画用】'!AO1005,"")</f>
        <v>スマートエコエナジー(株)メニューD</v>
      </c>
      <c r="AP1005" s="65">
        <f>+IF('（別紙１）原油換算シート【計画用】'!AP1005&lt;&gt;"",'（別紙１）原油換算シート【計画用】'!AP1005,"")</f>
        <v>3.8699999999999997E-4</v>
      </c>
      <c r="AQ1005" s="1" t="str">
        <f>+IF('（別紙１）原油換算シート【計画用】'!AQ1005&lt;&gt;"",'（別紙１）原油換算シート【計画用】'!AQ1005,"")</f>
        <v/>
      </c>
    </row>
    <row r="1006" spans="39:43">
      <c r="AM1006" s="40">
        <f>+IF('（別紙１）原油換算シート【計画用】'!AM1006&lt;&gt;"",'（別紙１）原油換算シート【計画用】'!AM1006,"")</f>
        <v>992</v>
      </c>
      <c r="AN1006" s="40" t="str">
        <f>+IF('（別紙１）原油換算シート【計画用】'!AN1006&lt;&gt;"",'（別紙１）原油換算シート【計画用】'!AN1006,"")</f>
        <v>A0617</v>
      </c>
      <c r="AO1006" s="64" t="str">
        <f>+IF('（別紙１）原油換算シート【計画用】'!AO1006&lt;&gt;"",'（別紙１）原油換算シート【計画用】'!AO1006,"")</f>
        <v>スマートエコエナジー(株)メニューE</v>
      </c>
      <c r="AP1006" s="65">
        <f>+IF('（別紙１）原油換算シート【計画用】'!AP1006&lt;&gt;"",'（別紙１）原油換算シート【計画用】'!AP1006,"")</f>
        <v>3.8699999999999997E-4</v>
      </c>
      <c r="AQ1006" s="1" t="str">
        <f>+IF('（別紙１）原油換算シート【計画用】'!AQ1006&lt;&gt;"",'（別紙１）原油換算シート【計画用】'!AQ1006,"")</f>
        <v/>
      </c>
    </row>
    <row r="1007" spans="39:43">
      <c r="AM1007" s="40">
        <f>+IF('（別紙１）原油換算シート【計画用】'!AM1007&lt;&gt;"",'（別紙１）原油換算シート【計画用】'!AM1007,"")</f>
        <v>993</v>
      </c>
      <c r="AN1007" s="40" t="str">
        <f>+IF('（別紙１）原油換算シート【計画用】'!AN1007&lt;&gt;"",'（別紙１）原油換算シート【計画用】'!AN1007,"")</f>
        <v>A0617</v>
      </c>
      <c r="AO1007" s="64" t="str">
        <f>+IF('（別紙１）原油換算シート【計画用】'!AO1007&lt;&gt;"",'（別紙１）原油換算シート【計画用】'!AO1007,"")</f>
        <v>スマートエコエナジー(株)メニューF</v>
      </c>
      <c r="AP1007" s="65">
        <f>+IF('（別紙１）原油換算シート【計画用】'!AP1007&lt;&gt;"",'（別紙１）原油換算シート【計画用】'!AP1007,"")</f>
        <v>4.0299999999999998E-4</v>
      </c>
      <c r="AQ1007" s="1" t="str">
        <f>+IF('（別紙１）原油換算シート【計画用】'!AQ1007&lt;&gt;"",'（別紙１）原油換算シート【計画用】'!AQ1007,"")</f>
        <v/>
      </c>
    </row>
    <row r="1008" spans="39:43">
      <c r="AM1008" s="40">
        <f>+IF('（別紙１）原油換算シート【計画用】'!AM1008&lt;&gt;"",'（別紙１）原油換算シート【計画用】'!AM1008,"")</f>
        <v>994</v>
      </c>
      <c r="AN1008" s="40" t="str">
        <f>+IF('（別紙１）原油換算シート【計画用】'!AN1008&lt;&gt;"",'（別紙１）原油換算シート【計画用】'!AN1008,"")</f>
        <v>A0617</v>
      </c>
      <c r="AO1008" s="64" t="str">
        <f>+IF('（別紙１）原油換算シート【計画用】'!AO1008&lt;&gt;"",'（別紙１）原油換算シート【計画用】'!AO1008,"")</f>
        <v>スマートエコエナジー(株)(参考値)事業者全体</v>
      </c>
      <c r="AP1008" s="65">
        <f>+IF('（別紙１）原油換算シート【計画用】'!AP1008&lt;&gt;"",'（別紙１）原油換算シート【計画用】'!AP1008,"")</f>
        <v>3.5100000000000002E-4</v>
      </c>
      <c r="AQ1008" s="1" t="str">
        <f>+IF('（別紙１）原油換算シート【計画用】'!AQ1008&lt;&gt;"",'（別紙１）原油換算シート【計画用】'!AQ1008,"")</f>
        <v/>
      </c>
    </row>
    <row r="1009" spans="39:43">
      <c r="AM1009" s="40">
        <f>+IF('（別紙１）原油換算シート【計画用】'!AM1009&lt;&gt;"",'（別紙１）原油換算シート【計画用】'!AM1009,"")</f>
        <v>995</v>
      </c>
      <c r="AN1009" s="40" t="str">
        <f>+IF('（別紙１）原油換算シート【計画用】'!AN1009&lt;&gt;"",'（別紙１）原油換算シート【計画用】'!AN1009,"")</f>
        <v>A0620</v>
      </c>
      <c r="AO1009" s="64" t="str">
        <f>+IF('（別紙１）原油換算シート【計画用】'!AO1009&lt;&gt;"",'（別紙１）原油換算シート【計画用】'!AO1009,"")</f>
        <v>(株)LENETS</v>
      </c>
      <c r="AP1009" s="65">
        <f>+IF('（別紙１）原油換算シート【計画用】'!AP1009&lt;&gt;"",'（別紙１）原油換算シート【計画用】'!AP1009,"")</f>
        <v>6.29E-4</v>
      </c>
      <c r="AQ1009" s="1" t="str">
        <f>+IF('（別紙１）原油換算シート【計画用】'!AQ1009&lt;&gt;"",'（別紙１）原油換算シート【計画用】'!AQ1009,"")</f>
        <v/>
      </c>
    </row>
    <row r="1010" spans="39:43">
      <c r="AM1010" s="40">
        <f>+IF('（別紙１）原油換算シート【計画用】'!AM1010&lt;&gt;"",'（別紙１）原油換算シート【計画用】'!AM1010,"")</f>
        <v>996</v>
      </c>
      <c r="AN1010" s="40" t="str">
        <f>+IF('（別紙１）原油換算シート【計画用】'!AN1010&lt;&gt;"",'（別紙１）原油換算シート【計画用】'!AN1010,"")</f>
        <v>A0622</v>
      </c>
      <c r="AO1010" s="64" t="str">
        <f>+IF('（別紙１）原油換算シート【計画用】'!AO1010&lt;&gt;"",'（別紙１）原油換算シート【計画用】'!AO1010,"")</f>
        <v>アイエスジー(株)</v>
      </c>
      <c r="AP1010" s="65">
        <f>+IF('（別紙１）原油換算シート【計画用】'!AP1010&lt;&gt;"",'（別紙１）原油換算シート【計画用】'!AP1010,"")</f>
        <v>1.6100000000000001E-4</v>
      </c>
      <c r="AQ1010" s="1" t="str">
        <f>+IF('（別紙１）原油換算シート【計画用】'!AQ1010&lt;&gt;"",'（別紙１）原油換算シート【計画用】'!AQ1010,"")</f>
        <v/>
      </c>
    </row>
    <row r="1011" spans="39:43">
      <c r="AM1011" s="40">
        <f>+IF('（別紙１）原油換算シート【計画用】'!AM1011&lt;&gt;"",'（別紙１）原油換算シート【計画用】'!AM1011,"")</f>
        <v>997</v>
      </c>
      <c r="AN1011" s="40" t="str">
        <f>+IF('（別紙１）原油換算シート【計画用】'!AN1011&lt;&gt;"",'（別紙１）原油換算シート【計画用】'!AN1011,"")</f>
        <v>A0624</v>
      </c>
      <c r="AO1011" s="64" t="str">
        <f>+IF('（別紙１）原油換算シート【計画用】'!AO1011&lt;&gt;"",'（別紙１）原油換算シート【計画用】'!AO1011,"")</f>
        <v>(株)エネクルメニューA</v>
      </c>
      <c r="AP1011" s="65">
        <f>+IF('（別紙１）原油換算シート【計画用】'!AP1011&lt;&gt;"",'（別紙１）原油換算シート【計画用】'!AP1011,"")</f>
        <v>0</v>
      </c>
      <c r="AQ1011" s="1" t="str">
        <f>+IF('（別紙１）原油換算シート【計画用】'!AQ1011&lt;&gt;"",'（別紙１）原油換算シート【計画用】'!AQ1011,"")</f>
        <v/>
      </c>
    </row>
    <row r="1012" spans="39:43">
      <c r="AM1012" s="40">
        <f>+IF('（別紙１）原油換算シート【計画用】'!AM1012&lt;&gt;"",'（別紙１）原油換算シート【計画用】'!AM1012,"")</f>
        <v>998</v>
      </c>
      <c r="AN1012" s="40" t="str">
        <f>+IF('（別紙１）原油換算シート【計画用】'!AN1012&lt;&gt;"",'（別紙１）原油換算シート【計画用】'!AN1012,"")</f>
        <v>A0624</v>
      </c>
      <c r="AO1012" s="64" t="str">
        <f>+IF('（別紙１）原油換算シート【計画用】'!AO1012&lt;&gt;"",'（別紙１）原油換算シート【計画用】'!AO1012,"")</f>
        <v>(株)エネクルメニューB(残差)</v>
      </c>
      <c r="AP1012" s="65">
        <f>+IF('（別紙１）原油換算シート【計画用】'!AP1012&lt;&gt;"",'（別紙１）原油換算シート【計画用】'!AP1012,"")</f>
        <v>4.2000000000000002E-4</v>
      </c>
      <c r="AQ1012" s="1" t="str">
        <f>+IF('（別紙１）原油換算シート【計画用】'!AQ1012&lt;&gt;"",'（別紙１）原油換算シート【計画用】'!AQ1012,"")</f>
        <v/>
      </c>
    </row>
    <row r="1013" spans="39:43">
      <c r="AM1013" s="40">
        <f>+IF('（別紙１）原油換算シート【計画用】'!AM1013&lt;&gt;"",'（別紙１）原油換算シート【計画用】'!AM1013,"")</f>
        <v>999</v>
      </c>
      <c r="AN1013" s="40" t="str">
        <f>+IF('（別紙１）原油換算シート【計画用】'!AN1013&lt;&gt;"",'（別紙１）原油換算シート【計画用】'!AN1013,"")</f>
        <v>A0624</v>
      </c>
      <c r="AO1013" s="64" t="str">
        <f>+IF('（別紙１）原油換算シート【計画用】'!AO1013&lt;&gt;"",'（別紙１）原油換算シート【計画用】'!AO1013,"")</f>
        <v>(株)エネクル(参考値)事業者全体</v>
      </c>
      <c r="AP1013" s="65">
        <f>+IF('（別紙１）原油換算シート【計画用】'!AP1013&lt;&gt;"",'（別紙１）原油換算シート【計画用】'!AP1013,"")</f>
        <v>4.17E-4</v>
      </c>
      <c r="AQ1013" s="1" t="str">
        <f>+IF('（別紙１）原油換算シート【計画用】'!AQ1013&lt;&gt;"",'（別紙１）原油換算シート【計画用】'!AQ1013,"")</f>
        <v/>
      </c>
    </row>
    <row r="1014" spans="39:43">
      <c r="AM1014" s="40">
        <f>+IF('（別紙１）原油換算シート【計画用】'!AM1014&lt;&gt;"",'（別紙１）原油換算シート【計画用】'!AM1014,"")</f>
        <v>1000</v>
      </c>
      <c r="AN1014" s="40" t="str">
        <f>+IF('（別紙１）原油換算シート【計画用】'!AN1014&lt;&gt;"",'（別紙１）原油換算シート【計画用】'!AN1014,"")</f>
        <v>A0627</v>
      </c>
      <c r="AO1014" s="64" t="str">
        <f>+IF('（別紙１）原油換算シート【計画用】'!AO1014&lt;&gt;"",'（別紙１）原油換算シート【計画用】'!AO1014,"")</f>
        <v>フィンテックラボ協同組合</v>
      </c>
      <c r="AP1014" s="65">
        <f>+IF('（別紙１）原油換算シート【計画用】'!AP1014&lt;&gt;"",'（別紙１）原油換算シート【計画用】'!AP1014,"")</f>
        <v>8.0800000000000002E-4</v>
      </c>
      <c r="AQ1014" s="1" t="str">
        <f>+IF('（別紙１）原油換算シート【計画用】'!AQ1014&lt;&gt;"",'（別紙１）原油換算シート【計画用】'!AQ1014,"")</f>
        <v/>
      </c>
    </row>
    <row r="1015" spans="39:43">
      <c r="AM1015" s="40">
        <f>+IF('（別紙１）原油換算シート【計画用】'!AM1015&lt;&gt;"",'（別紙１）原油換算シート【計画用】'!AM1015,"")</f>
        <v>1001</v>
      </c>
      <c r="AN1015" s="40" t="str">
        <f>+IF('（別紙１）原油換算シート【計画用】'!AN1015&lt;&gt;"",'（別紙１）原油換算シート【計画用】'!AN1015,"")</f>
        <v>A0629</v>
      </c>
      <c r="AO1015" s="64" t="str">
        <f>+IF('（別紙１）原油換算シート【計画用】'!AO1015&lt;&gt;"",'（別紙１）原油換算シート【計画用】'!AO1015,"")</f>
        <v>新電力新潟(株)</v>
      </c>
      <c r="AP1015" s="65">
        <f>+IF('（別紙１）原油換算シート【計画用】'!AP1015&lt;&gt;"",'（別紙１）原油換算シート【計画用】'!AP1015,"")</f>
        <v>5.9000000000000003E-4</v>
      </c>
      <c r="AQ1015" s="1" t="str">
        <f>+IF('（別紙１）原油換算シート【計画用】'!AQ1015&lt;&gt;"",'（別紙１）原油換算シート【計画用】'!AQ1015,"")</f>
        <v/>
      </c>
    </row>
    <row r="1016" spans="39:43">
      <c r="AM1016" s="40">
        <f>+IF('（別紙１）原油換算シート【計画用】'!AM1016&lt;&gt;"",'（別紙１）原油換算シート【計画用】'!AM1016,"")</f>
        <v>1002</v>
      </c>
      <c r="AN1016" s="40" t="str">
        <f>+IF('（別紙１）原油換算シート【計画用】'!AN1016&lt;&gt;"",'（別紙１）原油換算シート【計画用】'!AN1016,"")</f>
        <v>A0630</v>
      </c>
      <c r="AO1016" s="64" t="str">
        <f>+IF('（別紙１）原油換算シート【計画用】'!AO1016&lt;&gt;"",'（別紙１）原油換算シート【計画用】'!AO1016,"")</f>
        <v>(株)タケエイでんきメニューA</v>
      </c>
      <c r="AP1016" s="65">
        <f>+IF('（別紙１）原油換算シート【計画用】'!AP1016&lt;&gt;"",'（別紙１）原油換算シート【計画用】'!AP1016,"")</f>
        <v>0</v>
      </c>
      <c r="AQ1016" s="1" t="str">
        <f>+IF('（別紙１）原油換算シート【計画用】'!AQ1016&lt;&gt;"",'（別紙１）原油換算シート【計画用】'!AQ1016,"")</f>
        <v/>
      </c>
    </row>
    <row r="1017" spans="39:43">
      <c r="AM1017" s="40">
        <f>+IF('（別紙１）原油換算シート【計画用】'!AM1017&lt;&gt;"",'（別紙１）原油換算シート【計画用】'!AM1017,"")</f>
        <v>1003</v>
      </c>
      <c r="AN1017" s="40" t="str">
        <f>+IF('（別紙１）原油換算シート【計画用】'!AN1017&lt;&gt;"",'（別紙１）原油換算シート【計画用】'!AN1017,"")</f>
        <v>A0630</v>
      </c>
      <c r="AO1017" s="64" t="str">
        <f>+IF('（別紙１）原油換算シート【計画用】'!AO1017&lt;&gt;"",'（別紙１）原油換算シート【計画用】'!AO1017,"")</f>
        <v>(株)タケエイでんきメニューB</v>
      </c>
      <c r="AP1017" s="65">
        <f>+IF('（別紙１）原油換算シート【計画用】'!AP1017&lt;&gt;"",'（別紙１）原油換算シート【計画用】'!AP1017,"")</f>
        <v>0</v>
      </c>
      <c r="AQ1017" s="1" t="str">
        <f>+IF('（別紙１）原油換算シート【計画用】'!AQ1017&lt;&gt;"",'（別紙１）原油換算シート【計画用】'!AQ1017,"")</f>
        <v/>
      </c>
    </row>
    <row r="1018" spans="39:43">
      <c r="AM1018" s="40">
        <f>+IF('（別紙１）原油換算シート【計画用】'!AM1018&lt;&gt;"",'（別紙１）原油換算シート【計画用】'!AM1018,"")</f>
        <v>1004</v>
      </c>
      <c r="AN1018" s="40" t="str">
        <f>+IF('（別紙１）原油換算シート【計画用】'!AN1018&lt;&gt;"",'（別紙１）原油換算シート【計画用】'!AN1018,"")</f>
        <v>A0630</v>
      </c>
      <c r="AO1018" s="64" t="str">
        <f>+IF('（別紙１）原油換算シート【計画用】'!AO1018&lt;&gt;"",'（別紙１）原油換算シート【計画用】'!AO1018,"")</f>
        <v>(株)タケエイでんきメニューC(残差)</v>
      </c>
      <c r="AP1018" s="65">
        <f>+IF('（別紙１）原油換算シート【計画用】'!AP1018&lt;&gt;"",'（別紙１）原油換算シート【計画用】'!AP1018,"")</f>
        <v>3.2000000000000003E-4</v>
      </c>
      <c r="AQ1018" s="1" t="str">
        <f>+IF('（別紙１）原油換算シート【計画用】'!AQ1018&lt;&gt;"",'（別紙１）原油換算シート【計画用】'!AQ1018,"")</f>
        <v/>
      </c>
    </row>
    <row r="1019" spans="39:43">
      <c r="AM1019" s="40">
        <f>+IF('（別紙１）原油換算シート【計画用】'!AM1019&lt;&gt;"",'（別紙１）原油換算シート【計画用】'!AM1019,"")</f>
        <v>1005</v>
      </c>
      <c r="AN1019" s="40" t="str">
        <f>+IF('（別紙１）原油換算シート【計画用】'!AN1019&lt;&gt;"",'（別紙１）原油換算シート【計画用】'!AN1019,"")</f>
        <v>A0630</v>
      </c>
      <c r="AO1019" s="64" t="str">
        <f>+IF('（別紙１）原油換算シート【計画用】'!AO1019&lt;&gt;"",'（別紙１）原油換算シート【計画用】'!AO1019,"")</f>
        <v>(株)タケエイでんき(参考値)事業者全体</v>
      </c>
      <c r="AP1019" s="65">
        <f>+IF('（別紙１）原油換算シート【計画用】'!AP1019&lt;&gt;"",'（別紙１）原油換算シート【計画用】'!AP1019,"")</f>
        <v>6.6000000000000005E-5</v>
      </c>
      <c r="AQ1019" s="1" t="str">
        <f>+IF('（別紙１）原油換算シート【計画用】'!AQ1019&lt;&gt;"",'（別紙１）原油換算シート【計画用】'!AQ1019,"")</f>
        <v/>
      </c>
    </row>
    <row r="1020" spans="39:43">
      <c r="AM1020" s="40">
        <f>+IF('（別紙１）原油換算シート【計画用】'!AM1020&lt;&gt;"",'（別紙１）原油換算シート【計画用】'!AM1020,"")</f>
        <v>1006</v>
      </c>
      <c r="AN1020" s="40" t="str">
        <f>+IF('（別紙１）原油換算シート【計画用】'!AN1020&lt;&gt;"",'（別紙１）原油換算シート【計画用】'!AN1020,"")</f>
        <v>A0631</v>
      </c>
      <c r="AO1020" s="64" t="str">
        <f>+IF('（別紙１）原油換算シート【計画用】'!AO1020&lt;&gt;"",'（別紙１）原油換算シート【計画用】'!AO1020,"")</f>
        <v>気仙沼グリーンエナジー(株)メニューA</v>
      </c>
      <c r="AP1020" s="65">
        <f>+IF('（別紙１）原油換算シート【計画用】'!AP1020&lt;&gt;"",'（別紙１）原油換算シート【計画用】'!AP1020,"")</f>
        <v>3.8699999999999997E-4</v>
      </c>
      <c r="AQ1020" s="1" t="str">
        <f>+IF('（別紙１）原油換算シート【計画用】'!AQ1020&lt;&gt;"",'（別紙１）原油換算シート【計画用】'!AQ1020,"")</f>
        <v/>
      </c>
    </row>
    <row r="1021" spans="39:43">
      <c r="AM1021" s="40">
        <f>+IF('（別紙１）原油換算シート【計画用】'!AM1021&lt;&gt;"",'（別紙１）原油換算シート【計画用】'!AM1021,"")</f>
        <v>1007</v>
      </c>
      <c r="AN1021" s="40" t="str">
        <f>+IF('（別紙１）原油換算シート【計画用】'!AN1021&lt;&gt;"",'（別紙１）原油換算シート【計画用】'!AN1021,"")</f>
        <v>A0631</v>
      </c>
      <c r="AO1021" s="64" t="str">
        <f>+IF('（別紙１）原油換算シート【計画用】'!AO1021&lt;&gt;"",'（別紙１）原油換算シート【計画用】'!AO1021,"")</f>
        <v>気仙沼グリーンエナジー(株)メニューB(残差)</v>
      </c>
      <c r="AP1021" s="65">
        <f>+IF('（別紙１）原油換算シート【計画用】'!AP1021&lt;&gt;"",'（別紙１）原油換算シート【計画用】'!AP1021,"")</f>
        <v>4.0900000000000002E-4</v>
      </c>
      <c r="AQ1021" s="1" t="str">
        <f>+IF('（別紙１）原油換算シート【計画用】'!AQ1021&lt;&gt;"",'（別紙１）原油換算シート【計画用】'!AQ1021,"")</f>
        <v/>
      </c>
    </row>
    <row r="1022" spans="39:43">
      <c r="AM1022" s="40">
        <f>+IF('（別紙１）原油換算シート【計画用】'!AM1022&lt;&gt;"",'（別紙１）原油換算シート【計画用】'!AM1022,"")</f>
        <v>1008</v>
      </c>
      <c r="AN1022" s="40" t="str">
        <f>+IF('（別紙１）原油換算シート【計画用】'!AN1022&lt;&gt;"",'（別紙１）原油換算シート【計画用】'!AN1022,"")</f>
        <v>A0631</v>
      </c>
      <c r="AO1022" s="64" t="str">
        <f>+IF('（別紙１）原油換算シート【計画用】'!AO1022&lt;&gt;"",'（別紙１）原油換算シート【計画用】'!AO1022,"")</f>
        <v>気仙沼グリーンエナジー(株)(参考値)事業者全体</v>
      </c>
      <c r="AP1022" s="65">
        <f>+IF('（別紙１）原油換算シート【計画用】'!AP1022&lt;&gt;"",'（別紙１）原油換算シート【計画用】'!AP1022,"")</f>
        <v>4.0299999999999998E-4</v>
      </c>
      <c r="AQ1022" s="1" t="str">
        <f>+IF('（別紙１）原油換算シート【計画用】'!AQ1022&lt;&gt;"",'（別紙１）原油換算シート【計画用】'!AQ1022,"")</f>
        <v/>
      </c>
    </row>
    <row r="1023" spans="39:43">
      <c r="AM1023" s="40">
        <f>+IF('（別紙１）原油換算シート【計画用】'!AM1023&lt;&gt;"",'（別紙１）原油換算シート【計画用】'!AM1023,"")</f>
        <v>1009</v>
      </c>
      <c r="AN1023" s="40" t="str">
        <f>+IF('（別紙１）原油換算シート【計画用】'!AN1023&lt;&gt;"",'（別紙１）原油換算シート【計画用】'!AN1023,"")</f>
        <v>A0632</v>
      </c>
      <c r="AO1023" s="64" t="str">
        <f>+IF('（別紙１）原油換算シート【計画用】'!AO1023&lt;&gt;"",'（別紙１）原油換算シート【計画用】'!AO1023,"")</f>
        <v>(株)ユーラスグリーンエナジーメニューA</v>
      </c>
      <c r="AP1023" s="65">
        <f>+IF('（別紙１）原油換算シート【計画用】'!AP1023&lt;&gt;"",'（別紙１）原油換算シート【計画用】'!AP1023,"")</f>
        <v>0</v>
      </c>
      <c r="AQ1023" s="1" t="str">
        <f>+IF('（別紙１）原油換算シート【計画用】'!AQ1023&lt;&gt;"",'（別紙１）原油換算シート【計画用】'!AQ1023,"")</f>
        <v/>
      </c>
    </row>
    <row r="1024" spans="39:43">
      <c r="AM1024" s="40">
        <f>+IF('（別紙１）原油換算シート【計画用】'!AM1024&lt;&gt;"",'（別紙１）原油換算シート【計画用】'!AM1024,"")</f>
        <v>1010</v>
      </c>
      <c r="AN1024" s="40" t="str">
        <f>+IF('（別紙１）原油換算シート【計画用】'!AN1024&lt;&gt;"",'（別紙１）原油換算シート【計画用】'!AN1024,"")</f>
        <v>A0632</v>
      </c>
      <c r="AO1024" s="64" t="str">
        <f>+IF('（別紙１）原油換算シート【計画用】'!AO1024&lt;&gt;"",'（別紙１）原油換算シート【計画用】'!AO1024,"")</f>
        <v>(株)ユーラスグリーンエナジーメニューB(残差)</v>
      </c>
      <c r="AP1024" s="65">
        <f>+IF('（別紙１）原油換算シート【計画用】'!AP1024&lt;&gt;"",'（別紙１）原油換算シート【計画用】'!AP1024,"")</f>
        <v>6.7500000000000004E-4</v>
      </c>
      <c r="AQ1024" s="1" t="str">
        <f>+IF('（別紙１）原油換算シート【計画用】'!AQ1024&lt;&gt;"",'（別紙１）原油換算シート【計画用】'!AQ1024,"")</f>
        <v/>
      </c>
    </row>
    <row r="1025" spans="39:43">
      <c r="AM1025" s="40">
        <f>+IF('（別紙１）原油換算シート【計画用】'!AM1025&lt;&gt;"",'（別紙１）原油換算シート【計画用】'!AM1025,"")</f>
        <v>1011</v>
      </c>
      <c r="AN1025" s="40" t="str">
        <f>+IF('（別紙１）原油換算シート【計画用】'!AN1025&lt;&gt;"",'（別紙１）原油換算シート【計画用】'!AN1025,"")</f>
        <v>A0632</v>
      </c>
      <c r="AO1025" s="64" t="str">
        <f>+IF('（別紙１）原油換算シート【計画用】'!AO1025&lt;&gt;"",'（別紙１）原油換算シート【計画用】'!AO1025,"")</f>
        <v>(株)ユーラスグリーンエナジー(参考値)事業者全体</v>
      </c>
      <c r="AP1025" s="65">
        <f>+IF('（別紙１）原油換算シート【計画用】'!AP1025&lt;&gt;"",'（別紙１）原油換算シート【計画用】'!AP1025,"")</f>
        <v>3.1999999999999999E-5</v>
      </c>
      <c r="AQ1025" s="1" t="str">
        <f>+IF('（別紙１）原油換算シート【計画用】'!AQ1025&lt;&gt;"",'（別紙１）原油換算シート【計画用】'!AQ1025,"")</f>
        <v/>
      </c>
    </row>
    <row r="1026" spans="39:43">
      <c r="AM1026" s="40">
        <f>+IF('（別紙１）原油換算シート【計画用】'!AM1026&lt;&gt;"",'（別紙１）原油換算シート【計画用】'!AM1026,"")</f>
        <v>1012</v>
      </c>
      <c r="AN1026" s="40" t="str">
        <f>+IF('（別紙１）原油換算シート【計画用】'!AN1026&lt;&gt;"",'（別紙１）原油換算シート【計画用】'!AN1026,"")</f>
        <v>A0639</v>
      </c>
      <c r="AO1026" s="64" t="str">
        <f>+IF('（別紙１）原油換算シート【計画用】'!AO1026&lt;&gt;"",'（別紙１）原油換算シート【計画用】'!AO1026,"")</f>
        <v>酒田天然瓦斯(株)</v>
      </c>
      <c r="AP1026" s="65">
        <f>+IF('（別紙１）原油換算シート【計画用】'!AP1026&lt;&gt;"",'（別紙１）原油換算シート【計画用】'!AP1026,"")</f>
        <v>4.1899999999999999E-4</v>
      </c>
      <c r="AQ1026" s="1" t="str">
        <f>+IF('（別紙１）原油換算シート【計画用】'!AQ1026&lt;&gt;"",'（別紙１）原油換算シート【計画用】'!AQ1026,"")</f>
        <v/>
      </c>
    </row>
    <row r="1027" spans="39:43">
      <c r="AM1027" s="40">
        <f>+IF('（別紙１）原油換算シート【計画用】'!AM1027&lt;&gt;"",'（別紙１）原油換算シート【計画用】'!AM1027,"")</f>
        <v>1013</v>
      </c>
      <c r="AN1027" s="40" t="str">
        <f>+IF('（別紙１）原油換算シート【計画用】'!AN1027&lt;&gt;"",'（別紙１）原油換算シート【計画用】'!AN1027,"")</f>
        <v>A0640</v>
      </c>
      <c r="AO1027" s="64" t="str">
        <f>+IF('（別紙１）原油換算シート【計画用】'!AO1027&lt;&gt;"",'（別紙１）原油換算シート【計画用】'!AO1027,"")</f>
        <v>東亜ガス(株)</v>
      </c>
      <c r="AP1027" s="65">
        <f>+IF('（別紙１）原油換算シート【計画用】'!AP1027&lt;&gt;"",'（別紙１）原油換算シート【計画用】'!AP1027,"")</f>
        <v>6.4400000000000004E-4</v>
      </c>
      <c r="AQ1027" s="1" t="str">
        <f>+IF('（別紙１）原油換算シート【計画用】'!AQ1027&lt;&gt;"",'（別紙１）原油換算シート【計画用】'!AQ1027,"")</f>
        <v/>
      </c>
    </row>
    <row r="1028" spans="39:43">
      <c r="AM1028" s="40">
        <f>+IF('（別紙１）原油換算シート【計画用】'!AM1028&lt;&gt;"",'（別紙１）原油換算シート【計画用】'!AM1028,"")</f>
        <v>1014</v>
      </c>
      <c r="AN1028" s="40" t="str">
        <f>+IF('（別紙１）原油換算シート【計画用】'!AN1028&lt;&gt;"",'（別紙１）原油換算シート【計画用】'!AN1028,"")</f>
        <v>A0641</v>
      </c>
      <c r="AO1028" s="64" t="str">
        <f>+IF('（別紙１）原油換算シート【計画用】'!AO1028&lt;&gt;"",'（別紙１）原油換算シート【計画用】'!AO1028,"")</f>
        <v>(株)三河の山里コミュニティパワーメニューA</v>
      </c>
      <c r="AP1028" s="65">
        <f>+IF('（別紙１）原油換算シート【計画用】'!AP1028&lt;&gt;"",'（別紙１）原油換算シート【計画用】'!AP1028,"")</f>
        <v>0</v>
      </c>
      <c r="AQ1028" s="1" t="str">
        <f>+IF('（別紙１）原油換算シート【計画用】'!AQ1028&lt;&gt;"",'（別紙１）原油換算シート【計画用】'!AQ1028,"")</f>
        <v/>
      </c>
    </row>
    <row r="1029" spans="39:43">
      <c r="AM1029" s="40">
        <f>+IF('（別紙１）原油換算シート【計画用】'!AM1029&lt;&gt;"",'（別紙１）原油換算シート【計画用】'!AM1029,"")</f>
        <v>1015</v>
      </c>
      <c r="AN1029" s="40" t="str">
        <f>+IF('（別紙１）原油換算シート【計画用】'!AN1029&lt;&gt;"",'（別紙１）原油換算シート【計画用】'!AN1029,"")</f>
        <v>A0641</v>
      </c>
      <c r="AO1029" s="64" t="str">
        <f>+IF('（別紙１）原油換算シート【計画用】'!AO1029&lt;&gt;"",'（別紙１）原油換算シート【計画用】'!AO1029,"")</f>
        <v>(株)三河の山里コミュニティパワーメニューB(残差)</v>
      </c>
      <c r="AP1029" s="65">
        <f>+IF('（別紙１）原油換算シート【計画用】'!AP1029&lt;&gt;"",'（別紙１）原油換算シート【計画用】'!AP1029,"")</f>
        <v>4.2200000000000001E-4</v>
      </c>
      <c r="AQ1029" s="1" t="str">
        <f>+IF('（別紙１）原油換算シート【計画用】'!AQ1029&lt;&gt;"",'（別紙１）原油換算シート【計画用】'!AQ1029,"")</f>
        <v>※</v>
      </c>
    </row>
    <row r="1030" spans="39:43">
      <c r="AM1030" s="40">
        <f>+IF('（別紙１）原油換算シート【計画用】'!AM1030&lt;&gt;"",'（別紙１）原油換算シート【計画用】'!AM1030,"")</f>
        <v>1016</v>
      </c>
      <c r="AN1030" s="40" t="str">
        <f>+IF('（別紙１）原油換算シート【計画用】'!AN1030&lt;&gt;"",'（別紙１）原油換算シート【計画用】'!AN1030,"")</f>
        <v>A0641</v>
      </c>
      <c r="AO1030" s="64" t="str">
        <f>+IF('（別紙１）原油換算シート【計画用】'!AO1030&lt;&gt;"",'（別紙１）原油換算シート【計画用】'!AO1030,"")</f>
        <v>(株)三河の山里コミュニティパワー(参考値)事業者全体</v>
      </c>
      <c r="AP1030" s="65">
        <f>+IF('（別紙１）原油換算シート【計画用】'!AP1030&lt;&gt;"",'（別紙１）原油換算シート【計画用】'!AP1030,"")</f>
        <v>7.7999999999999999E-5</v>
      </c>
      <c r="AQ1030" s="1" t="str">
        <f>+IF('（別紙１）原油換算シート【計画用】'!AQ1030&lt;&gt;"",'（別紙１）原油換算シート【計画用】'!AQ1030,"")</f>
        <v/>
      </c>
    </row>
    <row r="1031" spans="39:43">
      <c r="AM1031" s="40">
        <f>+IF('（別紙１）原油換算シート【計画用】'!AM1031&lt;&gt;"",'（別紙１）原油換算シート【計画用】'!AM1031,"")</f>
        <v>1017</v>
      </c>
      <c r="AN1031" s="40" t="str">
        <f>+IF('（別紙１）原油換算シート【計画用】'!AN1031&lt;&gt;"",'（別紙１）原油換算シート【計画用】'!AN1031,"")</f>
        <v>A0642</v>
      </c>
      <c r="AO1031" s="64" t="str">
        <f>+IF('（別紙１）原油換算シート【計画用】'!AO1031&lt;&gt;"",'（別紙１）原油換算シート【計画用】'!AO1031,"")</f>
        <v>新潟スワンエナジー(株)メニューA</v>
      </c>
      <c r="AP1031" s="65">
        <f>+IF('（別紙１）原油換算シート【計画用】'!AP1031&lt;&gt;"",'（別紙１）原油換算シート【計画用】'!AP1031,"")</f>
        <v>0</v>
      </c>
      <c r="AQ1031" s="1" t="str">
        <f>+IF('（別紙１）原油換算シート【計画用】'!AQ1031&lt;&gt;"",'（別紙１）原油換算シート【計画用】'!AQ1031,"")</f>
        <v/>
      </c>
    </row>
    <row r="1032" spans="39:43">
      <c r="AM1032" s="40">
        <f>+IF('（別紙１）原油換算シート【計画用】'!AM1032&lt;&gt;"",'（別紙１）原油換算シート【計画用】'!AM1032,"")</f>
        <v>1018</v>
      </c>
      <c r="AN1032" s="40" t="str">
        <f>+IF('（別紙１）原油換算シート【計画用】'!AN1032&lt;&gt;"",'（別紙１）原油換算シート【計画用】'!AN1032,"")</f>
        <v>A0642</v>
      </c>
      <c r="AO1032" s="64" t="str">
        <f>+IF('（別紙１）原油換算シート【計画用】'!AO1032&lt;&gt;"",'（別紙１）原油換算シート【計画用】'!AO1032,"")</f>
        <v>新潟スワンエナジー(株)メニューB</v>
      </c>
      <c r="AP1032" s="65">
        <f>+IF('（別紙１）原油換算シート【計画用】'!AP1032&lt;&gt;"",'（別紙１）原油換算シート【計画用】'!AP1032,"")</f>
        <v>2.6600000000000001E-4</v>
      </c>
      <c r="AQ1032" s="1" t="str">
        <f>+IF('（別紙１）原油換算シート【計画用】'!AQ1032&lt;&gt;"",'（別紙１）原油換算シート【計画用】'!AQ1032,"")</f>
        <v/>
      </c>
    </row>
    <row r="1033" spans="39:43">
      <c r="AM1033" s="40">
        <f>+IF('（別紙１）原油換算シート【計画用】'!AM1033&lt;&gt;"",'（別紙１）原油換算シート【計画用】'!AM1033,"")</f>
        <v>1019</v>
      </c>
      <c r="AN1033" s="40" t="str">
        <f>+IF('（別紙１）原油換算シート【計画用】'!AN1033&lt;&gt;"",'（別紙１）原油換算シート【計画用】'!AN1033,"")</f>
        <v>A0642</v>
      </c>
      <c r="AO1033" s="64" t="str">
        <f>+IF('（別紙１）原油換算シート【計画用】'!AO1033&lt;&gt;"",'（別紙１）原油換算シート【計画用】'!AO1033,"")</f>
        <v>新潟スワンエナジー(株)メニューC</v>
      </c>
      <c r="AP1033" s="65">
        <f>+IF('（別紙１）原油換算シート【計画用】'!AP1033&lt;&gt;"",'（別紙１）原油換算シート【計画用】'!AP1033,"")</f>
        <v>1.3799999999999999E-4</v>
      </c>
      <c r="AQ1033" s="1" t="str">
        <f>+IF('（別紙１）原油換算シート【計画用】'!AQ1033&lt;&gt;"",'（別紙１）原油換算シート【計画用】'!AQ1033,"")</f>
        <v/>
      </c>
    </row>
    <row r="1034" spans="39:43">
      <c r="AM1034" s="40">
        <f>+IF('（別紙１）原油換算シート【計画用】'!AM1034&lt;&gt;"",'（別紙１）原油換算シート【計画用】'!AM1034,"")</f>
        <v>1020</v>
      </c>
      <c r="AN1034" s="40" t="str">
        <f>+IF('（別紙１）原油換算シート【計画用】'!AN1034&lt;&gt;"",'（別紙１）原油換算シート【計画用】'!AN1034,"")</f>
        <v>A0642</v>
      </c>
      <c r="AO1034" s="64" t="str">
        <f>+IF('（別紙１）原油換算シート【計画用】'!AO1034&lt;&gt;"",'（別紙１）原油換算シート【計画用】'!AO1034,"")</f>
        <v>新潟スワンエナジー(株)メニューD(残差)</v>
      </c>
      <c r="AP1034" s="65">
        <f>+IF('（別紙１）原油換算シート【計画用】'!AP1034&lt;&gt;"",'（別紙１）原油換算シート【計画用】'!AP1034,"")</f>
        <v>2.8800000000000001E-4</v>
      </c>
      <c r="AQ1034" s="1" t="str">
        <f>+IF('（別紙１）原油換算シート【計画用】'!AQ1034&lt;&gt;"",'（別紙１）原油換算シート【計画用】'!AQ1034,"")</f>
        <v/>
      </c>
    </row>
    <row r="1035" spans="39:43">
      <c r="AM1035" s="40">
        <f>+IF('（別紙１）原油換算シート【計画用】'!AM1035&lt;&gt;"",'（別紙１）原油換算シート【計画用】'!AM1035,"")</f>
        <v>1021</v>
      </c>
      <c r="AN1035" s="40" t="str">
        <f>+IF('（別紙１）原油換算シート【計画用】'!AN1035&lt;&gt;"",'（別紙１）原油換算シート【計画用】'!AN1035,"")</f>
        <v>A0642</v>
      </c>
      <c r="AO1035" s="64" t="str">
        <f>+IF('（別紙１）原油換算シート【計画用】'!AO1035&lt;&gt;"",'（別紙１）原油換算シート【計画用】'!AO1035,"")</f>
        <v>新潟スワンエナジー(株)(参考値)事業者全体</v>
      </c>
      <c r="AP1035" s="65">
        <f>+IF('（別紙１）原油換算シート【計画用】'!AP1035&lt;&gt;"",'（別紙１）原油換算シート【計画用】'!AP1035,"")</f>
        <v>2.0000000000000001E-4</v>
      </c>
      <c r="AQ1035" s="1" t="str">
        <f>+IF('（別紙１）原油換算シート【計画用】'!AQ1035&lt;&gt;"",'（別紙１）原油換算シート【計画用】'!AQ1035,"")</f>
        <v/>
      </c>
    </row>
    <row r="1036" spans="39:43">
      <c r="AM1036" s="40">
        <f>+IF('（別紙１）原油換算シート【計画用】'!AM1036&lt;&gt;"",'（別紙１）原油換算シート【計画用】'!AM1036,"")</f>
        <v>1022</v>
      </c>
      <c r="AN1036" s="40" t="str">
        <f>+IF('（別紙１）原油換算シート【計画用】'!AN1036&lt;&gt;"",'（別紙１）原油換算シート【計画用】'!AN1036,"")</f>
        <v>A0644</v>
      </c>
      <c r="AO1036" s="64" t="str">
        <f>+IF('（別紙１）原油換算シート【計画用】'!AO1036&lt;&gt;"",'（別紙１）原油換算シート【計画用】'!AO1036,"")</f>
        <v>グリーンピープルズパワー(株)</v>
      </c>
      <c r="AP1036" s="65">
        <f>+IF('（別紙１）原油換算シート【計画用】'!AP1036&lt;&gt;"",'（別紙１）原油換算シート【計画用】'!AP1036,"")</f>
        <v>2.4600000000000002E-4</v>
      </c>
      <c r="AQ1036" s="1" t="str">
        <f>+IF('（別紙１）原油換算シート【計画用】'!AQ1036&lt;&gt;"",'（別紙１）原油換算シート【計画用】'!AQ1036,"")</f>
        <v/>
      </c>
    </row>
    <row r="1037" spans="39:43">
      <c r="AM1037" s="40">
        <f>+IF('（別紙１）原油換算シート【計画用】'!AM1037&lt;&gt;"",'（別紙１）原油換算シート【計画用】'!AM1037,"")</f>
        <v>1023</v>
      </c>
      <c r="AN1037" s="40" t="str">
        <f>+IF('（別紙１）原油換算シート【計画用】'!AN1037&lt;&gt;"",'（別紙１）原油換算シート【計画用】'!AN1037,"")</f>
        <v>A0648</v>
      </c>
      <c r="AO1037" s="64" t="str">
        <f>+IF('（別紙１）原油換算シート【計画用】'!AO1037&lt;&gt;"",'（別紙１）原油換算シート【計画用】'!AO1037,"")</f>
        <v>(株)マルイファシリティーズ</v>
      </c>
      <c r="AP1037" s="65">
        <f>+IF('（別紙１）原油換算シート【計画用】'!AP1037&lt;&gt;"",'（別紙１）原油換算シート【計画用】'!AP1037,"")</f>
        <v>2.05E-4</v>
      </c>
      <c r="AQ1037" s="1" t="str">
        <f>+IF('（別紙１）原油換算シート【計画用】'!AQ1037&lt;&gt;"",'（別紙１）原油換算シート【計画用】'!AQ1037,"")</f>
        <v/>
      </c>
    </row>
    <row r="1038" spans="39:43">
      <c r="AM1038" s="40">
        <f>+IF('（別紙１）原油換算シート【計画用】'!AM1038&lt;&gt;"",'（別紙１）原油換算シート【計画用】'!AM1038,"")</f>
        <v>1024</v>
      </c>
      <c r="AN1038" s="40" t="str">
        <f>+IF('（別紙１）原油換算シート【計画用】'!AN1038&lt;&gt;"",'（別紙１）原油換算シート【計画用】'!AN1038,"")</f>
        <v>A0649</v>
      </c>
      <c r="AO1038" s="64" t="str">
        <f>+IF('（別紙１）原油換算シート【計画用】'!AO1038&lt;&gt;"",'（別紙１）原油換算シート【計画用】'!AO1038,"")</f>
        <v>(株)デンケン</v>
      </c>
      <c r="AP1038" s="65">
        <f>+IF('（別紙１）原油換算シート【計画用】'!AP1038&lt;&gt;"",'（別紙１）原油換算シート【計画用】'!AP1038,"")</f>
        <v>4.6099999999999998E-4</v>
      </c>
      <c r="AQ1038" s="1" t="str">
        <f>+IF('（別紙１）原油換算シート【計画用】'!AQ1038&lt;&gt;"",'（別紙１）原油換算シート【計画用】'!AQ1038,"")</f>
        <v/>
      </c>
    </row>
    <row r="1039" spans="39:43">
      <c r="AM1039" s="40">
        <f>+IF('（別紙１）原油換算シート【計画用】'!AM1039&lt;&gt;"",'（別紙１）原油換算シート【計画用】'!AM1039,"")</f>
        <v>1025</v>
      </c>
      <c r="AN1039" s="40" t="str">
        <f>+IF('（別紙１）原油換算シート【計画用】'!AN1039&lt;&gt;"",'（別紙１）原油換算シート【計画用】'!AN1039,"")</f>
        <v>A0650</v>
      </c>
      <c r="AO1039" s="64" t="str">
        <f>+IF('（別紙１）原油換算シート【計画用】'!AO1039&lt;&gt;"",'（別紙１）原油換算シート【計画用】'!AO1039,"")</f>
        <v>(株)東名メニューA</v>
      </c>
      <c r="AP1039" s="65">
        <f>+IF('（別紙１）原油換算シート【計画用】'!AP1039&lt;&gt;"",'（別紙１）原油換算シート【計画用】'!AP1039,"")</f>
        <v>0</v>
      </c>
      <c r="AQ1039" s="1" t="str">
        <f>+IF('（別紙１）原油換算シート【計画用】'!AQ1039&lt;&gt;"",'（別紙１）原油換算シート【計画用】'!AQ1039,"")</f>
        <v/>
      </c>
    </row>
    <row r="1040" spans="39:43">
      <c r="AM1040" s="40">
        <f>+IF('（別紙１）原油換算シート【計画用】'!AM1040&lt;&gt;"",'（別紙１）原油換算シート【計画用】'!AM1040,"")</f>
        <v>1026</v>
      </c>
      <c r="AN1040" s="40" t="str">
        <f>+IF('（別紙１）原油換算シート【計画用】'!AN1040&lt;&gt;"",'（別紙１）原油換算シート【計画用】'!AN1040,"")</f>
        <v>A0650</v>
      </c>
      <c r="AO1040" s="64" t="str">
        <f>+IF('（別紙１）原油換算シート【計画用】'!AO1040&lt;&gt;"",'（別紙１）原油換算シート【計画用】'!AO1040,"")</f>
        <v>(株)東名メニューB(残差)</v>
      </c>
      <c r="AP1040" s="65">
        <f>+IF('（別紙１）原油換算シート【計画用】'!AP1040&lt;&gt;"",'（別紙１）原油換算シート【計画用】'!AP1040,"")</f>
        <v>9.1E-4</v>
      </c>
      <c r="AQ1040" s="1" t="str">
        <f>+IF('（別紙１）原油換算シート【計画用】'!AQ1040&lt;&gt;"",'（別紙１）原油換算シート【計画用】'!AQ1040,"")</f>
        <v/>
      </c>
    </row>
    <row r="1041" spans="39:43">
      <c r="AM1041" s="40">
        <f>+IF('（別紙１）原油換算シート【計画用】'!AM1041&lt;&gt;"",'（別紙１）原油換算シート【計画用】'!AM1041,"")</f>
        <v>1027</v>
      </c>
      <c r="AN1041" s="40" t="str">
        <f>+IF('（別紙１）原油換算シート【計画用】'!AN1041&lt;&gt;"",'（別紙１）原油換算シート【計画用】'!AN1041,"")</f>
        <v>A0650</v>
      </c>
      <c r="AO1041" s="64" t="str">
        <f>+IF('（別紙１）原油換算シート【計画用】'!AO1041&lt;&gt;"",'（別紙１）原油換算シート【計画用】'!AO1041,"")</f>
        <v>(株)東名(参考値)事業者全体</v>
      </c>
      <c r="AP1041" s="65">
        <f>+IF('（別紙１）原油換算シート【計画用】'!AP1041&lt;&gt;"",'（別紙１）原油換算シート【計画用】'!AP1041,"")</f>
        <v>3.7100000000000002E-4</v>
      </c>
      <c r="AQ1041" s="1" t="str">
        <f>+IF('（別紙１）原油換算シート【計画用】'!AQ1041&lt;&gt;"",'（別紙１）原油換算シート【計画用】'!AQ1041,"")</f>
        <v/>
      </c>
    </row>
    <row r="1042" spans="39:43">
      <c r="AM1042" s="40">
        <f>+IF('（別紙１）原油換算シート【計画用】'!AM1042&lt;&gt;"",'（別紙１）原油換算シート【計画用】'!AM1042,"")</f>
        <v>1028</v>
      </c>
      <c r="AN1042" s="40" t="str">
        <f>+IF('（別紙１）原油換算シート【計画用】'!AN1042&lt;&gt;"",'（別紙１）原油換算シート【計画用】'!AN1042,"")</f>
        <v>A0653</v>
      </c>
      <c r="AO1042" s="64" t="str">
        <f>+IF('（別紙１）原油換算シート【計画用】'!AO1042&lt;&gt;"",'（別紙１）原油換算シート【計画用】'!AO1042,"")</f>
        <v>NTTアノードエナジー(株)メニューA</v>
      </c>
      <c r="AP1042" s="65">
        <f>+IF('（別紙１）原油換算シート【計画用】'!AP1042&lt;&gt;"",'（別紙１）原油換算シート【計画用】'!AP1042,"")</f>
        <v>0</v>
      </c>
      <c r="AQ1042" s="1" t="str">
        <f>+IF('（別紙１）原油換算シート【計画用】'!AQ1042&lt;&gt;"",'（別紙１）原油換算シート【計画用】'!AQ1042,"")</f>
        <v/>
      </c>
    </row>
    <row r="1043" spans="39:43">
      <c r="AM1043" s="40">
        <f>+IF('（別紙１）原油換算シート【計画用】'!AM1043&lt;&gt;"",'（別紙１）原油換算シート【計画用】'!AM1043,"")</f>
        <v>1029</v>
      </c>
      <c r="AN1043" s="40" t="str">
        <f>+IF('（別紙１）原油換算シート【計画用】'!AN1043&lt;&gt;"",'（別紙１）原油換算シート【計画用】'!AN1043,"")</f>
        <v>A0653</v>
      </c>
      <c r="AO1043" s="64" t="str">
        <f>+IF('（別紙１）原油換算シート【計画用】'!AO1043&lt;&gt;"",'（別紙１）原油換算シート【計画用】'!AO1043,"")</f>
        <v>NTTアノードエナジー(株)メニューB(残差)</v>
      </c>
      <c r="AP1043" s="65">
        <f>+IF('（別紙１）原油換算シート【計画用】'!AP1043&lt;&gt;"",'（別紙１）原油換算シート【計画用】'!AP1043,"")</f>
        <v>9.19E-4</v>
      </c>
      <c r="AQ1043" s="1" t="str">
        <f>+IF('（別紙１）原油換算シート【計画用】'!AQ1043&lt;&gt;"",'（別紙１）原油換算シート【計画用】'!AQ1043,"")</f>
        <v/>
      </c>
    </row>
    <row r="1044" spans="39:43">
      <c r="AM1044" s="40">
        <f>+IF('（別紙１）原油換算シート【計画用】'!AM1044&lt;&gt;"",'（別紙１）原油換算シート【計画用】'!AM1044,"")</f>
        <v>1030</v>
      </c>
      <c r="AN1044" s="40" t="str">
        <f>+IF('（別紙１）原油換算シート【計画用】'!AN1044&lt;&gt;"",'（別紙１）原油換算シート【計画用】'!AN1044,"")</f>
        <v>A0653</v>
      </c>
      <c r="AO1044" s="64" t="str">
        <f>+IF('（別紙１）原油換算シート【計画用】'!AO1044&lt;&gt;"",'（別紙１）原油換算シート【計画用】'!AO1044,"")</f>
        <v>NTTアノードエナジー(株)(参考値)事業者全体</v>
      </c>
      <c r="AP1044" s="65">
        <f>+IF('（別紙１）原油換算シート【計画用】'!AP1044&lt;&gt;"",'（別紙１）原油換算シート【計画用】'!AP1044,"")</f>
        <v>2.2800000000000001E-4</v>
      </c>
      <c r="AQ1044" s="1" t="str">
        <f>+IF('（別紙１）原油換算シート【計画用】'!AQ1044&lt;&gt;"",'（別紙１）原油換算シート【計画用】'!AQ1044,"")</f>
        <v/>
      </c>
    </row>
    <row r="1045" spans="39:43">
      <c r="AM1045" s="40">
        <f>+IF('（別紙１）原油換算シート【計画用】'!AM1045&lt;&gt;"",'（別紙１）原油換算シート【計画用】'!AM1045,"")</f>
        <v>1031</v>
      </c>
      <c r="AN1045" s="40" t="str">
        <f>+IF('（別紙１）原油換算シート【計画用】'!AN1045&lt;&gt;"",'（別紙１）原油換算シート【計画用】'!AN1045,"")</f>
        <v>A0654</v>
      </c>
      <c r="AO1045" s="64" t="str">
        <f>+IF('（別紙１）原油換算シート【計画用】'!AO1045&lt;&gt;"",'（別紙１）原油換算シート【計画用】'!AO1045,"")</f>
        <v>スマート電気(株)</v>
      </c>
      <c r="AP1045" s="65">
        <f>+IF('（別紙１）原油換算シート【計画用】'!AP1045&lt;&gt;"",'（別紙１）原油換算シート【計画用】'!AP1045,"")</f>
        <v>8.4599999999999996E-4</v>
      </c>
      <c r="AQ1045" s="1" t="str">
        <f>+IF('（別紙１）原油換算シート【計画用】'!AQ1045&lt;&gt;"",'（別紙１）原油換算シート【計画用】'!AQ1045,"")</f>
        <v/>
      </c>
    </row>
    <row r="1046" spans="39:43">
      <c r="AM1046" s="40">
        <f>+IF('（別紙１）原油換算シート【計画用】'!AM1046&lt;&gt;"",'（別紙１）原油換算シート【計画用】'!AM1046,"")</f>
        <v>1032</v>
      </c>
      <c r="AN1046" s="40" t="str">
        <f>+IF('（別紙１）原油換算シート【計画用】'!AN1046&lt;&gt;"",'（別紙１）原油換算シート【計画用】'!AN1046,"")</f>
        <v>A0655</v>
      </c>
      <c r="AO1046" s="64" t="str">
        <f>+IF('（別紙１）原油換算シート【計画用】'!AO1046&lt;&gt;"",'（別紙１）原油換算シート【計画用】'!AO1046,"")</f>
        <v>(株)唐津パワーホールディングス</v>
      </c>
      <c r="AP1046" s="65">
        <f>+IF('（別紙１）原油換算シート【計画用】'!AP1046&lt;&gt;"",'（別紙１）原油換算シート【計画用】'!AP1046,"")</f>
        <v>5.2800000000000004E-4</v>
      </c>
      <c r="AQ1046" s="1" t="str">
        <f>+IF('（別紙１）原油換算シート【計画用】'!AQ1046&lt;&gt;"",'（別紙１）原油換算シート【計画用】'!AQ1046,"")</f>
        <v/>
      </c>
    </row>
    <row r="1047" spans="39:43">
      <c r="AM1047" s="40">
        <f>+IF('（別紙１）原油換算シート【計画用】'!AM1047&lt;&gt;"",'（別紙１）原油換算シート【計画用】'!AM1047,"")</f>
        <v>1033</v>
      </c>
      <c r="AN1047" s="40" t="str">
        <f>+IF('（別紙１）原油換算シート【計画用】'!AN1047&lt;&gt;"",'（別紙１）原油換算シート【計画用】'!AN1047,"")</f>
        <v>A0656</v>
      </c>
      <c r="AO1047" s="64" t="str">
        <f>+IF('（別紙１）原油換算シート【計画用】'!AO1047&lt;&gt;"",'（別紙１）原油換算シート【計画用】'!AO1047,"")</f>
        <v>(株)クリーンエネルギー総合研究所メニューA</v>
      </c>
      <c r="AP1047" s="65">
        <f>+IF('（別紙１）原油換算シート【計画用】'!AP1047&lt;&gt;"",'（別紙１）原油換算シート【計画用】'!AP1047,"")</f>
        <v>0</v>
      </c>
      <c r="AQ1047" s="1" t="str">
        <f>+IF('（別紙１）原油換算シート【計画用】'!AQ1047&lt;&gt;"",'（別紙１）原油換算シート【計画用】'!AQ1047,"")</f>
        <v/>
      </c>
    </row>
    <row r="1048" spans="39:43">
      <c r="AM1048" s="40">
        <f>+IF('（別紙１）原油換算シート【計画用】'!AM1048&lt;&gt;"",'（別紙１）原油換算シート【計画用】'!AM1048,"")</f>
        <v>1034</v>
      </c>
      <c r="AN1048" s="40" t="str">
        <f>+IF('（別紙１）原油換算シート【計画用】'!AN1048&lt;&gt;"",'（別紙１）原油換算シート【計画用】'!AN1048,"")</f>
        <v>A0656</v>
      </c>
      <c r="AO1048" s="64" t="str">
        <f>+IF('（別紙１）原油換算シート【計画用】'!AO1048&lt;&gt;"",'（別紙１）原油換算シート【計画用】'!AO1048,"")</f>
        <v>(株)クリーンエネルギー総合研究所メニューB</v>
      </c>
      <c r="AP1048" s="65">
        <f>+IF('（別紙１）原油換算シート【計画用】'!AP1048&lt;&gt;"",'（別紙１）原油換算シート【計画用】'!AP1048,"")</f>
        <v>3.4000000000000002E-4</v>
      </c>
      <c r="AQ1048" s="1" t="str">
        <f>+IF('（別紙１）原油換算シート【計画用】'!AQ1048&lt;&gt;"",'（別紙１）原油換算シート【計画用】'!AQ1048,"")</f>
        <v/>
      </c>
    </row>
    <row r="1049" spans="39:43">
      <c r="AM1049" s="40">
        <f>+IF('（別紙１）原油換算シート【計画用】'!AM1049&lt;&gt;"",'（別紙１）原油換算シート【計画用】'!AM1049,"")</f>
        <v>1035</v>
      </c>
      <c r="AN1049" s="40" t="str">
        <f>+IF('（別紙１）原油換算シート【計画用】'!AN1049&lt;&gt;"",'（別紙１）原油換算シート【計画用】'!AN1049,"")</f>
        <v>A0656</v>
      </c>
      <c r="AO1049" s="64" t="str">
        <f>+IF('（別紙１）原油換算シート【計画用】'!AO1049&lt;&gt;"",'（別紙１）原油換算シート【計画用】'!AO1049,"")</f>
        <v>(株)クリーンエネルギー総合研究所メニューC</v>
      </c>
      <c r="AP1049" s="65">
        <f>+IF('（別紙１）原油換算シート【計画用】'!AP1049&lt;&gt;"",'（別紙１）原油換算シート【計画用】'!AP1049,"")</f>
        <v>2.9599999999999998E-4</v>
      </c>
      <c r="AQ1049" s="1" t="str">
        <f>+IF('（別紙１）原油換算シート【計画用】'!AQ1049&lt;&gt;"",'（別紙１）原油換算シート【計画用】'!AQ1049,"")</f>
        <v/>
      </c>
    </row>
    <row r="1050" spans="39:43">
      <c r="AM1050" s="40">
        <f>+IF('（別紙１）原油換算シート【計画用】'!AM1050&lt;&gt;"",'（別紙１）原油換算シート【計画用】'!AM1050,"")</f>
        <v>1036</v>
      </c>
      <c r="AN1050" s="40" t="str">
        <f>+IF('（別紙１）原油換算シート【計画用】'!AN1050&lt;&gt;"",'（別紙１）原油換算シート【計画用】'!AN1050,"")</f>
        <v>A0656</v>
      </c>
      <c r="AO1050" s="64" t="str">
        <f>+IF('（別紙１）原油換算シート【計画用】'!AO1050&lt;&gt;"",'（別紙１）原油換算シート【計画用】'!AO1050,"")</f>
        <v>(株)クリーンエネルギー総合研究所メニューD(残差)</v>
      </c>
      <c r="AP1050" s="65">
        <f>+IF('（別紙１）原油換算シート【計画用】'!AP1050&lt;&gt;"",'（別紙１）原油換算シート【計画用】'!AP1050,"")</f>
        <v>4.2400000000000001E-4</v>
      </c>
      <c r="AQ1050" s="1" t="str">
        <f>+IF('（別紙１）原油換算シート【計画用】'!AQ1050&lt;&gt;"",'（別紙１）原油換算シート【計画用】'!AQ1050,"")</f>
        <v/>
      </c>
    </row>
    <row r="1051" spans="39:43">
      <c r="AM1051" s="40">
        <f>+IF('（別紙１）原油換算シート【計画用】'!AM1051&lt;&gt;"",'（別紙１）原油換算シート【計画用】'!AM1051,"")</f>
        <v>1037</v>
      </c>
      <c r="AN1051" s="40" t="str">
        <f>+IF('（別紙１）原油換算シート【計画用】'!AN1051&lt;&gt;"",'（別紙１）原油換算シート【計画用】'!AN1051,"")</f>
        <v>A0656</v>
      </c>
      <c r="AO1051" s="64" t="str">
        <f>+IF('（別紙１）原油換算シート【計画用】'!AO1051&lt;&gt;"",'（別紙１）原油換算シート【計画用】'!AO1051,"")</f>
        <v>(株)クリーンエネルギー総合研究所(参考値)事業者全体</v>
      </c>
      <c r="AP1051" s="65">
        <f>+IF('（別紙１）原油換算シート【計画用】'!AP1051&lt;&gt;"",'（別紙１）原油換算シート【計画用】'!AP1051,"")</f>
        <v>3.1E-4</v>
      </c>
      <c r="AQ1051" s="1" t="str">
        <f>+IF('（別紙１）原油換算シート【計画用】'!AQ1051&lt;&gt;"",'（別紙１）原油換算シート【計画用】'!AQ1051,"")</f>
        <v/>
      </c>
    </row>
    <row r="1052" spans="39:43">
      <c r="AM1052" s="40">
        <f>+IF('（別紙１）原油換算シート【計画用】'!AM1052&lt;&gt;"",'（別紙１）原油換算シート【計画用】'!AM1052,"")</f>
        <v>1038</v>
      </c>
      <c r="AN1052" s="40" t="str">
        <f>+IF('（別紙１）原油換算シート【計画用】'!AN1052&lt;&gt;"",'（別紙１）原油換算シート【計画用】'!AN1052,"")</f>
        <v>A0659</v>
      </c>
      <c r="AO1052" s="64" t="str">
        <f>+IF('（別紙１）原油換算シート【計画用】'!AO1052&lt;&gt;"",'（別紙１）原油換算シート【計画用】'!AO1052,"")</f>
        <v>(株)かづのパワー</v>
      </c>
      <c r="AP1052" s="65">
        <f>+IF('（別紙１）原油換算シート【計画用】'!AP1052&lt;&gt;"",'（別紙１）原油換算シート【計画用】'!AP1052,"")</f>
        <v>1.9900000000000001E-4</v>
      </c>
      <c r="AQ1052" s="1" t="str">
        <f>+IF('（別紙１）原油換算シート【計画用】'!AQ1052&lt;&gt;"",'（別紙１）原油換算シート【計画用】'!AQ1052,"")</f>
        <v/>
      </c>
    </row>
    <row r="1053" spans="39:43">
      <c r="AM1053" s="40">
        <f>+IF('（別紙１）原油換算シート【計画用】'!AM1053&lt;&gt;"",'（別紙１）原油換算シート【計画用】'!AM1053,"")</f>
        <v>1039</v>
      </c>
      <c r="AN1053" s="40" t="str">
        <f>+IF('（別紙１）原油換算シート【計画用】'!AN1053&lt;&gt;"",'（別紙１）原油換算シート【計画用】'!AN1053,"")</f>
        <v>A0660</v>
      </c>
      <c r="AO1053" s="64" t="str">
        <f>+IF('（別紙１）原油換算シート【計画用】'!AO1053&lt;&gt;"",'（別紙１）原油換算シート【計画用】'!AO1053,"")</f>
        <v>UNIVERGY(株)メニューA</v>
      </c>
      <c r="AP1053" s="65">
        <f>+IF('（別紙１）原油換算シート【計画用】'!AP1053&lt;&gt;"",'（別紙１）原油換算シート【計画用】'!AP1053,"")</f>
        <v>0</v>
      </c>
      <c r="AQ1053" s="1" t="str">
        <f>+IF('（別紙１）原油換算シート【計画用】'!AQ1053&lt;&gt;"",'（別紙１）原油換算シート【計画用】'!AQ1053,"")</f>
        <v/>
      </c>
    </row>
    <row r="1054" spans="39:43">
      <c r="AM1054" s="40">
        <f>+IF('（別紙１）原油換算シート【計画用】'!AM1054&lt;&gt;"",'（別紙１）原油換算シート【計画用】'!AM1054,"")</f>
        <v>1040</v>
      </c>
      <c r="AN1054" s="40" t="str">
        <f>+IF('（別紙１）原油換算シート【計画用】'!AN1054&lt;&gt;"",'（別紙１）原油換算シート【計画用】'!AN1054,"")</f>
        <v>A0660</v>
      </c>
      <c r="AO1054" s="64" t="str">
        <f>+IF('（別紙１）原油換算シート【計画用】'!AO1054&lt;&gt;"",'（別紙１）原油換算シート【計画用】'!AO1054,"")</f>
        <v>UNIVERGY(株)メニューB(残差)</v>
      </c>
      <c r="AP1054" s="65">
        <f>+IF('（別紙１）原油換算シート【計画用】'!AP1054&lt;&gt;"",'（別紙１）原油換算シート【計画用】'!AP1054,"")</f>
        <v>5.8399999999999999E-4</v>
      </c>
      <c r="AQ1054" s="1" t="str">
        <f>+IF('（別紙１）原油換算シート【計画用】'!AQ1054&lt;&gt;"",'（別紙１）原油換算シート【計画用】'!AQ1054,"")</f>
        <v/>
      </c>
    </row>
    <row r="1055" spans="39:43">
      <c r="AM1055" s="40">
        <f>+IF('（別紙１）原油換算シート【計画用】'!AM1055&lt;&gt;"",'（別紙１）原油換算シート【計画用】'!AM1055,"")</f>
        <v>1041</v>
      </c>
      <c r="AN1055" s="40" t="str">
        <f>+IF('（別紙１）原油換算シート【計画用】'!AN1055&lt;&gt;"",'（別紙１）原油換算シート【計画用】'!AN1055,"")</f>
        <v>A0660</v>
      </c>
      <c r="AO1055" s="64" t="str">
        <f>+IF('（別紙１）原油換算シート【計画用】'!AO1055&lt;&gt;"",'（別紙１）原油換算シート【計画用】'!AO1055,"")</f>
        <v>UNIVERGY(株)(参考値)事業者全体</v>
      </c>
      <c r="AP1055" s="65">
        <f>+IF('（別紙１）原油換算シート【計画用】'!AP1055&lt;&gt;"",'（別紙１）原油換算シート【計画用】'!AP1055,"")</f>
        <v>5.8299999999999997E-4</v>
      </c>
      <c r="AQ1055" s="1" t="str">
        <f>+IF('（別紙１）原油換算シート【計画用】'!AQ1055&lt;&gt;"",'（別紙１）原油換算シート【計画用】'!AQ1055,"")</f>
        <v/>
      </c>
    </row>
    <row r="1056" spans="39:43">
      <c r="AM1056" s="40">
        <f>+IF('（別紙１）原油換算シート【計画用】'!AM1056&lt;&gt;"",'（別紙１）原油換算シート【計画用】'!AM1056,"")</f>
        <v>1042</v>
      </c>
      <c r="AN1056" s="40" t="str">
        <f>+IF('（別紙１）原油換算シート【計画用】'!AN1056&lt;&gt;"",'（別紙１）原油換算シート【計画用】'!AN1056,"")</f>
        <v>A0664</v>
      </c>
      <c r="AO1056" s="64" t="str">
        <f>+IF('（別紙１）原油換算シート【計画用】'!AO1056&lt;&gt;"",'（別紙１）原油換算シート【計画用】'!AO1056,"")</f>
        <v>デジタルグリッド(株)メニューA</v>
      </c>
      <c r="AP1056" s="65">
        <f>+IF('（別紙１）原油換算シート【計画用】'!AP1056&lt;&gt;"",'（別紙１）原油換算シート【計画用】'!AP1056,"")</f>
        <v>0</v>
      </c>
      <c r="AQ1056" s="1" t="str">
        <f>+IF('（別紙１）原油換算シート【計画用】'!AQ1056&lt;&gt;"",'（別紙１）原油換算シート【計画用】'!AQ1056,"")</f>
        <v/>
      </c>
    </row>
    <row r="1057" spans="39:43">
      <c r="AM1057" s="40">
        <f>+IF('（別紙１）原油換算シート【計画用】'!AM1057&lt;&gt;"",'（別紙１）原油換算シート【計画用】'!AM1057,"")</f>
        <v>1043</v>
      </c>
      <c r="AN1057" s="40" t="str">
        <f>+IF('（別紙１）原油換算シート【計画用】'!AN1057&lt;&gt;"",'（別紙１）原油換算シート【計画用】'!AN1057,"")</f>
        <v>A0664</v>
      </c>
      <c r="AO1057" s="64" t="str">
        <f>+IF('（別紙１）原油換算シート【計画用】'!AO1057&lt;&gt;"",'（別紙１）原油換算シート【計画用】'!AO1057,"")</f>
        <v>デジタルグリッド(株)メニューB</v>
      </c>
      <c r="AP1057" s="65">
        <f>+IF('（別紙１）原油換算シート【計画用】'!AP1057&lt;&gt;"",'（別紙１）原油換算シート【計画用】'!AP1057,"")</f>
        <v>2.12E-4</v>
      </c>
      <c r="AQ1057" s="1" t="str">
        <f>+IF('（別紙１）原油換算シート【計画用】'!AQ1057&lt;&gt;"",'（別紙１）原油換算シート【計画用】'!AQ1057,"")</f>
        <v/>
      </c>
    </row>
    <row r="1058" spans="39:43">
      <c r="AM1058" s="40">
        <f>+IF('（別紙１）原油換算シート【計画用】'!AM1058&lt;&gt;"",'（別紙１）原油換算シート【計画用】'!AM1058,"")</f>
        <v>1044</v>
      </c>
      <c r="AN1058" s="40" t="str">
        <f>+IF('（別紙１）原油換算シート【計画用】'!AN1058&lt;&gt;"",'（別紙１）原油換算シート【計画用】'!AN1058,"")</f>
        <v>A0664</v>
      </c>
      <c r="AO1058" s="64" t="str">
        <f>+IF('（別紙１）原油換算シート【計画用】'!AO1058&lt;&gt;"",'（別紙１）原油換算シート【計画用】'!AO1058,"")</f>
        <v>デジタルグリッド(株)メニューC</v>
      </c>
      <c r="AP1058" s="65">
        <f>+IF('（別紙１）原油換算シート【計画用】'!AP1058&lt;&gt;"",'（別紙１）原油換算シート【計画用】'!AP1058,"")</f>
        <v>3.1799999999999998E-4</v>
      </c>
      <c r="AQ1058" s="1" t="str">
        <f>+IF('（別紙１）原油換算シート【計画用】'!AQ1058&lt;&gt;"",'（別紙１）原油換算シート【計画用】'!AQ1058,"")</f>
        <v/>
      </c>
    </row>
    <row r="1059" spans="39:43">
      <c r="AM1059" s="40">
        <f>+IF('（別紙１）原油換算シート【計画用】'!AM1059&lt;&gt;"",'（別紙１）原油換算シート【計画用】'!AM1059,"")</f>
        <v>1045</v>
      </c>
      <c r="AN1059" s="40" t="str">
        <f>+IF('（別紙１）原油換算シート【計画用】'!AN1059&lt;&gt;"",'（別紙１）原油換算シート【計画用】'!AN1059,"")</f>
        <v>A0664</v>
      </c>
      <c r="AO1059" s="64" t="str">
        <f>+IF('（別紙１）原油換算シート【計画用】'!AO1059&lt;&gt;"",'（別紙１）原油換算シート【計画用】'!AO1059,"")</f>
        <v>デジタルグリッド(株)メニューD</v>
      </c>
      <c r="AP1059" s="65">
        <f>+IF('（別紙１）原油換算シート【計画用】'!AP1059&lt;&gt;"",'（別紙１）原油換算シート【計画用】'!AP1059,"")</f>
        <v>3.39E-4</v>
      </c>
      <c r="AQ1059" s="1" t="str">
        <f>+IF('（別紙１）原油換算シート【計画用】'!AQ1059&lt;&gt;"",'（別紙１）原油換算シート【計画用】'!AQ1059,"")</f>
        <v/>
      </c>
    </row>
    <row r="1060" spans="39:43">
      <c r="AM1060" s="40">
        <f>+IF('（別紙１）原油換算シート【計画用】'!AM1060&lt;&gt;"",'（別紙１）原油換算シート【計画用】'!AM1060,"")</f>
        <v>1046</v>
      </c>
      <c r="AN1060" s="40" t="str">
        <f>+IF('（別紙１）原油換算シート【計画用】'!AN1060&lt;&gt;"",'（別紙１）原油換算シート【計画用】'!AN1060,"")</f>
        <v>A0664</v>
      </c>
      <c r="AO1060" s="64" t="str">
        <f>+IF('（別紙１）原油換算シート【計画用】'!AO1060&lt;&gt;"",'（別紙１）原油換算シート【計画用】'!AO1060,"")</f>
        <v>デジタルグリッド(株)メニューE</v>
      </c>
      <c r="AP1060" s="65">
        <f>+IF('（別紙１）原油換算シート【計画用】'!AP1060&lt;&gt;"",'（別紙１）原油換算シート【計画用】'!AP1060,"")</f>
        <v>3.3700000000000001E-4</v>
      </c>
      <c r="AQ1060" s="1" t="str">
        <f>+IF('（別紙１）原油換算シート【計画用】'!AQ1060&lt;&gt;"",'（別紙１）原油換算シート【計画用】'!AQ1060,"")</f>
        <v/>
      </c>
    </row>
    <row r="1061" spans="39:43">
      <c r="AM1061" s="40">
        <f>+IF('（別紙１）原油換算シート【計画用】'!AM1061&lt;&gt;"",'（別紙１）原油換算シート【計画用】'!AM1061,"")</f>
        <v>1047</v>
      </c>
      <c r="AN1061" s="40" t="str">
        <f>+IF('（別紙１）原油換算シート【計画用】'!AN1061&lt;&gt;"",'（別紙１）原油換算シート【計画用】'!AN1061,"")</f>
        <v>A0664</v>
      </c>
      <c r="AO1061" s="64" t="str">
        <f>+IF('（別紙１）原油換算シート【計画用】'!AO1061&lt;&gt;"",'（別紙１）原油換算シート【計画用】'!AO1061,"")</f>
        <v>デジタルグリッド(株)メニューF</v>
      </c>
      <c r="AP1061" s="65">
        <f>+IF('（別紙１）原油換算シート【計画用】'!AP1061&lt;&gt;"",'（別紙１）原油換算シート【計画用】'!AP1061,"")</f>
        <v>3.5500000000000001E-4</v>
      </c>
      <c r="AQ1061" s="1" t="str">
        <f>+IF('（別紙１）原油換算シート【計画用】'!AQ1061&lt;&gt;"",'（別紙１）原油換算シート【計画用】'!AQ1061,"")</f>
        <v/>
      </c>
    </row>
    <row r="1062" spans="39:43">
      <c r="AM1062" s="40">
        <f>+IF('（別紙１）原油換算シート【計画用】'!AM1062&lt;&gt;"",'（別紙１）原油換算シート【計画用】'!AM1062,"")</f>
        <v>1048</v>
      </c>
      <c r="AN1062" s="40" t="str">
        <f>+IF('（別紙１）原油換算シート【計画用】'!AN1062&lt;&gt;"",'（別紙１）原油換算シート【計画用】'!AN1062,"")</f>
        <v>A0664</v>
      </c>
      <c r="AO1062" s="64" t="str">
        <f>+IF('（別紙１）原油換算シート【計画用】'!AO1062&lt;&gt;"",'（別紙１）原油換算シート【計画用】'!AO1062,"")</f>
        <v>デジタルグリッド(株)メニューG(残差)</v>
      </c>
      <c r="AP1062" s="65">
        <f>+IF('（別紙１）原油換算シート【計画用】'!AP1062&lt;&gt;"",'（別紙１）原油換算シート【計画用】'!AP1062,"")</f>
        <v>6.11E-4</v>
      </c>
      <c r="AQ1062" s="1" t="str">
        <f>+IF('（別紙１）原油換算シート【計画用】'!AQ1062&lt;&gt;"",'（別紙１）原油換算シート【計画用】'!AQ1062,"")</f>
        <v/>
      </c>
    </row>
    <row r="1063" spans="39:43">
      <c r="AM1063" s="40">
        <f>+IF('（別紙１）原油換算シート【計画用】'!AM1063&lt;&gt;"",'（別紙１）原油換算シート【計画用】'!AM1063,"")</f>
        <v>1049</v>
      </c>
      <c r="AN1063" s="40" t="str">
        <f>+IF('（別紙１）原油換算シート【計画用】'!AN1063&lt;&gt;"",'（別紙１）原油換算シート【計画用】'!AN1063,"")</f>
        <v>A0664</v>
      </c>
      <c r="AO1063" s="64" t="str">
        <f>+IF('（別紙１）原油換算シート【計画用】'!AO1063&lt;&gt;"",'（別紙１）原油換算シート【計画用】'!AO1063,"")</f>
        <v>デジタルグリッド(株)(参考値)事業者全体</v>
      </c>
      <c r="AP1063" s="65">
        <f>+IF('（別紙１）原油換算シート【計画用】'!AP1063&lt;&gt;"",'（別紙１）原油換算シート【計画用】'!AP1063,"")</f>
        <v>5.1199999999999998E-4</v>
      </c>
      <c r="AQ1063" s="1" t="str">
        <f>+IF('（別紙１）原油換算シート【計画用】'!AQ1063&lt;&gt;"",'（別紙１）原油換算シート【計画用】'!AQ1063,"")</f>
        <v/>
      </c>
    </row>
    <row r="1064" spans="39:43">
      <c r="AM1064" s="40">
        <f>+IF('（別紙１）原油換算シート【計画用】'!AM1064&lt;&gt;"",'（別紙１）原油換算シート【計画用】'!AM1064,"")</f>
        <v>1050</v>
      </c>
      <c r="AN1064" s="40" t="str">
        <f>+IF('（別紙１）原油換算シート【計画用】'!AN1064&lt;&gt;"",'（別紙１）原油換算シート【計画用】'!AN1064,"")</f>
        <v>A0666</v>
      </c>
      <c r="AO1064" s="64" t="str">
        <f>+IF('（別紙１）原油換算シート【計画用】'!AO1064&lt;&gt;"",'（別紙１）原油換算シート【計画用】'!AO1064,"")</f>
        <v>(株)西九州させぼパワーズメニューA</v>
      </c>
      <c r="AP1064" s="65">
        <f>+IF('（別紙１）原油換算シート【計画用】'!AP1064&lt;&gt;"",'（別紙１）原油換算シート【計画用】'!AP1064,"")</f>
        <v>0</v>
      </c>
      <c r="AQ1064" s="1" t="str">
        <f>+IF('（別紙１）原油換算シート【計画用】'!AQ1064&lt;&gt;"",'（別紙１）原油換算シート【計画用】'!AQ1064,"")</f>
        <v/>
      </c>
    </row>
    <row r="1065" spans="39:43">
      <c r="AM1065" s="40">
        <f>+IF('（別紙１）原油換算シート【計画用】'!AM1065&lt;&gt;"",'（別紙１）原油換算シート【計画用】'!AM1065,"")</f>
        <v>1051</v>
      </c>
      <c r="AN1065" s="40" t="str">
        <f>+IF('（別紙１）原油換算シート【計画用】'!AN1065&lt;&gt;"",'（別紙１）原油換算シート【計画用】'!AN1065,"")</f>
        <v>A0666</v>
      </c>
      <c r="AO1065" s="64" t="str">
        <f>+IF('（別紙１）原油換算シート【計画用】'!AO1065&lt;&gt;"",'（別紙１）原油換算シート【計画用】'!AO1065,"")</f>
        <v>(株)西九州させぼパワーズメニューB</v>
      </c>
      <c r="AP1065" s="65">
        <f>+IF('（別紙１）原油換算シート【計画用】'!AP1065&lt;&gt;"",'（別紙１）原油換算シート【計画用】'!AP1065,"")</f>
        <v>3.9300000000000001E-4</v>
      </c>
      <c r="AQ1065" s="1" t="str">
        <f>+IF('（別紙１）原油換算シート【計画用】'!AQ1065&lt;&gt;"",'（別紙１）原油換算シート【計画用】'!AQ1065,"")</f>
        <v/>
      </c>
    </row>
    <row r="1066" spans="39:43">
      <c r="AM1066" s="40">
        <f>+IF('（別紙１）原油換算シート【計画用】'!AM1066&lt;&gt;"",'（別紙１）原油換算シート【計画用】'!AM1066,"")</f>
        <v>1052</v>
      </c>
      <c r="AN1066" s="40" t="str">
        <f>+IF('（別紙１）原油換算シート【計画用】'!AN1066&lt;&gt;"",'（別紙１）原油換算シート【計画用】'!AN1066,"")</f>
        <v>A0666</v>
      </c>
      <c r="AO1066" s="64" t="str">
        <f>+IF('（別紙１）原油換算シート【計画用】'!AO1066&lt;&gt;"",'（別紙１）原油換算シート【計画用】'!AO1066,"")</f>
        <v>(株)西九州させぼパワーズメニューC(残差)</v>
      </c>
      <c r="AP1066" s="65">
        <f>+IF('（別紙１）原油換算シート【計画用】'!AP1066&lt;&gt;"",'（別紙１）原油換算シート【計画用】'!AP1066,"")</f>
        <v>5.3300000000000005E-4</v>
      </c>
      <c r="AQ1066" s="1" t="str">
        <f>+IF('（別紙１）原油換算シート【計画用】'!AQ1066&lt;&gt;"",'（別紙１）原油換算シート【計画用】'!AQ1066,"")</f>
        <v/>
      </c>
    </row>
    <row r="1067" spans="39:43">
      <c r="AM1067" s="40">
        <f>+IF('（別紙１）原油換算シート【計画用】'!AM1067&lt;&gt;"",'（別紙１）原油換算シート【計画用】'!AM1067,"")</f>
        <v>1053</v>
      </c>
      <c r="AN1067" s="40" t="str">
        <f>+IF('（別紙１）原油換算シート【計画用】'!AN1067&lt;&gt;"",'（別紙１）原油換算シート【計画用】'!AN1067,"")</f>
        <v>A0666</v>
      </c>
      <c r="AO1067" s="64" t="str">
        <f>+IF('（別紙１）原油換算シート【計画用】'!AO1067&lt;&gt;"",'（別紙１）原油換算シート【計画用】'!AO1067,"")</f>
        <v>(株)西九州させぼパワーズ(参考値)事業者全体</v>
      </c>
      <c r="AP1067" s="65">
        <f>+IF('（別紙１）原油換算シート【計画用】'!AP1067&lt;&gt;"",'（別紙１）原油換算シート【計画用】'!AP1067,"")</f>
        <v>5.1199999999999998E-4</v>
      </c>
      <c r="AQ1067" s="1" t="str">
        <f>+IF('（別紙１）原油換算シート【計画用】'!AQ1067&lt;&gt;"",'（別紙１）原油換算シート【計画用】'!AQ1067,"")</f>
        <v/>
      </c>
    </row>
    <row r="1068" spans="39:43">
      <c r="AM1068" s="40">
        <f>+IF('（別紙１）原油換算シート【計画用】'!AM1068&lt;&gt;"",'（別紙１）原油換算シート【計画用】'!AM1068,"")</f>
        <v>1054</v>
      </c>
      <c r="AN1068" s="40" t="str">
        <f>+IF('（別紙１）原油換算シート【計画用】'!AN1068&lt;&gt;"",'（別紙１）原油換算シート【計画用】'!AN1068,"")</f>
        <v>A0667</v>
      </c>
      <c r="AO1068" s="64" t="str">
        <f>+IF('（別紙１）原油換算シート【計画用】'!AO1068&lt;&gt;"",'（別紙１）原油換算シート【計画用】'!AO1068,"")</f>
        <v>たんたんエナジー(株)メニューA</v>
      </c>
      <c r="AP1068" s="65">
        <f>+IF('（別紙１）原油換算シート【計画用】'!AP1068&lt;&gt;"",'（別紙１）原油換算シート【計画用】'!AP1068,"")</f>
        <v>0</v>
      </c>
      <c r="AQ1068" s="1" t="str">
        <f>+IF('（別紙１）原油換算シート【計画用】'!AQ1068&lt;&gt;"",'（別紙１）原油換算シート【計画用】'!AQ1068,"")</f>
        <v/>
      </c>
    </row>
    <row r="1069" spans="39:43">
      <c r="AM1069" s="40">
        <f>+IF('（別紙１）原油換算シート【計画用】'!AM1069&lt;&gt;"",'（別紙１）原油換算シート【計画用】'!AM1069,"")</f>
        <v>1055</v>
      </c>
      <c r="AN1069" s="40" t="str">
        <f>+IF('（別紙１）原油換算シート【計画用】'!AN1069&lt;&gt;"",'（別紙１）原油換算シート【計画用】'!AN1069,"")</f>
        <v>A0667</v>
      </c>
      <c r="AO1069" s="64" t="str">
        <f>+IF('（別紙１）原油換算シート【計画用】'!AO1069&lt;&gt;"",'（別紙１）原油換算シート【計画用】'!AO1069,"")</f>
        <v>たんたんエナジー(株)メニューB(残差)</v>
      </c>
      <c r="AP1069" s="65">
        <f>+IF('（別紙１）原油換算シート【計画用】'!AP1069&lt;&gt;"",'（別紙１）原油換算シート【計画用】'!AP1069,"")</f>
        <v>2.4600000000000002E-4</v>
      </c>
      <c r="AQ1069" s="1" t="str">
        <f>+IF('（別紙１）原油換算シート【計画用】'!AQ1069&lt;&gt;"",'（別紙１）原油換算シート【計画用】'!AQ1069,"")</f>
        <v/>
      </c>
    </row>
    <row r="1070" spans="39:43">
      <c r="AM1070" s="40">
        <f>+IF('（別紙１）原油換算シート【計画用】'!AM1070&lt;&gt;"",'（別紙１）原油換算シート【計画用】'!AM1070,"")</f>
        <v>1056</v>
      </c>
      <c r="AN1070" s="40" t="str">
        <f>+IF('（別紙１）原油換算シート【計画用】'!AN1070&lt;&gt;"",'（別紙１）原油換算シート【計画用】'!AN1070,"")</f>
        <v>A0667</v>
      </c>
      <c r="AO1070" s="64" t="str">
        <f>+IF('（別紙１）原油換算シート【計画用】'!AO1070&lt;&gt;"",'（別紙１）原油換算シート【計画用】'!AO1070,"")</f>
        <v>たんたんエナジー(株)(参考値)事業者全体</v>
      </c>
      <c r="AP1070" s="65">
        <f>+IF('（別紙１）原油換算シート【計画用】'!AP1070&lt;&gt;"",'（別紙１）原油換算シート【計画用】'!AP1070,"")</f>
        <v>0</v>
      </c>
      <c r="AQ1070" s="1" t="str">
        <f>+IF('（別紙１）原油換算シート【計画用】'!AQ1070&lt;&gt;"",'（別紙１）原油換算シート【計画用】'!AQ1070,"")</f>
        <v/>
      </c>
    </row>
    <row r="1071" spans="39:43">
      <c r="AM1071" s="40">
        <f>+IF('（別紙１）原油換算シート【計画用】'!AM1071&lt;&gt;"",'（別紙１）原油換算シート【計画用】'!AM1071,"")</f>
        <v>1057</v>
      </c>
      <c r="AN1071" s="40" t="str">
        <f>+IF('（別紙１）原油換算シート【計画用】'!AN1071&lt;&gt;"",'（別紙１）原油換算シート【計画用】'!AN1071,"")</f>
        <v>A0668</v>
      </c>
      <c r="AO1071" s="64" t="str">
        <f>+IF('（別紙１）原油換算シート【計画用】'!AO1071&lt;&gt;"",'（別紙１）原油換算シート【計画用】'!AO1071,"")</f>
        <v>(株)能勢・豊能まちづくりメニューA</v>
      </c>
      <c r="AP1071" s="65">
        <f>+IF('（別紙１）原油換算シート【計画用】'!AP1071&lt;&gt;"",'（別紙１）原油換算シート【計画用】'!AP1071,"")</f>
        <v>0</v>
      </c>
      <c r="AQ1071" s="1" t="str">
        <f>+IF('（別紙１）原油換算シート【計画用】'!AQ1071&lt;&gt;"",'（別紙１）原油換算シート【計画用】'!AQ1071,"")</f>
        <v/>
      </c>
    </row>
    <row r="1072" spans="39:43">
      <c r="AM1072" s="40">
        <f>+IF('（別紙１）原油換算シート【計画用】'!AM1072&lt;&gt;"",'（別紙１）原油換算シート【計画用】'!AM1072,"")</f>
        <v>1058</v>
      </c>
      <c r="AN1072" s="40" t="str">
        <f>+IF('（別紙１）原油換算シート【計画用】'!AN1072&lt;&gt;"",'（別紙１）原油換算シート【計画用】'!AN1072,"")</f>
        <v>A0668</v>
      </c>
      <c r="AO1072" s="64" t="str">
        <f>+IF('（別紙１）原油換算シート【計画用】'!AO1072&lt;&gt;"",'（別紙１）原油換算シート【計画用】'!AO1072,"")</f>
        <v>(株)能勢・豊能まちづくりメニューB(残差)</v>
      </c>
      <c r="AP1072" s="65">
        <f>+IF('（別紙１）原油換算シート【計画用】'!AP1072&lt;&gt;"",'（別紙１）原油換算シート【計画用】'!AP1072,"")</f>
        <v>0</v>
      </c>
      <c r="AQ1072" s="1" t="str">
        <f>+IF('（別紙１）原油換算シート【計画用】'!AQ1072&lt;&gt;"",'（別紙１）原油換算シート【計画用】'!AQ1072,"")</f>
        <v/>
      </c>
    </row>
    <row r="1073" spans="39:43">
      <c r="AM1073" s="40">
        <f>+IF('（別紙１）原油換算シート【計画用】'!AM1073&lt;&gt;"",'（別紙１）原油換算シート【計画用】'!AM1073,"")</f>
        <v>1059</v>
      </c>
      <c r="AN1073" s="40" t="str">
        <f>+IF('（別紙１）原油換算シート【計画用】'!AN1073&lt;&gt;"",'（別紙１）原油換算シート【計画用】'!AN1073,"")</f>
        <v>A0668</v>
      </c>
      <c r="AO1073" s="64" t="str">
        <f>+IF('（別紙１）原油換算シート【計画用】'!AO1073&lt;&gt;"",'（別紙１）原油換算シート【計画用】'!AO1073,"")</f>
        <v>(株)能勢・豊能まちづくり(参考値)事業者全体</v>
      </c>
      <c r="AP1073" s="65">
        <f>+IF('（別紙１）原油換算シート【計画用】'!AP1073&lt;&gt;"",'（別紙１）原油換算シート【計画用】'!AP1073,"")</f>
        <v>0</v>
      </c>
      <c r="AQ1073" s="1" t="str">
        <f>+IF('（別紙１）原油換算シート【計画用】'!AQ1073&lt;&gt;"",'（別紙１）原油換算シート【計画用】'!AQ1073,"")</f>
        <v/>
      </c>
    </row>
    <row r="1074" spans="39:43">
      <c r="AM1074" s="40">
        <f>+IF('（別紙１）原油換算シート【計画用】'!AM1074&lt;&gt;"",'（別紙１）原油換算シート【計画用】'!AM1074,"")</f>
        <v>1060</v>
      </c>
      <c r="AN1074" s="40" t="str">
        <f>+IF('（別紙１）原油換算シート【計画用】'!AN1074&lt;&gt;"",'（別紙１）原油換算シート【計画用】'!AN1074,"")</f>
        <v>A0670</v>
      </c>
      <c r="AO1074" s="64" t="str">
        <f>+IF('（別紙１）原油換算シート【計画用】'!AO1074&lt;&gt;"",'（別紙１）原油換算シート【計画用】'!AO1074,"")</f>
        <v>(株)再エネ思考電力</v>
      </c>
      <c r="AP1074" s="65">
        <f>+IF('（別紙１）原油換算シート【計画用】'!AP1074&lt;&gt;"",'（別紙１）原油換算シート【計画用】'!AP1074,"")</f>
        <v>6.3500000000000004E-4</v>
      </c>
      <c r="AQ1074" s="1" t="str">
        <f>+IF('（別紙１）原油換算シート【計画用】'!AQ1074&lt;&gt;"",'（別紙１）原油換算シート【計画用】'!AQ1074,"")</f>
        <v/>
      </c>
    </row>
    <row r="1075" spans="39:43">
      <c r="AM1075" s="40">
        <f>+IF('（別紙１）原油換算シート【計画用】'!AM1075&lt;&gt;"",'（別紙１）原油換算シート【計画用】'!AM1075,"")</f>
        <v>1061</v>
      </c>
      <c r="AN1075" s="40" t="str">
        <f>+IF('（別紙１）原油換算シート【計画用】'!AN1075&lt;&gt;"",'（別紙１）原油換算シート【計画用】'!AN1075,"")</f>
        <v>A0671</v>
      </c>
      <c r="AO1075" s="64" t="str">
        <f>+IF('（別紙１）原油換算シート【計画用】'!AO1075&lt;&gt;"",'（別紙１）原油換算シート【計画用】'!AO1075,"")</f>
        <v>(株)スマート</v>
      </c>
      <c r="AP1075" s="65">
        <f>+IF('（別紙１）原油換算シート【計画用】'!AP1075&lt;&gt;"",'（別紙１）原油換算シート【計画用】'!AP1075,"")</f>
        <v>6.3199999999999997E-4</v>
      </c>
      <c r="AQ1075" s="1" t="str">
        <f>+IF('（別紙１）原油換算シート【計画用】'!AQ1075&lt;&gt;"",'（別紙１）原油換算シート【計画用】'!AQ1075,"")</f>
        <v/>
      </c>
    </row>
    <row r="1076" spans="39:43">
      <c r="AM1076" s="40">
        <f>+IF('（別紙１）原油換算シート【計画用】'!AM1076&lt;&gt;"",'（別紙１）原油換算シート【計画用】'!AM1076,"")</f>
        <v>1062</v>
      </c>
      <c r="AN1076" s="40" t="str">
        <f>+IF('（別紙１）原油換算シート【計画用】'!AN1076&lt;&gt;"",'（別紙１）原油換算シート【計画用】'!AN1076,"")</f>
        <v>A0673</v>
      </c>
      <c r="AO1076" s="64" t="str">
        <f>+IF('（別紙１）原油換算シート【計画用】'!AO1076&lt;&gt;"",'（別紙１）原油換算シート【計画用】'!AO1076,"")</f>
        <v>(株)ジャパネットサービスイノベーション</v>
      </c>
      <c r="AP1076" s="65">
        <f>+IF('（別紙１）原油換算シート【計画用】'!AP1076&lt;&gt;"",'（別紙１）原油換算シート【計画用】'!AP1076,"")</f>
        <v>6.4400000000000004E-4</v>
      </c>
      <c r="AQ1076" s="1" t="str">
        <f>+IF('（別紙１）原油換算シート【計画用】'!AQ1076&lt;&gt;"",'（別紙１）原油換算シート【計画用】'!AQ1076,"")</f>
        <v/>
      </c>
    </row>
    <row r="1077" spans="39:43">
      <c r="AM1077" s="40">
        <f>+IF('（別紙１）原油換算シート【計画用】'!AM1077&lt;&gt;"",'（別紙１）原油換算シート【計画用】'!AM1077,"")</f>
        <v>1063</v>
      </c>
      <c r="AN1077" s="40" t="str">
        <f>+IF('（別紙１）原油換算シート【計画用】'!AN1077&lt;&gt;"",'（別紙１）原油換算シート【計画用】'!AN1077,"")</f>
        <v>A0676</v>
      </c>
      <c r="AO1077" s="64" t="str">
        <f>+IF('（別紙１）原油換算シート【計画用】'!AO1077&lt;&gt;"",'（別紙１）原油換算シート【計画用】'!AO1077,"")</f>
        <v>KBN(株)</v>
      </c>
      <c r="AP1077" s="65">
        <f>+IF('（別紙１）原油換算シート【計画用】'!AP1077&lt;&gt;"",'（別紙１）原油換算シート【計画用】'!AP1077,"")</f>
        <v>7.2599999999999997E-4</v>
      </c>
      <c r="AQ1077" s="1" t="str">
        <f>+IF('（別紙１）原油換算シート【計画用】'!AQ1077&lt;&gt;"",'（別紙１）原油換算シート【計画用】'!AQ1077,"")</f>
        <v/>
      </c>
    </row>
    <row r="1078" spans="39:43">
      <c r="AM1078" s="40">
        <f>+IF('（別紙１）原油換算シート【計画用】'!AM1078&lt;&gt;"",'（別紙１）原油換算シート【計画用】'!AM1078,"")</f>
        <v>1064</v>
      </c>
      <c r="AN1078" s="40" t="str">
        <f>+IF('（別紙１）原油換算シート【計画用】'!AN1078&lt;&gt;"",'（別紙１）原油換算シート【計画用】'!AN1078,"")</f>
        <v>A0677</v>
      </c>
      <c r="AO1078" s="64" t="str">
        <f>+IF('（別紙１）原油換算シート【計画用】'!AO1078&lt;&gt;"",'（別紙１）原油換算シート【計画用】'!AO1078,"")</f>
        <v>(株)しおさい電力メニューA</v>
      </c>
      <c r="AP1078" s="65">
        <f>+IF('（別紙１）原油換算シート【計画用】'!AP1078&lt;&gt;"",'（別紙１）原油換算シート【計画用】'!AP1078,"")</f>
        <v>0</v>
      </c>
      <c r="AQ1078" s="1" t="str">
        <f>+IF('（別紙１）原油換算シート【計画用】'!AQ1078&lt;&gt;"",'（別紙１）原油換算シート【計画用】'!AQ1078,"")</f>
        <v/>
      </c>
    </row>
    <row r="1079" spans="39:43">
      <c r="AM1079" s="40">
        <f>+IF('（別紙１）原油換算シート【計画用】'!AM1079&lt;&gt;"",'（別紙１）原油換算シート【計画用】'!AM1079,"")</f>
        <v>1065</v>
      </c>
      <c r="AN1079" s="40" t="str">
        <f>+IF('（別紙１）原油換算シート【計画用】'!AN1079&lt;&gt;"",'（別紙１）原油換算シート【計画用】'!AN1079,"")</f>
        <v>A0677</v>
      </c>
      <c r="AO1079" s="64" t="str">
        <f>+IF('（別紙１）原油換算シート【計画用】'!AO1079&lt;&gt;"",'（別紙１）原油換算シート【計画用】'!AO1079,"")</f>
        <v>(株)しおさい電力メニューB</v>
      </c>
      <c r="AP1079" s="65">
        <f>+IF('（別紙１）原油換算シート【計画用】'!AP1079&lt;&gt;"",'（別紙１）原油換算シート【計画用】'!AP1079,"")</f>
        <v>0</v>
      </c>
      <c r="AQ1079" s="1" t="str">
        <f>+IF('（別紙１）原油換算シート【計画用】'!AQ1079&lt;&gt;"",'（別紙１）原油換算シート【計画用】'!AQ1079,"")</f>
        <v/>
      </c>
    </row>
    <row r="1080" spans="39:43">
      <c r="AM1080" s="40">
        <f>+IF('（別紙１）原油換算シート【計画用】'!AM1080&lt;&gt;"",'（別紙１）原油換算シート【計画用】'!AM1080,"")</f>
        <v>1066</v>
      </c>
      <c r="AN1080" s="40" t="str">
        <f>+IF('（別紙１）原油換算シート【計画用】'!AN1080&lt;&gt;"",'（別紙１）原油換算シート【計画用】'!AN1080,"")</f>
        <v>A0677</v>
      </c>
      <c r="AO1080" s="64" t="str">
        <f>+IF('（別紙１）原油換算シート【計画用】'!AO1080&lt;&gt;"",'（別紙１）原油換算シート【計画用】'!AO1080,"")</f>
        <v>(株)しおさい電力メニューC(残差)</v>
      </c>
      <c r="AP1080" s="65">
        <f>+IF('（別紙１）原油換算シート【計画用】'!AP1080&lt;&gt;"",'（別紙１）原油換算シート【計画用】'!AP1080,"")</f>
        <v>4.1800000000000002E-4</v>
      </c>
      <c r="AQ1080" s="1" t="str">
        <f>+IF('（別紙１）原油換算シート【計画用】'!AQ1080&lt;&gt;"",'（別紙１）原油換算シート【計画用】'!AQ1080,"")</f>
        <v/>
      </c>
    </row>
    <row r="1081" spans="39:43">
      <c r="AM1081" s="40">
        <f>+IF('（別紙１）原油換算シート【計画用】'!AM1081&lt;&gt;"",'（別紙１）原油換算シート【計画用】'!AM1081,"")</f>
        <v>1067</v>
      </c>
      <c r="AN1081" s="40" t="str">
        <f>+IF('（別紙１）原油換算シート【計画用】'!AN1081&lt;&gt;"",'（別紙１）原油換算シート【計画用】'!AN1081,"")</f>
        <v>A0677</v>
      </c>
      <c r="AO1081" s="64" t="str">
        <f>+IF('（別紙１）原油換算シート【計画用】'!AO1081&lt;&gt;"",'（別紙１）原油換算シート【計画用】'!AO1081,"")</f>
        <v>(株)しおさい電力(参考値)事業者全体</v>
      </c>
      <c r="AP1081" s="65">
        <f>+IF('（別紙１）原油換算シート【計画用】'!AP1081&lt;&gt;"",'（別紙１）原油換算シート【計画用】'!AP1081,"")</f>
        <v>3.6699999999999998E-4</v>
      </c>
      <c r="AQ1081" s="1" t="str">
        <f>+IF('（別紙１）原油換算シート【計画用】'!AQ1081&lt;&gt;"",'（別紙１）原油換算シート【計画用】'!AQ1081,"")</f>
        <v/>
      </c>
    </row>
    <row r="1082" spans="39:43">
      <c r="AM1082" s="40">
        <f>+IF('（別紙１）原油換算シート【計画用】'!AM1082&lt;&gt;"",'（別紙１）原油換算シート【計画用】'!AM1082,"")</f>
        <v>1068</v>
      </c>
      <c r="AN1082" s="40" t="str">
        <f>+IF('（別紙１）原油換算シート【計画用】'!AN1082&lt;&gt;"",'（別紙１）原油換算シート【計画用】'!AN1082,"")</f>
        <v>A0680</v>
      </c>
      <c r="AO1082" s="64" t="str">
        <f>+IF('（別紙１）原油換算シート【計画用】'!AO1082&lt;&gt;"",'（別紙１）原油換算シート【計画用】'!AO1082,"")</f>
        <v>会津エナジー(株)メニューA</v>
      </c>
      <c r="AP1082" s="65">
        <f>+IF('（別紙１）原油換算シート【計画用】'!AP1082&lt;&gt;"",'（別紙１）原油換算シート【計画用】'!AP1082,"")</f>
        <v>0</v>
      </c>
      <c r="AQ1082" s="1" t="str">
        <f>+IF('（別紙１）原油換算シート【計画用】'!AQ1082&lt;&gt;"",'（別紙１）原油換算シート【計画用】'!AQ1082,"")</f>
        <v/>
      </c>
    </row>
    <row r="1083" spans="39:43">
      <c r="AM1083" s="40">
        <f>+IF('（別紙１）原油換算シート【計画用】'!AM1083&lt;&gt;"",'（別紙１）原油換算シート【計画用】'!AM1083,"")</f>
        <v>1069</v>
      </c>
      <c r="AN1083" s="40" t="str">
        <f>+IF('（別紙１）原油換算シート【計画用】'!AN1083&lt;&gt;"",'（別紙１）原油換算シート【計画用】'!AN1083,"")</f>
        <v>A0680</v>
      </c>
      <c r="AO1083" s="64" t="str">
        <f>+IF('（別紙１）原油換算シート【計画用】'!AO1083&lt;&gt;"",'（別紙１）原油換算シート【計画用】'!AO1083,"")</f>
        <v>会津エナジー(株)メニューB</v>
      </c>
      <c r="AP1083" s="65">
        <f>+IF('（別紙１）原油換算シート【計画用】'!AP1083&lt;&gt;"",'（別紙１）原油換算シート【計画用】'!AP1083,"")</f>
        <v>0</v>
      </c>
      <c r="AQ1083" s="1" t="str">
        <f>+IF('（別紙１）原油換算シート【計画用】'!AQ1083&lt;&gt;"",'（別紙１）原油換算シート【計画用】'!AQ1083,"")</f>
        <v/>
      </c>
    </row>
    <row r="1084" spans="39:43">
      <c r="AM1084" s="40">
        <f>+IF('（別紙１）原油換算シート【計画用】'!AM1084&lt;&gt;"",'（別紙１）原油換算シート【計画用】'!AM1084,"")</f>
        <v>1070</v>
      </c>
      <c r="AN1084" s="40" t="str">
        <f>+IF('（別紙１）原油換算シート【計画用】'!AN1084&lt;&gt;"",'（別紙１）原油換算シート【計画用】'!AN1084,"")</f>
        <v>A0680</v>
      </c>
      <c r="AO1084" s="64" t="str">
        <f>+IF('（別紙１）原油換算シート【計画用】'!AO1084&lt;&gt;"",'（別紙１）原油換算シート【計画用】'!AO1084,"")</f>
        <v>会津エナジー(株)メニューC</v>
      </c>
      <c r="AP1084" s="65">
        <f>+IF('（別紙１）原油換算シート【計画用】'!AP1084&lt;&gt;"",'（別紙１）原油換算シート【計画用】'!AP1084,"")</f>
        <v>0</v>
      </c>
      <c r="AQ1084" s="1" t="str">
        <f>+IF('（別紙１）原油換算シート【計画用】'!AQ1084&lt;&gt;"",'（別紙１）原油換算シート【計画用】'!AQ1084,"")</f>
        <v/>
      </c>
    </row>
    <row r="1085" spans="39:43">
      <c r="AM1085" s="40">
        <f>+IF('（別紙１）原油換算シート【計画用】'!AM1085&lt;&gt;"",'（別紙１）原油換算シート【計画用】'!AM1085,"")</f>
        <v>1071</v>
      </c>
      <c r="AN1085" s="40" t="str">
        <f>+IF('（別紙１）原油換算シート【計画用】'!AN1085&lt;&gt;"",'（別紙１）原油換算シート【計画用】'!AN1085,"")</f>
        <v>A0680</v>
      </c>
      <c r="AO1085" s="64" t="str">
        <f>+IF('（別紙１）原油換算シート【計画用】'!AO1085&lt;&gt;"",'（別紙１）原油換算シート【計画用】'!AO1085,"")</f>
        <v>会津エナジー(株)メニューD</v>
      </c>
      <c r="AP1085" s="65">
        <f>+IF('（別紙１）原油換算シート【計画用】'!AP1085&lt;&gt;"",'（別紙１）原油換算シート【計画用】'!AP1085,"")</f>
        <v>0</v>
      </c>
      <c r="AQ1085" s="1" t="str">
        <f>+IF('（別紙１）原油換算シート【計画用】'!AQ1085&lt;&gt;"",'（別紙１）原油換算シート【計画用】'!AQ1085,"")</f>
        <v/>
      </c>
    </row>
    <row r="1086" spans="39:43">
      <c r="AM1086" s="40">
        <f>+IF('（別紙１）原油換算シート【計画用】'!AM1086&lt;&gt;"",'（別紙１）原油換算シート【計画用】'!AM1086,"")</f>
        <v>1072</v>
      </c>
      <c r="AN1086" s="40" t="str">
        <f>+IF('（別紙１）原油換算シート【計画用】'!AN1086&lt;&gt;"",'（別紙１）原油換算シート【計画用】'!AN1086,"")</f>
        <v>A0680</v>
      </c>
      <c r="AO1086" s="64" t="str">
        <f>+IF('（別紙１）原油換算シート【計画用】'!AO1086&lt;&gt;"",'（別紙１）原油換算シート【計画用】'!AO1086,"")</f>
        <v>会津エナジー(株)メニューE</v>
      </c>
      <c r="AP1086" s="65">
        <f>+IF('（別紙１）原油換算シート【計画用】'!AP1086&lt;&gt;"",'（別紙１）原油換算シート【計画用】'!AP1086,"")</f>
        <v>0</v>
      </c>
      <c r="AQ1086" s="1" t="str">
        <f>+IF('（別紙１）原油換算シート【計画用】'!AQ1086&lt;&gt;"",'（別紙１）原油換算シート【計画用】'!AQ1086,"")</f>
        <v/>
      </c>
    </row>
    <row r="1087" spans="39:43">
      <c r="AM1087" s="40">
        <f>+IF('（別紙１）原油換算シート【計画用】'!AM1087&lt;&gt;"",'（別紙１）原油換算シート【計画用】'!AM1087,"")</f>
        <v>1073</v>
      </c>
      <c r="AN1087" s="40" t="str">
        <f>+IF('（別紙１）原油換算シート【計画用】'!AN1087&lt;&gt;"",'（別紙１）原油換算シート【計画用】'!AN1087,"")</f>
        <v>A0680</v>
      </c>
      <c r="AO1087" s="64" t="str">
        <f>+IF('（別紙１）原油換算シート【計画用】'!AO1087&lt;&gt;"",'（別紙１）原油換算シート【計画用】'!AO1087,"")</f>
        <v>会津エナジー(株)メニューF</v>
      </c>
      <c r="AP1087" s="65">
        <f>+IF('（別紙１）原油換算シート【計画用】'!AP1087&lt;&gt;"",'（別紙１）原油換算シート【計画用】'!AP1087,"")</f>
        <v>0</v>
      </c>
      <c r="AQ1087" s="1" t="str">
        <f>+IF('（別紙１）原油換算シート【計画用】'!AQ1087&lt;&gt;"",'（別紙１）原油換算シート【計画用】'!AQ1087,"")</f>
        <v/>
      </c>
    </row>
    <row r="1088" spans="39:43">
      <c r="AM1088" s="40">
        <f>+IF('（別紙１）原油換算シート【計画用】'!AM1088&lt;&gt;"",'（別紙１）原油換算シート【計画用】'!AM1088,"")</f>
        <v>1074</v>
      </c>
      <c r="AN1088" s="40" t="str">
        <f>+IF('（別紙１）原油換算シート【計画用】'!AN1088&lt;&gt;"",'（別紙１）原油換算シート【計画用】'!AN1088,"")</f>
        <v>A0680</v>
      </c>
      <c r="AO1088" s="64" t="str">
        <f>+IF('（別紙１）原油換算シート【計画用】'!AO1088&lt;&gt;"",'（別紙１）原油換算シート【計画用】'!AO1088,"")</f>
        <v>会津エナジー(株)メニューG</v>
      </c>
      <c r="AP1088" s="65">
        <f>+IF('（別紙１）原油換算シート【計画用】'!AP1088&lt;&gt;"",'（別紙１）原油換算シート【計画用】'!AP1088,"")</f>
        <v>0</v>
      </c>
      <c r="AQ1088" s="1" t="str">
        <f>+IF('（別紙１）原油換算シート【計画用】'!AQ1088&lt;&gt;"",'（別紙１）原油換算シート【計画用】'!AQ1088,"")</f>
        <v/>
      </c>
    </row>
    <row r="1089" spans="39:43">
      <c r="AM1089" s="40">
        <f>+IF('（別紙１）原油換算シート【計画用】'!AM1089&lt;&gt;"",'（別紙１）原油換算シート【計画用】'!AM1089,"")</f>
        <v>1075</v>
      </c>
      <c r="AN1089" s="40" t="str">
        <f>+IF('（別紙１）原油換算シート【計画用】'!AN1089&lt;&gt;"",'（別紙１）原油換算シート【計画用】'!AN1089,"")</f>
        <v>A0680</v>
      </c>
      <c r="AO1089" s="64" t="str">
        <f>+IF('（別紙１）原油換算シート【計画用】'!AO1089&lt;&gt;"",'（別紙１）原油換算シート【計画用】'!AO1089,"")</f>
        <v>会津エナジー(株)メニューH</v>
      </c>
      <c r="AP1089" s="65">
        <f>+IF('（別紙１）原油換算シート【計画用】'!AP1089&lt;&gt;"",'（別紙１）原油換算シート【計画用】'!AP1089,"")</f>
        <v>0</v>
      </c>
      <c r="AQ1089" s="1" t="str">
        <f>+IF('（別紙１）原油換算シート【計画用】'!AQ1089&lt;&gt;"",'（別紙１）原油換算シート【計画用】'!AQ1089,"")</f>
        <v/>
      </c>
    </row>
    <row r="1090" spans="39:43">
      <c r="AM1090" s="40">
        <f>+IF('（別紙１）原油換算シート【計画用】'!AM1090&lt;&gt;"",'（別紙１）原油換算シート【計画用】'!AM1090,"")</f>
        <v>1076</v>
      </c>
      <c r="AN1090" s="40" t="str">
        <f>+IF('（別紙１）原油換算シート【計画用】'!AN1090&lt;&gt;"",'（別紙１）原油換算シート【計画用】'!AN1090,"")</f>
        <v>A0680</v>
      </c>
      <c r="AO1090" s="64" t="str">
        <f>+IF('（別紙１）原油換算シート【計画用】'!AO1090&lt;&gt;"",'（別紙１）原油換算シート【計画用】'!AO1090,"")</f>
        <v>会津エナジー(株)メニューI</v>
      </c>
      <c r="AP1090" s="65">
        <f>+IF('（別紙１）原油換算シート【計画用】'!AP1090&lt;&gt;"",'（別紙１）原油換算シート【計画用】'!AP1090,"")</f>
        <v>0</v>
      </c>
      <c r="AQ1090" s="1" t="str">
        <f>+IF('（別紙１）原油換算シート【計画用】'!AQ1090&lt;&gt;"",'（別紙１）原油換算シート【計画用】'!AQ1090,"")</f>
        <v/>
      </c>
    </row>
    <row r="1091" spans="39:43">
      <c r="AM1091" s="40">
        <f>+IF('（別紙１）原油換算シート【計画用】'!AM1091&lt;&gt;"",'（別紙１）原油換算シート【計画用】'!AM1091,"")</f>
        <v>1077</v>
      </c>
      <c r="AN1091" s="40" t="str">
        <f>+IF('（別紙１）原油換算シート【計画用】'!AN1091&lt;&gt;"",'（別紙１）原油換算シート【計画用】'!AN1091,"")</f>
        <v>A0680</v>
      </c>
      <c r="AO1091" s="64" t="str">
        <f>+IF('（別紙１）原油換算シート【計画用】'!AO1091&lt;&gt;"",'（別紙１）原油換算シート【計画用】'!AO1091,"")</f>
        <v>会津エナジー(株)メニューJ</v>
      </c>
      <c r="AP1091" s="65">
        <f>+IF('（別紙１）原油換算シート【計画用】'!AP1091&lt;&gt;"",'（別紙１）原油換算シート【計画用】'!AP1091,"")</f>
        <v>0</v>
      </c>
      <c r="AQ1091" s="1" t="str">
        <f>+IF('（別紙１）原油換算シート【計画用】'!AQ1091&lt;&gt;"",'（別紙１）原油換算シート【計画用】'!AQ1091,"")</f>
        <v/>
      </c>
    </row>
    <row r="1092" spans="39:43">
      <c r="AM1092" s="40">
        <f>+IF('（別紙１）原油換算シート【計画用】'!AM1092&lt;&gt;"",'（別紙１）原油換算シート【計画用】'!AM1092,"")</f>
        <v>1078</v>
      </c>
      <c r="AN1092" s="40" t="str">
        <f>+IF('（別紙１）原油換算シート【計画用】'!AN1092&lt;&gt;"",'（別紙１）原油換算シート【計画用】'!AN1092,"")</f>
        <v>A0680</v>
      </c>
      <c r="AO1092" s="64" t="str">
        <f>+IF('（別紙１）原油換算シート【計画用】'!AO1092&lt;&gt;"",'（別紙１）原油換算シート【計画用】'!AO1092,"")</f>
        <v>会津エナジー(株)メニューK</v>
      </c>
      <c r="AP1092" s="65">
        <f>+IF('（別紙１）原油換算シート【計画用】'!AP1092&lt;&gt;"",'（別紙１）原油換算シート【計画用】'!AP1092,"")</f>
        <v>0</v>
      </c>
      <c r="AQ1092" s="1" t="str">
        <f>+IF('（別紙１）原油換算シート【計画用】'!AQ1092&lt;&gt;"",'（別紙１）原油換算シート【計画用】'!AQ1092,"")</f>
        <v/>
      </c>
    </row>
    <row r="1093" spans="39:43">
      <c r="AM1093" s="40">
        <f>+IF('（別紙１）原油換算シート【計画用】'!AM1093&lt;&gt;"",'（別紙１）原油換算シート【計画用】'!AM1093,"")</f>
        <v>1079</v>
      </c>
      <c r="AN1093" s="40" t="str">
        <f>+IF('（別紙１）原油換算シート【計画用】'!AN1093&lt;&gt;"",'（別紙１）原油換算シート【計画用】'!AN1093,"")</f>
        <v>A0680</v>
      </c>
      <c r="AO1093" s="64" t="str">
        <f>+IF('（別紙１）原油換算シート【計画用】'!AO1093&lt;&gt;"",'（別紙１）原油換算シート【計画用】'!AO1093,"")</f>
        <v>会津エナジー(株)メニューL(残差)</v>
      </c>
      <c r="AP1093" s="65">
        <f>+IF('（別紙１）原油換算シート【計画用】'!AP1093&lt;&gt;"",'（別紙１）原油換算シート【計画用】'!AP1093,"")</f>
        <v>4.2200000000000001E-4</v>
      </c>
      <c r="AQ1093" s="1" t="str">
        <f>+IF('（別紙１）原油換算シート【計画用】'!AQ1093&lt;&gt;"",'（別紙１）原油換算シート【計画用】'!AQ1093,"")</f>
        <v>※</v>
      </c>
    </row>
    <row r="1094" spans="39:43">
      <c r="AM1094" s="40">
        <f>+IF('（別紙１）原油換算シート【計画用】'!AM1094&lt;&gt;"",'（別紙１）原油換算シート【計画用】'!AM1094,"")</f>
        <v>1080</v>
      </c>
      <c r="AN1094" s="40" t="str">
        <f>+IF('（別紙１）原油換算シート【計画用】'!AN1094&lt;&gt;"",'（別紙１）原油換算シート【計画用】'!AN1094,"")</f>
        <v>A0680</v>
      </c>
      <c r="AO1094" s="64" t="str">
        <f>+IF('（別紙１）原油換算シート【計画用】'!AO1094&lt;&gt;"",'（別紙１）原油換算シート【計画用】'!AO1094,"")</f>
        <v>会津エナジー(株)(参考値)事業者全体</v>
      </c>
      <c r="AP1094" s="65">
        <f>+IF('（別紙１）原油換算シート【計画用】'!AP1094&lt;&gt;"",'（別紙１）原油換算シート【計画用】'!AP1094,"")</f>
        <v>1.0000000000000001E-5</v>
      </c>
      <c r="AQ1094" s="1" t="str">
        <f>+IF('（別紙１）原油換算シート【計画用】'!AQ1094&lt;&gt;"",'（別紙１）原油換算シート【計画用】'!AQ1094,"")</f>
        <v/>
      </c>
    </row>
    <row r="1095" spans="39:43">
      <c r="AM1095" s="40">
        <f>+IF('（別紙１）原油換算シート【計画用】'!AM1095&lt;&gt;"",'（別紙１）原油換算シート【計画用】'!AM1095,"")</f>
        <v>1081</v>
      </c>
      <c r="AN1095" s="40" t="str">
        <f>+IF('（別紙１）原油換算シート【計画用】'!AN1095&lt;&gt;"",'（別紙１）原油換算シート【計画用】'!AN1095,"")</f>
        <v>A0681</v>
      </c>
      <c r="AO1095" s="64" t="str">
        <f>+IF('（別紙１）原油換算シート【計画用】'!AO1095&lt;&gt;"",'（別紙１）原油換算シート【計画用】'!AO1095,"")</f>
        <v>うべ未来エネルギー(株)メニューA</v>
      </c>
      <c r="AP1095" s="65">
        <f>+IF('（別紙１）原油換算シート【計画用】'!AP1095&lt;&gt;"",'（別紙１）原油換算シート【計画用】'!AP1095,"")</f>
        <v>0</v>
      </c>
      <c r="AQ1095" s="1" t="str">
        <f>+IF('（別紙１）原油換算シート【計画用】'!AQ1095&lt;&gt;"",'（別紙１）原油換算シート【計画用】'!AQ1095,"")</f>
        <v/>
      </c>
    </row>
    <row r="1096" spans="39:43">
      <c r="AM1096" s="40">
        <f>+IF('（別紙１）原油換算シート【計画用】'!AM1096&lt;&gt;"",'（別紙１）原油換算シート【計画用】'!AM1096,"")</f>
        <v>1082</v>
      </c>
      <c r="AN1096" s="40" t="str">
        <f>+IF('（別紙１）原油換算シート【計画用】'!AN1096&lt;&gt;"",'（別紙１）原油換算シート【計画用】'!AN1096,"")</f>
        <v>A0681</v>
      </c>
      <c r="AO1096" s="64" t="str">
        <f>+IF('（別紙１）原油換算シート【計画用】'!AO1096&lt;&gt;"",'（別紙１）原油換算シート【計画用】'!AO1096,"")</f>
        <v>うべ未来エネルギー(株)メニューB(残差)</v>
      </c>
      <c r="AP1096" s="65">
        <f>+IF('（別紙１）原油換算シート【計画用】'!AP1096&lt;&gt;"",'（別紙１）原油換算シート【計画用】'!AP1096,"")</f>
        <v>5.5599999999999996E-4</v>
      </c>
      <c r="AQ1096" s="1" t="str">
        <f>+IF('（別紙１）原油換算シート【計画用】'!AQ1096&lt;&gt;"",'（別紙１）原油換算シート【計画用】'!AQ1096,"")</f>
        <v/>
      </c>
    </row>
    <row r="1097" spans="39:43">
      <c r="AM1097" s="40">
        <f>+IF('（別紙１）原油換算シート【計画用】'!AM1097&lt;&gt;"",'（別紙１）原油換算シート【計画用】'!AM1097,"")</f>
        <v>1083</v>
      </c>
      <c r="AN1097" s="40" t="str">
        <f>+IF('（別紙１）原油換算シート【計画用】'!AN1097&lt;&gt;"",'（別紙１）原油換算シート【計画用】'!AN1097,"")</f>
        <v>A0681</v>
      </c>
      <c r="AO1097" s="64" t="str">
        <f>+IF('（別紙１）原油換算シート【計画用】'!AO1097&lt;&gt;"",'（別紙１）原油換算シート【計画用】'!AO1097,"")</f>
        <v>うべ未来エネルギー(株)(参考値)事業者全体</v>
      </c>
      <c r="AP1097" s="65">
        <f>+IF('（別紙１）原油換算シート【計画用】'!AP1097&lt;&gt;"",'（別紙１）原油換算シート【計画用】'!AP1097,"")</f>
        <v>5.5000000000000003E-4</v>
      </c>
      <c r="AQ1097" s="1" t="str">
        <f>+IF('（別紙１）原油換算シート【計画用】'!AQ1097&lt;&gt;"",'（別紙１）原油換算シート【計画用】'!AQ1097,"")</f>
        <v/>
      </c>
    </row>
    <row r="1098" spans="39:43">
      <c r="AM1098" s="40">
        <f>+IF('（別紙１）原油換算シート【計画用】'!AM1098&lt;&gt;"",'（別紙１）原油換算シート【計画用】'!AM1098,"")</f>
        <v>1084</v>
      </c>
      <c r="AN1098" s="40" t="str">
        <f>+IF('（別紙１）原油換算シート【計画用】'!AN1098&lt;&gt;"",'（別紙１）原油換算シート【計画用】'!AN1098,"")</f>
        <v>A0683</v>
      </c>
      <c r="AO1098" s="64" t="str">
        <f>+IF('（別紙１）原油換算シート【計画用】'!AO1098&lt;&gt;"",'（別紙１）原油換算シート【計画用】'!AO1098,"")</f>
        <v>永井自動車工業(株)</v>
      </c>
      <c r="AP1098" s="65">
        <f>+IF('（別紙１）原油換算シート【計画用】'!AP1098&lt;&gt;"",'（別紙１）原油換算シート【計画用】'!AP1098,"")</f>
        <v>4.9600000000000002E-4</v>
      </c>
      <c r="AQ1098" s="1" t="str">
        <f>+IF('（別紙１）原油換算シート【計画用】'!AQ1098&lt;&gt;"",'（別紙１）原油換算シート【計画用】'!AQ1098,"")</f>
        <v/>
      </c>
    </row>
    <row r="1099" spans="39:43">
      <c r="AM1099" s="40">
        <f>+IF('（別紙１）原油換算シート【計画用】'!AM1099&lt;&gt;"",'（別紙１）原油換算シート【計画用】'!AM1099,"")</f>
        <v>1085</v>
      </c>
      <c r="AN1099" s="40" t="str">
        <f>+IF('（別紙１）原油換算シート【計画用】'!AN1099&lt;&gt;"",'（別紙１）原油換算シート【計画用】'!AN1099,"")</f>
        <v>A0685</v>
      </c>
      <c r="AO1099" s="64" t="str">
        <f>+IF('（別紙１）原油換算シート【計画用】'!AO1099&lt;&gt;"",'（別紙１）原油換算シート【計画用】'!AO1099,"")</f>
        <v>陸前高田しみんエネルギー(株)</v>
      </c>
      <c r="AP1099" s="65">
        <f>+IF('（別紙１）原油換算シート【計画用】'!AP1099&lt;&gt;"",'（別紙１）原油換算シート【計画用】'!AP1099,"")</f>
        <v>5.44E-4</v>
      </c>
      <c r="AQ1099" s="1" t="str">
        <f>+IF('（別紙１）原油換算シート【計画用】'!AQ1099&lt;&gt;"",'（別紙１）原油換算シート【計画用】'!AQ1099,"")</f>
        <v/>
      </c>
    </row>
    <row r="1100" spans="39:43">
      <c r="AM1100" s="40">
        <f>+IF('（別紙１）原油換算シート【計画用】'!AM1100&lt;&gt;"",'（別紙１）原油換算シート【計画用】'!AM1100,"")</f>
        <v>1086</v>
      </c>
      <c r="AN1100" s="40" t="str">
        <f>+IF('（別紙１）原油換算シート【計画用】'!AN1100&lt;&gt;"",'（別紙１）原油換算シート【計画用】'!AN1100,"")</f>
        <v>A0687</v>
      </c>
      <c r="AO1100" s="64" t="str">
        <f>+IF('（別紙１）原油換算シート【計画用】'!AO1100&lt;&gt;"",'（別紙１）原油換算シート【計画用】'!AO1100,"")</f>
        <v>(株)チャームドライフ</v>
      </c>
      <c r="AP1100" s="65">
        <f>+IF('（別紙１）原油換算シート【計画用】'!AP1100&lt;&gt;"",'（別紙１）原油換算シート【計画用】'!AP1100,"")</f>
        <v>5.5400000000000002E-4</v>
      </c>
      <c r="AQ1100" s="1" t="str">
        <f>+IF('（別紙１）原油換算シート【計画用】'!AQ1100&lt;&gt;"",'（別紙１）原油換算シート【計画用】'!AQ1100,"")</f>
        <v/>
      </c>
    </row>
    <row r="1101" spans="39:43">
      <c r="AM1101" s="40">
        <f>+IF('（別紙１）原油換算シート【計画用】'!AM1101&lt;&gt;"",'（別紙１）原油換算シート【計画用】'!AM1101,"")</f>
        <v>1087</v>
      </c>
      <c r="AN1101" s="40" t="str">
        <f>+IF('（別紙１）原油換算シート【計画用】'!AN1101&lt;&gt;"",'（別紙１）原油換算シート【計画用】'!AN1101,"")</f>
        <v>A0689</v>
      </c>
      <c r="AO1101" s="64" t="str">
        <f>+IF('（別紙１）原油換算シート【計画用】'!AO1101&lt;&gt;"",'（別紙１）原油換算シート【計画用】'!AO1101,"")</f>
        <v>スターティア(株)メニューA</v>
      </c>
      <c r="AP1101" s="65">
        <f>+IF('（別紙１）原油換算シート【計画用】'!AP1101&lt;&gt;"",'（別紙１）原油換算シート【計画用】'!AP1101,"")</f>
        <v>2.3E-5</v>
      </c>
      <c r="AQ1101" s="1" t="str">
        <f>+IF('（別紙１）原油換算シート【計画用】'!AQ1101&lt;&gt;"",'（別紙１）原油換算シート【計画用】'!AQ1101,"")</f>
        <v/>
      </c>
    </row>
    <row r="1102" spans="39:43">
      <c r="AM1102" s="40">
        <f>+IF('（別紙１）原油換算シート【計画用】'!AM1102&lt;&gt;"",'（別紙１）原油換算シート【計画用】'!AM1102,"")</f>
        <v>1088</v>
      </c>
      <c r="AN1102" s="40" t="str">
        <f>+IF('（別紙１）原油換算シート【計画用】'!AN1102&lt;&gt;"",'（別紙１）原油換算シート【計画用】'!AN1102,"")</f>
        <v>A0689</v>
      </c>
      <c r="AO1102" s="64" t="str">
        <f>+IF('（別紙１）原油換算シート【計画用】'!AO1102&lt;&gt;"",'（別紙１）原油換算シート【計画用】'!AO1102,"")</f>
        <v>スターティア(株)メニューB(残差)</v>
      </c>
      <c r="AP1102" s="65">
        <f>+IF('（別紙１）原油換算シート【計画用】'!AP1102&lt;&gt;"",'（別紙１）原油換算シート【計画用】'!AP1102,"")</f>
        <v>6.6100000000000002E-4</v>
      </c>
      <c r="AQ1102" s="1" t="str">
        <f>+IF('（別紙１）原油換算シート【計画用】'!AQ1102&lt;&gt;"",'（別紙１）原油換算シート【計画用】'!AQ1102,"")</f>
        <v/>
      </c>
    </row>
    <row r="1103" spans="39:43">
      <c r="AM1103" s="40">
        <f>+IF('（別紙１）原油換算シート【計画用】'!AM1103&lt;&gt;"",'（別紙１）原油換算シート【計画用】'!AM1103,"")</f>
        <v>1089</v>
      </c>
      <c r="AN1103" s="40" t="str">
        <f>+IF('（別紙１）原油換算シート【計画用】'!AN1103&lt;&gt;"",'（別紙１）原油換算シート【計画用】'!AN1103,"")</f>
        <v>A0689</v>
      </c>
      <c r="AO1103" s="64" t="str">
        <f>+IF('（別紙１）原油換算シート【計画用】'!AO1103&lt;&gt;"",'（別紙１）原油換算シート【計画用】'!AO1103,"")</f>
        <v>スターティア(株)(参考値)事業者全体</v>
      </c>
      <c r="AP1103" s="65">
        <f>+IF('（別紙１）原油換算シート【計画用】'!AP1103&lt;&gt;"",'（別紙１）原油換算シート【計画用】'!AP1103,"")</f>
        <v>6.6E-4</v>
      </c>
      <c r="AQ1103" s="1" t="str">
        <f>+IF('（別紙１）原油換算シート【計画用】'!AQ1103&lt;&gt;"",'（別紙１）原油換算シート【計画用】'!AQ1103,"")</f>
        <v/>
      </c>
    </row>
    <row r="1104" spans="39:43">
      <c r="AM1104" s="40">
        <f>+IF('（別紙１）原油換算シート【計画用】'!AM1104&lt;&gt;"",'（別紙１）原油換算シート【計画用】'!AM1104,"")</f>
        <v>1090</v>
      </c>
      <c r="AN1104" s="40" t="str">
        <f>+IF('（別紙１）原油換算シート【計画用】'!AN1104&lt;&gt;"",'（別紙１）原油換算シート【計画用】'!AN1104,"")</f>
        <v>A0690</v>
      </c>
      <c r="AO1104" s="64" t="str">
        <f>+IF('（別紙１）原油換算シート【計画用】'!AO1104&lt;&gt;"",'（別紙１）原油換算シート【計画用】'!AO1104,"")</f>
        <v>東広島スマートエネルギー(株)</v>
      </c>
      <c r="AP1104" s="65">
        <f>+IF('（別紙１）原油換算シート【計画用】'!AP1104&lt;&gt;"",'（別紙１）原油換算シート【計画用】'!AP1104,"")</f>
        <v>3.68E-4</v>
      </c>
      <c r="AQ1104" s="1" t="str">
        <f>+IF('（別紙１）原油換算シート【計画用】'!AQ1104&lt;&gt;"",'（別紙１）原油換算シート【計画用】'!AQ1104,"")</f>
        <v/>
      </c>
    </row>
    <row r="1105" spans="39:43">
      <c r="AM1105" s="40">
        <f>+IF('（別紙１）原油換算シート【計画用】'!AM1105&lt;&gt;"",'（別紙１）原油換算シート【計画用】'!AM1105,"")</f>
        <v>1091</v>
      </c>
      <c r="AN1105" s="40" t="str">
        <f>+IF('（別紙１）原油換算シート【計画用】'!AN1105&lt;&gt;"",'（別紙１）原油換算シート【計画用】'!AN1105,"")</f>
        <v>A0692</v>
      </c>
      <c r="AO1105" s="64" t="str">
        <f>+IF('（別紙１）原油換算シート【計画用】'!AO1105&lt;&gt;"",'（別紙１）原油換算シート【計画用】'!AO1105,"")</f>
        <v>旭化成(株)メニューA</v>
      </c>
      <c r="AP1105" s="65">
        <f>+IF('（別紙１）原油換算シート【計画用】'!AP1105&lt;&gt;"",'（別紙１）原油換算シート【計画用】'!AP1105,"")</f>
        <v>3.5199999999999999E-4</v>
      </c>
      <c r="AQ1105" s="1" t="str">
        <f>+IF('（別紙１）原油換算シート【計画用】'!AQ1105&lt;&gt;"",'（別紙１）原油換算シート【計画用】'!AQ1105,"")</f>
        <v/>
      </c>
    </row>
    <row r="1106" spans="39:43">
      <c r="AM1106" s="40">
        <f>+IF('（別紙１）原油換算シート【計画用】'!AM1106&lt;&gt;"",'（別紙１）原油換算シート【計画用】'!AM1106,"")</f>
        <v>1092</v>
      </c>
      <c r="AN1106" s="40" t="str">
        <f>+IF('（別紙１）原油換算シート【計画用】'!AN1106&lt;&gt;"",'（別紙１）原油換算シート【計画用】'!AN1106,"")</f>
        <v>A0692</v>
      </c>
      <c r="AO1106" s="64" t="str">
        <f>+IF('（別紙１）原油換算シート【計画用】'!AO1106&lt;&gt;"",'（別紙１）原油換算シート【計画用】'!AO1106,"")</f>
        <v>旭化成(株)メニューB</v>
      </c>
      <c r="AP1106" s="65">
        <f>+IF('（別紙１）原油換算シート【計画用】'!AP1106&lt;&gt;"",'（別紙１）原油換算シート【計画用】'!AP1106,"")</f>
        <v>5.9900000000000003E-4</v>
      </c>
      <c r="AQ1106" s="1" t="str">
        <f>+IF('（別紙１）原油換算シート【計画用】'!AQ1106&lt;&gt;"",'（別紙１）原油換算シート【計画用】'!AQ1106,"")</f>
        <v/>
      </c>
    </row>
    <row r="1107" spans="39:43">
      <c r="AM1107" s="40">
        <f>+IF('（別紙１）原油換算シート【計画用】'!AM1107&lt;&gt;"",'（別紙１）原油換算シート【計画用】'!AM1107,"")</f>
        <v>1093</v>
      </c>
      <c r="AN1107" s="40" t="str">
        <f>+IF('（別紙１）原油換算シート【計画用】'!AN1107&lt;&gt;"",'（別紙１）原油換算シート【計画用】'!AN1107,"")</f>
        <v>A0692</v>
      </c>
      <c r="AO1107" s="64" t="str">
        <f>+IF('（別紙１）原油換算シート【計画用】'!AO1107&lt;&gt;"",'（別紙１）原油換算シート【計画用】'!AO1107,"")</f>
        <v>旭化成(株)メニューC</v>
      </c>
      <c r="AP1107" s="65">
        <f>+IF('（別紙１）原油換算シート【計画用】'!AP1107&lt;&gt;"",'（別紙１）原油換算シート【計画用】'!AP1107,"")</f>
        <v>3.77E-4</v>
      </c>
      <c r="AQ1107" s="1" t="str">
        <f>+IF('（別紙１）原油換算シート【計画用】'!AQ1107&lt;&gt;"",'（別紙１）原油換算シート【計画用】'!AQ1107,"")</f>
        <v/>
      </c>
    </row>
    <row r="1108" spans="39:43">
      <c r="AM1108" s="40">
        <f>+IF('（別紙１）原油換算シート【計画用】'!AM1108&lt;&gt;"",'（別紙１）原油換算シート【計画用】'!AM1108,"")</f>
        <v>1094</v>
      </c>
      <c r="AN1108" s="40" t="str">
        <f>+IF('（別紙１）原油換算シート【計画用】'!AN1108&lt;&gt;"",'（別紙１）原油換算シート【計画用】'!AN1108,"")</f>
        <v>A0692</v>
      </c>
      <c r="AO1108" s="64" t="str">
        <f>+IF('（別紙１）原油換算シート【計画用】'!AO1108&lt;&gt;"",'（別紙１）原油換算シート【計画用】'!AO1108,"")</f>
        <v>旭化成(株)メニューD</v>
      </c>
      <c r="AP1108" s="65">
        <f>+IF('（別紙１）原油換算シート【計画用】'!AP1108&lt;&gt;"",'（別紙１）原油換算シート【計画用】'!AP1108,"")</f>
        <v>3.5399999999999999E-4</v>
      </c>
      <c r="AQ1108" s="1" t="str">
        <f>+IF('（別紙１）原油換算シート【計画用】'!AQ1108&lt;&gt;"",'（別紙１）原油換算シート【計画用】'!AQ1108,"")</f>
        <v/>
      </c>
    </row>
    <row r="1109" spans="39:43">
      <c r="AM1109" s="40">
        <f>+IF('（別紙１）原油換算シート【計画用】'!AM1109&lt;&gt;"",'（別紙１）原油換算シート【計画用】'!AM1109,"")</f>
        <v>1095</v>
      </c>
      <c r="AN1109" s="40" t="str">
        <f>+IF('（別紙１）原油換算シート【計画用】'!AN1109&lt;&gt;"",'（別紙１）原油換算シート【計画用】'!AN1109,"")</f>
        <v>A0692</v>
      </c>
      <c r="AO1109" s="64" t="str">
        <f>+IF('（別紙１）原油換算シート【計画用】'!AO1109&lt;&gt;"",'（別紙１）原油換算シート【計画用】'!AO1109,"")</f>
        <v>旭化成(株)メニューE</v>
      </c>
      <c r="AP1109" s="65">
        <f>+IF('（別紙１）原油換算シート【計画用】'!AP1109&lt;&gt;"",'（別紙１）原油換算シート【計画用】'!AP1109,"")</f>
        <v>3.6000000000000002E-4</v>
      </c>
      <c r="AQ1109" s="1" t="str">
        <f>+IF('（別紙１）原油換算シート【計画用】'!AQ1109&lt;&gt;"",'（別紙１）原油換算シート【計画用】'!AQ1109,"")</f>
        <v/>
      </c>
    </row>
    <row r="1110" spans="39:43">
      <c r="AM1110" s="40">
        <f>+IF('（別紙１）原油換算シート【計画用】'!AM1110&lt;&gt;"",'（別紙１）原油換算シート【計画用】'!AM1110,"")</f>
        <v>1096</v>
      </c>
      <c r="AN1110" s="40" t="str">
        <f>+IF('（別紙１）原油換算シート【計画用】'!AN1110&lt;&gt;"",'（別紙１）原油換算シート【計画用】'!AN1110,"")</f>
        <v>A0692</v>
      </c>
      <c r="AO1110" s="64" t="str">
        <f>+IF('（別紙１）原油換算シート【計画用】'!AO1110&lt;&gt;"",'（別紙１）原油換算シート【計画用】'!AO1110,"")</f>
        <v>旭化成(株)メニューF</v>
      </c>
      <c r="AP1110" s="65">
        <f>+IF('（別紙１）原油換算シート【計画用】'!AP1110&lt;&gt;"",'（別紙１）原油換算シート【計画用】'!AP1110,"")</f>
        <v>0</v>
      </c>
      <c r="AQ1110" s="1" t="str">
        <f>+IF('（別紙１）原油換算シート【計画用】'!AQ1110&lt;&gt;"",'（別紙１）原油換算シート【計画用】'!AQ1110,"")</f>
        <v/>
      </c>
    </row>
    <row r="1111" spans="39:43">
      <c r="AM1111" s="40">
        <f>+IF('（別紙１）原油換算シート【計画用】'!AM1111&lt;&gt;"",'（別紙１）原油換算シート【計画用】'!AM1111,"")</f>
        <v>1097</v>
      </c>
      <c r="AN1111" s="40" t="str">
        <f>+IF('（別紙１）原油換算シート【計画用】'!AN1111&lt;&gt;"",'（別紙１）原油換算シート【計画用】'!AN1111,"")</f>
        <v>A0692</v>
      </c>
      <c r="AO1111" s="64" t="str">
        <f>+IF('（別紙１）原油換算シート【計画用】'!AO1111&lt;&gt;"",'（別紙１）原油換算シート【計画用】'!AO1111,"")</f>
        <v>旭化成(株)メニューG</v>
      </c>
      <c r="AP1111" s="65">
        <f>+IF('（別紙１）原油換算シート【計画用】'!AP1111&lt;&gt;"",'（別紙１）原油換算シート【計画用】'!AP1111,"")</f>
        <v>0</v>
      </c>
      <c r="AQ1111" s="1" t="str">
        <f>+IF('（別紙１）原油換算シート【計画用】'!AQ1111&lt;&gt;"",'（別紙１）原油換算シート【計画用】'!AQ1111,"")</f>
        <v/>
      </c>
    </row>
    <row r="1112" spans="39:43">
      <c r="AM1112" s="40">
        <f>+IF('（別紙１）原油換算シート【計画用】'!AM1112&lt;&gt;"",'（別紙１）原油換算シート【計画用】'!AM1112,"")</f>
        <v>1098</v>
      </c>
      <c r="AN1112" s="40" t="str">
        <f>+IF('（別紙１）原油換算シート【計画用】'!AN1112&lt;&gt;"",'（別紙１）原油換算シート【計画用】'!AN1112,"")</f>
        <v>A0692</v>
      </c>
      <c r="AO1112" s="64" t="str">
        <f>+IF('（別紙１）原油換算シート【計画用】'!AO1112&lt;&gt;"",'（別紙１）原油換算シート【計画用】'!AO1112,"")</f>
        <v>旭化成(株)(参考値)事業者全体</v>
      </c>
      <c r="AP1112" s="65">
        <f>+IF('（別紙１）原油換算シート【計画用】'!AP1112&lt;&gt;"",'（別紙１）原油換算シート【計画用】'!AP1112,"")</f>
        <v>4.3199999999999998E-4</v>
      </c>
      <c r="AQ1112" s="1" t="str">
        <f>+IF('（別紙１）原油換算シート【計画用】'!AQ1112&lt;&gt;"",'（別紙１）原油換算シート【計画用】'!AQ1112,"")</f>
        <v/>
      </c>
    </row>
    <row r="1113" spans="39:43">
      <c r="AM1113" s="40">
        <f>+IF('（別紙１）原油換算シート【計画用】'!AM1113&lt;&gt;"",'（別紙１）原油換算シート【計画用】'!AM1113,"")</f>
        <v>1099</v>
      </c>
      <c r="AN1113" s="40" t="str">
        <f>+IF('（別紙１）原油換算シート【計画用】'!AN1113&lt;&gt;"",'（別紙１）原油換算シート【計画用】'!AN1113,"")</f>
        <v>A0693</v>
      </c>
      <c r="AO1113" s="64" t="str">
        <f>+IF('（別紙１）原油換算シート【計画用】'!AO1113&lt;&gt;"",'（別紙１）原油換算シート【計画用】'!AO1113,"")</f>
        <v>京和ガス(株)</v>
      </c>
      <c r="AP1113" s="65">
        <f>+IF('（別紙１）原油換算シート【計画用】'!AP1113&lt;&gt;"",'（別紙１）原油換算シート【計画用】'!AP1113,"")</f>
        <v>4.2900000000000002E-4</v>
      </c>
      <c r="AQ1113" s="1" t="str">
        <f>+IF('（別紙１）原油換算シート【計画用】'!AQ1113&lt;&gt;"",'（別紙１）原油換算シート【計画用】'!AQ1113,"")</f>
        <v/>
      </c>
    </row>
    <row r="1114" spans="39:43">
      <c r="AM1114" s="40">
        <f>+IF('（別紙１）原油換算シート【計画用】'!AM1114&lt;&gt;"",'（別紙１）原油換算シート【計画用】'!AM1114,"")</f>
        <v>1100</v>
      </c>
      <c r="AN1114" s="40" t="str">
        <f>+IF('（別紙１）原油換算シート【計画用】'!AN1114&lt;&gt;"",'（別紙１）原油換算シート【計画用】'!AN1114,"")</f>
        <v>A0695</v>
      </c>
      <c r="AO1114" s="64" t="str">
        <f>+IF('（別紙１）原油換算シート【計画用】'!AO1114&lt;&gt;"",'（別紙１）原油換算シート【計画用】'!AO1114,"")</f>
        <v>KMパワー(株)</v>
      </c>
      <c r="AP1114" s="65">
        <f>+IF('（別紙１）原油換算シート【計画用】'!AP1114&lt;&gt;"",'（別紙１）原油換算シート【計画用】'!AP1114,"")</f>
        <v>4.57E-4</v>
      </c>
      <c r="AQ1114" s="1" t="str">
        <f>+IF('（別紙１）原油換算シート【計画用】'!AQ1114&lt;&gt;"",'（別紙１）原油換算シート【計画用】'!AQ1114,"")</f>
        <v/>
      </c>
    </row>
    <row r="1115" spans="39:43">
      <c r="AM1115" s="40">
        <f>+IF('（別紙１）原油換算シート【計画用】'!AM1115&lt;&gt;"",'（別紙１）原油換算シート【計画用】'!AM1115,"")</f>
        <v>1101</v>
      </c>
      <c r="AN1115" s="40" t="str">
        <f>+IF('（別紙１）原油換算シート【計画用】'!AN1115&lt;&gt;"",'（別紙１）原油換算シート【計画用】'!AN1115,"")</f>
        <v>A0696</v>
      </c>
      <c r="AO1115" s="64" t="str">
        <f>+IF('（別紙１）原油換算シート【計画用】'!AO1115&lt;&gt;"",'（別紙１）原油換算シート【計画用】'!AO1115,"")</f>
        <v>(株)Okazaki</v>
      </c>
      <c r="AP1115" s="65">
        <f>+IF('（別紙１）原油換算シート【計画用】'!AP1115&lt;&gt;"",'（別紙１）原油換算シート【計画用】'!AP1115,"")</f>
        <v>6.2699999999999995E-4</v>
      </c>
      <c r="AQ1115" s="1" t="str">
        <f>+IF('（別紙１）原油換算シート【計画用】'!AQ1115&lt;&gt;"",'（別紙１）原油換算シート【計画用】'!AQ1115,"")</f>
        <v/>
      </c>
    </row>
    <row r="1116" spans="39:43">
      <c r="AM1116" s="40">
        <f>+IF('（別紙１）原油換算シート【計画用】'!AM1116&lt;&gt;"",'（別紙１）原油換算シート【計画用】'!AM1116,"")</f>
        <v>1102</v>
      </c>
      <c r="AN1116" s="40" t="str">
        <f>+IF('（別紙１）原油換算シート【計画用】'!AN1116&lt;&gt;"",'（別紙１）原油換算シート【計画用】'!AN1116,"")</f>
        <v>A0698</v>
      </c>
      <c r="AO1116" s="64" t="str">
        <f>+IF('（別紙１）原油換算シート【計画用】'!AO1116&lt;&gt;"",'（別紙１）原油換算シート【計画用】'!AO1116,"")</f>
        <v>(株)エフオンメニューA</v>
      </c>
      <c r="AP1116" s="65">
        <f>+IF('（別紙１）原油換算シート【計画用】'!AP1116&lt;&gt;"",'（別紙１）原油換算シート【計画用】'!AP1116,"")</f>
        <v>0</v>
      </c>
      <c r="AQ1116" s="1" t="str">
        <f>+IF('（別紙１）原油換算シート【計画用】'!AQ1116&lt;&gt;"",'（別紙１）原油換算シート【計画用】'!AQ1116,"")</f>
        <v/>
      </c>
    </row>
    <row r="1117" spans="39:43">
      <c r="AM1117" s="40">
        <f>+IF('（別紙１）原油換算シート【計画用】'!AM1117&lt;&gt;"",'（別紙１）原油換算シート【計画用】'!AM1117,"")</f>
        <v>1103</v>
      </c>
      <c r="AN1117" s="40" t="str">
        <f>+IF('（別紙１）原油換算シート【計画用】'!AN1117&lt;&gt;"",'（別紙１）原油換算シート【計画用】'!AN1117,"")</f>
        <v>A0698</v>
      </c>
      <c r="AO1117" s="64" t="str">
        <f>+IF('（別紙１）原油換算シート【計画用】'!AO1117&lt;&gt;"",'（別紙１）原油換算シート【計画用】'!AO1117,"")</f>
        <v>(株)エフオンメニューB</v>
      </c>
      <c r="AP1117" s="65">
        <f>+IF('（別紙１）原油換算シート【計画用】'!AP1117&lt;&gt;"",'（別紙１）原油換算シート【計画用】'!AP1117,"")</f>
        <v>1.74E-4</v>
      </c>
      <c r="AQ1117" s="1" t="str">
        <f>+IF('（別紙１）原油換算シート【計画用】'!AQ1117&lt;&gt;"",'（別紙１）原油換算シート【計画用】'!AQ1117,"")</f>
        <v/>
      </c>
    </row>
    <row r="1118" spans="39:43">
      <c r="AM1118" s="40">
        <f>+IF('（別紙１）原油換算シート【計画用】'!AM1118&lt;&gt;"",'（別紙１）原油換算シート【計画用】'!AM1118,"")</f>
        <v>1104</v>
      </c>
      <c r="AN1118" s="40" t="str">
        <f>+IF('（別紙１）原油換算シート【計画用】'!AN1118&lt;&gt;"",'（別紙１）原油換算シート【計画用】'!AN1118,"")</f>
        <v>A0698</v>
      </c>
      <c r="AO1118" s="64" t="str">
        <f>+IF('（別紙１）原油換算シート【計画用】'!AO1118&lt;&gt;"",'（別紙１）原油換算シート【計画用】'!AO1118,"")</f>
        <v>(株)エフオンメニューC</v>
      </c>
      <c r="AP1118" s="65">
        <f>+IF('（別紙１）原油換算シート【計画用】'!AP1118&lt;&gt;"",'（別紙１）原油換算シート【計画用】'!AP1118,"")</f>
        <v>2.6200000000000003E-4</v>
      </c>
      <c r="AQ1118" s="1" t="str">
        <f>+IF('（別紙１）原油換算シート【計画用】'!AQ1118&lt;&gt;"",'（別紙１）原油換算シート【計画用】'!AQ1118,"")</f>
        <v/>
      </c>
    </row>
    <row r="1119" spans="39:43">
      <c r="AM1119" s="40">
        <f>+IF('（別紙１）原油換算シート【計画用】'!AM1119&lt;&gt;"",'（別紙１）原油換算シート【計画用】'!AM1119,"")</f>
        <v>1105</v>
      </c>
      <c r="AN1119" s="40" t="str">
        <f>+IF('（別紙１）原油換算シート【計画用】'!AN1119&lt;&gt;"",'（別紙１）原油換算シート【計画用】'!AN1119,"")</f>
        <v>A0698</v>
      </c>
      <c r="AO1119" s="64" t="str">
        <f>+IF('（別紙１）原油換算シート【計画用】'!AO1119&lt;&gt;"",'（別紙１）原油換算シート【計画用】'!AO1119,"")</f>
        <v>(株)エフオンメニューD</v>
      </c>
      <c r="AP1119" s="65">
        <f>+IF('（別紙１）原油換算シート【計画用】'!AP1119&lt;&gt;"",'（別紙１）原油換算シート【計画用】'!AP1119,"")</f>
        <v>3.48E-4</v>
      </c>
      <c r="AQ1119" s="1" t="str">
        <f>+IF('（別紙１）原油換算シート【計画用】'!AQ1119&lt;&gt;"",'（別紙１）原油換算シート【計画用】'!AQ1119,"")</f>
        <v/>
      </c>
    </row>
    <row r="1120" spans="39:43">
      <c r="AM1120" s="40">
        <f>+IF('（別紙１）原油換算シート【計画用】'!AM1120&lt;&gt;"",'（別紙１）原油換算シート【計画用】'!AM1120,"")</f>
        <v>1106</v>
      </c>
      <c r="AN1120" s="40" t="str">
        <f>+IF('（別紙１）原油換算シート【計画用】'!AN1120&lt;&gt;"",'（別紙１）原油換算シート【計画用】'!AN1120,"")</f>
        <v>A0698</v>
      </c>
      <c r="AO1120" s="64" t="str">
        <f>+IF('（別紙１）原油換算シート【計画用】'!AO1120&lt;&gt;"",'（別紙１）原油換算シート【計画用】'!AO1120,"")</f>
        <v>(株)エフオン(参考値)事業者全体</v>
      </c>
      <c r="AP1120" s="65">
        <f>+IF('（別紙１）原油換算シート【計画用】'!AP1120&lt;&gt;"",'（別紙１）原油換算シート【計画用】'!AP1120,"")</f>
        <v>1.01E-4</v>
      </c>
      <c r="AQ1120" s="1" t="str">
        <f>+IF('（別紙１）原油換算シート【計画用】'!AQ1120&lt;&gt;"",'（別紙１）原油換算シート【計画用】'!AQ1120,"")</f>
        <v/>
      </c>
    </row>
    <row r="1121" spans="39:43">
      <c r="AM1121" s="40">
        <f>+IF('（別紙１）原油換算シート【計画用】'!AM1121&lt;&gt;"",'（別紙１）原油換算シート【計画用】'!AM1121,"")</f>
        <v>1107</v>
      </c>
      <c r="AN1121" s="40" t="str">
        <f>+IF('（別紙１）原油換算シート【計画用】'!AN1121&lt;&gt;"",'（別紙１）原油換算シート【計画用】'!AN1121,"")</f>
        <v>A0699</v>
      </c>
      <c r="AO1121" s="64" t="str">
        <f>+IF('（別紙１）原油換算シート【計画用】'!AO1121&lt;&gt;"",'（別紙１）原油換算シート【計画用】'!AO1121,"")</f>
        <v>(株)岡崎さくら電力</v>
      </c>
      <c r="AP1121" s="65">
        <f>+IF('（別紙１）原油換算シート【計画用】'!AP1121&lt;&gt;"",'（別紙１）原油換算シート【計画用】'!AP1121,"")</f>
        <v>3.2000000000000003E-4</v>
      </c>
      <c r="AQ1121" s="1" t="str">
        <f>+IF('（別紙１）原油換算シート【計画用】'!AQ1121&lt;&gt;"",'（別紙１）原油換算シート【計画用】'!AQ1121,"")</f>
        <v/>
      </c>
    </row>
    <row r="1122" spans="39:43">
      <c r="AM1122" s="40">
        <f>+IF('（別紙１）原油換算シート【計画用】'!AM1122&lt;&gt;"",'（別紙１）原油換算シート【計画用】'!AM1122,"")</f>
        <v>1108</v>
      </c>
      <c r="AN1122" s="40" t="str">
        <f>+IF('（別紙１）原油換算シート【計画用】'!AN1122&lt;&gt;"",'（別紙１）原油換算シート【計画用】'!AN1122,"")</f>
        <v>A0702</v>
      </c>
      <c r="AO1122" s="64" t="str">
        <f>+IF('（別紙１）原油換算シート【計画用】'!AO1122&lt;&gt;"",'（別紙１）原油換算シート【計画用】'!AO1122,"")</f>
        <v>旭マルヰ(株)(旧：旭マルヰガス(株))</v>
      </c>
      <c r="AP1122" s="65">
        <f>+IF('（別紙１）原油換算シート【計画用】'!AP1122&lt;&gt;"",'（別紙１）原油換算シート【計画用】'!AP1122,"")</f>
        <v>4.2499999999999998E-4</v>
      </c>
      <c r="AQ1122" s="1" t="str">
        <f>+IF('（別紙１）原油換算シート【計画用】'!AQ1122&lt;&gt;"",'（別紙１）原油換算シート【計画用】'!AQ1122,"")</f>
        <v/>
      </c>
    </row>
    <row r="1123" spans="39:43">
      <c r="AM1123" s="40">
        <f>+IF('（別紙１）原油換算シート【計画用】'!AM1123&lt;&gt;"",'（別紙１）原油換算シート【計画用】'!AM1123,"")</f>
        <v>1109</v>
      </c>
      <c r="AN1123" s="40" t="str">
        <f>+IF('（別紙１）原油換算シート【計画用】'!AN1123&lt;&gt;"",'（別紙１）原油換算シート【計画用】'!AN1123,"")</f>
        <v>A0703</v>
      </c>
      <c r="AO1123" s="64" t="str">
        <f>+IF('（別紙１）原油換算シート【計画用】'!AO1123&lt;&gt;"",'（別紙１）原油換算シート【計画用】'!AO1123,"")</f>
        <v>ENEOSリニューアブル・エナジー・ソリューションズ(株)(旧：JREトレーディング(株))</v>
      </c>
      <c r="AP1123" s="65">
        <f>+IF('（別紙１）原油換算シート【計画用】'!AP1123&lt;&gt;"",'（別紙１）原油換算シート【計画用】'!AP1123,"")</f>
        <v>0</v>
      </c>
      <c r="AQ1123" s="1" t="str">
        <f>+IF('（別紙１）原油換算シート【計画用】'!AQ1123&lt;&gt;"",'（別紙１）原油換算シート【計画用】'!AQ1123,"")</f>
        <v/>
      </c>
    </row>
    <row r="1124" spans="39:43">
      <c r="AM1124" s="40">
        <f>+IF('（別紙１）原油換算シート【計画用】'!AM1124&lt;&gt;"",'（別紙１）原油換算シート【計画用】'!AM1124,"")</f>
        <v>1110</v>
      </c>
      <c r="AN1124" s="40" t="str">
        <f>+IF('（別紙１）原油換算シート【計画用】'!AN1124&lt;&gt;"",'（別紙１）原油換算シート【計画用】'!AN1124,"")</f>
        <v>A0704</v>
      </c>
      <c r="AO1124" s="64" t="str">
        <f>+IF('（別紙１）原油換算シート【計画用】'!AO1124&lt;&gt;"",'（別紙１）原油換算シート【計画用】'!AO1124,"")</f>
        <v>Castleton Commodities Japan合同会社</v>
      </c>
      <c r="AP1124" s="65">
        <f>+IF('（別紙１）原油換算シート【計画用】'!AP1124&lt;&gt;"",'（別紙１）原油換算シート【計画用】'!AP1124,"")</f>
        <v>3.86E-4</v>
      </c>
      <c r="AQ1124" s="1" t="str">
        <f>+IF('（別紙１）原油換算シート【計画用】'!AQ1124&lt;&gt;"",'（別紙１）原油換算シート【計画用】'!AQ1124,"")</f>
        <v/>
      </c>
    </row>
    <row r="1125" spans="39:43">
      <c r="AM1125" s="40">
        <f>+IF('（別紙１）原油換算シート【計画用】'!AM1125&lt;&gt;"",'（別紙１）原油換算シート【計画用】'!AM1125,"")</f>
        <v>1111</v>
      </c>
      <c r="AN1125" s="40" t="str">
        <f>+IF('（別紙１）原油換算シート【計画用】'!AN1125&lt;&gt;"",'（別紙１）原油換算シート【計画用】'!AN1125,"")</f>
        <v>A0705</v>
      </c>
      <c r="AO1125" s="64" t="str">
        <f>+IF('（別紙１）原油換算シート【計画用】'!AO1125&lt;&gt;"",'（別紙１）原油換算シート【計画用】'!AO1125,"")</f>
        <v>神戸電力(株)</v>
      </c>
      <c r="AP1125" s="65">
        <f>+IF('（別紙１）原油換算シート【計画用】'!AP1125&lt;&gt;"",'（別紙１）原油換算シート【計画用】'!AP1125,"")</f>
        <v>2.04E-4</v>
      </c>
      <c r="AQ1125" s="1" t="str">
        <f>+IF('（別紙１）原油換算シート【計画用】'!AQ1125&lt;&gt;"",'（別紙１）原油換算シート【計画用】'!AQ1125,"")</f>
        <v/>
      </c>
    </row>
    <row r="1126" spans="39:43">
      <c r="AM1126" s="40">
        <f>+IF('（別紙１）原油換算シート【計画用】'!AM1126&lt;&gt;"",'（別紙１）原油換算シート【計画用】'!AM1126,"")</f>
        <v>1112</v>
      </c>
      <c r="AN1126" s="40" t="str">
        <f>+IF('（別紙１）原油換算シート【計画用】'!AN1126&lt;&gt;"",'（別紙１）原油換算シート【計画用】'!AN1126,"")</f>
        <v>A0707</v>
      </c>
      <c r="AO1126" s="64" t="str">
        <f>+IF('（別紙１）原油換算シート【計画用】'!AO1126&lt;&gt;"",'（別紙１）原油換算シート【計画用】'!AO1126,"")</f>
        <v>Valhall合同会社</v>
      </c>
      <c r="AP1126" s="65">
        <f>+IF('（別紙１）原油換算シート【計画用】'!AP1126&lt;&gt;"",'（別紙１）原油換算シート【計画用】'!AP1126,"")</f>
        <v>4.2200000000000001E-4</v>
      </c>
      <c r="AQ1126" s="1" t="str">
        <f>+IF('（別紙１）原油換算シート【計画用】'!AQ1126&lt;&gt;"",'（別紙１）原油換算シート【計画用】'!AQ1126,"")</f>
        <v>※</v>
      </c>
    </row>
    <row r="1127" spans="39:43">
      <c r="AM1127" s="40">
        <f>+IF('（別紙１）原油換算シート【計画用】'!AM1127&lt;&gt;"",'（別紙１）原油換算シート【計画用】'!AM1127,"")</f>
        <v>1113</v>
      </c>
      <c r="AN1127" s="40" t="str">
        <f>+IF('（別紙１）原油換算シート【計画用】'!AN1127&lt;&gt;"",'（別紙１）原油換算シート【計画用】'!AN1127,"")</f>
        <v>A0708</v>
      </c>
      <c r="AO1127" s="64" t="str">
        <f>+IF('（別紙１）原油換算シート【計画用】'!AO1127&lt;&gt;"",'（別紙１）原油換算シート【計画用】'!AO1127,"")</f>
        <v>エア・ウォーター・ライフソリューション(株)</v>
      </c>
      <c r="AP1127" s="65">
        <f>+IF('（別紙１）原油換算シート【計画用】'!AP1127&lt;&gt;"",'（別紙１）原油換算シート【計画用】'!AP1127,"")</f>
        <v>5.6099999999999998E-4</v>
      </c>
      <c r="AQ1127" s="1" t="str">
        <f>+IF('（別紙１）原油換算シート【計画用】'!AQ1127&lt;&gt;"",'（別紙１）原油換算シート【計画用】'!AQ1127,"")</f>
        <v/>
      </c>
    </row>
    <row r="1128" spans="39:43">
      <c r="AM1128" s="40">
        <f>+IF('（別紙１）原油換算シート【計画用】'!AM1128&lt;&gt;"",'（別紙１）原油換算シート【計画用】'!AM1128,"")</f>
        <v>1114</v>
      </c>
      <c r="AN1128" s="40" t="str">
        <f>+IF('（別紙１）原油換算シート【計画用】'!AN1128&lt;&gt;"",'（別紙１）原油換算シート【計画用】'!AN1128,"")</f>
        <v>A0709</v>
      </c>
      <c r="AO1128" s="64" t="str">
        <f>+IF('（別紙１）原油換算シート【計画用】'!AO1128&lt;&gt;"",'（別紙１）原油換算シート【計画用】'!AO1128,"")</f>
        <v>生活協同組合ひろしまメニューA</v>
      </c>
      <c r="AP1128" s="65">
        <f>+IF('（別紙１）原油換算シート【計画用】'!AP1128&lt;&gt;"",'（別紙１）原油換算シート【計画用】'!AP1128,"")</f>
        <v>3.4499999999999998E-4</v>
      </c>
      <c r="AQ1128" s="1" t="str">
        <f>+IF('（別紙１）原油換算シート【計画用】'!AQ1128&lt;&gt;"",'（別紙１）原油換算シート【計画用】'!AQ1128,"")</f>
        <v/>
      </c>
    </row>
    <row r="1129" spans="39:43">
      <c r="AM1129" s="40">
        <f>+IF('（別紙１）原油換算シート【計画用】'!AM1129&lt;&gt;"",'（別紙１）原油換算シート【計画用】'!AM1129,"")</f>
        <v>1115</v>
      </c>
      <c r="AN1129" s="40" t="str">
        <f>+IF('（別紙１）原油換算シート【計画用】'!AN1129&lt;&gt;"",'（別紙１）原油換算シート【計画用】'!AN1129,"")</f>
        <v>A0709</v>
      </c>
      <c r="AO1129" s="64" t="str">
        <f>+IF('（別紙１）原油換算シート【計画用】'!AO1129&lt;&gt;"",'（別紙１）原油換算シート【計画用】'!AO1129,"")</f>
        <v>生活協同組合ひろしまメニューB(残差)</v>
      </c>
      <c r="AP1129" s="65">
        <f>+IF('（別紙１）原油換算シート【計画用】'!AP1129&lt;&gt;"",'（別紙１）原油換算シート【計画用】'!AP1129,"")</f>
        <v>2.7099999999999997E-4</v>
      </c>
      <c r="AQ1129" s="1" t="str">
        <f>+IF('（別紙１）原油換算シート【計画用】'!AQ1129&lt;&gt;"",'（別紙１）原油換算シート【計画用】'!AQ1129,"")</f>
        <v/>
      </c>
    </row>
    <row r="1130" spans="39:43">
      <c r="AM1130" s="40">
        <f>+IF('（別紙１）原油換算シート【計画用】'!AM1130&lt;&gt;"",'（別紙１）原油換算シート【計画用】'!AM1130,"")</f>
        <v>1116</v>
      </c>
      <c r="AN1130" s="40" t="str">
        <f>+IF('（別紙１）原油換算シート【計画用】'!AN1130&lt;&gt;"",'（別紙１）原油換算シート【計画用】'!AN1130,"")</f>
        <v>A0709</v>
      </c>
      <c r="AO1130" s="64" t="str">
        <f>+IF('（別紙１）原油換算シート【計画用】'!AO1130&lt;&gt;"",'（別紙１）原油換算シート【計画用】'!AO1130,"")</f>
        <v>生活協同組合ひろしま(参考値)事業者全体</v>
      </c>
      <c r="AP1130" s="65">
        <f>+IF('（別紙１）原油換算シート【計画用】'!AP1130&lt;&gt;"",'（別紙１）原油換算シート【計画用】'!AP1130,"")</f>
        <v>2.72E-4</v>
      </c>
      <c r="AQ1130" s="1" t="str">
        <f>+IF('（別紙１）原油換算シート【計画用】'!AQ1130&lt;&gt;"",'（別紙１）原油換算シート【計画用】'!AQ1130,"")</f>
        <v/>
      </c>
    </row>
    <row r="1131" spans="39:43">
      <c r="AM1131" s="40">
        <f>+IF('（別紙１）原油換算シート【計画用】'!AM1131&lt;&gt;"",'（別紙１）原油換算シート【計画用】'!AM1131,"")</f>
        <v>1117</v>
      </c>
      <c r="AN1131" s="40" t="str">
        <f>+IF('（別紙１）原油換算シート【計画用】'!AN1131&lt;&gt;"",'（別紙１）原油換算シート【計画用】'!AN1131,"")</f>
        <v>A0711</v>
      </c>
      <c r="AO1131" s="64" t="str">
        <f>+IF('（別紙１）原油換算シート【計画用】'!AO1131&lt;&gt;"",'（別紙１）原油換算シート【計画用】'!AO1131,"")</f>
        <v>(株)RenoLabo</v>
      </c>
      <c r="AP1131" s="65">
        <f>+IF('（別紙１）原油換算シート【計画用】'!AP1131&lt;&gt;"",'（別紙１）原油換算シート【計画用】'!AP1131,"")</f>
        <v>6.3299999999999999E-4</v>
      </c>
      <c r="AQ1131" s="1" t="str">
        <f>+IF('（別紙１）原油換算シート【計画用】'!AQ1131&lt;&gt;"",'（別紙１）原油換算シート【計画用】'!AQ1131,"")</f>
        <v/>
      </c>
    </row>
    <row r="1132" spans="39:43">
      <c r="AM1132" s="40">
        <f>+IF('（別紙１）原油換算シート【計画用】'!AM1132&lt;&gt;"",'（別紙１）原油換算シート【計画用】'!AM1132,"")</f>
        <v>1118</v>
      </c>
      <c r="AN1132" s="40" t="str">
        <f>+IF('（別紙１）原油換算シート【計画用】'!AN1132&lt;&gt;"",'（別紙１）原油換算シート【計画用】'!AN1132,"")</f>
        <v>A0712</v>
      </c>
      <c r="AO1132" s="64" t="str">
        <f>+IF('（別紙１）原油換算シート【計画用】'!AO1132&lt;&gt;"",'（別紙１）原油換算シート【計画用】'!AO1132,"")</f>
        <v>アークエルテクノロジーズ(株)</v>
      </c>
      <c r="AP1132" s="65">
        <f>+IF('（別紙１）原油換算シート【計画用】'!AP1132&lt;&gt;"",'（別紙１）原油換算シート【計画用】'!AP1132,"")</f>
        <v>1.07E-4</v>
      </c>
      <c r="AQ1132" s="1" t="str">
        <f>+IF('（別紙１）原油換算シート【計画用】'!AQ1132&lt;&gt;"",'（別紙１）原油換算シート【計画用】'!AQ1132,"")</f>
        <v/>
      </c>
    </row>
    <row r="1133" spans="39:43">
      <c r="AM1133" s="40">
        <f>+IF('（別紙１）原油換算シート【計画用】'!AM1133&lt;&gt;"",'（別紙１）原油換算シート【計画用】'!AM1133,"")</f>
        <v>1119</v>
      </c>
      <c r="AN1133" s="40" t="str">
        <f>+IF('（別紙１）原油換算シート【計画用】'!AN1133&lt;&gt;"",'（別紙１）原油換算シート【計画用】'!AN1133,"")</f>
        <v>A0714</v>
      </c>
      <c r="AO1133" s="64" t="str">
        <f>+IF('（別紙１）原油換算シート【計画用】'!AO1133&lt;&gt;"",'（別紙１）原油換算シート【計画用】'!AO1133,"")</f>
        <v>エルメック(株)</v>
      </c>
      <c r="AP1133" s="65">
        <f>+IF('（別紙１）原油換算シート【計画用】'!AP1133&lt;&gt;"",'（別紙１）原油換算シート【計画用】'!AP1133,"")</f>
        <v>6.0400000000000004E-4</v>
      </c>
      <c r="AQ1133" s="1" t="str">
        <f>+IF('（別紙１）原油換算シート【計画用】'!AQ1133&lt;&gt;"",'（別紙１）原油換算シート【計画用】'!AQ1133,"")</f>
        <v/>
      </c>
    </row>
    <row r="1134" spans="39:43">
      <c r="AM1134" s="40">
        <f>+IF('（別紙１）原油換算シート【計画用】'!AM1134&lt;&gt;"",'（別紙１）原油換算シート【計画用】'!AM1134,"")</f>
        <v>1120</v>
      </c>
      <c r="AN1134" s="40" t="str">
        <f>+IF('（別紙１）原油換算シート【計画用】'!AN1134&lt;&gt;"",'（別紙１）原油換算シート【計画用】'!AN1134,"")</f>
        <v>A0715</v>
      </c>
      <c r="AO1134" s="64" t="str">
        <f>+IF('（別紙１）原油換算シート【計画用】'!AO1134&lt;&gt;"",'（別紙１）原油換算シート【計画用】'!AO1134,"")</f>
        <v>(株)オズエナジー</v>
      </c>
      <c r="AP1134" s="65">
        <f>+IF('（別紙１）原油換算シート【計画用】'!AP1134&lt;&gt;"",'（別紙１）原油換算シート【計画用】'!AP1134,"")</f>
        <v>4.4099999999999999E-4</v>
      </c>
      <c r="AQ1134" s="1" t="str">
        <f>+IF('（別紙１）原油換算シート【計画用】'!AQ1134&lt;&gt;"",'（別紙１）原油換算シート【計画用】'!AQ1134,"")</f>
        <v/>
      </c>
    </row>
    <row r="1135" spans="39:43">
      <c r="AM1135" s="40">
        <f>+IF('（別紙１）原油換算シート【計画用】'!AM1135&lt;&gt;"",'（別紙１）原油換算シート【計画用】'!AM1135,"")</f>
        <v>1121</v>
      </c>
      <c r="AN1135" s="40" t="str">
        <f>+IF('（別紙１）原油換算シート【計画用】'!AN1135&lt;&gt;"",'（別紙１）原油換算シート【計画用】'!AN1135,"")</f>
        <v>A0716</v>
      </c>
      <c r="AO1135" s="64" t="str">
        <f>+IF('（別紙１）原油換算シート【計画用】'!AO1135&lt;&gt;"",'（別紙１）原油換算シート【計画用】'!AO1135,"")</f>
        <v>レモンガス(株)</v>
      </c>
      <c r="AP1135" s="65">
        <f>+IF('（別紙１）原油換算シート【計画用】'!AP1135&lt;&gt;"",'（別紙１）原油換算シート【計画用】'!AP1135,"")</f>
        <v>4.2700000000000002E-4</v>
      </c>
      <c r="AQ1135" s="1" t="str">
        <f>+IF('（別紙１）原油換算シート【計画用】'!AQ1135&lt;&gt;"",'（別紙１）原油換算シート【計画用】'!AQ1135,"")</f>
        <v/>
      </c>
    </row>
    <row r="1136" spans="39:43">
      <c r="AM1136" s="40">
        <f>+IF('（別紙１）原油換算シート【計画用】'!AM1136&lt;&gt;"",'（別紙１）原油換算シート【計画用】'!AM1136,"")</f>
        <v>1122</v>
      </c>
      <c r="AN1136" s="40" t="str">
        <f>+IF('（別紙１）原油換算シート【計画用】'!AN1136&lt;&gt;"",'（別紙１）原油換算シート【計画用】'!AN1136,"")</f>
        <v>A0718</v>
      </c>
      <c r="AO1136" s="64" t="str">
        <f>+IF('（別紙１）原油換算シート【計画用】'!AO1136&lt;&gt;"",'（別紙１）原油換算シート【計画用】'!AO1136,"")</f>
        <v>(株)日本海水</v>
      </c>
      <c r="AP1136" s="65">
        <f>+IF('（別紙１）原油換算シート【計画用】'!AP1136&lt;&gt;"",'（別紙１）原油換算シート【計画用】'!AP1136,"")</f>
        <v>3.0600000000000001E-4</v>
      </c>
      <c r="AQ1136" s="1" t="str">
        <f>+IF('（別紙１）原油換算シート【計画用】'!AQ1136&lt;&gt;"",'（別紙１）原油換算シート【計画用】'!AQ1136,"")</f>
        <v/>
      </c>
    </row>
    <row r="1137" spans="39:43">
      <c r="AM1137" s="40">
        <f>+IF('（別紙１）原油換算シート【計画用】'!AM1137&lt;&gt;"",'（別紙１）原油換算シート【計画用】'!AM1137,"")</f>
        <v>1123</v>
      </c>
      <c r="AN1137" s="40" t="str">
        <f>+IF('（別紙１）原油換算シート【計画用】'!AN1137&lt;&gt;"",'（別紙１）原油換算シート【計画用】'!AN1137,"")</f>
        <v>A0720</v>
      </c>
      <c r="AO1137" s="64" t="str">
        <f>+IF('（別紙１）原油換算シート【計画用】'!AO1137&lt;&gt;"",'（別紙１）原油換算シート【計画用】'!AO1137,"")</f>
        <v>しろくま電力(株)メニューA</v>
      </c>
      <c r="AP1137" s="65">
        <f>+IF('（別紙１）原油換算シート【計画用】'!AP1137&lt;&gt;"",'（別紙１）原油換算シート【計画用】'!AP1137,"")</f>
        <v>0</v>
      </c>
      <c r="AQ1137" s="1" t="str">
        <f>+IF('（別紙１）原油換算シート【計画用】'!AQ1137&lt;&gt;"",'（別紙１）原油換算シート【計画用】'!AQ1137,"")</f>
        <v/>
      </c>
    </row>
    <row r="1138" spans="39:43">
      <c r="AM1138" s="40">
        <f>+IF('（別紙１）原油換算シート【計画用】'!AM1138&lt;&gt;"",'（別紙１）原油換算シート【計画用】'!AM1138,"")</f>
        <v>1124</v>
      </c>
      <c r="AN1138" s="40" t="str">
        <f>+IF('（別紙１）原油換算シート【計画用】'!AN1138&lt;&gt;"",'（別紙１）原油換算シート【計画用】'!AN1138,"")</f>
        <v>A0720</v>
      </c>
      <c r="AO1138" s="64" t="str">
        <f>+IF('（別紙１）原油換算シート【計画用】'!AO1138&lt;&gt;"",'（別紙１）原油換算シート【計画用】'!AO1138,"")</f>
        <v>しろくま電力(株)メニューB</v>
      </c>
      <c r="AP1138" s="65">
        <f>+IF('（別紙１）原油換算シート【計画用】'!AP1138&lt;&gt;"",'（別紙１）原油換算シート【計画用】'!AP1138,"")</f>
        <v>3.9899999999999999E-4</v>
      </c>
      <c r="AQ1138" s="1" t="str">
        <f>+IF('（別紙１）原油換算シート【計画用】'!AQ1138&lt;&gt;"",'（別紙１）原油換算シート【計画用】'!AQ1138,"")</f>
        <v/>
      </c>
    </row>
    <row r="1139" spans="39:43">
      <c r="AM1139" s="40">
        <f>+IF('（別紙１）原油換算シート【計画用】'!AM1139&lt;&gt;"",'（別紙１）原油換算シート【計画用】'!AM1139,"")</f>
        <v>1125</v>
      </c>
      <c r="AN1139" s="40" t="str">
        <f>+IF('（別紙１）原油換算シート【計画用】'!AN1139&lt;&gt;"",'（別紙１）原油換算シート【計画用】'!AN1139,"")</f>
        <v>A0720</v>
      </c>
      <c r="AO1139" s="64" t="str">
        <f>+IF('（別紙１）原油換算シート【計画用】'!AO1139&lt;&gt;"",'（別紙１）原油換算シート【計画用】'!AO1139,"")</f>
        <v>しろくま電力(株)メニューC(残差)</v>
      </c>
      <c r="AP1139" s="65">
        <f>+IF('（別紙１）原油換算シート【計画用】'!AP1139&lt;&gt;"",'（別紙１）原油換算シート【計画用】'!AP1139,"")</f>
        <v>5.3200000000000003E-4</v>
      </c>
      <c r="AQ1139" s="1" t="str">
        <f>+IF('（別紙１）原油換算シート【計画用】'!AQ1139&lt;&gt;"",'（別紙１）原油換算シート【計画用】'!AQ1139,"")</f>
        <v/>
      </c>
    </row>
    <row r="1140" spans="39:43">
      <c r="AM1140" s="40">
        <f>+IF('（別紙１）原油換算シート【計画用】'!AM1140&lt;&gt;"",'（別紙１）原油換算シート【計画用】'!AM1140,"")</f>
        <v>1126</v>
      </c>
      <c r="AN1140" s="40" t="str">
        <f>+IF('（別紙１）原油換算シート【計画用】'!AN1140&lt;&gt;"",'（別紙１）原油換算シート【計画用】'!AN1140,"")</f>
        <v>A0720</v>
      </c>
      <c r="AO1140" s="64" t="str">
        <f>+IF('（別紙１）原油換算シート【計画用】'!AO1140&lt;&gt;"",'（別紙１）原油換算シート【計画用】'!AO1140,"")</f>
        <v>しろくま電力(株)(参考値)事業者全体</v>
      </c>
      <c r="AP1140" s="65">
        <f>+IF('（別紙１）原油換算シート【計画用】'!AP1140&lt;&gt;"",'（別紙１）原油換算シート【計画用】'!AP1140,"")</f>
        <v>1.5699999999999999E-4</v>
      </c>
      <c r="AQ1140" s="1" t="str">
        <f>+IF('（別紙１）原油換算シート【計画用】'!AQ1140&lt;&gt;"",'（別紙１）原油換算シート【計画用】'!AQ1140,"")</f>
        <v/>
      </c>
    </row>
    <row r="1141" spans="39:43">
      <c r="AM1141" s="40">
        <f>+IF('（別紙１）原油換算シート【計画用】'!AM1141&lt;&gt;"",'（別紙１）原油換算シート【計画用】'!AM1141,"")</f>
        <v>1127</v>
      </c>
      <c r="AN1141" s="40" t="str">
        <f>+IF('（別紙１）原油換算シート【計画用】'!AN1141&lt;&gt;"",'（別紙１）原油換算シート【計画用】'!AN1141,"")</f>
        <v>A0721</v>
      </c>
      <c r="AO1141" s="64" t="str">
        <f>+IF('（別紙１）原油換算シート【計画用】'!AO1141&lt;&gt;"",'（別紙１）原油換算シート【計画用】'!AO1141,"")</f>
        <v>中小企業支援(株)</v>
      </c>
      <c r="AP1141" s="65">
        <f>+IF('（別紙１）原油換算シート【計画用】'!AP1141&lt;&gt;"",'（別紙１）原油換算シート【計画用】'!AP1141,"")</f>
        <v>4.8899999999999996E-4</v>
      </c>
      <c r="AQ1141" s="1" t="str">
        <f>+IF('（別紙１）原油換算シート【計画用】'!AQ1141&lt;&gt;"",'（別紙１）原油換算シート【計画用】'!AQ1141,"")</f>
        <v/>
      </c>
    </row>
    <row r="1142" spans="39:43">
      <c r="AM1142" s="40">
        <f>+IF('（別紙１）原油換算シート【計画用】'!AM1142&lt;&gt;"",'（別紙１）原油換算シート【計画用】'!AM1142,"")</f>
        <v>1128</v>
      </c>
      <c r="AN1142" s="40" t="str">
        <f>+IF('（別紙１）原油換算シート【計画用】'!AN1142&lt;&gt;"",'（別紙１）原油換算シート【計画用】'!AN1142,"")</f>
        <v>A0722</v>
      </c>
      <c r="AO1142" s="64" t="str">
        <f>+IF('（別紙１）原油換算シート【計画用】'!AO1142&lt;&gt;"",'（別紙１）原油換算シート【計画用】'!AO1142,"")</f>
        <v>サントラベラーズサービス有限会社</v>
      </c>
      <c r="AP1142" s="65">
        <f>+IF('（別紙１）原油換算シート【計画用】'!AP1142&lt;&gt;"",'（別紙１）原油換算シート【計画用】'!AP1142,"")</f>
        <v>6.1799999999999995E-4</v>
      </c>
      <c r="AQ1142" s="1" t="str">
        <f>+IF('（別紙１）原油換算シート【計画用】'!AQ1142&lt;&gt;"",'（別紙１）原油換算シート【計画用】'!AQ1142,"")</f>
        <v/>
      </c>
    </row>
    <row r="1143" spans="39:43">
      <c r="AM1143" s="40">
        <f>+IF('（別紙１）原油換算シート【計画用】'!AM1143&lt;&gt;"",'（別紙１）原油換算シート【計画用】'!AM1143,"")</f>
        <v>1129</v>
      </c>
      <c r="AN1143" s="40" t="str">
        <f>+IF('（別紙１）原油換算シート【計画用】'!AN1143&lt;&gt;"",'（別紙１）原油換算シート【計画用】'!AN1143,"")</f>
        <v>A0726</v>
      </c>
      <c r="AO1143" s="64" t="str">
        <f>+IF('（別紙１）原油換算シート【計画用】'!AO1143&lt;&gt;"",'（別紙１）原油換算シート【計画用】'!AO1143,"")</f>
        <v>八千代エンジニヤリング(株)</v>
      </c>
      <c r="AP1143" s="65">
        <f>+IF('（別紙１）原油換算シート【計画用】'!AP1143&lt;&gt;"",'（別紙１）原油換算シート【計画用】'!AP1143,"")</f>
        <v>3.8299999999999999E-4</v>
      </c>
      <c r="AQ1143" s="1" t="str">
        <f>+IF('（別紙１）原油換算シート【計画用】'!AQ1143&lt;&gt;"",'（別紙１）原油換算シート【計画用】'!AQ1143,"")</f>
        <v/>
      </c>
    </row>
    <row r="1144" spans="39:43">
      <c r="AM1144" s="40">
        <f>+IF('（別紙１）原油換算シート【計画用】'!AM1144&lt;&gt;"",'（別紙１）原油換算シート【計画用】'!AM1144,"")</f>
        <v>1130</v>
      </c>
      <c r="AN1144" s="40" t="str">
        <f>+IF('（別紙１）原油換算シート【計画用】'!AN1144&lt;&gt;"",'（別紙１）原油換算シート【計画用】'!AN1144,"")</f>
        <v>A0729</v>
      </c>
      <c r="AO1144" s="64" t="str">
        <f>+IF('（別紙１）原油換算シート【計画用】'!AO1144&lt;&gt;"",'（別紙１）原油換算シート【計画用】'!AO1144,"")</f>
        <v>神楽電力(株)メニューA</v>
      </c>
      <c r="AP1144" s="65">
        <f>+IF('（別紙１）原油換算シート【計画用】'!AP1144&lt;&gt;"",'（別紙１）原油換算シート【計画用】'!AP1144,"")</f>
        <v>0</v>
      </c>
      <c r="AQ1144" s="1" t="str">
        <f>+IF('（別紙１）原油換算シート【計画用】'!AQ1144&lt;&gt;"",'（別紙１）原油換算シート【計画用】'!AQ1144,"")</f>
        <v/>
      </c>
    </row>
    <row r="1145" spans="39:43">
      <c r="AM1145" s="40">
        <f>+IF('（別紙１）原油換算シート【計画用】'!AM1145&lt;&gt;"",'（別紙１）原油換算シート【計画用】'!AM1145,"")</f>
        <v>1131</v>
      </c>
      <c r="AN1145" s="40" t="str">
        <f>+IF('（別紙１）原油換算シート【計画用】'!AN1145&lt;&gt;"",'（別紙１）原油換算シート【計画用】'!AN1145,"")</f>
        <v>A0729</v>
      </c>
      <c r="AO1145" s="64" t="str">
        <f>+IF('（別紙１）原油換算シート【計画用】'!AO1145&lt;&gt;"",'（別紙１）原油換算シート【計画用】'!AO1145,"")</f>
        <v>神楽電力(株)メニューB</v>
      </c>
      <c r="AP1145" s="65">
        <f>+IF('（別紙１）原油換算シート【計画用】'!AP1145&lt;&gt;"",'（別紙１）原油換算シート【計画用】'!AP1145,"")</f>
        <v>0</v>
      </c>
      <c r="AQ1145" s="1" t="str">
        <f>+IF('（別紙１）原油換算シート【計画用】'!AQ1145&lt;&gt;"",'（別紙１）原油換算シート【計画用】'!AQ1145,"")</f>
        <v/>
      </c>
    </row>
    <row r="1146" spans="39:43">
      <c r="AM1146" s="40">
        <f>+IF('（別紙１）原油換算シート【計画用】'!AM1146&lt;&gt;"",'（別紙１）原油換算シート【計画用】'!AM1146,"")</f>
        <v>1132</v>
      </c>
      <c r="AN1146" s="40" t="str">
        <f>+IF('（別紙１）原油換算シート【計画用】'!AN1146&lt;&gt;"",'（別紙１）原油換算シート【計画用】'!AN1146,"")</f>
        <v>A0729</v>
      </c>
      <c r="AO1146" s="64" t="str">
        <f>+IF('（別紙１）原油換算シート【計画用】'!AO1146&lt;&gt;"",'（別紙１）原油換算シート【計画用】'!AO1146,"")</f>
        <v>神楽電力(株)メニューC(残差)</v>
      </c>
      <c r="AP1146" s="65">
        <f>+IF('（別紙１）原油換算シート【計画用】'!AP1146&lt;&gt;"",'（別紙１）原油換算シート【計画用】'!AP1146,"")</f>
        <v>5.9400000000000002E-4</v>
      </c>
      <c r="AQ1146" s="1" t="str">
        <f>+IF('（別紙１）原油換算シート【計画用】'!AQ1146&lt;&gt;"",'（別紙１）原油換算シート【計画用】'!AQ1146,"")</f>
        <v/>
      </c>
    </row>
    <row r="1147" spans="39:43">
      <c r="AM1147" s="40">
        <f>+IF('（別紙１）原油換算シート【計画用】'!AM1147&lt;&gt;"",'（別紙１）原油換算シート【計画用】'!AM1147,"")</f>
        <v>1133</v>
      </c>
      <c r="AN1147" s="40" t="str">
        <f>+IF('（別紙１）原油換算シート【計画用】'!AN1147&lt;&gt;"",'（別紙１）原油換算シート【計画用】'!AN1147,"")</f>
        <v>A0729</v>
      </c>
      <c r="AO1147" s="64" t="str">
        <f>+IF('（別紙１）原油換算シート【計画用】'!AO1147&lt;&gt;"",'（別紙１）原油換算シート【計画用】'!AO1147,"")</f>
        <v>神楽電力(株)(参考値)事業者全体</v>
      </c>
      <c r="AP1147" s="65">
        <f>+IF('（別紙１）原油換算シート【計画用】'!AP1147&lt;&gt;"",'（別紙１）原油換算シート【計画用】'!AP1147,"")</f>
        <v>2.0799999999999999E-4</v>
      </c>
      <c r="AQ1147" s="1" t="str">
        <f>+IF('（別紙１）原油換算シート【計画用】'!AQ1147&lt;&gt;"",'（別紙１）原油換算シート【計画用】'!AQ1147,"")</f>
        <v/>
      </c>
    </row>
    <row r="1148" spans="39:43">
      <c r="AM1148" s="40">
        <f>+IF('（別紙１）原油換算シート【計画用】'!AM1148&lt;&gt;"",'（別紙１）原油換算シート【計画用】'!AM1148,"")</f>
        <v>1134</v>
      </c>
      <c r="AN1148" s="40" t="str">
        <f>+IF('（別紙１）原油換算シート【計画用】'!AN1148&lt;&gt;"",'（別紙１）原油換算シート【計画用】'!AN1148,"")</f>
        <v>A0730</v>
      </c>
      <c r="AO1148" s="64" t="str">
        <f>+IF('（別紙１）原油換算シート【計画用】'!AO1148&lt;&gt;"",'（別紙１）原油換算シート【計画用】'!AO1148,"")</f>
        <v>ゆきぐに新電力(株)</v>
      </c>
      <c r="AP1148" s="65">
        <f>+IF('（別紙１）原油換算シート【計画用】'!AP1148&lt;&gt;"",'（別紙１）原油換算シート【計画用】'!AP1148,"")</f>
        <v>4.3300000000000001E-4</v>
      </c>
      <c r="AQ1148" s="1" t="str">
        <f>+IF('（別紙１）原油換算シート【計画用】'!AQ1148&lt;&gt;"",'（別紙１）原油換算シート【計画用】'!AQ1148,"")</f>
        <v/>
      </c>
    </row>
    <row r="1149" spans="39:43">
      <c r="AM1149" s="40">
        <f>+IF('（別紙１）原油換算シート【計画用】'!AM1149&lt;&gt;"",'（別紙１）原油換算シート【計画用】'!AM1149,"")</f>
        <v>1135</v>
      </c>
      <c r="AN1149" s="40" t="str">
        <f>+IF('（別紙１）原油換算シート【計画用】'!AN1149&lt;&gt;"",'（別紙１）原油換算シート【計画用】'!AN1149,"")</f>
        <v>A0732</v>
      </c>
      <c r="AO1149" s="64" t="str">
        <f>+IF('（別紙１）原油換算シート【計画用】'!AO1149&lt;&gt;"",'（別紙１）原油換算シート【計画用】'!AO1149,"")</f>
        <v>(株)ながさきサステナエナジー</v>
      </c>
      <c r="AP1149" s="65">
        <f>+IF('（別紙１）原油換算シート【計画用】'!AP1149&lt;&gt;"",'（別紙１）原油換算シート【計画用】'!AP1149,"")</f>
        <v>3.0000000000000001E-6</v>
      </c>
      <c r="AQ1149" s="1" t="str">
        <f>+IF('（別紙１）原油換算シート【計画用】'!AQ1149&lt;&gt;"",'（別紙１）原油換算シート【計画用】'!AQ1149,"")</f>
        <v/>
      </c>
    </row>
    <row r="1150" spans="39:43">
      <c r="AM1150" s="40">
        <f>+IF('（別紙１）原油換算シート【計画用】'!AM1150&lt;&gt;"",'（別紙１）原油換算シート【計画用】'!AM1150,"")</f>
        <v>1136</v>
      </c>
      <c r="AN1150" s="40" t="str">
        <f>+IF('（別紙１）原油換算シート【計画用】'!AN1150&lt;&gt;"",'（別紙１）原油換算シート【計画用】'!AN1150,"")</f>
        <v>A0733</v>
      </c>
      <c r="AO1150" s="64" t="str">
        <f>+IF('（別紙１）原油換算シート【計画用】'!AO1150&lt;&gt;"",'（別紙１）原油換算シート【計画用】'!AO1150,"")</f>
        <v>葛尾創生電力(株)</v>
      </c>
      <c r="AP1150" s="65">
        <f>+IF('（別紙１）原油換算シート【計画用】'!AP1150&lt;&gt;"",'（別紙１）原油換算シート【計画用】'!AP1150,"")</f>
        <v>3.6299999999999999E-4</v>
      </c>
      <c r="AQ1150" s="1" t="str">
        <f>+IF('（別紙１）原油換算シート【計画用】'!AQ1150&lt;&gt;"",'（別紙１）原油換算シート【計画用】'!AQ1150,"")</f>
        <v/>
      </c>
    </row>
    <row r="1151" spans="39:43">
      <c r="AM1151" s="40">
        <f>+IF('（別紙１）原油換算シート【計画用】'!AM1151&lt;&gt;"",'（別紙１）原油換算シート【計画用】'!AM1151,"")</f>
        <v>1137</v>
      </c>
      <c r="AN1151" s="40" t="str">
        <f>+IF('（別紙１）原油換算シート【計画用】'!AN1151&lt;&gt;"",'（別紙１）原油換算シート【計画用】'!AN1151,"")</f>
        <v>A0737</v>
      </c>
      <c r="AO1151" s="64" t="str">
        <f>+IF('（別紙１）原油換算シート【計画用】'!AO1151&lt;&gt;"",'（別紙１）原油換算シート【計画用】'!AO1151,"")</f>
        <v>(株)EFでんき(旧：(株)ライフエナジー)メニューA</v>
      </c>
      <c r="AP1151" s="65">
        <f>+IF('（別紙１）原油換算シート【計画用】'!AP1151&lt;&gt;"",'（別紙１）原油換算シート【計画用】'!AP1151,"")</f>
        <v>0</v>
      </c>
      <c r="AQ1151" s="1" t="str">
        <f>+IF('（別紙１）原油換算シート【計画用】'!AQ1151&lt;&gt;"",'（別紙１）原油換算シート【計画用】'!AQ1151,"")</f>
        <v/>
      </c>
    </row>
    <row r="1152" spans="39:43">
      <c r="AM1152" s="40">
        <f>+IF('（別紙１）原油換算シート【計画用】'!AM1152&lt;&gt;"",'（別紙１）原油換算シート【計画用】'!AM1152,"")</f>
        <v>1138</v>
      </c>
      <c r="AN1152" s="40" t="str">
        <f>+IF('（別紙１）原油換算シート【計画用】'!AN1152&lt;&gt;"",'（別紙１）原油換算シート【計画用】'!AN1152,"")</f>
        <v>A0737</v>
      </c>
      <c r="AO1152" s="64" t="str">
        <f>+IF('（別紙１）原油換算シート【計画用】'!AO1152&lt;&gt;"",'（別紙１）原油換算シート【計画用】'!AO1152,"")</f>
        <v>(株)EFでんき(旧：(株)ライフエナジー)メニューB</v>
      </c>
      <c r="AP1152" s="65">
        <f>+IF('（別紙１）原油換算シート【計画用】'!AP1152&lt;&gt;"",'（別紙１）原油換算シート【計画用】'!AP1152,"")</f>
        <v>1.2400000000000001E-4</v>
      </c>
      <c r="AQ1152" s="1" t="str">
        <f>+IF('（別紙１）原油換算シート【計画用】'!AQ1152&lt;&gt;"",'（別紙１）原油換算シート【計画用】'!AQ1152,"")</f>
        <v/>
      </c>
    </row>
    <row r="1153" spans="39:43">
      <c r="AM1153" s="40">
        <f>+IF('（別紙１）原油換算シート【計画用】'!AM1153&lt;&gt;"",'（別紙１）原油換算シート【計画用】'!AM1153,"")</f>
        <v>1139</v>
      </c>
      <c r="AN1153" s="40" t="str">
        <f>+IF('（別紙１）原油換算シート【計画用】'!AN1153&lt;&gt;"",'（別紙１）原油換算シート【計画用】'!AN1153,"")</f>
        <v>A0737</v>
      </c>
      <c r="AO1153" s="64" t="str">
        <f>+IF('（別紙１）原油換算シート【計画用】'!AO1153&lt;&gt;"",'（別紙１）原油換算シート【計画用】'!AO1153,"")</f>
        <v>(株)EFでんき(旧：(株)ライフエナジー)メニューC(残差)</v>
      </c>
      <c r="AP1153" s="65">
        <f>+IF('（別紙１）原油換算シート【計画用】'!AP1153&lt;&gt;"",'（別紙１）原油換算シート【計画用】'!AP1153,"")</f>
        <v>0</v>
      </c>
      <c r="AQ1153" s="1" t="str">
        <f>+IF('（別紙１）原油換算シート【計画用】'!AQ1153&lt;&gt;"",'（別紙１）原油換算シート【計画用】'!AQ1153,"")</f>
        <v/>
      </c>
    </row>
    <row r="1154" spans="39:43">
      <c r="AM1154" s="40">
        <f>+IF('（別紙１）原油換算シート【計画用】'!AM1154&lt;&gt;"",'（別紙１）原油換算シート【計画用】'!AM1154,"")</f>
        <v>1140</v>
      </c>
      <c r="AN1154" s="40" t="str">
        <f>+IF('（別紙１）原油換算シート【計画用】'!AN1154&lt;&gt;"",'（別紙１）原油換算シート【計画用】'!AN1154,"")</f>
        <v>A0737</v>
      </c>
      <c r="AO1154" s="64" t="str">
        <f>+IF('（別紙１）原油換算シート【計画用】'!AO1154&lt;&gt;"",'（別紙１）原油換算シート【計画用】'!AO1154,"")</f>
        <v>(株)EFでんき(旧：(株)ライフエナジー)(参考値)事業者全体</v>
      </c>
      <c r="AP1154" s="65">
        <f>+IF('（別紙１）原油換算シート【計画用】'!AP1154&lt;&gt;"",'（別紙１）原油換算シート【計画用】'!AP1154,"")</f>
        <v>0</v>
      </c>
      <c r="AQ1154" s="1" t="str">
        <f>+IF('（別紙１）原油換算シート【計画用】'!AQ1154&lt;&gt;"",'（別紙１）原油換算シート【計画用】'!AQ1154,"")</f>
        <v/>
      </c>
    </row>
    <row r="1155" spans="39:43">
      <c r="AM1155" s="40">
        <f>+IF('（別紙１）原油換算シート【計画用】'!AM1155&lt;&gt;"",'（別紙１）原油換算シート【計画用】'!AM1155,"")</f>
        <v>1141</v>
      </c>
      <c r="AN1155" s="40" t="str">
        <f>+IF('（別紙１）原油換算シート【計画用】'!AN1155&lt;&gt;"",'（別紙１）原油換算シート【計画用】'!AN1155,"")</f>
        <v>A0738</v>
      </c>
      <c r="AO1155" s="64" t="str">
        <f>+IF('（別紙１）原油換算シート【計画用】'!AO1155&lt;&gt;"",'（別紙１）原油換算シート【計画用】'!AO1155,"")</f>
        <v>(株)グルーヴエナジー</v>
      </c>
      <c r="AP1155" s="65">
        <f>+IF('（別紙１）原油換算シート【計画用】'!AP1155&lt;&gt;"",'（別紙１）原油換算シート【計画用】'!AP1155,"")</f>
        <v>4.2999999999999999E-4</v>
      </c>
      <c r="AQ1155" s="1" t="str">
        <f>+IF('（別紙１）原油換算シート【計画用】'!AQ1155&lt;&gt;"",'（別紙１）原油換算シート【計画用】'!AQ1155,"")</f>
        <v/>
      </c>
    </row>
    <row r="1156" spans="39:43">
      <c r="AM1156" s="40">
        <f>+IF('（別紙１）原油換算シート【計画用】'!AM1156&lt;&gt;"",'（別紙１）原油換算シート【計画用】'!AM1156,"")</f>
        <v>1142</v>
      </c>
      <c r="AN1156" s="40" t="str">
        <f>+IF('（別紙１）原油換算シート【計画用】'!AN1156&lt;&gt;"",'（別紙１）原油換算シート【計画用】'!AN1156,"")</f>
        <v>A0739</v>
      </c>
      <c r="AO1156" s="64" t="str">
        <f>+IF('（別紙１）原油換算シート【計画用】'!AO1156&lt;&gt;"",'（別紙１）原油換算シート【計画用】'!AO1156,"")</f>
        <v>高知ニューエナジー(株)</v>
      </c>
      <c r="AP1156" s="65">
        <f>+IF('（別紙１）原油換算シート【計画用】'!AP1156&lt;&gt;"",'（別紙１）原油換算シート【計画用】'!AP1156,"")</f>
        <v>5.1199999999999998E-4</v>
      </c>
      <c r="AQ1156" s="1" t="str">
        <f>+IF('（別紙１）原油換算シート【計画用】'!AQ1156&lt;&gt;"",'（別紙１）原油換算シート【計画用】'!AQ1156,"")</f>
        <v/>
      </c>
    </row>
    <row r="1157" spans="39:43">
      <c r="AM1157" s="40">
        <f>+IF('（別紙１）原油換算シート【計画用】'!AM1157&lt;&gt;"",'（別紙１）原油換算シート【計画用】'!AM1157,"")</f>
        <v>1143</v>
      </c>
      <c r="AN1157" s="40" t="str">
        <f>+IF('（別紙１）原油換算シート【計画用】'!AN1157&lt;&gt;"",'（別紙１）原油換算シート【計画用】'!AN1157,"")</f>
        <v>A0740</v>
      </c>
      <c r="AO1157" s="64" t="str">
        <f>+IF('（別紙１）原油換算シート【計画用】'!AO1157&lt;&gt;"",'（別紙１）原油換算シート【計画用】'!AO1157,"")</f>
        <v>もみじ電力(株)</v>
      </c>
      <c r="AP1157" s="65">
        <f>+IF('（別紙１）原油換算シート【計画用】'!AP1157&lt;&gt;"",'（別紙１）原油換算シート【計画用】'!AP1157,"")</f>
        <v>4.64E-4</v>
      </c>
      <c r="AQ1157" s="1" t="str">
        <f>+IF('（別紙１）原油換算シート【計画用】'!AQ1157&lt;&gt;"",'（別紙１）原油換算シート【計画用】'!AQ1157,"")</f>
        <v/>
      </c>
    </row>
    <row r="1158" spans="39:43">
      <c r="AM1158" s="40">
        <f>+IF('（別紙１）原油換算シート【計画用】'!AM1158&lt;&gt;"",'（別紙１）原油換算シート【計画用】'!AM1158,"")</f>
        <v>1144</v>
      </c>
      <c r="AN1158" s="40" t="str">
        <f>+IF('（別紙１）原油換算シート【計画用】'!AN1158&lt;&gt;"",'（別紙１）原油換算シート【計画用】'!AN1158,"")</f>
        <v>A0742</v>
      </c>
      <c r="AO1158" s="64" t="str">
        <f>+IF('（別紙１）原油換算シート【計画用】'!AO1158&lt;&gt;"",'（別紙１）原油換算シート【計画用】'!AO1158,"")</f>
        <v>(株)縁人</v>
      </c>
      <c r="AP1158" s="65">
        <f>+IF('（別紙１）原油換算シート【計画用】'!AP1158&lt;&gt;"",'（別紙１）原油換算シート【計画用】'!AP1158,"")</f>
        <v>5.1199999999999998E-4</v>
      </c>
      <c r="AQ1158" s="1" t="str">
        <f>+IF('（別紙１）原油換算シート【計画用】'!AQ1158&lt;&gt;"",'（別紙１）原油換算シート【計画用】'!AQ1158,"")</f>
        <v/>
      </c>
    </row>
    <row r="1159" spans="39:43">
      <c r="AM1159" s="40">
        <f>+IF('（別紙１）原油換算シート【計画用】'!AM1159&lt;&gt;"",'（別紙１）原油換算シート【計画用】'!AM1159,"")</f>
        <v>1145</v>
      </c>
      <c r="AN1159" s="40" t="str">
        <f>+IF('（別紙１）原油換算シート【計画用】'!AN1159&lt;&gt;"",'（別紙１）原油換算シート【計画用】'!AN1159,"")</f>
        <v>A0743</v>
      </c>
      <c r="AO1159" s="64" t="str">
        <f>+IF('（別紙１）原油換算シート【計画用】'!AO1159&lt;&gt;"",'（別紙１）原油換算シート【計画用】'!AO1159,"")</f>
        <v>T＆Tエナジー(株)</v>
      </c>
      <c r="AP1159" s="65">
        <f>+IF('（別紙１）原油換算シート【計画用】'!AP1159&lt;&gt;"",'（別紙１）原油換算シート【計画用】'!AP1159,"")</f>
        <v>4.55E-4</v>
      </c>
      <c r="AQ1159" s="1" t="str">
        <f>+IF('（別紙１）原油換算シート【計画用】'!AQ1159&lt;&gt;"",'（別紙１）原油換算シート【計画用】'!AQ1159,"")</f>
        <v/>
      </c>
    </row>
    <row r="1160" spans="39:43">
      <c r="AM1160" s="40">
        <f>+IF('（別紙１）原油換算シート【計画用】'!AM1160&lt;&gt;"",'（別紙１）原油換算シート【計画用】'!AM1160,"")</f>
        <v>1146</v>
      </c>
      <c r="AN1160" s="40" t="str">
        <f>+IF('（別紙１）原油換算シート【計画用】'!AN1160&lt;&gt;"",'（別紙１）原油換算シート【計画用】'!AN1160,"")</f>
        <v>A0744</v>
      </c>
      <c r="AO1160" s="64" t="str">
        <f>+IF('（別紙１）原油換算シート【計画用】'!AO1160&lt;&gt;"",'（別紙１）原油換算シート【計画用】'!AO1160,"")</f>
        <v>(株)ルークメニューA</v>
      </c>
      <c r="AP1160" s="65">
        <f>+IF('（別紙１）原油換算シート【計画用】'!AP1160&lt;&gt;"",'（別紙１）原油換算シート【計画用】'!AP1160,"")</f>
        <v>0</v>
      </c>
      <c r="AQ1160" s="1" t="str">
        <f>+IF('（別紙１）原油換算シート【計画用】'!AQ1160&lt;&gt;"",'（別紙１）原油換算シート【計画用】'!AQ1160,"")</f>
        <v/>
      </c>
    </row>
    <row r="1161" spans="39:43">
      <c r="AM1161" s="40">
        <f>+IF('（別紙１）原油換算シート【計画用】'!AM1161&lt;&gt;"",'（別紙１）原油換算シート【計画用】'!AM1161,"")</f>
        <v>1147</v>
      </c>
      <c r="AN1161" s="40" t="str">
        <f>+IF('（別紙１）原油換算シート【計画用】'!AN1161&lt;&gt;"",'（別紙１）原油換算シート【計画用】'!AN1161,"")</f>
        <v>A0744</v>
      </c>
      <c r="AO1161" s="64" t="str">
        <f>+IF('（別紙１）原油換算シート【計画用】'!AO1161&lt;&gt;"",'（別紙１）原油換算シート【計画用】'!AO1161,"")</f>
        <v>(株)ルークメニューB(残差)</v>
      </c>
      <c r="AP1161" s="65">
        <f>+IF('（別紙１）原油換算シート【計画用】'!AP1161&lt;&gt;"",'（別紙１）原油換算シート【計画用】'!AP1161,"")</f>
        <v>4.2999999999999999E-4</v>
      </c>
      <c r="AQ1161" s="1" t="str">
        <f>+IF('（別紙１）原油換算シート【計画用】'!AQ1161&lt;&gt;"",'（別紙１）原油換算シート【計画用】'!AQ1161,"")</f>
        <v/>
      </c>
    </row>
    <row r="1162" spans="39:43">
      <c r="AM1162" s="40">
        <f>+IF('（別紙１）原油換算シート【計画用】'!AM1162&lt;&gt;"",'（別紙１）原油換算シート【計画用】'!AM1162,"")</f>
        <v>1148</v>
      </c>
      <c r="AN1162" s="40" t="str">
        <f>+IF('（別紙１）原油換算シート【計画用】'!AN1162&lt;&gt;"",'（別紙１）原油換算シート【計画用】'!AN1162,"")</f>
        <v>A0744</v>
      </c>
      <c r="AO1162" s="64" t="str">
        <f>+IF('（別紙１）原油換算シート【計画用】'!AO1162&lt;&gt;"",'（別紙１）原油換算シート【計画用】'!AO1162,"")</f>
        <v>(株)ルーク(参考値)事業者全体</v>
      </c>
      <c r="AP1162" s="65">
        <f>+IF('（別紙１）原油換算シート【計画用】'!AP1162&lt;&gt;"",'（別紙１）原油換算シート【計画用】'!AP1162,"")</f>
        <v>4.0900000000000002E-4</v>
      </c>
      <c r="AQ1162" s="1" t="str">
        <f>+IF('（別紙１）原油換算シート【計画用】'!AQ1162&lt;&gt;"",'（別紙１）原油換算シート【計画用】'!AQ1162,"")</f>
        <v/>
      </c>
    </row>
    <row r="1163" spans="39:43">
      <c r="AM1163" s="40">
        <f>+IF('（別紙１）原油換算シート【計画用】'!AM1163&lt;&gt;"",'（別紙１）原油換算シート【計画用】'!AM1163,"")</f>
        <v>1149</v>
      </c>
      <c r="AN1163" s="40" t="str">
        <f>+IF('（別紙１）原油換算シート【計画用】'!AN1163&lt;&gt;"",'（別紙１）原油換算シート【計画用】'!AN1163,"")</f>
        <v>A0746</v>
      </c>
      <c r="AO1163" s="64" t="str">
        <f>+IF('（別紙１）原油換算シート【計画用】'!AO1163&lt;&gt;"",'（別紙１）原油換算シート【計画用】'!AO1163,"")</f>
        <v>かけがわ報徳パワー(株)</v>
      </c>
      <c r="AP1163" s="65">
        <f>+IF('（別紙１）原油換算シート【計画用】'!AP1163&lt;&gt;"",'（別紙１）原油換算シート【計画用】'!AP1163,"")</f>
        <v>0</v>
      </c>
      <c r="AQ1163" s="1" t="str">
        <f>+IF('（別紙１）原油換算シート【計画用】'!AQ1163&lt;&gt;"",'（別紙１）原油換算シート【計画用】'!AQ1163,"")</f>
        <v/>
      </c>
    </row>
    <row r="1164" spans="39:43">
      <c r="AM1164" s="40">
        <f>+IF('（別紙１）原油換算シート【計画用】'!AM1164&lt;&gt;"",'（別紙１）原油換算シート【計画用】'!AM1164,"")</f>
        <v>1150</v>
      </c>
      <c r="AN1164" s="40" t="str">
        <f>+IF('（別紙１）原油換算シート【計画用】'!AN1164&lt;&gt;"",'（別紙１）原油換算シート【計画用】'!AN1164,"")</f>
        <v>A0747</v>
      </c>
      <c r="AO1164" s="64" t="str">
        <f>+IF('（別紙１）原油換算シート【計画用】'!AO1164&lt;&gt;"",'（別紙１）原油換算シート【計画用】'!AO1164,"")</f>
        <v>SustainableEnergy(株)</v>
      </c>
      <c r="AP1164" s="65">
        <f>+IF('（別紙１）原油換算シート【計画用】'!AP1164&lt;&gt;"",'（別紙１）原油換算シート【計画用】'!AP1164,"")</f>
        <v>6.2100000000000002E-4</v>
      </c>
      <c r="AQ1164" s="1" t="str">
        <f>+IF('（別紙１）原油換算シート【計画用】'!AQ1164&lt;&gt;"",'（別紙１）原油換算シート【計画用】'!AQ1164,"")</f>
        <v/>
      </c>
    </row>
    <row r="1165" spans="39:43">
      <c r="AM1165" s="40">
        <f>+IF('（別紙１）原油換算シート【計画用】'!AM1165&lt;&gt;"",'（別紙１）原油換算シート【計画用】'!AM1165,"")</f>
        <v>1151</v>
      </c>
      <c r="AN1165" s="40" t="str">
        <f>+IF('（別紙１）原油換算シート【計画用】'!AN1165&lt;&gt;"",'（別紙１）原油換算シート【計画用】'!AN1165,"")</f>
        <v>A0748</v>
      </c>
      <c r="AO1165" s="64" t="str">
        <f>+IF('（別紙１）原油換算シート【計画用】'!AO1165&lt;&gt;"",'（別紙１）原油換算シート【計画用】'!AO1165,"")</f>
        <v>穂の国とよはし電力(株)</v>
      </c>
      <c r="AP1165" s="65">
        <f>+IF('（別紙１）原油換算シート【計画用】'!AP1165&lt;&gt;"",'（別紙１）原油換算シート【計画用】'!AP1165,"")</f>
        <v>2.4600000000000002E-4</v>
      </c>
      <c r="AQ1165" s="1" t="str">
        <f>+IF('（別紙１）原油換算シート【計画用】'!AQ1165&lt;&gt;"",'（別紙１）原油換算シート【計画用】'!AQ1165,"")</f>
        <v/>
      </c>
    </row>
    <row r="1166" spans="39:43">
      <c r="AM1166" s="40">
        <f>+IF('（別紙１）原油換算シート【計画用】'!AM1166&lt;&gt;"",'（別紙１）原油換算シート【計画用】'!AM1166,"")</f>
        <v>1152</v>
      </c>
      <c r="AN1166" s="40" t="str">
        <f>+IF('（別紙１）原油換算シート【計画用】'!AN1166&lt;&gt;"",'（別紙１）原油換算シート【計画用】'!AN1166,"")</f>
        <v>A0752</v>
      </c>
      <c r="AO1166" s="64" t="str">
        <f>+IF('（別紙１）原油換算シート【計画用】'!AO1166&lt;&gt;"",'（別紙１）原油換算シート【計画用】'!AO1166,"")</f>
        <v>イワタニセントラル北海道(株)</v>
      </c>
      <c r="AP1166" s="65">
        <f>+IF('（別紙１）原油換算シート【計画用】'!AP1166&lt;&gt;"",'（別紙１）原油換算シート【計画用】'!AP1166,"")</f>
        <v>5.6499999999999996E-4</v>
      </c>
      <c r="AQ1166" s="1" t="str">
        <f>+IF('（別紙１）原油換算シート【計画用】'!AQ1166&lt;&gt;"",'（別紙１）原油換算シート【計画用】'!AQ1166,"")</f>
        <v/>
      </c>
    </row>
    <row r="1167" spans="39:43">
      <c r="AM1167" s="40">
        <f>+IF('（別紙１）原油換算シート【計画用】'!AM1167&lt;&gt;"",'（別紙１）原油換算シート【計画用】'!AM1167,"")</f>
        <v>1153</v>
      </c>
      <c r="AN1167" s="40" t="str">
        <f>+IF('（別紙１）原油換算シート【計画用】'!AN1167&lt;&gt;"",'（別紙１）原油換算シート【計画用】'!AN1167,"")</f>
        <v>A0753</v>
      </c>
      <c r="AO1167" s="64" t="str">
        <f>+IF('（別紙１）原油換算シート【計画用】'!AO1167&lt;&gt;"",'（別紙１）原油換算シート【計画用】'!AO1167,"")</f>
        <v>ホームタウンエナジー(株)メニューA</v>
      </c>
      <c r="AP1167" s="65">
        <f>+IF('（別紙１）原油換算シート【計画用】'!AP1167&lt;&gt;"",'（別紙１）原油換算シート【計画用】'!AP1167,"")</f>
        <v>2.63E-4</v>
      </c>
      <c r="AQ1167" s="1" t="str">
        <f>+IF('（別紙１）原油換算シート【計画用】'!AQ1167&lt;&gt;"",'（別紙１）原油換算シート【計画用】'!AQ1167,"")</f>
        <v/>
      </c>
    </row>
    <row r="1168" spans="39:43">
      <c r="AM1168" s="40">
        <f>+IF('（別紙１）原油換算シート【計画用】'!AM1168&lt;&gt;"",'（別紙１）原油換算シート【計画用】'!AM1168,"")</f>
        <v>1154</v>
      </c>
      <c r="AN1168" s="40" t="str">
        <f>+IF('（別紙１）原油換算シート【計画用】'!AN1168&lt;&gt;"",'（別紙１）原油換算シート【計画用】'!AN1168,"")</f>
        <v>A0753</v>
      </c>
      <c r="AO1168" s="64" t="str">
        <f>+IF('（別紙１）原油換算シート【計画用】'!AO1168&lt;&gt;"",'（別紙１）原油換算シート【計画用】'!AO1168,"")</f>
        <v>ホームタウンエナジー(株)メニューB(残差)</v>
      </c>
      <c r="AP1168" s="65">
        <f>+IF('（別紙１）原油換算シート【計画用】'!AP1168&lt;&gt;"",'（別紙１）原油換算シート【計画用】'!AP1168,"")</f>
        <v>5.7899999999999998E-4</v>
      </c>
      <c r="AQ1168" s="1" t="str">
        <f>+IF('（別紙１）原油換算シート【計画用】'!AQ1168&lt;&gt;"",'（別紙１）原油換算シート【計画用】'!AQ1168,"")</f>
        <v/>
      </c>
    </row>
    <row r="1169" spans="39:43">
      <c r="AM1169" s="40">
        <f>+IF('（別紙１）原油換算シート【計画用】'!AM1169&lt;&gt;"",'（別紙１）原油換算シート【計画用】'!AM1169,"")</f>
        <v>1155</v>
      </c>
      <c r="AN1169" s="40" t="str">
        <f>+IF('（別紙１）原油換算シート【計画用】'!AN1169&lt;&gt;"",'（別紙１）原油換算シート【計画用】'!AN1169,"")</f>
        <v>A0753</v>
      </c>
      <c r="AO1169" s="64" t="str">
        <f>+IF('（別紙１）原油換算シート【計画用】'!AO1169&lt;&gt;"",'（別紙１）原油換算シート【計画用】'!AO1169,"")</f>
        <v>ホームタウンエナジー(株)(参考値)事業者全体</v>
      </c>
      <c r="AP1169" s="65">
        <f>+IF('（別紙１）原油換算シート【計画用】'!AP1169&lt;&gt;"",'（別紙１）原油換算シート【計画用】'!AP1169,"")</f>
        <v>5.4600000000000004E-4</v>
      </c>
      <c r="AQ1169" s="1" t="str">
        <f>+IF('（別紙１）原油換算シート【計画用】'!AQ1169&lt;&gt;"",'（別紙１）原油換算シート【計画用】'!AQ1169,"")</f>
        <v/>
      </c>
    </row>
    <row r="1170" spans="39:43">
      <c r="AM1170" s="40">
        <f>+IF('（別紙１）原油換算シート【計画用】'!AM1170&lt;&gt;"",'（別紙１）原油換算シート【計画用】'!AM1170,"")</f>
        <v>1156</v>
      </c>
      <c r="AN1170" s="40" t="str">
        <f>+IF('（別紙１）原油換算シート【計画用】'!AN1170&lt;&gt;"",'（別紙１）原油換算シート【計画用】'!AN1170,"")</f>
        <v>A0754</v>
      </c>
      <c r="AO1170" s="64" t="str">
        <f>+IF('（別紙１）原油換算シート【計画用】'!AO1170&lt;&gt;"",'（別紙１）原油換算シート【計画用】'!AO1170,"")</f>
        <v>(株)彩の国でんき</v>
      </c>
      <c r="AP1170" s="65">
        <f>+IF('（別紙１）原油換算シート【計画用】'!AP1170&lt;&gt;"",'（別紙１）原油換算シート【計画用】'!AP1170,"")</f>
        <v>6.6200000000000005E-4</v>
      </c>
      <c r="AQ1170" s="1" t="str">
        <f>+IF('（別紙１）原油換算シート【計画用】'!AQ1170&lt;&gt;"",'（別紙１）原油換算シート【計画用】'!AQ1170,"")</f>
        <v/>
      </c>
    </row>
    <row r="1171" spans="39:43">
      <c r="AM1171" s="40">
        <f>+IF('（別紙１）原油換算シート【計画用】'!AM1171&lt;&gt;"",'（別紙１）原油換算シート【計画用】'!AM1171,"")</f>
        <v>1157</v>
      </c>
      <c r="AN1171" s="40" t="str">
        <f>+IF('（別紙１）原油換算シート【計画用】'!AN1171&lt;&gt;"",'（別紙１）原油換算シート【計画用】'!AN1171,"")</f>
        <v>A0758</v>
      </c>
      <c r="AO1171" s="64" t="str">
        <f>+IF('（別紙１）原油換算シート【計画用】'!AO1171&lt;&gt;"",'（別紙１）原油換算シート【計画用】'!AO1171,"")</f>
        <v>(株)みやきエネルギー</v>
      </c>
      <c r="AP1171" s="65">
        <f>+IF('（別紙１）原油換算シート【計画用】'!AP1171&lt;&gt;"",'（別紙１）原油換算シート【計画用】'!AP1171,"")</f>
        <v>5.8299999999999997E-4</v>
      </c>
      <c r="AQ1171" s="1" t="str">
        <f>+IF('（別紙１）原油換算シート【計画用】'!AQ1171&lt;&gt;"",'（別紙１）原油換算シート【計画用】'!AQ1171,"")</f>
        <v/>
      </c>
    </row>
    <row r="1172" spans="39:43">
      <c r="AM1172" s="40">
        <f>+IF('（別紙１）原油換算シート【計画用】'!AM1172&lt;&gt;"",'（別紙１）原油換算シート【計画用】'!AM1172,"")</f>
        <v>1158</v>
      </c>
      <c r="AN1172" s="40" t="str">
        <f>+IF('（別紙１）原油換算シート【計画用】'!AN1172&lt;&gt;"",'（別紙１）原油換算シート【計画用】'!AN1172,"")</f>
        <v>A0759</v>
      </c>
      <c r="AO1172" s="64" t="str">
        <f>+IF('（別紙１）原油換算シート【計画用】'!AO1172&lt;&gt;"",'（別紙１）原油換算シート【計画用】'!AO1172,"")</f>
        <v>(株)クリーンベンチャー21</v>
      </c>
      <c r="AP1172" s="65">
        <f>+IF('（別紙１）原油換算シート【計画用】'!AP1172&lt;&gt;"",'（別紙１）原油換算シート【計画用】'!AP1172,"")</f>
        <v>5.5400000000000002E-4</v>
      </c>
      <c r="AQ1172" s="1" t="str">
        <f>+IF('（別紙１）原油換算シート【計画用】'!AQ1172&lt;&gt;"",'（別紙１）原油換算シート【計画用】'!AQ1172,"")</f>
        <v/>
      </c>
    </row>
    <row r="1173" spans="39:43">
      <c r="AM1173" s="40">
        <f>+IF('（別紙１）原油換算シート【計画用】'!AM1173&lt;&gt;"",'（別紙１）原油換算シート【計画用】'!AM1173,"")</f>
        <v>1159</v>
      </c>
      <c r="AN1173" s="40" t="str">
        <f>+IF('（別紙１）原油換算シート【計画用】'!AN1173&lt;&gt;"",'（別紙１）原油換算シート【計画用】'!AN1173,"")</f>
        <v>A0760</v>
      </c>
      <c r="AO1173" s="64" t="str">
        <f>+IF('（別紙１）原油換算シート【計画用】'!AO1173&lt;&gt;"",'（別紙１）原油換算シート【計画用】'!AO1173,"")</f>
        <v>三河商事(株)</v>
      </c>
      <c r="AP1173" s="65">
        <f>+IF('（別紙１）原油換算シート【計画用】'!AP1173&lt;&gt;"",'（別紙１）原油換算シート【計画用】'!AP1173,"")</f>
        <v>6.0300000000000002E-4</v>
      </c>
      <c r="AQ1173" s="1" t="str">
        <f>+IF('（別紙１）原油換算シート【計画用】'!AQ1173&lt;&gt;"",'（別紙１）原油換算シート【計画用】'!AQ1173,"")</f>
        <v/>
      </c>
    </row>
    <row r="1174" spans="39:43">
      <c r="AM1174" s="40">
        <f>+IF('（別紙１）原油換算シート【計画用】'!AM1174&lt;&gt;"",'（別紙１）原油換算シート【計画用】'!AM1174,"")</f>
        <v>1160</v>
      </c>
      <c r="AN1174" s="40" t="str">
        <f>+IF('（別紙１）原油換算シート【計画用】'!AN1174&lt;&gt;"",'（別紙１）原油換算シート【計画用】'!AN1174,"")</f>
        <v>A0764</v>
      </c>
      <c r="AO1174" s="64" t="str">
        <f>+IF('（別紙１）原油換算シート【計画用】'!AO1174&lt;&gt;"",'（別紙１）原油換算シート【計画用】'!AO1174,"")</f>
        <v>沖縄新エネ開発(株)</v>
      </c>
      <c r="AP1174" s="65">
        <f>+IF('（別紙１）原油換算シート【計画用】'!AP1174&lt;&gt;"",'（別紙１）原油換算シート【計画用】'!AP1174,"")</f>
        <v>5.8100000000000003E-4</v>
      </c>
      <c r="AQ1174" s="1" t="str">
        <f>+IF('（別紙１）原油換算シート【計画用】'!AQ1174&lt;&gt;"",'（別紙１）原油換算シート【計画用】'!AQ1174,"")</f>
        <v/>
      </c>
    </row>
    <row r="1175" spans="39:43">
      <c r="AM1175" s="40">
        <f>+IF('（別紙１）原油換算シート【計画用】'!AM1175&lt;&gt;"",'（別紙１）原油換算シート【計画用】'!AM1175,"")</f>
        <v>1161</v>
      </c>
      <c r="AN1175" s="40" t="str">
        <f>+IF('（別紙１）原油換算シート【計画用】'!AN1175&lt;&gt;"",'（別紙１）原油換算シート【計画用】'!AN1175,"")</f>
        <v>A0770</v>
      </c>
      <c r="AO1175" s="64" t="str">
        <f>+IF('（別紙１）原油換算シート【計画用】'!AO1175&lt;&gt;"",'（別紙１）原油換算シート【計画用】'!AO1175,"")</f>
        <v>(株)ほくだん</v>
      </c>
      <c r="AP1175" s="65">
        <f>+IF('（別紙１）原油換算シート【計画用】'!AP1175&lt;&gt;"",'（別紙１）原油換算シート【計画用】'!AP1175,"")</f>
        <v>4.0099999999999999E-4</v>
      </c>
      <c r="AQ1175" s="1" t="str">
        <f>+IF('（別紙１）原油換算シート【計画用】'!AQ1175&lt;&gt;"",'（別紙１）原油換算シート【計画用】'!AQ1175,"")</f>
        <v/>
      </c>
    </row>
    <row r="1176" spans="39:43">
      <c r="AM1176" s="40">
        <f>+IF('（別紙１）原油換算シート【計画用】'!AM1176&lt;&gt;"",'（別紙１）原油換算シート【計画用】'!AM1176,"")</f>
        <v>1162</v>
      </c>
      <c r="AN1176" s="40" t="str">
        <f>+IF('（別紙１）原油換算シート【計画用】'!AN1176&lt;&gt;"",'（別紙１）原油換算シート【計画用】'!AN1176,"")</f>
        <v>A0772</v>
      </c>
      <c r="AO1176" s="64" t="str">
        <f>+IF('（別紙１）原油換算シート【計画用】'!AO1176&lt;&gt;"",'（別紙１）原油換算シート【計画用】'!AO1176,"")</f>
        <v>(株)エスコ</v>
      </c>
      <c r="AP1176" s="65">
        <f>+IF('（別紙１）原油換算シート【計画用】'!AP1176&lt;&gt;"",'（別紙１）原油換算シート【計画用】'!AP1176,"")</f>
        <v>4.06E-4</v>
      </c>
      <c r="AQ1176" s="1" t="str">
        <f>+IF('（別紙１）原油換算シート【計画用】'!AQ1176&lt;&gt;"",'（別紙１）原油換算シート【計画用】'!AQ1176,"")</f>
        <v/>
      </c>
    </row>
    <row r="1177" spans="39:43">
      <c r="AM1177" s="40">
        <f>+IF('（別紙１）原油換算シート【計画用】'!AM1177&lt;&gt;"",'（別紙１）原油換算シート【計画用】'!AM1177,"")</f>
        <v>1163</v>
      </c>
      <c r="AN1177" s="40" t="str">
        <f>+IF('（別紙１）原油換算シート【計画用】'!AN1177&lt;&gt;"",'（別紙１）原油換算シート【計画用】'!AN1177,"")</f>
        <v>A0773</v>
      </c>
      <c r="AO1177" s="64" t="str">
        <f>+IF('（別紙１）原油換算シート【計画用】'!AO1177&lt;&gt;"",'（別紙１）原油換算シート【計画用】'!AO1177,"")</f>
        <v>(株)Qvou</v>
      </c>
      <c r="AP1177" s="65">
        <f>+IF('（別紙１）原油換算シート【計画用】'!AP1177&lt;&gt;"",'（別紙１）原油換算シート【計画用】'!AP1177,"")</f>
        <v>3.88E-4</v>
      </c>
      <c r="AQ1177" s="1" t="str">
        <f>+IF('（別紙１）原油換算シート【計画用】'!AQ1177&lt;&gt;"",'（別紙１）原油換算シート【計画用】'!AQ1177,"")</f>
        <v/>
      </c>
    </row>
    <row r="1178" spans="39:43">
      <c r="AM1178" s="40">
        <f>+IF('（別紙１）原油換算シート【計画用】'!AM1178&lt;&gt;"",'（別紙１）原油換算シート【計画用】'!AM1178,"")</f>
        <v>1164</v>
      </c>
      <c r="AN1178" s="40" t="str">
        <f>+IF('（別紙１）原油換算シート【計画用】'!AN1178&lt;&gt;"",'（別紙１）原油換算シート【計画用】'!AN1178,"")</f>
        <v>A0777</v>
      </c>
      <c r="AO1178" s="64" t="str">
        <f>+IF('（別紙１）原油換算シート【計画用】'!AO1178&lt;&gt;"",'（別紙１）原油換算シート【計画用】'!AO1178,"")</f>
        <v>住友商事(株)メニューA</v>
      </c>
      <c r="AP1178" s="65">
        <f>+IF('（別紙１）原油換算シート【計画用】'!AP1178&lt;&gt;"",'（別紙１）原油換算シート【計画用】'!AP1178,"")</f>
        <v>0</v>
      </c>
      <c r="AQ1178" s="1" t="str">
        <f>+IF('（別紙１）原油換算シート【計画用】'!AQ1178&lt;&gt;"",'（別紙１）原油換算シート【計画用】'!AQ1178,"")</f>
        <v/>
      </c>
    </row>
    <row r="1179" spans="39:43">
      <c r="AM1179" s="40">
        <f>+IF('（別紙１）原油換算シート【計画用】'!AM1179&lt;&gt;"",'（別紙１）原油換算シート【計画用】'!AM1179,"")</f>
        <v>1165</v>
      </c>
      <c r="AN1179" s="40" t="str">
        <f>+IF('（別紙１）原油換算シート【計画用】'!AN1179&lt;&gt;"",'（別紙１）原油換算シート【計画用】'!AN1179,"")</f>
        <v>A0777</v>
      </c>
      <c r="AO1179" s="64" t="str">
        <f>+IF('（別紙１）原油換算シート【計画用】'!AO1179&lt;&gt;"",'（別紙１）原油換算シート【計画用】'!AO1179,"")</f>
        <v>住友商事(株)メニューB(残差)</v>
      </c>
      <c r="AP1179" s="65">
        <f>+IF('（別紙１）原油換算シート【計画用】'!AP1179&lt;&gt;"",'（別紙１）原油換算シート【計画用】'!AP1179,"")</f>
        <v>3.77E-4</v>
      </c>
      <c r="AQ1179" s="1" t="str">
        <f>+IF('（別紙１）原油換算シート【計画用】'!AQ1179&lt;&gt;"",'（別紙１）原油換算シート【計画用】'!AQ1179,"")</f>
        <v/>
      </c>
    </row>
    <row r="1180" spans="39:43">
      <c r="AM1180" s="40">
        <f>+IF('（別紙１）原油換算シート【計画用】'!AM1180&lt;&gt;"",'（別紙１）原油換算シート【計画用】'!AM1180,"")</f>
        <v>1166</v>
      </c>
      <c r="AN1180" s="40" t="str">
        <f>+IF('（別紙１）原油換算シート【計画用】'!AN1180&lt;&gt;"",'（別紙１）原油換算シート【計画用】'!AN1180,"")</f>
        <v>A0777</v>
      </c>
      <c r="AO1180" s="64" t="str">
        <f>+IF('（別紙１）原油換算シート【計画用】'!AO1180&lt;&gt;"",'（別紙１）原油換算シート【計画用】'!AO1180,"")</f>
        <v>住友商事(株)(参考値)事業者全体</v>
      </c>
      <c r="AP1180" s="65">
        <f>+IF('（別紙１）原油換算シート【計画用】'!AP1180&lt;&gt;"",'（別紙１）原油換算シート【計画用】'!AP1180,"")</f>
        <v>3.6999999999999999E-4</v>
      </c>
      <c r="AQ1180" s="1" t="str">
        <f>+IF('（別紙１）原油換算シート【計画用】'!AQ1180&lt;&gt;"",'（別紙１）原油換算シート【計画用】'!AQ1180,"")</f>
        <v/>
      </c>
    </row>
    <row r="1181" spans="39:43">
      <c r="AM1181" s="40">
        <f>+IF('（別紙１）原油換算シート【計画用】'!AM1181&lt;&gt;"",'（別紙１）原油換算シート【計画用】'!AM1181,"")</f>
        <v>1167</v>
      </c>
      <c r="AN1181" s="40" t="str">
        <f>+IF('（別紙１）原油換算シート【計画用】'!AN1181&lt;&gt;"",'（別紙１）原油換算シート【計画用】'!AN1181,"")</f>
        <v>A0781</v>
      </c>
      <c r="AO1181" s="64" t="str">
        <f>+IF('（別紙１）原油換算シート【計画用】'!AO1181&lt;&gt;"",'（別紙１）原油換算シート【計画用】'!AO1181,"")</f>
        <v>(株)丸の内電力</v>
      </c>
      <c r="AP1181" s="65">
        <f>+IF('（別紙１）原油換算シート【計画用】'!AP1181&lt;&gt;"",'（別紙１）原油換算シート【計画用】'!AP1181,"")</f>
        <v>6.2699999999999995E-4</v>
      </c>
      <c r="AQ1181" s="1" t="str">
        <f>+IF('（別紙１）原油換算シート【計画用】'!AQ1181&lt;&gt;"",'（別紙１）原油換算シート【計画用】'!AQ1181,"")</f>
        <v/>
      </c>
    </row>
    <row r="1182" spans="39:43">
      <c r="AM1182" s="40">
        <f>+IF('（別紙１）原油換算シート【計画用】'!AM1182&lt;&gt;"",'（別紙１）原油換算シート【計画用】'!AM1182,"")</f>
        <v>1168</v>
      </c>
      <c r="AN1182" s="40" t="str">
        <f>+IF('（別紙１）原油換算シート【計画用】'!AN1182&lt;&gt;"",'（別紙１）原油換算シート【計画用】'!AN1182,"")</f>
        <v>A0783</v>
      </c>
      <c r="AO1182" s="64" t="str">
        <f>+IF('（別紙１）原油換算シート【計画用】'!AO1182&lt;&gt;"",'（別紙１）原油換算シート【計画用】'!AO1182,"")</f>
        <v>(株)中京電力</v>
      </c>
      <c r="AP1182" s="65">
        <f>+IF('（別紙１）原油換算シート【計画用】'!AP1182&lt;&gt;"",'（別紙１）原油換算シート【計画用】'!AP1182,"")</f>
        <v>4.6799999999999999E-4</v>
      </c>
      <c r="AQ1182" s="1" t="str">
        <f>+IF('（別紙１）原油換算シート【計画用】'!AQ1182&lt;&gt;"",'（別紙１）原油換算シート【計画用】'!AQ1182,"")</f>
        <v/>
      </c>
    </row>
    <row r="1183" spans="39:43">
      <c r="AM1183" s="40">
        <f>+IF('（別紙１）原油換算シート【計画用】'!AM1183&lt;&gt;"",'（別紙１）原油換算シート【計画用】'!AM1183,"")</f>
        <v>1169</v>
      </c>
      <c r="AN1183" s="40" t="str">
        <f>+IF('（別紙１）原油換算シート【計画用】'!AN1183&lt;&gt;"",'（別紙１）原油換算シート【計画用】'!AN1183,"")</f>
        <v>A0785</v>
      </c>
      <c r="AO1183" s="64" t="str">
        <f>+IF('（別紙１）原油換算シート【計画用】'!AO1183&lt;&gt;"",'（別紙１）原油換算シート【計画用】'!AO1183,"")</f>
        <v>(株)クオリティプラス</v>
      </c>
      <c r="AP1183" s="65">
        <f>+IF('（別紙１）原油換算シート【計画用】'!AP1183&lt;&gt;"",'（別紙１）原油換算シート【計画用】'!AP1183,"")</f>
        <v>4.7600000000000002E-4</v>
      </c>
      <c r="AQ1183" s="1" t="str">
        <f>+IF('（別紙１）原油換算シート【計画用】'!AQ1183&lt;&gt;"",'（別紙１）原油換算シート【計画用】'!AQ1183,"")</f>
        <v/>
      </c>
    </row>
    <row r="1184" spans="39:43">
      <c r="AM1184" s="40">
        <f>+IF('（別紙１）原油換算シート【計画用】'!AM1184&lt;&gt;"",'（別紙１）原油換算シート【計画用】'!AM1184,"")</f>
        <v>1170</v>
      </c>
      <c r="AN1184" s="40" t="str">
        <f>+IF('（別紙１）原油換算シート【計画用】'!AN1184&lt;&gt;"",'（別紙１）原油換算シート【計画用】'!AN1184,"")</f>
        <v>A0786</v>
      </c>
      <c r="AO1184" s="64" t="str">
        <f>+IF('（別紙１）原油換算シート【計画用】'!AO1184&lt;&gt;"",'（別紙１）原油換算シート【計画用】'!AO1184,"")</f>
        <v>Y.W.C.(株)メニューA</v>
      </c>
      <c r="AP1184" s="65">
        <f>+IF('（別紙１）原油換算シート【計画用】'!AP1184&lt;&gt;"",'（別紙１）原油換算シート【計画用】'!AP1184,"")</f>
        <v>4.0999999999999999E-4</v>
      </c>
      <c r="AQ1184" s="1" t="str">
        <f>+IF('（別紙１）原油換算シート【計画用】'!AQ1184&lt;&gt;"",'（別紙１）原油換算シート【計画用】'!AQ1184,"")</f>
        <v/>
      </c>
    </row>
    <row r="1185" spans="39:43">
      <c r="AM1185" s="40">
        <f>+IF('（別紙１）原油換算シート【計画用】'!AM1185&lt;&gt;"",'（別紙１）原油換算シート【計画用】'!AM1185,"")</f>
        <v>1171</v>
      </c>
      <c r="AN1185" s="40" t="str">
        <f>+IF('（別紙１）原油換算シート【計画用】'!AN1185&lt;&gt;"",'（別紙１）原油換算シート【計画用】'!AN1185,"")</f>
        <v>A0786</v>
      </c>
      <c r="AO1185" s="64" t="str">
        <f>+IF('（別紙１）原油換算シート【計画用】'!AO1185&lt;&gt;"",'（別紙１）原油換算シート【計画用】'!AO1185,"")</f>
        <v>Y.W.C.(株)メニューB(残差)</v>
      </c>
      <c r="AP1185" s="65">
        <f>+IF('（別紙１）原油換算シート【計画用】'!AP1185&lt;&gt;"",'（別紙１）原油換算シート【計画用】'!AP1185,"")</f>
        <v>4.2499999999999998E-4</v>
      </c>
      <c r="AQ1185" s="1" t="str">
        <f>+IF('（別紙１）原油換算シート【計画用】'!AQ1185&lt;&gt;"",'（別紙１）原油換算シート【計画用】'!AQ1185,"")</f>
        <v/>
      </c>
    </row>
    <row r="1186" spans="39:43">
      <c r="AM1186" s="40">
        <f>+IF('（別紙１）原油換算シート【計画用】'!AM1186&lt;&gt;"",'（別紙１）原油換算シート【計画用】'!AM1186,"")</f>
        <v>1172</v>
      </c>
      <c r="AN1186" s="40" t="str">
        <f>+IF('（別紙１）原油換算シート【計画用】'!AN1186&lt;&gt;"",'（別紙１）原油換算シート【計画用】'!AN1186,"")</f>
        <v>A0786</v>
      </c>
      <c r="AO1186" s="64" t="str">
        <f>+IF('（別紙１）原油換算シート【計画用】'!AO1186&lt;&gt;"",'（別紙１）原油換算シート【計画用】'!AO1186,"")</f>
        <v>Y.W.C.(株)(参考値)事業者全体</v>
      </c>
      <c r="AP1186" s="65">
        <f>+IF('（別紙１）原油換算シート【計画用】'!AP1186&lt;&gt;"",'（別紙１）原油換算シート【計画用】'!AP1186,"")</f>
        <v>4.2099999999999999E-4</v>
      </c>
      <c r="AQ1186" s="1" t="str">
        <f>+IF('（別紙１）原油換算シート【計画用】'!AQ1186&lt;&gt;"",'（別紙１）原油換算シート【計画用】'!AQ1186,"")</f>
        <v/>
      </c>
    </row>
    <row r="1187" spans="39:43">
      <c r="AM1187" s="40">
        <f>+IF('（別紙１）原油換算シート【計画用】'!AM1187&lt;&gt;"",'（別紙１）原油換算シート【計画用】'!AM1187,"")</f>
        <v>1173</v>
      </c>
      <c r="AN1187" s="40" t="str">
        <f>+IF('（別紙１）原油換算シート【計画用】'!AN1187&lt;&gt;"",'（別紙１）原油換算シート【計画用】'!AN1187,"")</f>
        <v>A0792</v>
      </c>
      <c r="AO1187" s="64" t="str">
        <f>+IF('（別紙１）原油換算シート【計画用】'!AO1187&lt;&gt;"",'（別紙１）原油換算シート【計画用】'!AO1187,"")</f>
        <v>(株)MTエナジー</v>
      </c>
      <c r="AP1187" s="65">
        <f>+IF('（別紙１）原油換算シート【計画用】'!AP1187&lt;&gt;"",'（別紙１）原油換算シート【計画用】'!AP1187,"")</f>
        <v>6.2299999999999996E-4</v>
      </c>
      <c r="AQ1187" s="1" t="str">
        <f>+IF('（別紙１）原油換算シート【計画用】'!AQ1187&lt;&gt;"",'（別紙１）原油換算シート【計画用】'!AQ1187,"")</f>
        <v/>
      </c>
    </row>
    <row r="1188" spans="39:43">
      <c r="AM1188" s="40">
        <f>+IF('（別紙１）原油換算シート【計画用】'!AM1188&lt;&gt;"",'（別紙１）原油換算シート【計画用】'!AM1188,"")</f>
        <v>1174</v>
      </c>
      <c r="AN1188" s="40" t="str">
        <f>+IF('（別紙１）原油換算シート【計画用】'!AN1188&lt;&gt;"",'（別紙１）原油換算シート【計画用】'!AN1188,"")</f>
        <v>A0793</v>
      </c>
      <c r="AO1188" s="64" t="str">
        <f>+IF('（別紙１）原油換算シート【計画用】'!AO1188&lt;&gt;"",'（別紙１）原油換算シート【計画用】'!AO1188,"")</f>
        <v>TGオクトパスエナジー(株)メニューA</v>
      </c>
      <c r="AP1188" s="65">
        <f>+IF('（別紙１）原油換算シート【計画用】'!AP1188&lt;&gt;"",'（別紙１）原油換算シート【計画用】'!AP1188,"")</f>
        <v>0</v>
      </c>
      <c r="AQ1188" s="1" t="str">
        <f>+IF('（別紙１）原油換算シート【計画用】'!AQ1188&lt;&gt;"",'（別紙１）原油換算シート【計画用】'!AQ1188,"")</f>
        <v/>
      </c>
    </row>
    <row r="1189" spans="39:43">
      <c r="AM1189" s="40">
        <f>+IF('（別紙１）原油換算シート【計画用】'!AM1189&lt;&gt;"",'（別紙１）原油換算シート【計画用】'!AM1189,"")</f>
        <v>1175</v>
      </c>
      <c r="AN1189" s="40" t="str">
        <f>+IF('（別紙１）原油換算シート【計画用】'!AN1189&lt;&gt;"",'（別紙１）原油換算シート【計画用】'!AN1189,"")</f>
        <v>A0793</v>
      </c>
      <c r="AO1189" s="64" t="str">
        <f>+IF('（別紙１）原油換算シート【計画用】'!AO1189&lt;&gt;"",'（別紙１）原油換算シート【計画用】'!AO1189,"")</f>
        <v>TGオクトパスエナジー(株)メニューB</v>
      </c>
      <c r="AP1189" s="65">
        <f>+IF('（別紙１）原油換算シート【計画用】'!AP1189&lt;&gt;"",'（別紙１）原油換算シート【計画用】'!AP1189,"")</f>
        <v>2.9999999999999997E-4</v>
      </c>
      <c r="AQ1189" s="1" t="str">
        <f>+IF('（別紙１）原油換算シート【計画用】'!AQ1189&lt;&gt;"",'（別紙１）原油換算シート【計画用】'!AQ1189,"")</f>
        <v/>
      </c>
    </row>
    <row r="1190" spans="39:43">
      <c r="AM1190" s="40">
        <f>+IF('（別紙１）原油換算シート【計画用】'!AM1190&lt;&gt;"",'（別紙１）原油換算シート【計画用】'!AM1190,"")</f>
        <v>1176</v>
      </c>
      <c r="AN1190" s="40" t="str">
        <f>+IF('（別紙１）原油換算シート【計画用】'!AN1190&lt;&gt;"",'（別紙１）原油換算シート【計画用】'!AN1190,"")</f>
        <v>A0793</v>
      </c>
      <c r="AO1190" s="64" t="str">
        <f>+IF('（別紙１）原油換算シート【計画用】'!AO1190&lt;&gt;"",'（別紙１）原油換算シート【計画用】'!AO1190,"")</f>
        <v>TGオクトパスエナジー(株)(参考値)事業者全体</v>
      </c>
      <c r="AP1190" s="65">
        <f>+IF('（別紙１）原油換算シート【計画用】'!AP1190&lt;&gt;"",'（別紙１）原油換算シート【計画用】'!AP1190,"")</f>
        <v>4.6E-5</v>
      </c>
      <c r="AQ1190" s="1" t="str">
        <f>+IF('（別紙１）原油換算シート【計画用】'!AQ1190&lt;&gt;"",'（別紙１）原油換算シート【計画用】'!AQ1190,"")</f>
        <v/>
      </c>
    </row>
    <row r="1191" spans="39:43">
      <c r="AM1191" s="40">
        <f>+IF('（別紙１）原油換算シート【計画用】'!AM1191&lt;&gt;"",'（別紙１）原油換算シート【計画用】'!AM1191,"")</f>
        <v>1177</v>
      </c>
      <c r="AN1191" s="40" t="str">
        <f>+IF('（別紙１）原油換算シート【計画用】'!AN1191&lt;&gt;"",'（別紙１）原油換算シート【計画用】'!AN1191,"")</f>
        <v>A0796</v>
      </c>
      <c r="AO1191" s="64" t="str">
        <f>+IF('（別紙１）原油換算シート【計画用】'!AO1191&lt;&gt;"",'（別紙１）原油換算シート【計画用】'!AO1191,"")</f>
        <v>東北電力フロンティア(株)メニューA</v>
      </c>
      <c r="AP1191" s="65">
        <f>+IF('（別紙１）原油換算シート【計画用】'!AP1191&lt;&gt;"",'（別紙１）原油換算シート【計画用】'!AP1191,"")</f>
        <v>0</v>
      </c>
      <c r="AQ1191" s="1" t="str">
        <f>+IF('（別紙１）原油換算シート【計画用】'!AQ1191&lt;&gt;"",'（別紙１）原油換算シート【計画用】'!AQ1191,"")</f>
        <v/>
      </c>
    </row>
    <row r="1192" spans="39:43">
      <c r="AM1192" s="40">
        <f>+IF('（別紙１）原油換算シート【計画用】'!AM1192&lt;&gt;"",'（別紙１）原油換算シート【計画用】'!AM1192,"")</f>
        <v>1178</v>
      </c>
      <c r="AN1192" s="40" t="str">
        <f>+IF('（別紙１）原油換算シート【計画用】'!AN1192&lt;&gt;"",'（別紙１）原油換算シート【計画用】'!AN1192,"")</f>
        <v>A0796</v>
      </c>
      <c r="AO1192" s="64" t="str">
        <f>+IF('（別紙１）原油換算シート【計画用】'!AO1192&lt;&gt;"",'（別紙１）原油換算シート【計画用】'!AO1192,"")</f>
        <v>東北電力フロンティア(株)メニューB(残差)</v>
      </c>
      <c r="AP1192" s="65">
        <f>+IF('（別紙１）原油換算シート【計画用】'!AP1192&lt;&gt;"",'（別紙１）原油換算シート【計画用】'!AP1192,"")</f>
        <v>5.2899999999999996E-4</v>
      </c>
      <c r="AQ1192" s="1" t="str">
        <f>+IF('（別紙１）原油換算シート【計画用】'!AQ1192&lt;&gt;"",'（別紙１）原油換算シート【計画用】'!AQ1192,"")</f>
        <v/>
      </c>
    </row>
    <row r="1193" spans="39:43">
      <c r="AM1193" s="40">
        <f>+IF('（別紙１）原油換算シート【計画用】'!AM1193&lt;&gt;"",'（別紙１）原油換算シート【計画用】'!AM1193,"")</f>
        <v>1179</v>
      </c>
      <c r="AN1193" s="40" t="str">
        <f>+IF('（別紙１）原油換算シート【計画用】'!AN1193&lt;&gt;"",'（別紙１）原油換算シート【計画用】'!AN1193,"")</f>
        <v>A0796</v>
      </c>
      <c r="AO1193" s="64" t="str">
        <f>+IF('（別紙１）原油換算シート【計画用】'!AO1193&lt;&gt;"",'（別紙１）原油換算シート【計画用】'!AO1193,"")</f>
        <v>東北電力フロンティア(株)(参考値)事業者全体</v>
      </c>
      <c r="AP1193" s="65">
        <f>+IF('（別紙１）原油換算シート【計画用】'!AP1193&lt;&gt;"",'（別紙１）原油換算シート【計画用】'!AP1193,"")</f>
        <v>5.2700000000000002E-4</v>
      </c>
      <c r="AQ1193" s="1" t="str">
        <f>+IF('（別紙１）原油換算シート【計画用】'!AQ1193&lt;&gt;"",'（別紙１）原油換算シート【計画用】'!AQ1193,"")</f>
        <v/>
      </c>
    </row>
    <row r="1194" spans="39:43">
      <c r="AM1194" s="40">
        <f>+IF('（別紙１）原油換算シート【計画用】'!AM1194&lt;&gt;"",'（別紙１）原油換算シート【計画用】'!AM1194,"")</f>
        <v>1180</v>
      </c>
      <c r="AN1194" s="40" t="str">
        <f>+IF('（別紙１）原油換算シート【計画用】'!AN1194&lt;&gt;"",'（別紙１）原油換算シート【計画用】'!AN1194,"")</f>
        <v>A0798</v>
      </c>
      <c r="AO1194" s="64" t="str">
        <f>+IF('（別紙１）原油換算シート【計画用】'!AO1194&lt;&gt;"",'（別紙１）原油換算シート【計画用】'!AO1194,"")</f>
        <v>(株)ファラデー</v>
      </c>
      <c r="AP1194" s="65">
        <f>+IF('（別紙１）原油換算シート【計画用】'!AP1194&lt;&gt;"",'（別紙１）原油換算シート【計画用】'!AP1194,"")</f>
        <v>4.3300000000000001E-4</v>
      </c>
      <c r="AQ1194" s="1" t="str">
        <f>+IF('（別紙１）原油換算シート【計画用】'!AQ1194&lt;&gt;"",'（別紙１）原油換算シート【計画用】'!AQ1194,"")</f>
        <v/>
      </c>
    </row>
    <row r="1195" spans="39:43">
      <c r="AM1195" s="40">
        <f>+IF('（別紙１）原油換算シート【計画用】'!AM1195&lt;&gt;"",'（別紙１）原油換算シート【計画用】'!AM1195,"")</f>
        <v>1181</v>
      </c>
      <c r="AN1195" s="40" t="str">
        <f>+IF('（別紙１）原油換算シート【計画用】'!AN1195&lt;&gt;"",'（別紙１）原油換算シート【計画用】'!AN1195,"")</f>
        <v>A0799</v>
      </c>
      <c r="AO1195" s="64" t="str">
        <f>+IF('（別紙１）原油換算シート【計画用】'!AO1195&lt;&gt;"",'（別紙１）原油換算シート【計画用】'!AO1195,"")</f>
        <v>三菱HCキャピタルエナジー(株)</v>
      </c>
      <c r="AP1195" s="65">
        <f>+IF('（別紙１）原油換算シート【計画用】'!AP1195&lt;&gt;"",'（別紙１）原油換算シート【計画用】'!AP1195,"")</f>
        <v>0</v>
      </c>
      <c r="AQ1195" s="1" t="str">
        <f>+IF('（別紙１）原油換算シート【計画用】'!AQ1195&lt;&gt;"",'（別紙１）原油換算シート【計画用】'!AQ1195,"")</f>
        <v/>
      </c>
    </row>
    <row r="1196" spans="39:43">
      <c r="AM1196" s="40">
        <f>+IF('（別紙１）原油換算シート【計画用】'!AM1196&lt;&gt;"",'（別紙１）原油換算シート【計画用】'!AM1196,"")</f>
        <v>1182</v>
      </c>
      <c r="AN1196" s="40" t="str">
        <f>+IF('（別紙１）原油換算シート【計画用】'!AN1196&lt;&gt;"",'（別紙１）原油換算シート【計画用】'!AN1196,"")</f>
        <v>A0800</v>
      </c>
      <c r="AO1196" s="64" t="str">
        <f>+IF('（別紙１）原油換算シート【計画用】'!AO1196&lt;&gt;"",'（別紙１）原油換算シート【計画用】'!AO1196,"")</f>
        <v>(株)Meisin</v>
      </c>
      <c r="AP1196" s="65">
        <f>+IF('（別紙１）原油換算シート【計画用】'!AP1196&lt;&gt;"",'（別紙１）原油換算シート【計画用】'!AP1196,"")</f>
        <v>6.3199999999999997E-4</v>
      </c>
      <c r="AQ1196" s="1" t="str">
        <f>+IF('（別紙１）原油換算シート【計画用】'!AQ1196&lt;&gt;"",'（別紙１）原油換算シート【計画用】'!AQ1196,"")</f>
        <v/>
      </c>
    </row>
    <row r="1197" spans="39:43">
      <c r="AM1197" s="40">
        <f>+IF('（別紙１）原油換算シート【計画用】'!AM1197&lt;&gt;"",'（別紙１）原油換算シート【計画用】'!AM1197,"")</f>
        <v>1183</v>
      </c>
      <c r="AN1197" s="40" t="str">
        <f>+IF('（別紙１）原油換算シート【計画用】'!AN1197&lt;&gt;"",'（別紙１）原油換算シート【計画用】'!AN1197,"")</f>
        <v>A0802</v>
      </c>
      <c r="AO1197" s="64" t="str">
        <f>+IF('（別紙１）原油換算シート【計画用】'!AO1197&lt;&gt;"",'（別紙１）原油換算シート【計画用】'!AO1197,"")</f>
        <v>大塚ビジネスサポート(株)</v>
      </c>
      <c r="AP1197" s="65">
        <f>+IF('（別紙１）原油換算シート【計画用】'!AP1197&lt;&gt;"",'（別紙１）原油換算シート【計画用】'!AP1197,"")</f>
        <v>3.9999999999999998E-6</v>
      </c>
      <c r="AQ1197" s="1" t="str">
        <f>+IF('（別紙１）原油換算シート【計画用】'!AQ1197&lt;&gt;"",'（別紙１）原油換算シート【計画用】'!AQ1197,"")</f>
        <v/>
      </c>
    </row>
    <row r="1198" spans="39:43">
      <c r="AM1198" s="40">
        <f>+IF('（別紙１）原油換算シート【計画用】'!AM1198&lt;&gt;"",'（別紙１）原油換算シート【計画用】'!AM1198,"")</f>
        <v>1184</v>
      </c>
      <c r="AN1198" s="40" t="str">
        <f>+IF('（別紙１）原油換算シート【計画用】'!AN1198&lt;&gt;"",'（別紙１）原油換算シート【計画用】'!AN1198,"")</f>
        <v>A0803</v>
      </c>
      <c r="AO1198" s="64" t="str">
        <f>+IF('（別紙１）原油換算シート【計画用】'!AO1198&lt;&gt;"",'（別紙１）原油換算シート【計画用】'!AO1198,"")</f>
        <v>出雲ケーブルビジョン(株)</v>
      </c>
      <c r="AP1198" s="65">
        <f>+IF('（別紙１）原油換算シート【計画用】'!AP1198&lt;&gt;"",'（別紙１）原油換算シート【計画用】'!AP1198,"")</f>
        <v>7.1199999999999996E-4</v>
      </c>
      <c r="AQ1198" s="1" t="str">
        <f>+IF('（別紙１）原油換算シート【計画用】'!AQ1198&lt;&gt;"",'（別紙１）原油換算シート【計画用】'!AQ1198,"")</f>
        <v/>
      </c>
    </row>
    <row r="1199" spans="39:43">
      <c r="AM1199" s="40">
        <f>+IF('（別紙１）原油換算シート【計画用】'!AM1199&lt;&gt;"",'（別紙１）原油換算シート【計画用】'!AM1199,"")</f>
        <v>1185</v>
      </c>
      <c r="AN1199" s="40" t="str">
        <f>+IF('（別紙１）原油換算シート【計画用】'!AN1199&lt;&gt;"",'（別紙１）原油換算シート【計画用】'!AN1199,"")</f>
        <v>A0806</v>
      </c>
      <c r="AO1199" s="64" t="str">
        <f>+IF('（別紙１）原油換算シート【計画用】'!AO1199&lt;&gt;"",'（別紙１）原油換算シート【計画用】'!AO1199,"")</f>
        <v>いずも縁結び電力(株)</v>
      </c>
      <c r="AP1199" s="65">
        <f>+IF('（別紙１）原油換算シート【計画用】'!AP1199&lt;&gt;"",'（別紙１）原油換算シート【計画用】'!AP1199,"")</f>
        <v>9.8999999999999994E-5</v>
      </c>
      <c r="AQ1199" s="1" t="str">
        <f>+IF('（別紙１）原油換算シート【計画用】'!AQ1199&lt;&gt;"",'（別紙１）原油換算シート【計画用】'!AQ1199,"")</f>
        <v/>
      </c>
    </row>
    <row r="1200" spans="39:43">
      <c r="AM1200" s="40">
        <f>+IF('（別紙１）原油換算シート【計画用】'!AM1200&lt;&gt;"",'（別紙１）原油換算シート【計画用】'!AM1200,"")</f>
        <v>1186</v>
      </c>
      <c r="AN1200" s="40" t="str">
        <f>+IF('（別紙１）原油換算シート【計画用】'!AN1200&lt;&gt;"",'（別紙１）原油換算シート【計画用】'!AN1200,"")</f>
        <v>A0807</v>
      </c>
      <c r="AO1200" s="64" t="str">
        <f>+IF('（別紙１）原油換算シート【計画用】'!AO1200&lt;&gt;"",'（別紙１）原油換算シート【計画用】'!AO1200,"")</f>
        <v>恵那電力(株)メニューA</v>
      </c>
      <c r="AP1200" s="65">
        <f>+IF('（別紙１）原油換算シート【計画用】'!AP1200&lt;&gt;"",'（別紙１）原油換算シート【計画用】'!AP1200,"")</f>
        <v>2.6600000000000001E-4</v>
      </c>
      <c r="AQ1200" s="1" t="str">
        <f>+IF('（別紙１）原油換算シート【計画用】'!AQ1200&lt;&gt;"",'（別紙１）原油換算シート【計画用】'!AQ1200,"")</f>
        <v/>
      </c>
    </row>
    <row r="1201" spans="39:43">
      <c r="AM1201" s="40">
        <f>+IF('（別紙１）原油換算シート【計画用】'!AM1201&lt;&gt;"",'（別紙１）原油換算シート【計画用】'!AM1201,"")</f>
        <v>1187</v>
      </c>
      <c r="AN1201" s="40" t="str">
        <f>+IF('（別紙１）原油換算シート【計画用】'!AN1201&lt;&gt;"",'（別紙１）原油換算シート【計画用】'!AN1201,"")</f>
        <v>A0807</v>
      </c>
      <c r="AO1201" s="64" t="str">
        <f>+IF('（別紙１）原油換算シート【計画用】'!AO1201&lt;&gt;"",'（別紙１）原油換算シート【計画用】'!AO1201,"")</f>
        <v>恵那電力(株)メニューB(残差)</v>
      </c>
      <c r="AP1201" s="65">
        <f>+IF('（別紙１）原油換算シート【計画用】'!AP1201&lt;&gt;"",'（別紙１）原油換算シート【計画用】'!AP1201,"")</f>
        <v>3.4499999999999998E-4</v>
      </c>
      <c r="AQ1201" s="1" t="str">
        <f>+IF('（別紙１）原油換算シート【計画用】'!AQ1201&lt;&gt;"",'（別紙１）原油換算シート【計画用】'!AQ1201,"")</f>
        <v/>
      </c>
    </row>
    <row r="1202" spans="39:43">
      <c r="AM1202" s="40">
        <f>+IF('（別紙１）原油換算シート【計画用】'!AM1202&lt;&gt;"",'（別紙１）原油換算シート【計画用】'!AM1202,"")</f>
        <v>1188</v>
      </c>
      <c r="AN1202" s="40" t="str">
        <f>+IF('（別紙１）原油換算シート【計画用】'!AN1202&lt;&gt;"",'（別紙１）原油換算シート【計画用】'!AN1202,"")</f>
        <v>A0807</v>
      </c>
      <c r="AO1202" s="64" t="str">
        <f>+IF('（別紙１）原油換算シート【計画用】'!AO1202&lt;&gt;"",'（別紙１）原油換算シート【計画用】'!AO1202,"")</f>
        <v>恵那電力(株)(参考値)事業者全体</v>
      </c>
      <c r="AP1202" s="65">
        <f>+IF('（別紙１）原油換算シート【計画用】'!AP1202&lt;&gt;"",'（別紙１）原油換算シート【計画用】'!AP1202,"")</f>
        <v>3.3599999999999998E-4</v>
      </c>
      <c r="AQ1202" s="1" t="str">
        <f>+IF('（別紙１）原油換算シート【計画用】'!AQ1202&lt;&gt;"",'（別紙１）原油換算シート【計画用】'!AQ1202,"")</f>
        <v/>
      </c>
    </row>
    <row r="1203" spans="39:43">
      <c r="AM1203" s="40">
        <f>+IF('（別紙１）原油換算シート【計画用】'!AM1203&lt;&gt;"",'（別紙１）原油換算シート【計画用】'!AM1203,"")</f>
        <v>1189</v>
      </c>
      <c r="AN1203" s="40" t="str">
        <f>+IF('（別紙１）原油換算シート【計画用】'!AN1203&lt;&gt;"",'（別紙１）原油換算シート【計画用】'!AN1203,"")</f>
        <v>A0808</v>
      </c>
      <c r="AO1203" s="64" t="str">
        <f>+IF('（別紙１）原油換算シート【計画用】'!AO1203&lt;&gt;"",'（別紙１）原油換算シート【計画用】'!AO1203,"")</f>
        <v>宇都宮ライトパワー(株)メニューA</v>
      </c>
      <c r="AP1203" s="65">
        <f>+IF('（別紙１）原油換算シート【計画用】'!AP1203&lt;&gt;"",'（別紙１）原油換算シート【計画用】'!AP1203,"")</f>
        <v>0</v>
      </c>
      <c r="AQ1203" s="1" t="str">
        <f>+IF('（別紙１）原油換算シート【計画用】'!AQ1203&lt;&gt;"",'（別紙１）原油換算シート【計画用】'!AQ1203,"")</f>
        <v/>
      </c>
    </row>
    <row r="1204" spans="39:43">
      <c r="AM1204" s="40">
        <f>+IF('（別紙１）原油換算シート【計画用】'!AM1204&lt;&gt;"",'（別紙１）原油換算シート【計画用】'!AM1204,"")</f>
        <v>1190</v>
      </c>
      <c r="AN1204" s="40" t="str">
        <f>+IF('（別紙１）原油換算シート【計画用】'!AN1204&lt;&gt;"",'（別紙１）原油換算シート【計画用】'!AN1204,"")</f>
        <v>A0808</v>
      </c>
      <c r="AO1204" s="64" t="str">
        <f>+IF('（別紙１）原油換算シート【計画用】'!AO1204&lt;&gt;"",'（別紙１）原油換算シート【計画用】'!AO1204,"")</f>
        <v>宇都宮ライトパワー(株)メニューB(残差)</v>
      </c>
      <c r="AP1204" s="65">
        <f>+IF('（別紙１）原油換算シート【計画用】'!AP1204&lt;&gt;"",'（別紙１）原油換算シート【計画用】'!AP1204,"")</f>
        <v>3.6099999999999999E-4</v>
      </c>
      <c r="AQ1204" s="1" t="str">
        <f>+IF('（別紙１）原油換算シート【計画用】'!AQ1204&lt;&gt;"",'（別紙１）原油換算シート【計画用】'!AQ1204,"")</f>
        <v/>
      </c>
    </row>
    <row r="1205" spans="39:43">
      <c r="AM1205" s="40">
        <f>+IF('（別紙１）原油換算シート【計画用】'!AM1205&lt;&gt;"",'（別紙１）原油換算シート【計画用】'!AM1205,"")</f>
        <v>1191</v>
      </c>
      <c r="AN1205" s="40" t="str">
        <f>+IF('（別紙１）原油換算シート【計画用】'!AN1205&lt;&gt;"",'（別紙１）原油換算シート【計画用】'!AN1205,"")</f>
        <v>A0808</v>
      </c>
      <c r="AO1205" s="64" t="str">
        <f>+IF('（別紙１）原油換算シート【計画用】'!AO1205&lt;&gt;"",'（別紙１）原油換算シート【計画用】'!AO1205,"")</f>
        <v>宇都宮ライトパワー(株)(参考値)事業者全体</v>
      </c>
      <c r="AP1205" s="65">
        <f>+IF('（別紙１）原油換算シート【計画用】'!AP1205&lt;&gt;"",'（別紙１）原油換算シート【計画用】'!AP1205,"")</f>
        <v>3.1100000000000002E-4</v>
      </c>
      <c r="AQ1205" s="1" t="str">
        <f>+IF('（別紙１）原油換算シート【計画用】'!AQ1205&lt;&gt;"",'（別紙１）原油換算シート【計画用】'!AQ1205,"")</f>
        <v/>
      </c>
    </row>
    <row r="1206" spans="39:43">
      <c r="AM1206" s="40">
        <f>+IF('（別紙１）原油換算シート【計画用】'!AM1206&lt;&gt;"",'（別紙１）原油換算シート【計画用】'!AM1206,"")</f>
        <v>1192</v>
      </c>
      <c r="AN1206" s="40" t="str">
        <f>+IF('（別紙１）原油換算シート【計画用】'!AN1206&lt;&gt;"",'（別紙１）原油換算シート【計画用】'!AN1206,"")</f>
        <v>A0809</v>
      </c>
      <c r="AO1206" s="64" t="str">
        <f>+IF('（別紙１）原油換算シート【計画用】'!AO1206&lt;&gt;"",'（別紙１）原油換算シート【計画用】'!AO1206,"")</f>
        <v>帯広電力(株)</v>
      </c>
      <c r="AP1206" s="65">
        <f>+IF('（別紙１）原油換算シート【計画用】'!AP1206&lt;&gt;"",'（別紙１）原油換算シート【計画用】'!AP1206,"")</f>
        <v>4.75E-4</v>
      </c>
      <c r="AQ1206" s="1" t="str">
        <f>+IF('（別紙１）原油換算シート【計画用】'!AQ1206&lt;&gt;"",'（別紙１）原油換算シート【計画用】'!AQ1206,"")</f>
        <v/>
      </c>
    </row>
    <row r="1207" spans="39:43">
      <c r="AM1207" s="40">
        <f>+IF('（別紙１）原油換算シート【計画用】'!AM1207&lt;&gt;"",'（別紙１）原油換算シート【計画用】'!AM1207,"")</f>
        <v>1193</v>
      </c>
      <c r="AN1207" s="40" t="str">
        <f>+IF('（別紙１）原油換算シート【計画用】'!AN1207&lt;&gt;"",'（別紙１）原油換算シート【計画用】'!AN1207,"")</f>
        <v>A0810</v>
      </c>
      <c r="AO1207" s="64" t="str">
        <f>+IF('（別紙１）原油換算シート【計画用】'!AO1207&lt;&gt;"",'（別紙１）原油換算シート【計画用】'!AO1207,"")</f>
        <v>フジ物産(株)</v>
      </c>
      <c r="AP1207" s="65">
        <f>+IF('（別紙１）原油換算シート【計画用】'!AP1207&lt;&gt;"",'（別紙１）原油換算シート【計画用】'!AP1207,"")</f>
        <v>4.73E-4</v>
      </c>
      <c r="AQ1207" s="1" t="str">
        <f>+IF('（別紙１）原油換算シート【計画用】'!AQ1207&lt;&gt;"",'（別紙１）原油換算シート【計画用】'!AQ1207,"")</f>
        <v/>
      </c>
    </row>
    <row r="1208" spans="39:43">
      <c r="AM1208" s="40">
        <f>+IF('（別紙１）原油換算シート【計画用】'!AM1208&lt;&gt;"",'（別紙１）原油換算シート【計画用】'!AM1208,"")</f>
        <v>1194</v>
      </c>
      <c r="AN1208" s="40" t="str">
        <f>+IF('（別紙１）原油換算シート【計画用】'!AN1208&lt;&gt;"",'（別紙１）原油換算シート【計画用】'!AN1208,"")</f>
        <v>A0812</v>
      </c>
      <c r="AO1208" s="64" t="str">
        <f>+IF('（別紙１）原油換算シート【計画用】'!AO1208&lt;&gt;"",'（別紙１）原油換算シート【計画用】'!AO1208,"")</f>
        <v>金沢エナジー(株)メニューA</v>
      </c>
      <c r="AP1208" s="65">
        <f>+IF('（別紙１）原油換算シート【計画用】'!AP1208&lt;&gt;"",'（別紙１）原油換算シート【計画用】'!AP1208,"")</f>
        <v>0</v>
      </c>
      <c r="AQ1208" s="1" t="str">
        <f>+IF('（別紙１）原油換算シート【計画用】'!AQ1208&lt;&gt;"",'（別紙１）原油換算シート【計画用】'!AQ1208,"")</f>
        <v/>
      </c>
    </row>
    <row r="1209" spans="39:43">
      <c r="AM1209" s="40">
        <f>+IF('（別紙１）原油換算シート【計画用】'!AM1209&lt;&gt;"",'（別紙１）原油換算シート【計画用】'!AM1209,"")</f>
        <v>1195</v>
      </c>
      <c r="AN1209" s="40" t="str">
        <f>+IF('（別紙１）原油換算シート【計画用】'!AN1209&lt;&gt;"",'（別紙１）原油換算シート【計画用】'!AN1209,"")</f>
        <v>A0812</v>
      </c>
      <c r="AO1209" s="64" t="str">
        <f>+IF('（別紙１）原油換算シート【計画用】'!AO1209&lt;&gt;"",'（別紙１）原油換算シート【計画用】'!AO1209,"")</f>
        <v>金沢エナジー(株)メニューB(残差)</v>
      </c>
      <c r="AP1209" s="65">
        <f>+IF('（別紙１）原油換算シート【計画用】'!AP1209&lt;&gt;"",'（別紙１）原油換算シート【計画用】'!AP1209,"")</f>
        <v>3.88E-4</v>
      </c>
      <c r="AQ1209" s="1" t="str">
        <f>+IF('（別紙１）原油換算シート【計画用】'!AQ1209&lt;&gt;"",'（別紙１）原油換算シート【計画用】'!AQ1209,"")</f>
        <v/>
      </c>
    </row>
    <row r="1210" spans="39:43">
      <c r="AM1210" s="40">
        <f>+IF('（別紙１）原油換算シート【計画用】'!AM1210&lt;&gt;"",'（別紙１）原油換算シート【計画用】'!AM1210,"")</f>
        <v>1196</v>
      </c>
      <c r="AN1210" s="40" t="str">
        <f>+IF('（別紙１）原油換算シート【計画用】'!AN1210&lt;&gt;"",'（別紙１）原油換算シート【計画用】'!AN1210,"")</f>
        <v>A0812</v>
      </c>
      <c r="AO1210" s="64" t="str">
        <f>+IF('（別紙１）原油換算シート【計画用】'!AO1210&lt;&gt;"",'（別紙１）原油換算シート【計画用】'!AO1210,"")</f>
        <v>金沢エナジー(株)(参考値)事業者全体</v>
      </c>
      <c r="AP1210" s="65">
        <f>+IF('（別紙１）原油換算シート【計画用】'!AP1210&lt;&gt;"",'（別紙１）原油換算シート【計画用】'!AP1210,"")</f>
        <v>3.3100000000000002E-4</v>
      </c>
      <c r="AQ1210" s="1" t="str">
        <f>+IF('（別紙１）原油換算シート【計画用】'!AQ1210&lt;&gt;"",'（別紙１）原油換算シート【計画用】'!AQ1210,"")</f>
        <v/>
      </c>
    </row>
    <row r="1211" spans="39:43">
      <c r="AM1211" s="40">
        <f>+IF('（別紙１）原油換算シート【計画用】'!AM1211&lt;&gt;"",'（別紙１）原油換算シート【計画用】'!AM1211,"")</f>
        <v>1197</v>
      </c>
      <c r="AN1211" s="40" t="str">
        <f>+IF('（別紙１）原油換算シート【計画用】'!AN1211&lt;&gt;"",'（別紙１）原油換算シート【計画用】'!AN1211,"")</f>
        <v>A0817</v>
      </c>
      <c r="AO1211" s="64" t="str">
        <f>+IF('（別紙１）原油換算シート【計画用】'!AO1211&lt;&gt;"",'（別紙１）原油換算シート【計画用】'!AO1211,"")</f>
        <v>(株)なんとエナジー</v>
      </c>
      <c r="AP1211" s="65">
        <f>+IF('（別紙１）原油換算シート【計画用】'!AP1211&lt;&gt;"",'（別紙１）原油換算シート【計画用】'!AP1211,"")</f>
        <v>4.4299999999999998E-4</v>
      </c>
      <c r="AQ1211" s="1" t="str">
        <f>+IF('（別紙１）原油換算シート【計画用】'!AQ1211&lt;&gt;"",'（別紙１）原油換算シート【計画用】'!AQ1211,"")</f>
        <v/>
      </c>
    </row>
    <row r="1212" spans="39:43">
      <c r="AM1212" s="40">
        <f>+IF('（別紙１）原油換算シート【計画用】'!AM1212&lt;&gt;"",'（別紙１）原油換算シート【計画用】'!AM1212,"")</f>
        <v>1198</v>
      </c>
      <c r="AN1212" s="40" t="str">
        <f>+IF('（別紙１）原油換算シート【計画用】'!AN1212&lt;&gt;"",'（別紙１）原油換算シート【計画用】'!AN1212,"")</f>
        <v>A0819</v>
      </c>
      <c r="AO1212" s="64" t="str">
        <f>+IF('（別紙１）原油換算シート【計画用】'!AO1212&lt;&gt;"",'（別紙１）原油換算シート【計画用】'!AO1212,"")</f>
        <v>(株)ボーダレス・ジャパン</v>
      </c>
      <c r="AP1212" s="65">
        <f>+IF('（別紙１）原油換算シート【計画用】'!AP1212&lt;&gt;"",'（別紙１）原油換算シート【計画用】'!AP1212,"")</f>
        <v>0</v>
      </c>
      <c r="AQ1212" s="1" t="str">
        <f>+IF('（別紙１）原油換算シート【計画用】'!AQ1212&lt;&gt;"",'（別紙１）原油換算シート【計画用】'!AQ1212,"")</f>
        <v/>
      </c>
    </row>
    <row r="1213" spans="39:43">
      <c r="AM1213" s="40">
        <f>+IF('（別紙１）原油換算シート【計画用】'!AM1213&lt;&gt;"",'（別紙１）原油換算シート【計画用】'!AM1213,"")</f>
        <v>1199</v>
      </c>
      <c r="AN1213" s="40" t="str">
        <f>+IF('（別紙１）原油換算シート【計画用】'!AN1213&lt;&gt;"",'（別紙１）原油換算シート【計画用】'!AN1213,"")</f>
        <v>A0820</v>
      </c>
      <c r="AO1213" s="64" t="str">
        <f>+IF('（別紙１）原油換算シート【計画用】'!AO1213&lt;&gt;"",'（別紙１）原油換算シート【計画用】'!AO1213,"")</f>
        <v>(株)ワットメニューA</v>
      </c>
      <c r="AP1213" s="65">
        <f>+IF('（別紙１）原油換算シート【計画用】'!AP1213&lt;&gt;"",'（別紙１）原油換算シート【計画用】'!AP1213,"")</f>
        <v>0</v>
      </c>
      <c r="AQ1213" s="1" t="str">
        <f>+IF('（別紙１）原油換算シート【計画用】'!AQ1213&lt;&gt;"",'（別紙１）原油換算シート【計画用】'!AQ1213,"")</f>
        <v/>
      </c>
    </row>
    <row r="1214" spans="39:43">
      <c r="AM1214" s="40">
        <f>+IF('（別紙１）原油換算シート【計画用】'!AM1214&lt;&gt;"",'（別紙１）原油換算シート【計画用】'!AM1214,"")</f>
        <v>1200</v>
      </c>
      <c r="AN1214" s="40" t="str">
        <f>+IF('（別紙１）原油換算シート【計画用】'!AN1214&lt;&gt;"",'（別紙１）原油換算シート【計画用】'!AN1214,"")</f>
        <v>A0820</v>
      </c>
      <c r="AO1214" s="64" t="str">
        <f>+IF('（別紙１）原油換算シート【計画用】'!AO1214&lt;&gt;"",'（別紙１）原油換算シート【計画用】'!AO1214,"")</f>
        <v>(株)ワットメニューB</v>
      </c>
      <c r="AP1214" s="65">
        <f>+IF('（別紙１）原油換算シート【計画用】'!AP1214&lt;&gt;"",'（別紙１）原油換算シート【計画用】'!AP1214,"")</f>
        <v>0</v>
      </c>
      <c r="AQ1214" s="1" t="str">
        <f>+IF('（別紙１）原油換算シート【計画用】'!AQ1214&lt;&gt;"",'（別紙１）原油換算シート【計画用】'!AQ1214,"")</f>
        <v/>
      </c>
    </row>
    <row r="1215" spans="39:43">
      <c r="AM1215" s="40">
        <f>+IF('（別紙１）原油換算シート【計画用】'!AM1215&lt;&gt;"",'（別紙１）原油換算シート【計画用】'!AM1215,"")</f>
        <v>1201</v>
      </c>
      <c r="AN1215" s="40" t="str">
        <f>+IF('（別紙１）原油換算シート【計画用】'!AN1215&lt;&gt;"",'（別紙１）原油換算シート【計画用】'!AN1215,"")</f>
        <v>A0820</v>
      </c>
      <c r="AO1215" s="64" t="str">
        <f>+IF('（別紙１）原油換算シート【計画用】'!AO1215&lt;&gt;"",'（別紙１）原油換算シート【計画用】'!AO1215,"")</f>
        <v>(株)ワット(参考値)事業者全体</v>
      </c>
      <c r="AP1215" s="65">
        <f>+IF('（別紙１）原油換算シート【計画用】'!AP1215&lt;&gt;"",'（別紙１）原油換算シート【計画用】'!AP1215,"")</f>
        <v>0</v>
      </c>
      <c r="AQ1215" s="1" t="str">
        <f>+IF('（別紙１）原油換算シート【計画用】'!AQ1215&lt;&gt;"",'（別紙１）原油換算シート【計画用】'!AQ1215,"")</f>
        <v/>
      </c>
    </row>
    <row r="1216" spans="39:43">
      <c r="AM1216" s="40">
        <f>+IF('（別紙１）原油換算シート【計画用】'!AM1216&lt;&gt;"",'（別紙１）原油換算シート【計画用】'!AM1216,"")</f>
        <v>1202</v>
      </c>
      <c r="AN1216" s="40" t="str">
        <f>+IF('（別紙１）原油換算シート【計画用】'!AN1216&lt;&gt;"",'（別紙１）原油換算シート【計画用】'!AN1216,"")</f>
        <v>A0821</v>
      </c>
      <c r="AO1216" s="64" t="str">
        <f>+IF('（別紙１）原油換算シート【計画用】'!AO1216&lt;&gt;"",'（別紙１）原油換算シート【計画用】'!AO1216,"")</f>
        <v>ジケイ・スペース(株)</v>
      </c>
      <c r="AP1216" s="65">
        <f>+IF('（別紙１）原油換算シート【計画用】'!AP1216&lt;&gt;"",'（別紙１）原油換算シート【計画用】'!AP1216,"")</f>
        <v>5.7399999999999997E-4</v>
      </c>
      <c r="AQ1216" s="1" t="str">
        <f>+IF('（別紙１）原油換算シート【計画用】'!AQ1216&lt;&gt;"",'（別紙１）原油換算シート【計画用】'!AQ1216,"")</f>
        <v/>
      </c>
    </row>
    <row r="1217" spans="39:43">
      <c r="AM1217" s="40">
        <f>+IF('（別紙１）原油換算シート【計画用】'!AM1217&lt;&gt;"",'（別紙１）原油換算シート【計画用】'!AM1217,"")</f>
        <v>1203</v>
      </c>
      <c r="AN1217" s="40" t="str">
        <f>+IF('（別紙１）原油換算シート【計画用】'!AN1217&lt;&gt;"",'（別紙１）原油換算シート【計画用】'!AN1217,"")</f>
        <v>A0822</v>
      </c>
      <c r="AO1217" s="64" t="str">
        <f>+IF('（別紙１）原油換算シート【計画用】'!AO1217&lt;&gt;"",'（別紙１）原油換算シート【計画用】'!AO1217,"")</f>
        <v>広島ガス(株)メニューA</v>
      </c>
      <c r="AP1217" s="65">
        <f>+IF('（別紙１）原油換算シート【計画用】'!AP1217&lt;&gt;"",'（別紙１）原油換算シート【計画用】'!AP1217,"")</f>
        <v>0</v>
      </c>
      <c r="AQ1217" s="1" t="str">
        <f>+IF('（別紙１）原油換算シート【計画用】'!AQ1217&lt;&gt;"",'（別紙１）原油換算シート【計画用】'!AQ1217,"")</f>
        <v/>
      </c>
    </row>
    <row r="1218" spans="39:43">
      <c r="AM1218" s="40">
        <f>+IF('（別紙１）原油換算シート【計画用】'!AM1218&lt;&gt;"",'（別紙１）原油換算シート【計画用】'!AM1218,"")</f>
        <v>1204</v>
      </c>
      <c r="AN1218" s="40" t="str">
        <f>+IF('（別紙１）原油換算シート【計画用】'!AN1218&lt;&gt;"",'（別紙１）原油換算シート【計画用】'!AN1218,"")</f>
        <v>A0822</v>
      </c>
      <c r="AO1218" s="64" t="str">
        <f>+IF('（別紙１）原油換算シート【計画用】'!AO1218&lt;&gt;"",'（別紙１）原油換算シート【計画用】'!AO1218,"")</f>
        <v>広島ガス(株)メニューB(残差)</v>
      </c>
      <c r="AP1218" s="65">
        <f>+IF('（別紙１）原油換算シート【計画用】'!AP1218&lt;&gt;"",'（別紙１）原油換算シート【計画用】'!AP1218,"")</f>
        <v>4.6200000000000001E-4</v>
      </c>
      <c r="AQ1218" s="1" t="str">
        <f>+IF('（別紙１）原油換算シート【計画用】'!AQ1218&lt;&gt;"",'（別紙１）原油換算シート【計画用】'!AQ1218,"")</f>
        <v/>
      </c>
    </row>
    <row r="1219" spans="39:43">
      <c r="AM1219" s="40">
        <f>+IF('（別紙１）原油換算シート【計画用】'!AM1219&lt;&gt;"",'（別紙１）原油換算シート【計画用】'!AM1219,"")</f>
        <v>1205</v>
      </c>
      <c r="AN1219" s="40" t="str">
        <f>+IF('（別紙１）原油換算シート【計画用】'!AN1219&lt;&gt;"",'（別紙１）原油換算シート【計画用】'!AN1219,"")</f>
        <v>A0822</v>
      </c>
      <c r="AO1219" s="64" t="str">
        <f>+IF('（別紙１）原油換算シート【計画用】'!AO1219&lt;&gt;"",'（別紙１）原油換算シート【計画用】'!AO1219,"")</f>
        <v>広島ガス(株)(参考値)事業者全体</v>
      </c>
      <c r="AP1219" s="65">
        <f>+IF('（別紙１）原油換算シート【計画用】'!AP1219&lt;&gt;"",'（別紙１）原油換算シート【計画用】'!AP1219,"")</f>
        <v>0</v>
      </c>
      <c r="AQ1219" s="1" t="str">
        <f>+IF('（別紙１）原油換算シート【計画用】'!AQ1219&lt;&gt;"",'（別紙１）原油換算シート【計画用】'!AQ1219,"")</f>
        <v/>
      </c>
    </row>
    <row r="1220" spans="39:43">
      <c r="AM1220" s="40">
        <f>+IF('（別紙１）原油換算シート【計画用】'!AM1220&lt;&gt;"",'（別紙１）原油換算シート【計画用】'!AM1220,"")</f>
        <v>1206</v>
      </c>
      <c r="AN1220" s="40" t="str">
        <f>+IF('（別紙１）原油換算シート【計画用】'!AN1220&lt;&gt;"",'（別紙１）原油換算シート【計画用】'!AN1220,"")</f>
        <v>A0824</v>
      </c>
      <c r="AO1220" s="64" t="str">
        <f>+IF('（別紙１）原油換算シート【計画用】'!AO1220&lt;&gt;"",'（別紙１）原油換算シート【計画用】'!AO1220,"")</f>
        <v>(株)IQg</v>
      </c>
      <c r="AP1220" s="65">
        <f>+IF('（別紙１）原油換算シート【計画用】'!AP1220&lt;&gt;"",'（別紙１）原油換算シート【計画用】'!AP1220,"")</f>
        <v>6.38E-4</v>
      </c>
      <c r="AQ1220" s="1" t="str">
        <f>+IF('（別紙１）原油換算シート【計画用】'!AQ1220&lt;&gt;"",'（別紙１）原油換算シート【計画用】'!AQ1220,"")</f>
        <v/>
      </c>
    </row>
    <row r="1221" spans="39:43">
      <c r="AM1221" s="40">
        <f>+IF('（別紙１）原油換算シート【計画用】'!AM1221&lt;&gt;"",'（別紙１）原油換算シート【計画用】'!AM1221,"")</f>
        <v>1207</v>
      </c>
      <c r="AN1221" s="40" t="str">
        <f>+IF('（別紙１）原油換算シート【計画用】'!AN1221&lt;&gt;"",'（別紙１）原油換算シート【計画用】'!AN1221,"")</f>
        <v>A0825</v>
      </c>
      <c r="AO1221" s="64" t="str">
        <f>+IF('（別紙１）原油換算シート【計画用】'!AO1221&lt;&gt;"",'（別紙１）原油換算シート【計画用】'!AO1221,"")</f>
        <v>最適でんき(株)（旧：エナジーサプライ(株)）</v>
      </c>
      <c r="AP1221" s="65">
        <f>+IF('（別紙１）原油換算シート【計画用】'!AP1221&lt;&gt;"",'（別紙１）原油換算シート【計画用】'!AP1221,"")</f>
        <v>4.7600000000000002E-4</v>
      </c>
      <c r="AQ1221" s="1" t="str">
        <f>+IF('（別紙１）原油換算シート【計画用】'!AQ1221&lt;&gt;"",'（別紙１）原油換算シート【計画用】'!AQ1221,"")</f>
        <v/>
      </c>
    </row>
    <row r="1222" spans="39:43">
      <c r="AM1222" s="40">
        <f>+IF('（別紙１）原油換算シート【計画用】'!AM1222&lt;&gt;"",'（別紙１）原油換算シート【計画用】'!AM1222,"")</f>
        <v>1208</v>
      </c>
      <c r="AN1222" s="40" t="str">
        <f>+IF('（別紙１）原油換算シート【計画用】'!AN1222&lt;&gt;"",'（別紙１）原油換算シート【計画用】'!AN1222,"")</f>
        <v>A0826</v>
      </c>
      <c r="AO1222" s="64" t="str">
        <f>+IF('（別紙１）原油換算シート【計画用】'!AO1222&lt;&gt;"",'（別紙１）原油換算シート【計画用】'!AO1222,"")</f>
        <v>(株)FPSメニューA</v>
      </c>
      <c r="AP1222" s="65">
        <f>+IF('（別紙１）原油換算シート【計画用】'!AP1222&lt;&gt;"",'（別紙１）原油換算シート【計画用】'!AP1222,"")</f>
        <v>0</v>
      </c>
      <c r="AQ1222" s="1" t="str">
        <f>+IF('（別紙１）原油換算シート【計画用】'!AQ1222&lt;&gt;"",'（別紙１）原油換算シート【計画用】'!AQ1222,"")</f>
        <v/>
      </c>
    </row>
    <row r="1223" spans="39:43">
      <c r="AM1223" s="40">
        <f>+IF('（別紙１）原油換算シート【計画用】'!AM1223&lt;&gt;"",'（別紙１）原油換算シート【計画用】'!AM1223,"")</f>
        <v>1209</v>
      </c>
      <c r="AN1223" s="40" t="str">
        <f>+IF('（別紙１）原油換算シート【計画用】'!AN1223&lt;&gt;"",'（別紙１）原油換算シート【計画用】'!AN1223,"")</f>
        <v>A0826</v>
      </c>
      <c r="AO1223" s="64" t="str">
        <f>+IF('（別紙１）原油換算シート【計画用】'!AO1223&lt;&gt;"",'（別紙１）原油換算シート【計画用】'!AO1223,"")</f>
        <v>(株)FPSメニューB</v>
      </c>
      <c r="AP1223" s="65">
        <f>+IF('（別紙１）原油換算シート【計画用】'!AP1223&lt;&gt;"",'（別紙１）原油換算シート【計画用】'!AP1223,"")</f>
        <v>0</v>
      </c>
      <c r="AQ1223" s="1" t="str">
        <f>+IF('（別紙１）原油換算シート【計画用】'!AQ1223&lt;&gt;"",'（別紙１）原油換算シート【計画用】'!AQ1223,"")</f>
        <v/>
      </c>
    </row>
    <row r="1224" spans="39:43">
      <c r="AM1224" s="40">
        <f>+IF('（別紙１）原油換算シート【計画用】'!AM1224&lt;&gt;"",'（別紙１）原油換算シート【計画用】'!AM1224,"")</f>
        <v>1210</v>
      </c>
      <c r="AN1224" s="40" t="str">
        <f>+IF('（別紙１）原油換算シート【計画用】'!AN1224&lt;&gt;"",'（別紙１）原油換算シート【計画用】'!AN1224,"")</f>
        <v>A0826</v>
      </c>
      <c r="AO1224" s="64" t="str">
        <f>+IF('（別紙１）原油換算シート【計画用】'!AO1224&lt;&gt;"",'（別紙１）原油換算シート【計画用】'!AO1224,"")</f>
        <v>(株)FPSメニューC</v>
      </c>
      <c r="AP1224" s="65">
        <f>+IF('（別紙１）原油換算シート【計画用】'!AP1224&lt;&gt;"",'（別紙１）原油換算シート【計画用】'!AP1224,"")</f>
        <v>1.6699999999999999E-4</v>
      </c>
      <c r="AQ1224" s="1" t="str">
        <f>+IF('（別紙１）原油換算シート【計画用】'!AQ1224&lt;&gt;"",'（別紙１）原油換算シート【計画用】'!AQ1224,"")</f>
        <v/>
      </c>
    </row>
    <row r="1225" spans="39:43">
      <c r="AM1225" s="40">
        <f>+IF('（別紙１）原油換算シート【計画用】'!AM1225&lt;&gt;"",'（別紙１）原油換算シート【計画用】'!AM1225,"")</f>
        <v>1211</v>
      </c>
      <c r="AN1225" s="40" t="str">
        <f>+IF('（別紙１）原油換算シート【計画用】'!AN1225&lt;&gt;"",'（別紙１）原油換算シート【計画用】'!AN1225,"")</f>
        <v>A0826</v>
      </c>
      <c r="AO1225" s="64" t="str">
        <f>+IF('（別紙１）原油換算シート【計画用】'!AO1225&lt;&gt;"",'（別紙１）原油換算シート【計画用】'!AO1225,"")</f>
        <v>(株)FPSメニューD</v>
      </c>
      <c r="AP1225" s="65">
        <f>+IF('（別紙１）原油換算シート【計画用】'!AP1225&lt;&gt;"",'（別紙１）原油換算シート【計画用】'!AP1225,"")</f>
        <v>2.13E-4</v>
      </c>
      <c r="AQ1225" s="1" t="str">
        <f>+IF('（別紙１）原油換算シート【計画用】'!AQ1225&lt;&gt;"",'（別紙１）原油換算シート【計画用】'!AQ1225,"")</f>
        <v/>
      </c>
    </row>
    <row r="1226" spans="39:43">
      <c r="AM1226" s="40">
        <f>+IF('（別紙１）原油換算シート【計画用】'!AM1226&lt;&gt;"",'（別紙１）原油換算シート【計画用】'!AM1226,"")</f>
        <v>1212</v>
      </c>
      <c r="AN1226" s="40" t="str">
        <f>+IF('（別紙１）原油換算シート【計画用】'!AN1226&lt;&gt;"",'（別紙１）原油換算シート【計画用】'!AN1226,"")</f>
        <v>A0826</v>
      </c>
      <c r="AO1226" s="64" t="str">
        <f>+IF('（別紙１）原油換算シート【計画用】'!AO1226&lt;&gt;"",'（別紙１）原油換算シート【計画用】'!AO1226,"")</f>
        <v>(株)FPSメニューE</v>
      </c>
      <c r="AP1226" s="65">
        <f>+IF('（別紙１）原油換算シート【計画用】'!AP1226&lt;&gt;"",'（別紙１）原油換算シート【計画用】'!AP1226,"")</f>
        <v>3.0499999999999999E-4</v>
      </c>
      <c r="AQ1226" s="1" t="str">
        <f>+IF('（別紙１）原油換算シート【計画用】'!AQ1226&lt;&gt;"",'（別紙１）原油換算シート【計画用】'!AQ1226,"")</f>
        <v/>
      </c>
    </row>
    <row r="1227" spans="39:43">
      <c r="AM1227" s="40">
        <f>+IF('（別紙１）原油換算シート【計画用】'!AM1227&lt;&gt;"",'（別紙１）原油換算シート【計画用】'!AM1227,"")</f>
        <v>1213</v>
      </c>
      <c r="AN1227" s="40" t="str">
        <f>+IF('（別紙１）原油換算シート【計画用】'!AN1227&lt;&gt;"",'（別紙１）原油換算シート【計画用】'!AN1227,"")</f>
        <v>A0826</v>
      </c>
      <c r="AO1227" s="64" t="str">
        <f>+IF('（別紙１）原油換算シート【計画用】'!AO1227&lt;&gt;"",'（別紙１）原油換算シート【計画用】'!AO1227,"")</f>
        <v>(株)FPSメニューF</v>
      </c>
      <c r="AP1227" s="65">
        <f>+IF('（別紙１）原油換算シート【計画用】'!AP1227&lt;&gt;"",'（別紙１）原油換算シート【計画用】'!AP1227,"")</f>
        <v>3.97E-4</v>
      </c>
      <c r="AQ1227" s="1" t="str">
        <f>+IF('（別紙１）原油換算シート【計画用】'!AQ1227&lt;&gt;"",'（別紙１）原油換算シート【計画用】'!AQ1227,"")</f>
        <v/>
      </c>
    </row>
    <row r="1228" spans="39:43">
      <c r="AM1228" s="40">
        <f>+IF('（別紙１）原油換算シート【計画用】'!AM1228&lt;&gt;"",'（別紙１）原油換算シート【計画用】'!AM1228,"")</f>
        <v>1214</v>
      </c>
      <c r="AN1228" s="40" t="str">
        <f>+IF('（別紙１）原油換算シート【計画用】'!AN1228&lt;&gt;"",'（別紙１）原油換算シート【計画用】'!AN1228,"")</f>
        <v>A0826</v>
      </c>
      <c r="AO1228" s="64" t="str">
        <f>+IF('（別紙１）原油換算シート【計画用】'!AO1228&lt;&gt;"",'（別紙１）原油換算シート【計画用】'!AO1228,"")</f>
        <v>(株)FPSメニューG(残差)</v>
      </c>
      <c r="AP1228" s="65">
        <f>+IF('（別紙１）原油換算シート【計画用】'!AP1228&lt;&gt;"",'（別紙１）原油換算シート【計画用】'!AP1228,"")</f>
        <v>4.57E-4</v>
      </c>
      <c r="AQ1228" s="1" t="str">
        <f>+IF('（別紙１）原油換算シート【計画用】'!AQ1228&lt;&gt;"",'（別紙１）原油換算シート【計画用】'!AQ1228,"")</f>
        <v/>
      </c>
    </row>
    <row r="1229" spans="39:43">
      <c r="AM1229" s="40">
        <f>+IF('（別紙１）原油換算シート【計画用】'!AM1229&lt;&gt;"",'（別紙１）原油換算シート【計画用】'!AM1229,"")</f>
        <v>1215</v>
      </c>
      <c r="AN1229" s="40" t="str">
        <f>+IF('（別紙１）原油換算シート【計画用】'!AN1229&lt;&gt;"",'（別紙１）原油換算シート【計画用】'!AN1229,"")</f>
        <v>A0826</v>
      </c>
      <c r="AO1229" s="64" t="str">
        <f>+IF('（別紙１）原油換算シート【計画用】'!AO1229&lt;&gt;"",'（別紙１）原油換算シート【計画用】'!AO1229,"")</f>
        <v>(株)FPS(参考値)事業者全体</v>
      </c>
      <c r="AP1229" s="65">
        <f>+IF('（別紙１）原油換算シート【計画用】'!AP1229&lt;&gt;"",'（別紙１）原油換算シート【計画用】'!AP1229,"")</f>
        <v>4.2499999999999998E-4</v>
      </c>
      <c r="AQ1229" s="1" t="str">
        <f>+IF('（別紙１）原油換算シート【計画用】'!AQ1229&lt;&gt;"",'（別紙１）原油換算シート【計画用】'!AQ1229,"")</f>
        <v/>
      </c>
    </row>
    <row r="1230" spans="39:43">
      <c r="AM1230" s="40">
        <f>+IF('（別紙１）原油換算シート【計画用】'!AM1230&lt;&gt;"",'（別紙１）原油換算シート【計画用】'!AM1230,"")</f>
        <v>1216</v>
      </c>
      <c r="AN1230" s="40" t="str">
        <f>+IF('（別紙１）原油換算シート【計画用】'!AN1230&lt;&gt;"",'（別紙１）原油換算シート【計画用】'!AN1230,"")</f>
        <v>A0827</v>
      </c>
      <c r="AO1230" s="64" t="str">
        <f>+IF('（別紙１）原油換算シート【計画用】'!AO1230&lt;&gt;"",'（別紙１）原油換算シート【計画用】'!AO1230,"")</f>
        <v>大熊るるるん電力(株)</v>
      </c>
      <c r="AP1230" s="65">
        <f>+IF('（別紙１）原油換算シート【計画用】'!AP1230&lt;&gt;"",'（別紙１）原油換算シート【計画用】'!AP1230,"")</f>
        <v>5.7399999999999997E-4</v>
      </c>
      <c r="AQ1230" s="1" t="str">
        <f>+IF('（別紙１）原油換算シート【計画用】'!AQ1230&lt;&gt;"",'（別紙１）原油換算シート【計画用】'!AQ1230,"")</f>
        <v/>
      </c>
    </row>
    <row r="1231" spans="39:43">
      <c r="AM1231" s="40">
        <f>+IF('（別紙１）原油換算シート【計画用】'!AM1231&lt;&gt;"",'（別紙１）原油換算シート【計画用】'!AM1231,"")</f>
        <v>1217</v>
      </c>
      <c r="AN1231" s="40" t="str">
        <f>+IF('（別紙１）原油換算シート【計画用】'!AN1231&lt;&gt;"",'（別紙１）原油換算シート【計画用】'!AN1231,"")</f>
        <v>A0829</v>
      </c>
      <c r="AO1231" s="64" t="str">
        <f>+IF('（別紙１）原油換算シート【計画用】'!AO1231&lt;&gt;"",'（別紙１）原油換算シート【計画用】'!AO1231,"")</f>
        <v>(株)レックスメニューA</v>
      </c>
      <c r="AP1231" s="65">
        <f>+IF('（別紙１）原油換算シート【計画用】'!AP1231&lt;&gt;"",'（別紙１）原油換算シート【計画用】'!AP1231,"")</f>
        <v>5.3899999999999998E-4</v>
      </c>
      <c r="AQ1231" s="1" t="str">
        <f>+IF('（別紙１）原油換算シート【計画用】'!AQ1231&lt;&gt;"",'（別紙１）原油換算シート【計画用】'!AQ1231,"")</f>
        <v/>
      </c>
    </row>
    <row r="1232" spans="39:43">
      <c r="AM1232" s="40">
        <f>+IF('（別紙１）原油換算シート【計画用】'!AM1232&lt;&gt;"",'（別紙１）原油換算シート【計画用】'!AM1232,"")</f>
        <v>1218</v>
      </c>
      <c r="AN1232" s="40" t="str">
        <f>+IF('（別紙１）原油換算シート【計画用】'!AN1232&lt;&gt;"",'（別紙１）原油換算シート【計画用】'!AN1232,"")</f>
        <v>A0829</v>
      </c>
      <c r="AO1232" s="64" t="str">
        <f>+IF('（別紙１）原油換算シート【計画用】'!AO1232&lt;&gt;"",'（別紙１）原油換算シート【計画用】'!AO1232,"")</f>
        <v>(株)レックス(参考値)事業者全体</v>
      </c>
      <c r="AP1232" s="65">
        <f>+IF('（別紙１）原油換算シート【計画用】'!AP1232&lt;&gt;"",'（別紙１）原油換算シート【計画用】'!AP1232,"")</f>
        <v>5.4699999999999996E-4</v>
      </c>
      <c r="AQ1232" s="1" t="str">
        <f>+IF('（別紙１）原油換算シート【計画用】'!AQ1232&lt;&gt;"",'（別紙１）原油換算シート【計画用】'!AQ1232,"")</f>
        <v/>
      </c>
    </row>
    <row r="1233" spans="39:43">
      <c r="AM1233" s="40">
        <f>+IF('（別紙１）原油換算シート【計画用】'!AM1233&lt;&gt;"",'（別紙１）原油換算シート【計画用】'!AM1233,"")</f>
        <v>1219</v>
      </c>
      <c r="AN1233" s="40" t="str">
        <f>+IF('（別紙１）原油換算シート【計画用】'!AN1233&lt;&gt;"",'（別紙１）原油換算シート【計画用】'!AN1233,"")</f>
        <v>A0831</v>
      </c>
      <c r="AO1233" s="64" t="str">
        <f>+IF('（別紙１）原油換算シート【計画用】'!AO1233&lt;&gt;"",'（別紙１）原油換算シート【計画用】'!AO1233,"")</f>
        <v>おきたま新電力(株)メニューA</v>
      </c>
      <c r="AP1233" s="65">
        <f>+IF('（別紙１）原油換算シート【計画用】'!AP1233&lt;&gt;"",'（別紙１）原油換算シート【計画用】'!AP1233,"")</f>
        <v>0</v>
      </c>
      <c r="AQ1233" s="1" t="str">
        <f>+IF('（別紙１）原油換算シート【計画用】'!AQ1233&lt;&gt;"",'（別紙１）原油換算シート【計画用】'!AQ1233,"")</f>
        <v/>
      </c>
    </row>
    <row r="1234" spans="39:43">
      <c r="AM1234" s="40">
        <f>+IF('（別紙１）原油換算シート【計画用】'!AM1234&lt;&gt;"",'（別紙１）原油換算シート【計画用】'!AM1234,"")</f>
        <v>1220</v>
      </c>
      <c r="AN1234" s="40" t="str">
        <f>+IF('（別紙１）原油換算シート【計画用】'!AN1234&lt;&gt;"",'（別紙１）原油換算シート【計画用】'!AN1234,"")</f>
        <v>A0831</v>
      </c>
      <c r="AO1234" s="64" t="str">
        <f>+IF('（別紙１）原油換算シート【計画用】'!AO1234&lt;&gt;"",'（別紙１）原油換算シート【計画用】'!AO1234,"")</f>
        <v>おきたま新電力(株)メニューB(残差)</v>
      </c>
      <c r="AP1234" s="65">
        <f>+IF('（別紙１）原油換算シート【計画用】'!AP1234&lt;&gt;"",'（別紙１）原油換算シート【計画用】'!AP1234,"")</f>
        <v>5.9800000000000001E-4</v>
      </c>
      <c r="AQ1234" s="1" t="str">
        <f>+IF('（別紙１）原油換算シート【計画用】'!AQ1234&lt;&gt;"",'（別紙１）原油換算シート【計画用】'!AQ1234,"")</f>
        <v/>
      </c>
    </row>
    <row r="1235" spans="39:43">
      <c r="AM1235" s="40">
        <f>+IF('（別紙１）原油換算シート【計画用】'!AM1235&lt;&gt;"",'（別紙１）原油換算シート【計画用】'!AM1235,"")</f>
        <v>1221</v>
      </c>
      <c r="AN1235" s="40" t="str">
        <f>+IF('（別紙１）原油換算シート【計画用】'!AN1235&lt;&gt;"",'（別紙１）原油換算シート【計画用】'!AN1235,"")</f>
        <v>A0831</v>
      </c>
      <c r="AO1235" s="64" t="str">
        <f>+IF('（別紙１）原油換算シート【計画用】'!AO1235&lt;&gt;"",'（別紙１）原油換算シート【計画用】'!AO1235,"")</f>
        <v>おきたま新電力(株)(参考値)事業者全体</v>
      </c>
      <c r="AP1235" s="65">
        <f>+IF('（別紙１）原油換算シート【計画用】'!AP1235&lt;&gt;"",'（別紙１）原油換算シート【計画用】'!AP1235,"")</f>
        <v>5.1800000000000001E-4</v>
      </c>
      <c r="AQ1235" s="1" t="str">
        <f>+IF('（別紙１）原油換算シート【計画用】'!AQ1235&lt;&gt;"",'（別紙１）原油換算シート【計画用】'!AQ1235,"")</f>
        <v/>
      </c>
    </row>
    <row r="1236" spans="39:43">
      <c r="AM1236" s="40">
        <f>+IF('（別紙１）原油換算シート【計画用】'!AM1236&lt;&gt;"",'（別紙１）原油換算シート【計画用】'!AM1236,"")</f>
        <v>1222</v>
      </c>
      <c r="AN1236" s="40" t="str">
        <f>+IF('（別紙１）原油換算シート【計画用】'!AN1236&lt;&gt;"",'（別紙１）原油換算シート【計画用】'!AN1236,"")</f>
        <v>A0835</v>
      </c>
      <c r="AO1236" s="64" t="str">
        <f>+IF('（別紙１）原油換算シート【計画用】'!AO1236&lt;&gt;"",'（別紙１）原油換算シート【計画用】'!AO1236,"")</f>
        <v>河原実業(株)</v>
      </c>
      <c r="AP1236" s="65">
        <f>+IF('（別紙１）原油換算シート【計画用】'!AP1236&lt;&gt;"",'（別紙１）原油換算シート【計画用】'!AP1236,"")</f>
        <v>4.8899999999999996E-4</v>
      </c>
      <c r="AQ1236" s="1" t="str">
        <f>+IF('（別紙１）原油換算シート【計画用】'!AQ1236&lt;&gt;"",'（別紙１）原油換算シート【計画用】'!AQ1236,"")</f>
        <v/>
      </c>
    </row>
    <row r="1237" spans="39:43">
      <c r="AM1237" s="40">
        <f>+IF('（別紙１）原油換算シート【計画用】'!AM1237&lt;&gt;"",'（別紙１）原油換算シート【計画用】'!AM1237,"")</f>
        <v>1223</v>
      </c>
      <c r="AN1237" s="40" t="str">
        <f>+IF('（別紙１）原油換算シート【計画用】'!AN1237&lt;&gt;"",'（別紙１）原油換算シート【計画用】'!AN1237,"")</f>
        <v>A0838</v>
      </c>
      <c r="AO1237" s="64" t="str">
        <f>+IF('（別紙１）原油換算シート【計画用】'!AO1237&lt;&gt;"",'（別紙１）原油換算シート【計画用】'!AO1237,"")</f>
        <v>(株)stc</v>
      </c>
      <c r="AP1237" s="65">
        <f>+IF('（別紙１）原油換算シート【計画用】'!AP1237&lt;&gt;"",'（別紙１）原油換算シート【計画用】'!AP1237,"")</f>
        <v>4.2200000000000001E-4</v>
      </c>
      <c r="AQ1237" s="1" t="str">
        <f>+IF('（別紙１）原油換算シート【計画用】'!AQ1237&lt;&gt;"",'（別紙１）原油換算シート【計画用】'!AQ1237,"")</f>
        <v>※</v>
      </c>
    </row>
    <row r="1238" spans="39:43">
      <c r="AM1238" s="40">
        <f>+IF('（別紙１）原油換算シート【計画用】'!AM1238&lt;&gt;"",'（別紙１）原油換算シート【計画用】'!AM1238,"")</f>
        <v>1224</v>
      </c>
      <c r="AN1238" s="40" t="str">
        <f>+IF('（別紙１）原油換算シート【計画用】'!AN1238&lt;&gt;"",'（別紙１）原油換算シート【計画用】'!AN1238,"")</f>
        <v>A0839</v>
      </c>
      <c r="AO1238" s="64" t="str">
        <f>+IF('（別紙１）原油換算シート【計画用】'!AO1238&lt;&gt;"",'（別紙１）原油換算シート【計画用】'!AO1238,"")</f>
        <v>(株)工営エナジーメニューA</v>
      </c>
      <c r="AP1238" s="65">
        <f>+IF('（別紙１）原油換算シート【計画用】'!AP1238&lt;&gt;"",'（別紙１）原油換算シート【計画用】'!AP1238,"")</f>
        <v>2.0000000000000002E-5</v>
      </c>
      <c r="AQ1238" s="1" t="str">
        <f>+IF('（別紙１）原油換算シート【計画用】'!AQ1238&lt;&gt;"",'（別紙１）原油換算シート【計画用】'!AQ1238,"")</f>
        <v/>
      </c>
    </row>
    <row r="1239" spans="39:43">
      <c r="AM1239" s="40">
        <f>+IF('（別紙１）原油換算シート【計画用】'!AM1239&lt;&gt;"",'（別紙１）原油換算シート【計画用】'!AM1239,"")</f>
        <v>1225</v>
      </c>
      <c r="AN1239" s="40" t="str">
        <f>+IF('（別紙１）原油換算シート【計画用】'!AN1239&lt;&gt;"",'（別紙１）原油換算シート【計画用】'!AN1239,"")</f>
        <v>A0839</v>
      </c>
      <c r="AO1239" s="64" t="str">
        <f>+IF('（別紙１）原油換算シート【計画用】'!AO1239&lt;&gt;"",'（別紙１）原油換算シート【計画用】'!AO1239,"")</f>
        <v>(株)工営エナジー(参考値)事業者全体</v>
      </c>
      <c r="AP1239" s="65">
        <f>+IF('（別紙１）原油換算シート【計画用】'!AP1239&lt;&gt;"",'（別紙１）原油換算シート【計画用】'!AP1239,"")</f>
        <v>2.0000000000000002E-5</v>
      </c>
      <c r="AQ1239" s="1" t="str">
        <f>+IF('（別紙１）原油換算シート【計画用】'!AQ1239&lt;&gt;"",'（別紙１）原油換算シート【計画用】'!AQ1239,"")</f>
        <v/>
      </c>
    </row>
    <row r="1240" spans="39:43">
      <c r="AM1240" s="40">
        <f>+IF('（別紙１）原油換算シート【計画用】'!AM1240&lt;&gt;"",'（別紙１）原油換算シート【計画用】'!AM1240,"")</f>
        <v>1226</v>
      </c>
      <c r="AN1240" s="40" t="str">
        <f>+IF('（別紙１）原油換算シート【計画用】'!AN1240&lt;&gt;"",'（別紙１）原油換算シート【計画用】'!AN1240,"")</f>
        <v>A0840</v>
      </c>
      <c r="AO1240" s="64" t="str">
        <f>+IF('（別紙１）原油換算シート【計画用】'!AO1240&lt;&gt;"",'（別紙１）原油換算シート【計画用】'!AO1240,"")</f>
        <v>アースシグナルソリューションズ(株)</v>
      </c>
      <c r="AP1240" s="65">
        <f>+IF('（別紙１）原油換算シート【計画用】'!AP1240&lt;&gt;"",'（別紙１）原油換算シート【計画用】'!AP1240,"")</f>
        <v>8.8999999999999995E-5</v>
      </c>
      <c r="AQ1240" s="1" t="str">
        <f>+IF('（別紙１）原油換算シート【計画用】'!AQ1240&lt;&gt;"",'（別紙１）原油換算シート【計画用】'!AQ1240,"")</f>
        <v/>
      </c>
    </row>
    <row r="1241" spans="39:43">
      <c r="AM1241" s="40">
        <f>+IF('（別紙１）原油換算シート【計画用】'!AM1241&lt;&gt;"",'（別紙１）原油換算シート【計画用】'!AM1241,"")</f>
        <v>1227</v>
      </c>
      <c r="AN1241" s="40" t="str">
        <f>+IF('（別紙１）原油換算シート【計画用】'!AN1241&lt;&gt;"",'（別紙１）原油換算シート【計画用】'!AN1241,"")</f>
        <v>A0843</v>
      </c>
      <c r="AO1241" s="64" t="str">
        <f>+IF('（別紙１）原油換算シート【計画用】'!AO1241&lt;&gt;"",'（別紙１）原油換算シート【計画用】'!AO1241,"")</f>
        <v>シントウエナジー(株)</v>
      </c>
      <c r="AP1241" s="65">
        <f>+IF('（別紙１）原油換算シート【計画用】'!AP1241&lt;&gt;"",'（別紙１）原油換算シート【計画用】'!AP1241,"")</f>
        <v>2.8899999999999998E-4</v>
      </c>
      <c r="AQ1241" s="1" t="str">
        <f>+IF('（別紙１）原油換算シート【計画用】'!AQ1241&lt;&gt;"",'（別紙１）原油換算シート【計画用】'!AQ1241,"")</f>
        <v/>
      </c>
    </row>
    <row r="1242" spans="39:43">
      <c r="AM1242" s="40">
        <f>+IF('（別紙１）原油換算シート【計画用】'!AM1242&lt;&gt;"",'（別紙１）原油換算シート【計画用】'!AM1242,"")</f>
        <v>1228</v>
      </c>
      <c r="AN1242" s="40" t="str">
        <f>+IF('（別紙１）原油換算シート【計画用】'!AN1242&lt;&gt;"",'（別紙１）原油換算シート【計画用】'!AN1242,"")</f>
        <v>A0844</v>
      </c>
      <c r="AO1242" s="64" t="str">
        <f>+IF('（別紙１）原油換算シート【計画用】'!AO1242&lt;&gt;"",'（別紙１）原油換算シート【計画用】'!AO1242,"")</f>
        <v>那須野ヶ原みらい電力(株)</v>
      </c>
      <c r="AP1242" s="65">
        <f>+IF('（別紙１）原油換算シート【計画用】'!AP1242&lt;&gt;"",'（別紙１）原油換算シート【計画用】'!AP1242,"")</f>
        <v>2.22E-4</v>
      </c>
      <c r="AQ1242" s="1" t="str">
        <f>+IF('（別紙１）原油換算シート【計画用】'!AQ1242&lt;&gt;"",'（別紙１）原油換算シート【計画用】'!AQ1242,"")</f>
        <v/>
      </c>
    </row>
    <row r="1243" spans="39:43">
      <c r="AM1243" s="40">
        <f>+IF('（別紙１）原油換算シート【計画用】'!AM1243&lt;&gt;"",'（別紙１）原油換算シート【計画用】'!AM1243,"")</f>
        <v>1229</v>
      </c>
      <c r="AN1243" s="40" t="str">
        <f>+IF('（別紙１）原油換算シート【計画用】'!AN1243&lt;&gt;"",'（別紙１）原油換算シート【計画用】'!AN1243,"")</f>
        <v>A0847</v>
      </c>
      <c r="AO1243" s="64" t="str">
        <f>+IF('（別紙１）原油換算シート【計画用】'!AO1243&lt;&gt;"",'（別紙１）原油換算シート【計画用】'!AO1243,"")</f>
        <v>柏崎あい・あーるエナジー(株)</v>
      </c>
      <c r="AP1243" s="65">
        <f>+IF('（別紙１）原油換算シート【計画用】'!AP1243&lt;&gt;"",'（別紙１）原油換算シート【計画用】'!AP1243,"")</f>
        <v>5.7899999999999998E-4</v>
      </c>
      <c r="AQ1243" s="1" t="str">
        <f>+IF('（別紙１）原油換算シート【計画用】'!AQ1243&lt;&gt;"",'（別紙１）原油換算シート【計画用】'!AQ1243,"")</f>
        <v/>
      </c>
    </row>
    <row r="1244" spans="39:43">
      <c r="AM1244" s="40">
        <f>+IF('（別紙１）原油換算シート【計画用】'!AM1244&lt;&gt;"",'（別紙１）原油換算シート【計画用】'!AM1244,"")</f>
        <v>1230</v>
      </c>
      <c r="AN1244" s="40" t="str">
        <f>+IF('（別紙１）原油換算シート【計画用】'!AN1244&lt;&gt;"",'（別紙１）原油換算シート【計画用】'!AN1244,"")</f>
        <v>A0849</v>
      </c>
      <c r="AO1244" s="64" t="str">
        <f>+IF('（別紙１）原油換算シート【計画用】'!AO1244&lt;&gt;"",'（別紙１）原油換算シート【計画用】'!AO1244,"")</f>
        <v>京セラ(株)メニューA</v>
      </c>
      <c r="AP1244" s="65">
        <f>+IF('（別紙１）原油換算シート【計画用】'!AP1244&lt;&gt;"",'（別紙１）原油換算シート【計画用】'!AP1244,"")</f>
        <v>0</v>
      </c>
      <c r="AQ1244" s="1" t="str">
        <f>+IF('（別紙１）原油換算シート【計画用】'!AQ1244&lt;&gt;"",'（別紙１）原油換算シート【計画用】'!AQ1244,"")</f>
        <v/>
      </c>
    </row>
    <row r="1245" spans="39:43">
      <c r="AM1245" s="40">
        <f>+IF('（別紙１）原油換算シート【計画用】'!AM1245&lt;&gt;"",'（別紙１）原油換算シート【計画用】'!AM1245,"")</f>
        <v>1231</v>
      </c>
      <c r="AN1245" s="40" t="str">
        <f>+IF('（別紙１）原油換算シート【計画用】'!AN1245&lt;&gt;"",'（別紙１）原油換算シート【計画用】'!AN1245,"")</f>
        <v>A0849</v>
      </c>
      <c r="AO1245" s="64" t="str">
        <f>+IF('（別紙１）原油換算シート【計画用】'!AO1245&lt;&gt;"",'（別紙１）原油換算シート【計画用】'!AO1245,"")</f>
        <v>京セラ(株)(参考値)事業者全体</v>
      </c>
      <c r="AP1245" s="65">
        <f>+IF('（別紙１）原油換算シート【計画用】'!AP1245&lt;&gt;"",'（別紙１）原油換算シート【計画用】'!AP1245,"")</f>
        <v>0</v>
      </c>
      <c r="AQ1245" s="1" t="str">
        <f>+IF('（別紙１）原油換算シート【計画用】'!AQ1245&lt;&gt;"",'（別紙１）原油換算シート【計画用】'!AQ1245,"")</f>
        <v/>
      </c>
    </row>
    <row r="1246" spans="39:43">
      <c r="AM1246" s="40">
        <f>+IF('（別紙１）原油換算シート【計画用】'!AM1246&lt;&gt;"",'（別紙１）原油換算シート【計画用】'!AM1246,"")</f>
        <v>1232</v>
      </c>
      <c r="AN1246" s="40" t="str">
        <f>+IF('（別紙１）原油換算シート【計画用】'!AN1246&lt;&gt;"",'（別紙１）原油換算シート【計画用】'!AN1246,"")</f>
        <v>A0851</v>
      </c>
      <c r="AO1246" s="64" t="str">
        <f>+IF('（別紙１）原油換算シート【計画用】'!AO1246&lt;&gt;"",'（別紙１）原油換算シート【計画用】'!AO1246,"")</f>
        <v>(株)鳥取みらい電力</v>
      </c>
      <c r="AP1246" s="65">
        <f>+IF('（別紙１）原油換算シート【計画用】'!AP1246&lt;&gt;"",'（別紙１）原油換算シート【計画用】'!AP1246,"")</f>
        <v>4.28E-4</v>
      </c>
      <c r="AQ1246" s="1" t="str">
        <f>+IF('（別紙１）原油換算シート【計画用】'!AQ1246&lt;&gt;"",'（別紙１）原油換算シート【計画用】'!AQ1246,"")</f>
        <v/>
      </c>
    </row>
    <row r="1247" spans="39:43">
      <c r="AM1247" s="40">
        <f>+IF('（別紙１）原油換算シート【計画用】'!AM1247&lt;&gt;"",'（別紙１）原油換算シート【計画用】'!AM1247,"")</f>
        <v>1233</v>
      </c>
      <c r="AN1247" s="40" t="str">
        <f>+IF('（別紙１）原油換算シート【計画用】'!AN1247&lt;&gt;"",'（別紙１）原油換算シート【計画用】'!AN1247,"")</f>
        <v>A0852</v>
      </c>
      <c r="AO1247" s="64" t="str">
        <f>+IF('（別紙１）原油換算シート【計画用】'!AO1247&lt;&gt;"",'（別紙１）原油換算シート【計画用】'!AO1247,"")</f>
        <v>鈴鹿グリーンエナジー(株)</v>
      </c>
      <c r="AP1247" s="65">
        <f>+IF('（別紙１）原油換算シート【計画用】'!AP1247&lt;&gt;"",'（別紙１）原油換算シート【計画用】'!AP1247,"")</f>
        <v>2.31E-4</v>
      </c>
      <c r="AQ1247" s="1" t="str">
        <f>+IF('（別紙１）原油換算シート【計画用】'!AQ1247&lt;&gt;"",'（別紙１）原油換算シート【計画用】'!AQ1247,"")</f>
        <v/>
      </c>
    </row>
    <row r="1248" spans="39:43">
      <c r="AM1248" s="40">
        <f>+IF('（別紙１）原油換算シート【計画用】'!AM1248&lt;&gt;"",'（別紙１）原油換算シート【計画用】'!AM1248,"")</f>
        <v>1234</v>
      </c>
      <c r="AN1248" s="40" t="str">
        <f>+IF('（別紙１）原油換算シート【計画用】'!AN1248&lt;&gt;"",'（別紙１）原油換算シート【計画用】'!AN1248,"")</f>
        <v>A0853</v>
      </c>
      <c r="AO1248" s="64" t="str">
        <f>+IF('（別紙１）原油換算シート【計画用】'!AO1248&lt;&gt;"",'（別紙１）原油換算シート【計画用】'!AO1248,"")</f>
        <v>一般社団法人東北自動車産業グリーンエネルギー普及協会</v>
      </c>
      <c r="AP1248" s="65">
        <f>+IF('（別紙１）原油換算シート【計画用】'!AP1248&lt;&gt;"",'（別紙１）原油換算シート【計画用】'!AP1248,"")</f>
        <v>0</v>
      </c>
      <c r="AQ1248" s="1" t="str">
        <f>+IF('（別紙１）原油換算シート【計画用】'!AQ1248&lt;&gt;"",'（別紙１）原油換算シート【計画用】'!AQ1248,"")</f>
        <v/>
      </c>
    </row>
    <row r="1249" spans="39:43">
      <c r="AM1249" s="40">
        <f>+IF('（別紙１）原油換算シート【計画用】'!AM1249&lt;&gt;"",'（別紙１）原油換算シート【計画用】'!AM1249,"")</f>
        <v>1235</v>
      </c>
      <c r="AN1249" s="40" t="str">
        <f>+IF('（別紙１）原油換算シート【計画用】'!AN1249&lt;&gt;"",'（別紙１）原油換算シート【計画用】'!AN1249,"")</f>
        <v>A0854</v>
      </c>
      <c r="AO1249" s="64" t="str">
        <f>+IF('（別紙１）原油換算シート【計画用】'!AO1249&lt;&gt;"",'（別紙１）原油換算シート【計画用】'!AO1249,"")</f>
        <v>刈谷知立みらい電力(株)メニューA</v>
      </c>
      <c r="AP1249" s="65">
        <f>+IF('（別紙１）原油換算シート【計画用】'!AP1249&lt;&gt;"",'（別紙１）原油換算シート【計画用】'!AP1249,"")</f>
        <v>3.0400000000000002E-4</v>
      </c>
      <c r="AQ1249" s="1" t="str">
        <f>+IF('（別紙１）原油換算シート【計画用】'!AQ1249&lt;&gt;"",'（別紙１）原油換算シート【計画用】'!AQ1249,"")</f>
        <v/>
      </c>
    </row>
    <row r="1250" spans="39:43">
      <c r="AM1250" s="40">
        <f>+IF('（別紙１）原油換算シート【計画用】'!AM1250&lt;&gt;"",'（別紙１）原油換算シート【計画用】'!AM1250,"")</f>
        <v>1236</v>
      </c>
      <c r="AN1250" s="40" t="str">
        <f>+IF('（別紙１）原油換算シート【計画用】'!AN1250&lt;&gt;"",'（別紙１）原油換算シート【計画用】'!AN1250,"")</f>
        <v>A0854</v>
      </c>
      <c r="AO1250" s="64" t="str">
        <f>+IF('（別紙１）原油換算シート【計画用】'!AO1250&lt;&gt;"",'（別紙１）原油換算シート【計画用】'!AO1250,"")</f>
        <v>刈谷知立みらい電力(株)(参考値)事業者全体</v>
      </c>
      <c r="AP1250" s="65">
        <f>+IF('（別紙１）原油換算シート【計画用】'!AP1250&lt;&gt;"",'（別紙１）原油換算シート【計画用】'!AP1250,"")</f>
        <v>3.0400000000000002E-4</v>
      </c>
      <c r="AQ1250" s="1" t="str">
        <f>+IF('（別紙１）原油換算シート【計画用】'!AQ1250&lt;&gt;"",'（別紙１）原油換算シート【計画用】'!AQ1250,"")</f>
        <v/>
      </c>
    </row>
    <row r="1251" spans="39:43">
      <c r="AM1251" s="40">
        <f>+IF('（別紙１）原油換算シート【計画用】'!AM1251&lt;&gt;"",'（別紙１）原油換算シート【計画用】'!AM1251,"")</f>
        <v>1237</v>
      </c>
      <c r="AN1251" s="40" t="str">
        <f>+IF('（別紙１）原油換算シート【計画用】'!AN1251&lt;&gt;"",'（別紙１）原油換算シート【計画用】'!AN1251,"")</f>
        <v>A0857</v>
      </c>
      <c r="AO1251" s="64" t="str">
        <f>+IF('（別紙１）原油換算シート【計画用】'!AO1251&lt;&gt;"",'（別紙１）原油換算シート【計画用】'!AO1251,"")</f>
        <v>(株)パワーエックスメニューA</v>
      </c>
      <c r="AP1251" s="65">
        <f>+IF('（別紙１）原油換算シート【計画用】'!AP1251&lt;&gt;"",'（別紙１）原油換算シート【計画用】'!AP1251,"")</f>
        <v>2.9500000000000001E-4</v>
      </c>
      <c r="AQ1251" s="1" t="str">
        <f>+IF('（別紙１）原油換算シート【計画用】'!AQ1251&lt;&gt;"",'（別紙１）原油換算シート【計画用】'!AQ1251,"")</f>
        <v/>
      </c>
    </row>
    <row r="1252" spans="39:43">
      <c r="AM1252" s="40">
        <f>+IF('（別紙１）原油換算シート【計画用】'!AM1252&lt;&gt;"",'（別紙１）原油換算シート【計画用】'!AM1252,"")</f>
        <v>1238</v>
      </c>
      <c r="AN1252" s="40" t="str">
        <f>+IF('（別紙１）原油換算シート【計画用】'!AN1252&lt;&gt;"",'（別紙１）原油換算シート【計画用】'!AN1252,"")</f>
        <v>A0857</v>
      </c>
      <c r="AO1252" s="64" t="str">
        <f>+IF('（別紙１）原油換算シート【計画用】'!AO1252&lt;&gt;"",'（別紙１）原油換算シート【計画用】'!AO1252,"")</f>
        <v>(株)パワーエックスメニューB</v>
      </c>
      <c r="AP1252" s="65">
        <f>+IF('（別紙１）原油換算シート【計画用】'!AP1252&lt;&gt;"",'（別紙１）原油換算シート【計画用】'!AP1252,"")</f>
        <v>4.2999999999999999E-4</v>
      </c>
      <c r="AQ1252" s="1" t="str">
        <f>+IF('（別紙１）原油換算シート【計画用】'!AQ1252&lt;&gt;"",'（別紙１）原油換算シート【計画用】'!AQ1252,"")</f>
        <v/>
      </c>
    </row>
    <row r="1253" spans="39:43">
      <c r="AM1253" s="40">
        <f>+IF('（別紙１）原油換算シート【計画用】'!AM1253&lt;&gt;"",'（別紙１）原油換算シート【計画用】'!AM1253,"")</f>
        <v>1239</v>
      </c>
      <c r="AN1253" s="40" t="str">
        <f>+IF('（別紙１）原油換算シート【計画用】'!AN1253&lt;&gt;"",'（別紙１）原油換算シート【計画用】'!AN1253,"")</f>
        <v>A0857</v>
      </c>
      <c r="AO1253" s="64" t="str">
        <f>+IF('（別紙１）原油換算シート【計画用】'!AO1253&lt;&gt;"",'（別紙１）原油換算シート【計画用】'!AO1253,"")</f>
        <v>(株)パワーエックスメニューC(残差)</v>
      </c>
      <c r="AP1253" s="65">
        <f>+IF('（別紙１）原油換算シート【計画用】'!AP1253&lt;&gt;"",'（別紙１）原油換算シート【計画用】'!AP1253,"")</f>
        <v>4.2200000000000001E-4</v>
      </c>
      <c r="AQ1253" s="1" t="str">
        <f>+IF('（別紙１）原油換算シート【計画用】'!AQ1253&lt;&gt;"",'（別紙１）原油換算シート【計画用】'!AQ1253,"")</f>
        <v>※</v>
      </c>
    </row>
    <row r="1254" spans="39:43">
      <c r="AM1254" s="40">
        <f>+IF('（別紙１）原油換算シート【計画用】'!AM1254&lt;&gt;"",'（別紙１）原油換算シート【計画用】'!AM1254,"")</f>
        <v>1240</v>
      </c>
      <c r="AN1254" s="40" t="str">
        <f>+IF('（別紙１）原油換算シート【計画用】'!AN1254&lt;&gt;"",'（別紙１）原油換算シート【計画用】'!AN1254,"")</f>
        <v>A0857</v>
      </c>
      <c r="AO1254" s="64" t="str">
        <f>+IF('（別紙１）原油換算シート【計画用】'!AO1254&lt;&gt;"",'（別紙１）原油換算シート【計画用】'!AO1254,"")</f>
        <v>(株)パワーエックス(参考値)事業者全体</v>
      </c>
      <c r="AP1254" s="65">
        <f>+IF('（別紙１）原油換算シート【計画用】'!AP1254&lt;&gt;"",'（別紙１）原油換算シート【計画用】'!AP1254,"")</f>
        <v>1.023E-3</v>
      </c>
      <c r="AQ1254" s="1" t="str">
        <f>+IF('（別紙１）原油換算シート【計画用】'!AQ1254&lt;&gt;"",'（別紙１）原油換算シート【計画用】'!AQ1254,"")</f>
        <v/>
      </c>
    </row>
    <row r="1255" spans="39:43">
      <c r="AM1255" s="40">
        <f>+IF('（別紙１）原油換算シート【計画用】'!AM1255&lt;&gt;"",'（別紙１）原油換算シート【計画用】'!AM1255,"")</f>
        <v>1241</v>
      </c>
      <c r="AN1255" s="40" t="str">
        <f>+IF('（別紙１）原油換算シート【計画用】'!AN1255&lt;&gt;"",'（別紙１）原油換算シート【計画用】'!AN1255,"")</f>
        <v>A0859</v>
      </c>
      <c r="AO1255" s="64" t="str">
        <f>+IF('（別紙１）原油換算シート【計画用】'!AO1255&lt;&gt;"",'（別紙１）原油換算シート【計画用】'!AO1255,"")</f>
        <v>いちのみや未来エネルギー(株)メニューA</v>
      </c>
      <c r="AP1255" s="65">
        <f>+IF('（別紙１）原油換算シート【計画用】'!AP1255&lt;&gt;"",'（別紙１）原油換算シート【計画用】'!AP1255,"")</f>
        <v>0</v>
      </c>
      <c r="AQ1255" s="1" t="str">
        <f>+IF('（別紙１）原油換算シート【計画用】'!AQ1255&lt;&gt;"",'（別紙１）原油換算シート【計画用】'!AQ1255,"")</f>
        <v/>
      </c>
    </row>
    <row r="1256" spans="39:43">
      <c r="AM1256" s="40">
        <f>+IF('（別紙１）原油換算シート【計画用】'!AM1256&lt;&gt;"",'（別紙１）原油換算シート【計画用】'!AM1256,"")</f>
        <v>1242</v>
      </c>
      <c r="AN1256" s="40" t="str">
        <f>+IF('（別紙１）原油換算シート【計画用】'!AN1256&lt;&gt;"",'（別紙１）原油換算シート【計画用】'!AN1256,"")</f>
        <v>A0859</v>
      </c>
      <c r="AO1256" s="64" t="str">
        <f>+IF('（別紙１）原油換算シート【計画用】'!AO1256&lt;&gt;"",'（別紙１）原油換算シート【計画用】'!AO1256,"")</f>
        <v>いちのみや未来エネルギー(株)(参考値)事業者全体</v>
      </c>
      <c r="AP1256" s="65">
        <f>+IF('（別紙１）原油換算シート【計画用】'!AP1256&lt;&gt;"",'（別紙１）原油換算シート【計画用】'!AP1256,"")</f>
        <v>0</v>
      </c>
      <c r="AQ1256" s="1" t="str">
        <f>+IF('（別紙１）原油換算シート【計画用】'!AQ1256&lt;&gt;"",'（別紙１）原油換算シート【計画用】'!AQ1256,"")</f>
        <v/>
      </c>
    </row>
    <row r="1257" spans="39:43">
      <c r="AM1257" s="40">
        <f>+IF('（別紙１）原油換算シート【計画用】'!AM1257&lt;&gt;"",'（別紙１）原油換算シート【計画用】'!AM1257,"")</f>
        <v>1243</v>
      </c>
      <c r="AN1257" s="40" t="str">
        <f>+IF('（別紙１）原油換算シート【計画用】'!AN1257&lt;&gt;"",'（別紙１）原油換算シート【計画用】'!AN1257,"")</f>
        <v>A0860</v>
      </c>
      <c r="AO1257" s="64" t="str">
        <f>+IF('（別紙１）原油換算シート【計画用】'!AO1257&lt;&gt;"",'（別紙１）原油換算シート【計画用】'!AO1257,"")</f>
        <v>岡谷酸素(株)</v>
      </c>
      <c r="AP1257" s="65">
        <f>+IF('（別紙１）原油換算シート【計画用】'!AP1257&lt;&gt;"",'（別紙１）原油換算シート【計画用】'!AP1257,"")</f>
        <v>6.2500000000000001E-4</v>
      </c>
      <c r="AQ1257" s="1" t="str">
        <f>+IF('（別紙１）原油換算シート【計画用】'!AQ1257&lt;&gt;"",'（別紙１）原油換算シート【計画用】'!AQ1257,"")</f>
        <v/>
      </c>
    </row>
    <row r="1258" spans="39:43">
      <c r="AM1258" s="40">
        <f>+IF('（別紙１）原油換算シート【計画用】'!AM1258&lt;&gt;"",'（別紙１）原油換算シート【計画用】'!AM1258,"")</f>
        <v>1244</v>
      </c>
      <c r="AN1258" s="40" t="str">
        <f>+IF('（別紙１）原油換算シート【計画用】'!AN1258&lt;&gt;"",'（別紙１）原油換算シート【計画用】'!AN1258,"")</f>
        <v>A0863</v>
      </c>
      <c r="AO1258" s="64" t="str">
        <f>+IF('（別紙１）原油換算シート【計画用】'!AO1258&lt;&gt;"",'（別紙１）原油換算シート【計画用】'!AO1258,"")</f>
        <v>(株)絆</v>
      </c>
      <c r="AP1258" s="65">
        <f>+IF('（別紙１）原油換算シート【計画用】'!AP1258&lt;&gt;"",'（別紙１）原油換算シート【計画用】'!AP1258,"")</f>
        <v>6.1600000000000001E-4</v>
      </c>
      <c r="AQ1258" s="1" t="str">
        <f>+IF('（別紙１）原油換算シート【計画用】'!AQ1258&lt;&gt;"",'（別紙１）原油換算シート【計画用】'!AQ1258,"")</f>
        <v/>
      </c>
    </row>
    <row r="1259" spans="39:43">
      <c r="AM1259" s="40">
        <f>+IF('（別紙１）原油換算シート【計画用】'!AM1259&lt;&gt;"",'（別紙１）原油換算シート【計画用】'!AM1259,"")</f>
        <v>1245</v>
      </c>
      <c r="AN1259" s="40" t="str">
        <f>+IF('（別紙１）原油換算シート【計画用】'!AN1259&lt;&gt;"",'（別紙１）原油換算シート【計画用】'!AN1259,"")</f>
        <v>A0865</v>
      </c>
      <c r="AO1259" s="64" t="str">
        <f>+IF('（別紙１）原油換算シート【計画用】'!AO1259&lt;&gt;"",'（別紙１）原油換算シート【計画用】'!AO1259,"")</f>
        <v>東北エネルギーサービス(株)メニューA</v>
      </c>
      <c r="AP1259" s="65">
        <f>+IF('（別紙１）原油換算シート【計画用】'!AP1259&lt;&gt;"",'（別紙１）原油換算シート【計画用】'!AP1259,"")</f>
        <v>1.2899999999999999E-4</v>
      </c>
      <c r="AQ1259" s="1" t="str">
        <f>+IF('（別紙１）原油換算シート【計画用】'!AQ1259&lt;&gt;"",'（別紙１）原油換算シート【計画用】'!AQ1259,"")</f>
        <v/>
      </c>
    </row>
    <row r="1260" spans="39:43">
      <c r="AM1260" s="40">
        <f>+IF('（別紙１）原油換算シート【計画用】'!AM1260&lt;&gt;"",'（別紙１）原油換算シート【計画用】'!AM1260,"")</f>
        <v>1246</v>
      </c>
      <c r="AN1260" s="40" t="str">
        <f>+IF('（別紙１）原油換算シート【計画用】'!AN1260&lt;&gt;"",'（別紙１）原油換算シート【計画用】'!AN1260,"")</f>
        <v>A0865</v>
      </c>
      <c r="AO1260" s="64" t="str">
        <f>+IF('（別紙１）原油換算シート【計画用】'!AO1260&lt;&gt;"",'（別紙１）原油換算シート【計画用】'!AO1260,"")</f>
        <v>東北エネルギーサービス(株)メニューB</v>
      </c>
      <c r="AP1260" s="65">
        <f>+IF('（別紙１）原油換算シート【計画用】'!AP1260&lt;&gt;"",'（別紙１）原油換算シート【計画用】'!AP1260,"")</f>
        <v>1.4799999999999999E-4</v>
      </c>
      <c r="AQ1260" s="1" t="str">
        <f>+IF('（別紙１）原油換算シート【計画用】'!AQ1260&lt;&gt;"",'（別紙１）原油換算シート【計画用】'!AQ1260,"")</f>
        <v/>
      </c>
    </row>
    <row r="1261" spans="39:43">
      <c r="AM1261" s="40">
        <f>+IF('（別紙１）原油換算シート【計画用】'!AM1261&lt;&gt;"",'（別紙１）原油換算シート【計画用】'!AM1261,"")</f>
        <v>1247</v>
      </c>
      <c r="AN1261" s="40" t="str">
        <f>+IF('（別紙１）原油換算シート【計画用】'!AN1261&lt;&gt;"",'（別紙１）原油換算シート【計画用】'!AN1261,"")</f>
        <v>A0865</v>
      </c>
      <c r="AO1261" s="64" t="str">
        <f>+IF('（別紙１）原油換算シート【計画用】'!AO1261&lt;&gt;"",'（別紙１）原油換算シート【計画用】'!AO1261,"")</f>
        <v>東北エネルギーサービス(株)メニューC</v>
      </c>
      <c r="AP1261" s="65">
        <f>+IF('（別紙１）原油換算シート【計画用】'!AP1261&lt;&gt;"",'（別紙１）原油換算シート【計画用】'!AP1261,"")</f>
        <v>9.7999999999999997E-5</v>
      </c>
      <c r="AQ1261" s="1" t="str">
        <f>+IF('（別紙１）原油換算シート【計画用】'!AQ1261&lt;&gt;"",'（別紙１）原油換算シート【計画用】'!AQ1261,"")</f>
        <v/>
      </c>
    </row>
    <row r="1262" spans="39:43">
      <c r="AM1262" s="40">
        <f>+IF('（別紙１）原油換算シート【計画用】'!AM1262&lt;&gt;"",'（別紙１）原油換算シート【計画用】'!AM1262,"")</f>
        <v>1248</v>
      </c>
      <c r="AN1262" s="40" t="str">
        <f>+IF('（別紙１）原油換算シート【計画用】'!AN1262&lt;&gt;"",'（別紙１）原油換算シート【計画用】'!AN1262,"")</f>
        <v>A0865</v>
      </c>
      <c r="AO1262" s="64" t="str">
        <f>+IF('（別紙１）原油換算シート【計画用】'!AO1262&lt;&gt;"",'（別紙１）原油換算シート【計画用】'!AO1262,"")</f>
        <v>東北エネルギーサービス(株)(参考値)事業者全体</v>
      </c>
      <c r="AP1262" s="65">
        <f>+IF('（別紙１）原油換算シート【計画用】'!AP1262&lt;&gt;"",'（別紙１）原油換算シート【計画用】'!AP1262,"")</f>
        <v>1.2300000000000001E-4</v>
      </c>
      <c r="AQ1262" s="1" t="str">
        <f>+IF('（別紙１）原油換算シート【計画用】'!AQ1262&lt;&gt;"",'（別紙１）原油換算シート【計画用】'!AQ1262,"")</f>
        <v/>
      </c>
    </row>
    <row r="1263" spans="39:43">
      <c r="AM1263" s="40">
        <f>+IF('（別紙１）原油換算シート【計画用】'!AM1263&lt;&gt;"",'（別紙１）原油換算シート【計画用】'!AM1263,"")</f>
        <v>1249</v>
      </c>
      <c r="AN1263" s="40" t="str">
        <f>+IF('（別紙１）原油換算シート【計画用】'!AN1263&lt;&gt;"",'（別紙１）原油換算シート【計画用】'!AN1263,"")</f>
        <v>A0866</v>
      </c>
      <c r="AO1263" s="64" t="str">
        <f>+IF('（別紙１）原油換算シート【計画用】'!AO1263&lt;&gt;"",'（別紙１）原油換算シート【計画用】'!AO1263,"")</f>
        <v>(株)いなしきエナジー</v>
      </c>
      <c r="AP1263" s="65">
        <f>+IF('（別紙１）原油換算シート【計画用】'!AP1263&lt;&gt;"",'（別紙１）原油換算シート【計画用】'!AP1263,"")</f>
        <v>2.41E-4</v>
      </c>
      <c r="AQ1263" s="1" t="str">
        <f>+IF('（別紙１）原油換算シート【計画用】'!AQ1263&lt;&gt;"",'（別紙１）原油換算シート【計画用】'!AQ1263,"")</f>
        <v/>
      </c>
    </row>
    <row r="1264" spans="39:43">
      <c r="AM1264" s="40">
        <f>+IF('（別紙１）原油換算シート【計画用】'!AM1264&lt;&gt;"",'（別紙１）原油換算シート【計画用】'!AM1264,"")</f>
        <v>1250</v>
      </c>
      <c r="AN1264" s="40" t="str">
        <f>+IF('（別紙１）原油換算シート【計画用】'!AN1264&lt;&gt;"",'（別紙１）原油換算シート【計画用】'!AN1264,"")</f>
        <v>A0867</v>
      </c>
      <c r="AO1264" s="64" t="str">
        <f>+IF('（別紙１）原油換算シート【計画用】'!AO1264&lt;&gt;"",'（別紙１）原油換算シート【計画用】'!AO1264,"")</f>
        <v>ながのスマートパワー(株)</v>
      </c>
      <c r="AP1264" s="65">
        <f>+IF('（別紙１）原油換算シート【計画用】'!AP1264&lt;&gt;"",'（別紙１）原油換算シート【計画用】'!AP1264,"")</f>
        <v>9.3999999999999994E-5</v>
      </c>
      <c r="AQ1264" s="1" t="str">
        <f>+IF('（別紙１）原油換算シート【計画用】'!AQ1264&lt;&gt;"",'（別紙１）原油換算シート【計画用】'!AQ1264,"")</f>
        <v/>
      </c>
    </row>
    <row r="1265" spans="39:43">
      <c r="AM1265" s="40">
        <f>+IF('（別紙１）原油換算シート【計画用】'!AM1265&lt;&gt;"",'（別紙１）原油換算シート【計画用】'!AM1265,"")</f>
        <v>1251</v>
      </c>
      <c r="AN1265" s="40" t="str">
        <f>+IF('（別紙１）原油換算シート【計画用】'!AN1265&lt;&gt;"",'（別紙１）原油換算シート【計画用】'!AN1265,"")</f>
        <v>A0868</v>
      </c>
      <c r="AO1265" s="64" t="str">
        <f>+IF('（別紙１）原油換算シート【計画用】'!AO1265&lt;&gt;"",'（別紙１）原油換算シート【計画用】'!AO1265,"")</f>
        <v>(株)ホクレン油機サービス</v>
      </c>
      <c r="AP1265" s="65">
        <f>+IF('（別紙１）原油換算シート【計画用】'!AP1265&lt;&gt;"",'（別紙１）原油換算シート【計画用】'!AP1265,"")</f>
        <v>5.1099999999999995E-4</v>
      </c>
      <c r="AQ1265" s="1" t="str">
        <f>+IF('（別紙１）原油換算シート【計画用】'!AQ1265&lt;&gt;"",'（別紙１）原油換算シート【計画用】'!AQ1265,"")</f>
        <v/>
      </c>
    </row>
    <row r="1266" spans="39:43">
      <c r="AM1266" s="40">
        <f>+IF('（別紙１）原油換算シート【計画用】'!AM1266&lt;&gt;"",'（別紙１）原油換算シート【計画用】'!AM1266,"")</f>
        <v>1252</v>
      </c>
      <c r="AN1266" s="40" t="str">
        <f>+IF('（別紙１）原油換算シート【計画用】'!AN1266&lt;&gt;"",'（別紙１）原油換算シート【計画用】'!AN1266,"")</f>
        <v>A0869</v>
      </c>
      <c r="AO1266" s="64" t="str">
        <f>+IF('（別紙１）原油換算シート【計画用】'!AO1266&lt;&gt;"",'（別紙１）原油換算シート【計画用】'!AO1266,"")</f>
        <v>(株)JR東日本商事メニューA</v>
      </c>
      <c r="AP1266" s="65">
        <f>+IF('（別紙１）原油換算シート【計画用】'!AP1266&lt;&gt;"",'（別紙１）原油換算シート【計画用】'!AP1266,"")</f>
        <v>0</v>
      </c>
      <c r="AQ1266" s="1" t="str">
        <f>+IF('（別紙１）原油換算シート【計画用】'!AQ1266&lt;&gt;"",'（別紙１）原油換算シート【計画用】'!AQ1266,"")</f>
        <v/>
      </c>
    </row>
    <row r="1267" spans="39:43">
      <c r="AM1267" s="40">
        <f>+IF('（別紙１）原油換算シート【計画用】'!AM1267&lt;&gt;"",'（別紙１）原油換算シート【計画用】'!AM1267,"")</f>
        <v>1253</v>
      </c>
      <c r="AN1267" s="40" t="str">
        <f>+IF('（別紙１）原油換算シート【計画用】'!AN1267&lt;&gt;"",'（別紙１）原油換算シート【計画用】'!AN1267,"")</f>
        <v>A0869</v>
      </c>
      <c r="AO1267" s="64" t="str">
        <f>+IF('（別紙１）原油換算シート【計画用】'!AO1267&lt;&gt;"",'（別紙１）原油換算シート【計画用】'!AO1267,"")</f>
        <v>(株)JR東日本商事メニューB(残差)</v>
      </c>
      <c r="AP1267" s="65">
        <f>+IF('（別紙１）原油換算シート【計画用】'!AP1267&lt;&gt;"",'（別紙１）原油換算シート【計画用】'!AP1267,"")</f>
        <v>5.8799999999999998E-4</v>
      </c>
      <c r="AQ1267" s="1" t="str">
        <f>+IF('（別紙１）原油換算シート【計画用】'!AQ1267&lt;&gt;"",'（別紙１）原油換算シート【計画用】'!AQ1267,"")</f>
        <v/>
      </c>
    </row>
    <row r="1268" spans="39:43">
      <c r="AM1268" s="40">
        <f>+IF('（別紙１）原油換算シート【計画用】'!AM1268&lt;&gt;"",'（別紙１）原油換算シート【計画用】'!AM1268,"")</f>
        <v>1254</v>
      </c>
      <c r="AN1268" s="40" t="str">
        <f>+IF('（別紙１）原油換算シート【計画用】'!AN1268&lt;&gt;"",'（別紙１）原油換算シート【計画用】'!AN1268,"")</f>
        <v>A0869</v>
      </c>
      <c r="AO1268" s="64" t="str">
        <f>+IF('（別紙１）原油換算シート【計画用】'!AO1268&lt;&gt;"",'（別紙１）原油換算シート【計画用】'!AO1268,"")</f>
        <v>(株)JR東日本商事(参考値)事業者全体</v>
      </c>
      <c r="AP1268" s="65">
        <f>+IF('（別紙１）原油換算シート【計画用】'!AP1268&lt;&gt;"",'（別紙１）原油換算シート【計画用】'!AP1268,"")</f>
        <v>3.1E-4</v>
      </c>
      <c r="AQ1268" s="1" t="str">
        <f>+IF('（別紙１）原油換算シート【計画用】'!AQ1268&lt;&gt;"",'（別紙１）原油換算シート【計画用】'!AQ1268,"")</f>
        <v/>
      </c>
    </row>
    <row r="1269" spans="39:43">
      <c r="AM1269" s="40">
        <f>+IF('（別紙１）原油換算シート【計画用】'!AM1269&lt;&gt;"",'（別紙１）原油換算シート【計画用】'!AM1269,"")</f>
        <v>1255</v>
      </c>
      <c r="AN1269" s="40" t="str">
        <f>+IF('（別紙１）原油換算シート【計画用】'!AN1269&lt;&gt;"",'（別紙１）原油換算シート【計画用】'!AN1269,"")</f>
        <v>A0870</v>
      </c>
      <c r="AO1269" s="64" t="str">
        <f>+IF('（別紙１）原油換算シート【計画用】'!AO1269&lt;&gt;"",'（別紙１）原油換算シート【計画用】'!AO1269,"")</f>
        <v>岡山ガス(株)</v>
      </c>
      <c r="AP1269" s="65">
        <f>+IF('（別紙１）原油換算シート【計画用】'!AP1269&lt;&gt;"",'（別紙１）原油換算シート【計画用】'!AP1269,"")</f>
        <v>3.0600000000000001E-4</v>
      </c>
      <c r="AQ1269" s="1" t="str">
        <f>+IF('（別紙１）原油換算シート【計画用】'!AQ1269&lt;&gt;"",'（別紙１）原油換算シート【計画用】'!AQ1269,"")</f>
        <v/>
      </c>
    </row>
    <row r="1270" spans="39:43">
      <c r="AM1270" s="40">
        <f>+IF('（別紙１）原油換算シート【計画用】'!AM1270&lt;&gt;"",'（別紙１）原油換算シート【計画用】'!AM1270,"")</f>
        <v>1256</v>
      </c>
      <c r="AN1270" s="40" t="str">
        <f>+IF('（別紙１）原油換算シート【計画用】'!AN1270&lt;&gt;"",'（別紙１）原油換算シート【計画用】'!AN1270,"")</f>
        <v>A0871</v>
      </c>
      <c r="AO1270" s="64" t="str">
        <f>+IF('（別紙１）原油換算シート【計画用】'!AO1270&lt;&gt;"",'（別紙１）原油換算シート【計画用】'!AO1270,"")</f>
        <v>合同会社グリーンパワーリテイリング</v>
      </c>
      <c r="AP1270" s="65">
        <f>+IF('（別紙１）原油換算シート【計画用】'!AP1270&lt;&gt;"",'（別紙１）原油換算シート【計画用】'!AP1270,"")</f>
        <v>4.66E-4</v>
      </c>
      <c r="AQ1270" s="1" t="str">
        <f>+IF('（別紙１）原油換算シート【計画用】'!AQ1270&lt;&gt;"",'（別紙１）原油換算シート【計画用】'!AQ1270,"")</f>
        <v/>
      </c>
    </row>
    <row r="1271" spans="39:43">
      <c r="AM1271" s="40">
        <f>+IF('（別紙１）原油換算シート【計画用】'!AM1271&lt;&gt;"",'（別紙１）原油換算シート【計画用】'!AM1271,"")</f>
        <v>1257</v>
      </c>
      <c r="AN1271" s="40" t="str">
        <f>+IF('（別紙１）原油換算シート【計画用】'!AN1271&lt;&gt;"",'（別紙１）原油換算シート【計画用】'!AN1271,"")</f>
        <v>A0873</v>
      </c>
      <c r="AO1271" s="64" t="str">
        <f>+IF('（別紙１）原油換算シート【計画用】'!AO1271&lt;&gt;"",'（別紙１）原油換算シート【計画用】'!AO1271,"")</f>
        <v>川崎未来エナジー(株)メニューA</v>
      </c>
      <c r="AP1271" s="65">
        <f>+IF('（別紙１）原油換算シート【計画用】'!AP1271&lt;&gt;"",'（別紙１）原油換算シート【計画用】'!AP1271,"")</f>
        <v>2.5000000000000001E-4</v>
      </c>
      <c r="AQ1271" s="1" t="str">
        <f>+IF('（別紙１）原油換算シート【計画用】'!AQ1271&lt;&gt;"",'（別紙１）原油換算シート【計画用】'!AQ1271,"")</f>
        <v/>
      </c>
    </row>
    <row r="1272" spans="39:43">
      <c r="AM1272" s="40">
        <f>+IF('（別紙１）原油換算シート【計画用】'!AM1272&lt;&gt;"",'（別紙１）原油換算シート【計画用】'!AM1272,"")</f>
        <v>1258</v>
      </c>
      <c r="AN1272" s="40" t="str">
        <f>+IF('（別紙１）原油換算シート【計画用】'!AN1272&lt;&gt;"",'（別紙１）原油換算シート【計画用】'!AN1272,"")</f>
        <v>A0873</v>
      </c>
      <c r="AO1272" s="64" t="str">
        <f>+IF('（別紙１）原油換算シート【計画用】'!AO1272&lt;&gt;"",'（別紙１）原油換算シート【計画用】'!AO1272,"")</f>
        <v>川崎未来エナジー(株)(参考値)事業者全体</v>
      </c>
      <c r="AP1272" s="65">
        <f>+IF('（別紙１）原油換算シート【計画用】'!AP1272&lt;&gt;"",'（別紙１）原油換算シート【計画用】'!AP1272,"")</f>
        <v>0</v>
      </c>
      <c r="AQ1272" s="1" t="str">
        <f>+IF('（別紙１）原油換算シート【計画用】'!AQ1272&lt;&gt;"",'（別紙１）原油換算シート【計画用】'!AQ1272,"")</f>
        <v/>
      </c>
    </row>
    <row r="1273" spans="39:43">
      <c r="AM1273" s="40">
        <f>+IF('（別紙１）原油換算シート【計画用】'!AM1273&lt;&gt;"",'（別紙１）原油換算シート【計画用】'!AM1273,"")</f>
        <v>1259</v>
      </c>
      <c r="AN1273" s="40" t="str">
        <f>+IF('（別紙１）原油換算シート【計画用】'!AN1273&lt;&gt;"",'（別紙１）原油換算シート【計画用】'!AN1273,"")</f>
        <v>A0874</v>
      </c>
      <c r="AO1273" s="64" t="str">
        <f>+IF('（別紙１）原油換算シート【計画用】'!AO1273&lt;&gt;"",'（別紙１）原油換算シート【計画用】'!AO1273,"")</f>
        <v>(株)いずみみらい</v>
      </c>
      <c r="AP1273" s="65">
        <f>+IF('（別紙１）原油換算シート【計画用】'!AP1273&lt;&gt;"",'（別紙１）原油換算シート【計画用】'!AP1273,"")</f>
        <v>4.7100000000000006E-4</v>
      </c>
      <c r="AQ1273" s="1" t="str">
        <f>+IF('（別紙１）原油換算シート【計画用】'!AQ1273&lt;&gt;"",'（別紙１）原油換算シート【計画用】'!AQ1273,"")</f>
        <v/>
      </c>
    </row>
    <row r="1274" spans="39:43">
      <c r="AM1274" s="40">
        <f>+IF('（別紙１）原油換算シート【計画用】'!AM1274&lt;&gt;"",'（別紙１）原油換算シート【計画用】'!AM1274,"")</f>
        <v>1260</v>
      </c>
      <c r="AN1274" s="40" t="str">
        <f>+IF('（別紙１）原油換算シート【計画用】'!AN1274&lt;&gt;"",'（別紙１）原油換算シート【計画用】'!AN1274,"")</f>
        <v>A0877</v>
      </c>
      <c r="AO1274" s="64" t="str">
        <f>+IF('（別紙１）原油換算シート【計画用】'!AO1274&lt;&gt;"",'（別紙１）原油換算シート【計画用】'!AO1274,"")</f>
        <v>(株)アット東京メニューA</v>
      </c>
      <c r="AP1274" s="65">
        <f>+IF('（別紙１）原油換算シート【計画用】'!AP1274&lt;&gt;"",'（別紙１）原油換算シート【計画用】'!AP1274,"")</f>
        <v>4.2700000000000002E-4</v>
      </c>
      <c r="AQ1274" s="1" t="str">
        <f>+IF('（別紙１）原油換算シート【計画用】'!AQ1274&lt;&gt;"",'（別紙１）原油換算シート【計画用】'!AQ1274,"")</f>
        <v/>
      </c>
    </row>
    <row r="1275" spans="39:43">
      <c r="AM1275" s="40">
        <f>+IF('（別紙１）原油換算シート【計画用】'!AM1275&lt;&gt;"",'（別紙１）原油換算シート【計画用】'!AM1275,"")</f>
        <v>1261</v>
      </c>
      <c r="AN1275" s="40" t="str">
        <f>+IF('（別紙１）原油換算シート【計画用】'!AN1275&lt;&gt;"",'（別紙１）原油換算シート【計画用】'!AN1275,"")</f>
        <v>A0877</v>
      </c>
      <c r="AO1275" s="64" t="str">
        <f>+IF('（別紙１）原油換算シート【計画用】'!AO1275&lt;&gt;"",'（別紙１）原油換算シート【計画用】'!AO1275,"")</f>
        <v>(株)アット東京メニューB(残差)</v>
      </c>
      <c r="AP1275" s="65">
        <f>+IF('（別紙１）原油換算シート【計画用】'!AP1275&lt;&gt;"",'（別紙１）原油換算シート【計画用】'!AP1275,"")</f>
        <v>4.4499999999999997E-4</v>
      </c>
      <c r="AQ1275" s="1" t="str">
        <f>+IF('（別紙１）原油換算シート【計画用】'!AQ1275&lt;&gt;"",'（別紙１）原油換算シート【計画用】'!AQ1275,"")</f>
        <v/>
      </c>
    </row>
    <row r="1276" spans="39:43">
      <c r="AM1276" s="40">
        <f>+IF('（別紙１）原油換算シート【計画用】'!AM1276&lt;&gt;"",'（別紙１）原油換算シート【計画用】'!AM1276,"")</f>
        <v>1262</v>
      </c>
      <c r="AN1276" s="40" t="str">
        <f>+IF('（別紙１）原油換算シート【計画用】'!AN1276&lt;&gt;"",'（別紙１）原油換算シート【計画用】'!AN1276,"")</f>
        <v>A0877</v>
      </c>
      <c r="AO1276" s="64" t="str">
        <f>+IF('（別紙１）原油換算シート【計画用】'!AO1276&lt;&gt;"",'（別紙１）原油換算シート【計画用】'!AO1276,"")</f>
        <v>(株)アット東京(参考値)事業者全体</v>
      </c>
      <c r="AP1276" s="65">
        <f>+IF('（別紙１）原油換算シート【計画用】'!AP1276&lt;&gt;"",'（別紙１）原油換算シート【計画用】'!AP1276,"")</f>
        <v>4.3100000000000001E-4</v>
      </c>
      <c r="AQ1276" s="1" t="str">
        <f>+IF('（別紙１）原油換算シート【計画用】'!AQ1276&lt;&gt;"",'（別紙１）原油換算シート【計画用】'!AQ1276,"")</f>
        <v/>
      </c>
    </row>
    <row r="1277" spans="39:43">
      <c r="AM1277" s="40">
        <f>+IF('（別紙１）原油換算シート【計画用】'!AM1277&lt;&gt;"",'（別紙１）原油換算シート【計画用】'!AM1277,"")</f>
        <v>1263</v>
      </c>
      <c r="AN1277" s="40" t="str">
        <f>+IF('（別紙１）原油換算シート【計画用】'!AN1277&lt;&gt;"",'（別紙１）原油換算シート【計画用】'!AN1277,"")</f>
        <v>A0880</v>
      </c>
      <c r="AO1277" s="64" t="str">
        <f>+IF('（別紙１）原油換算シート【計画用】'!AO1277&lt;&gt;"",'（別紙１）原油換算シート【計画用】'!AO1277,"")</f>
        <v>(株)つるエネルギー</v>
      </c>
      <c r="AP1277" s="65">
        <f>+IF('（別紙１）原油換算シート【計画用】'!AP1277&lt;&gt;"",'（別紙１）原油換算シート【計画用】'!AP1277,"")</f>
        <v>4.1899999999999999E-4</v>
      </c>
      <c r="AQ1277" s="1" t="str">
        <f>+IF('（別紙１）原油換算シート【計画用】'!AQ1277&lt;&gt;"",'（別紙１）原油換算シート【計画用】'!AQ1277,"")</f>
        <v/>
      </c>
    </row>
    <row r="1278" spans="39:43">
      <c r="AM1278" s="40">
        <f>+IF('（別紙１）原油換算シート【計画用】'!AM1278&lt;&gt;"",'（別紙１）原油換算シート【計画用】'!AM1278,"")</f>
        <v>1264</v>
      </c>
      <c r="AN1278" s="40" t="str">
        <f>+IF('（別紙１）原油換算シート【計画用】'!AN1278&lt;&gt;"",'（別紙１）原油換算シート【計画用】'!AN1278,"")</f>
        <v>A0881</v>
      </c>
      <c r="AO1278" s="64" t="str">
        <f>+IF('（別紙１）原油換算シート【計画用】'!AO1278&lt;&gt;"",'（別紙１）原油換算シート【計画用】'!AO1278,"")</f>
        <v>川重商事(株)</v>
      </c>
      <c r="AP1278" s="65">
        <f>+IF('（別紙１）原油換算シート【計画用】'!AP1278&lt;&gt;"",'（別紙１）原油換算シート【計画用】'!AP1278,"")</f>
        <v>4.4700000000000002E-4</v>
      </c>
      <c r="AQ1278" s="1" t="str">
        <f>+IF('（別紙１）原油換算シート【計画用】'!AQ1278&lt;&gt;"",'（別紙１）原油換算シート【計画用】'!AQ1278,"")</f>
        <v/>
      </c>
    </row>
    <row r="1279" spans="39:43">
      <c r="AM1279" s="40">
        <f>+IF('（別紙１）原油換算シート【計画用】'!AM1279&lt;&gt;"",'（別紙１）原油換算シート【計画用】'!AM1279,"")</f>
        <v>1265</v>
      </c>
      <c r="AN1279" s="40" t="str">
        <f>+IF('（別紙１）原油換算シート【計画用】'!AN1279&lt;&gt;"",'（別紙１）原油換算シート【計画用】'!AN1279,"")</f>
        <v>A0882</v>
      </c>
      <c r="AO1279" s="64" t="str">
        <f>+IF('（別紙１）原油換算シート【計画用】'!AO1279&lt;&gt;"",'（別紙１）原油換算シート【計画用】'!AO1279,"")</f>
        <v>(株)JERA CrossメニューA</v>
      </c>
      <c r="AP1279" s="65">
        <f>+IF('（別紙１）原油換算シート【計画用】'!AP1279&lt;&gt;"",'（別紙１）原油換算シート【計画用】'!AP1279,"")</f>
        <v>0</v>
      </c>
      <c r="AQ1279" s="1" t="str">
        <f>+IF('（別紙１）原油換算シート【計画用】'!AQ1279&lt;&gt;"",'（別紙１）原油換算シート【計画用】'!AQ1279,"")</f>
        <v/>
      </c>
    </row>
    <row r="1280" spans="39:43">
      <c r="AM1280" s="40">
        <f>+IF('（別紙１）原油換算シート【計画用】'!AM1280&lt;&gt;"",'（別紙１）原油換算シート【計画用】'!AM1280,"")</f>
        <v>1266</v>
      </c>
      <c r="AN1280" s="40" t="str">
        <f>+IF('（別紙１）原油換算シート【計画用】'!AN1280&lt;&gt;"",'（別紙１）原油換算シート【計画用】'!AN1280,"")</f>
        <v>A0882</v>
      </c>
      <c r="AO1280" s="64" t="str">
        <f>+IF('（別紙１）原油換算シート【計画用】'!AO1280&lt;&gt;"",'（別紙１）原油換算シート【計画用】'!AO1280,"")</f>
        <v>(株)JERA CrossメニューB</v>
      </c>
      <c r="AP1280" s="65">
        <f>+IF('（別紙１）原油換算シート【計画用】'!AP1280&lt;&gt;"",'（別紙１）原油換算シート【計画用】'!AP1280,"")</f>
        <v>0</v>
      </c>
      <c r="AQ1280" s="1" t="str">
        <f>+IF('（別紙１）原油換算シート【計画用】'!AQ1280&lt;&gt;"",'（別紙１）原油換算シート【計画用】'!AQ1280,"")</f>
        <v/>
      </c>
    </row>
    <row r="1281" spans="39:43">
      <c r="AM1281" s="40">
        <f>+IF('（別紙１）原油換算シート【計画用】'!AM1281&lt;&gt;"",'（別紙１）原油換算シート【計画用】'!AM1281,"")</f>
        <v>1267</v>
      </c>
      <c r="AN1281" s="40" t="str">
        <f>+IF('（別紙１）原油換算シート【計画用】'!AN1281&lt;&gt;"",'（別紙１）原油換算シート【計画用】'!AN1281,"")</f>
        <v>A0882</v>
      </c>
      <c r="AO1281" s="64" t="str">
        <f>+IF('（別紙１）原油換算シート【計画用】'!AO1281&lt;&gt;"",'（別紙１）原油換算シート【計画用】'!AO1281,"")</f>
        <v>(株)JERA CrossメニューC</v>
      </c>
      <c r="AP1281" s="65">
        <f>+IF('（別紙１）原油換算シート【計画用】'!AP1281&lt;&gt;"",'（別紙１）原油換算シート【計画用】'!AP1281,"")</f>
        <v>3.77E-4</v>
      </c>
      <c r="AQ1281" s="1" t="str">
        <f>+IF('（別紙１）原油換算シート【計画用】'!AQ1281&lt;&gt;"",'（別紙１）原油換算シート【計画用】'!AQ1281,"")</f>
        <v/>
      </c>
    </row>
    <row r="1282" spans="39:43">
      <c r="AM1282" s="40">
        <f>+IF('（別紙１）原油換算シート【計画用】'!AM1282&lt;&gt;"",'（別紙１）原油換算シート【計画用】'!AM1282,"")</f>
        <v>1268</v>
      </c>
      <c r="AN1282" s="40" t="str">
        <f>+IF('（別紙１）原油換算シート【計画用】'!AN1282&lt;&gt;"",'（別紙１）原油換算シート【計画用】'!AN1282,"")</f>
        <v>A0882</v>
      </c>
      <c r="AO1282" s="64" t="str">
        <f>+IF('（別紙１）原油換算シート【計画用】'!AO1282&lt;&gt;"",'（別紙１）原油換算シート【計画用】'!AO1282,"")</f>
        <v>(株)JERA Cross(参考値)事業者全体</v>
      </c>
      <c r="AP1282" s="65">
        <f>+IF('（別紙１）原油換算シート【計画用】'!AP1282&lt;&gt;"",'（別紙１）原油換算シート【計画用】'!AP1282,"")</f>
        <v>4.2200000000000001E-4</v>
      </c>
      <c r="AQ1282" s="1" t="str">
        <f>+IF('（別紙１）原油換算シート【計画用】'!AQ1282&lt;&gt;"",'（別紙１）原油換算シート【計画用】'!AQ1282,"")</f>
        <v>※</v>
      </c>
    </row>
    <row r="1283" spans="39:43">
      <c r="AM1283" s="40">
        <f>+IF('（別紙１）原油換算シート【計画用】'!AM1283&lt;&gt;"",'（別紙１）原油換算シート【計画用】'!AM1283,"")</f>
        <v>1269</v>
      </c>
      <c r="AN1283" s="40" t="str">
        <f>+IF('（別紙１）原油換算シート【計画用】'!AN1283&lt;&gt;"",'（別紙１）原油換算シート【計画用】'!AN1283,"")</f>
        <v>A0883</v>
      </c>
      <c r="AO1283" s="64" t="str">
        <f>+IF('（別紙１）原油換算シート【計画用】'!AO1283&lt;&gt;"",'（別紙１）原油換算シート【計画用】'!AO1283,"")</f>
        <v>飛騨高山電力(株)メニューA</v>
      </c>
      <c r="AP1283" s="65">
        <f>+IF('（別紙１）原油換算シート【計画用】'!AP1283&lt;&gt;"",'（別紙１）原油換算シート【計画用】'!AP1283,"")</f>
        <v>0</v>
      </c>
      <c r="AQ1283" s="1" t="str">
        <f>+IF('（別紙１）原油換算シート【計画用】'!AQ1283&lt;&gt;"",'（別紙１）原油換算シート【計画用】'!AQ1283,"")</f>
        <v/>
      </c>
    </row>
    <row r="1284" spans="39:43">
      <c r="AM1284" s="40">
        <f>+IF('（別紙１）原油換算シート【計画用】'!AM1284&lt;&gt;"",'（別紙１）原油換算シート【計画用】'!AM1284,"")</f>
        <v>1270</v>
      </c>
      <c r="AN1284" s="40" t="str">
        <f>+IF('（別紙１）原油換算シート【計画用】'!AN1284&lt;&gt;"",'（別紙１）原油換算シート【計画用】'!AN1284,"")</f>
        <v>A0883</v>
      </c>
      <c r="AO1284" s="64" t="str">
        <f>+IF('（別紙１）原油換算シート【計画用】'!AO1284&lt;&gt;"",'（別紙１）原油換算シート【計画用】'!AO1284,"")</f>
        <v>飛騨高山電力(株)(参考値)事業者全体</v>
      </c>
      <c r="AP1284" s="65">
        <f>+IF('（別紙１）原油換算シート【計画用】'!AP1284&lt;&gt;"",'（別紙１）原油換算シート【計画用】'!AP1284,"")</f>
        <v>6.3599999999999996E-4</v>
      </c>
      <c r="AQ1284" s="1" t="str">
        <f>+IF('（別紙１）原油換算シート【計画用】'!AQ1284&lt;&gt;"",'（別紙１）原油換算シート【計画用】'!AQ1284,"")</f>
        <v/>
      </c>
    </row>
    <row r="1285" spans="39:43">
      <c r="AM1285" s="40">
        <f>+IF('（別紙１）原油換算シート【計画用】'!AM1285&lt;&gt;"",'（別紙１）原油換算シート【計画用】'!AM1285,"")</f>
        <v>1271</v>
      </c>
      <c r="AN1285" s="40" t="str">
        <f>+IF('（別紙１）原油換算シート【計画用】'!AN1285&lt;&gt;"",'（別紙１）原油換算シート【計画用】'!AN1285,"")</f>
        <v>A0886</v>
      </c>
      <c r="AO1285" s="64" t="str">
        <f>+IF('（別紙１）原油換算シート【計画用】'!AO1285&lt;&gt;"",'（別紙１）原油換算シート【計画用】'!AO1285,"")</f>
        <v>(株)リボンエナジー</v>
      </c>
      <c r="AP1285" s="65">
        <f>+IF('（別紙１）原油換算シート【計画用】'!AP1285&lt;&gt;"",'（別紙１）原油換算シート【計画用】'!AP1285,"")</f>
        <v>9.3899999999999995E-4</v>
      </c>
      <c r="AQ1285" s="1" t="str">
        <f>+IF('（別紙１）原油換算シート【計画用】'!AQ1285&lt;&gt;"",'（別紙１）原油換算シート【計画用】'!AQ1285,"")</f>
        <v/>
      </c>
    </row>
    <row r="1286" spans="39:43">
      <c r="AM1286" s="40">
        <f>+IF('（別紙１）原油換算シート【計画用】'!AM1286&lt;&gt;"",'（別紙１）原油換算シート【計画用】'!AM1286,"")</f>
        <v>1272</v>
      </c>
      <c r="AN1286" s="40" t="str">
        <f>+IF('（別紙１）原油換算シート【計画用】'!AN1286&lt;&gt;"",'（別紙１）原油換算シート【計画用】'!AN1286,"")</f>
        <v>A0888</v>
      </c>
      <c r="AO1286" s="64" t="str">
        <f>+IF('（別紙１）原油換算シート【計画用】'!AO1286&lt;&gt;"",'（別紙１）原油換算シート【計画用】'!AO1286,"")</f>
        <v>(株)大崎クリエーション</v>
      </c>
      <c r="AP1286" s="65">
        <f>+IF('（別紙１）原油換算シート【計画用】'!AP1286&lt;&gt;"",'（別紙１）原油換算シート【計画用】'!AP1286,"")</f>
        <v>5.5099999999999995E-4</v>
      </c>
      <c r="AQ1286" s="1" t="str">
        <f>+IF('（別紙１）原油換算シート【計画用】'!AQ1286&lt;&gt;"",'（別紙１）原油換算シート【計画用】'!AQ1286,"")</f>
        <v/>
      </c>
    </row>
    <row r="1287" spans="39:43">
      <c r="AM1287" s="40">
        <f>+IF('（別紙１）原油換算シート【計画用】'!AM1287&lt;&gt;"",'（別紙１）原油換算シート【計画用】'!AM1287,"")</f>
        <v>1273</v>
      </c>
      <c r="AN1287" s="40" t="str">
        <f>+IF('（別紙１）原油換算シート【計画用】'!AN1287&lt;&gt;"",'（別紙１）原油換算シート【計画用】'!AN1287,"")</f>
        <v>A0890</v>
      </c>
      <c r="AO1287" s="64" t="str">
        <f>+IF('（別紙１）原油換算シート【計画用】'!AO1287&lt;&gt;"",'（別紙１）原油換算シート【計画用】'!AO1287,"")</f>
        <v>(株)UPXメニューA</v>
      </c>
      <c r="AP1287" s="65">
        <f>+IF('（別紙１）原油換算シート【計画用】'!AP1287&lt;&gt;"",'（別紙１）原油換算シート【計画用】'!AP1287,"")</f>
        <v>0</v>
      </c>
      <c r="AQ1287" s="1" t="str">
        <f>+IF('（別紙１）原油換算シート【計画用】'!AQ1287&lt;&gt;"",'（別紙１）原油換算シート【計画用】'!AQ1287,"")</f>
        <v/>
      </c>
    </row>
    <row r="1288" spans="39:43">
      <c r="AM1288" s="40">
        <f>+IF('（別紙１）原油換算シート【計画用】'!AM1288&lt;&gt;"",'（別紙１）原油換算シート【計画用】'!AM1288,"")</f>
        <v>1274</v>
      </c>
      <c r="AN1288" s="40" t="str">
        <f>+IF('（別紙１）原油換算シート【計画用】'!AN1288&lt;&gt;"",'（別紙１）原油換算シート【計画用】'!AN1288,"")</f>
        <v>A0890</v>
      </c>
      <c r="AO1288" s="64" t="str">
        <f>+IF('（別紙１）原油換算シート【計画用】'!AO1288&lt;&gt;"",'（別紙１）原油換算シート【計画用】'!AO1288,"")</f>
        <v>(株)UPXメニューB</v>
      </c>
      <c r="AP1288" s="65">
        <f>+IF('（別紙１）原油換算シート【計画用】'!AP1288&lt;&gt;"",'（別紙１）原油換算シート【計画用】'!AP1288,"")</f>
        <v>3.9599999999999998E-4</v>
      </c>
      <c r="AQ1288" s="1" t="str">
        <f>+IF('（別紙１）原油換算シート【計画用】'!AQ1288&lt;&gt;"",'（別紙１）原油換算シート【計画用】'!AQ1288,"")</f>
        <v/>
      </c>
    </row>
    <row r="1289" spans="39:43">
      <c r="AM1289" s="40">
        <f>+IF('（別紙１）原油換算シート【計画用】'!AM1289&lt;&gt;"",'（別紙１）原油換算シート【計画用】'!AM1289,"")</f>
        <v>1275</v>
      </c>
      <c r="AN1289" s="40" t="str">
        <f>+IF('（別紙１）原油換算シート【計画用】'!AN1289&lt;&gt;"",'（別紙１）原油換算シート【計画用】'!AN1289,"")</f>
        <v>A0890</v>
      </c>
      <c r="AO1289" s="64" t="str">
        <f>+IF('（別紙１）原油換算シート【計画用】'!AO1289&lt;&gt;"",'（別紙１）原油換算シート【計画用】'!AO1289,"")</f>
        <v>(株)UPXメニューC(残差)</v>
      </c>
      <c r="AP1289" s="65">
        <f>+IF('（別紙１）原油換算シート【計画用】'!AP1289&lt;&gt;"",'（別紙１）原油換算シート【計画用】'!AP1289,"")</f>
        <v>4.8799999999999999E-4</v>
      </c>
      <c r="AQ1289" s="1" t="str">
        <f>+IF('（別紙１）原油換算シート【計画用】'!AQ1289&lt;&gt;"",'（別紙１）原油換算シート【計画用】'!AQ1289,"")</f>
        <v/>
      </c>
    </row>
    <row r="1290" spans="39:43">
      <c r="AM1290" s="40">
        <f>+IF('（別紙１）原油換算シート【計画用】'!AM1290&lt;&gt;"",'（別紙１）原油換算シート【計画用】'!AM1290,"")</f>
        <v>1276</v>
      </c>
      <c r="AN1290" s="40" t="str">
        <f>+IF('（別紙１）原油換算シート【計画用】'!AN1290&lt;&gt;"",'（別紙１）原油換算シート【計画用】'!AN1290,"")</f>
        <v>A0890</v>
      </c>
      <c r="AO1290" s="64" t="str">
        <f>+IF('（別紙１）原油換算シート【計画用】'!AO1290&lt;&gt;"",'（別紙１）原油換算シート【計画用】'!AO1290,"")</f>
        <v>(株)UPX(参考値)事業者全体</v>
      </c>
      <c r="AP1290" s="65">
        <f>+IF('（別紙１）原油換算シート【計画用】'!AP1290&lt;&gt;"",'（別紙１）原油換算シート【計画用】'!AP1290,"")</f>
        <v>4.6500000000000003E-4</v>
      </c>
      <c r="AQ1290" s="1" t="str">
        <f>+IF('（別紙１）原油換算シート【計画用】'!AQ1290&lt;&gt;"",'（別紙１）原油換算シート【計画用】'!AQ1290,"")</f>
        <v/>
      </c>
    </row>
    <row r="1291" spans="39:43">
      <c r="AM1291" s="40">
        <f>+IF('（別紙１）原油換算シート【計画用】'!AM1291&lt;&gt;"",'（別紙１）原油換算シート【計画用】'!AM1291,"")</f>
        <v>1277</v>
      </c>
      <c r="AN1291" s="40" t="str">
        <f>+IF('（別紙１）原油換算シート【計画用】'!AN1291&lt;&gt;"",'（別紙１）原油換算シート【計画用】'!AN1291,"")</f>
        <v>A0893</v>
      </c>
      <c r="AO1291" s="64" t="str">
        <f>+IF('（別紙１）原油換算シート【計画用】'!AO1291&lt;&gt;"",'（別紙１）原油換算シート【計画用】'!AO1291,"")</f>
        <v>Miraiつのエナジー(株)メニューA</v>
      </c>
      <c r="AP1291" s="65">
        <f>+IF('（別紙１）原油換算シート【計画用】'!AP1291&lt;&gt;"",'（別紙１）原油換算シート【計画用】'!AP1291,"")</f>
        <v>3.7599999999999998E-4</v>
      </c>
      <c r="AQ1291" s="1" t="str">
        <f>+IF('（別紙１）原油換算シート【計画用】'!AQ1291&lt;&gt;"",'（別紙１）原油換算シート【計画用】'!AQ1291,"")</f>
        <v/>
      </c>
    </row>
    <row r="1292" spans="39:43">
      <c r="AM1292" s="40">
        <f>+IF('（別紙１）原油換算シート【計画用】'!AM1292&lt;&gt;"",'（別紙１）原油換算シート【計画用】'!AM1292,"")</f>
        <v>1278</v>
      </c>
      <c r="AN1292" s="40" t="str">
        <f>+IF('（別紙１）原油換算シート【計画用】'!AN1292&lt;&gt;"",'（別紙１）原油換算シート【計画用】'!AN1292,"")</f>
        <v>A0893</v>
      </c>
      <c r="AO1292" s="64" t="str">
        <f>+IF('（別紙１）原油換算シート【計画用】'!AO1292&lt;&gt;"",'（別紙１）原油換算シート【計画用】'!AO1292,"")</f>
        <v>Miraiつのエナジー(株)(参考値)事業者全体</v>
      </c>
      <c r="AP1292" s="65">
        <f>+IF('（別紙１）原油換算シート【計画用】'!AP1292&lt;&gt;"",'（別紙１）原油換算シート【計画用】'!AP1292,"")</f>
        <v>3.7599999999999998E-4</v>
      </c>
      <c r="AQ1292" s="1" t="str">
        <f>+IF('（別紙１）原油換算シート【計画用】'!AQ1292&lt;&gt;"",'（別紙１）原油換算シート【計画用】'!AQ1292,"")</f>
        <v/>
      </c>
    </row>
    <row r="1293" spans="39:43">
      <c r="AM1293" s="40">
        <f>+IF('（別紙１）原油換算シート【計画用】'!AM1293&lt;&gt;"",'（別紙１）原油換算シート【計画用】'!AM1293,"")</f>
        <v>1279</v>
      </c>
      <c r="AN1293" s="40" t="str">
        <f>+IF('（別紙１）原油換算シート【計画用】'!AN1293&lt;&gt;"",'（別紙１）原油換算シート【計画用】'!AN1293,"")</f>
        <v>A0903</v>
      </c>
      <c r="AO1293" s="64" t="str">
        <f>+IF('（別紙１）原油換算シート【計画用】'!AO1293&lt;&gt;"",'（別紙１）原油換算シート【計画用】'!AO1293,"")</f>
        <v>山口グリーンエネルギー(株)</v>
      </c>
      <c r="AP1293" s="65">
        <f>+IF('（別紙１）原油換算シート【計画用】'!AP1293&lt;&gt;"",'（別紙１）原油換算シート【計画用】'!AP1293,"")</f>
        <v>4.8700000000000007E-4</v>
      </c>
      <c r="AQ1293" s="1" t="str">
        <f>+IF('（別紙１）原油換算シート【計画用】'!AQ1293&lt;&gt;"",'（別紙１）原油換算シート【計画用】'!AQ1293,"")</f>
        <v/>
      </c>
    </row>
    <row r="1294" spans="39:43">
      <c r="AM1294" s="40">
        <f>+IF('（別紙１）原油換算シート【計画用】'!AM1294&lt;&gt;"",'（別紙１）原油換算シート【計画用】'!AM1294,"")</f>
        <v>1280</v>
      </c>
      <c r="AN1294" s="40" t="str">
        <f>+IF('（別紙１）原油換算シート【計画用】'!AN1294&lt;&gt;"",'（別紙１）原油換算シート【計画用】'!AN1294,"")</f>
        <v>A0905</v>
      </c>
      <c r="AO1294" s="64" t="str">
        <f>+IF('（別紙１）原油換算シート【計画用】'!AO1294&lt;&gt;"",'（別紙１）原油換算シート【計画用】'!AO1294,"")</f>
        <v>(株)はちまんたいジオパワーメニューA</v>
      </c>
      <c r="AP1294" s="65">
        <f>+IF('（別紙１）原油換算シート【計画用】'!AP1294&lt;&gt;"",'（別紙１）原油換算シート【計画用】'!AP1294,"")</f>
        <v>0</v>
      </c>
      <c r="AQ1294" s="1" t="str">
        <f>+IF('（別紙１）原油換算シート【計画用】'!AQ1294&lt;&gt;"",'（別紙１）原油換算シート【計画用】'!AQ1294,"")</f>
        <v/>
      </c>
    </row>
    <row r="1295" spans="39:43">
      <c r="AM1295" s="40">
        <f>+IF('（別紙１）原油換算シート【計画用】'!AM1295&lt;&gt;"",'（別紙１）原油換算シート【計画用】'!AM1295,"")</f>
        <v>1281</v>
      </c>
      <c r="AN1295" s="40" t="str">
        <f>+IF('（別紙１）原油換算シート【計画用】'!AN1295&lt;&gt;"",'（別紙１）原油換算シート【計画用】'!AN1295,"")</f>
        <v>A0905</v>
      </c>
      <c r="AO1295" s="64" t="str">
        <f>+IF('（別紙１）原油換算シート【計画用】'!AO1295&lt;&gt;"",'（別紙１）原油換算シート【計画用】'!AO1295,"")</f>
        <v>(株)はちまんたいジオパワーメニューB(残差)</v>
      </c>
      <c r="AP1295" s="65">
        <f>+IF('（別紙１）原油換算シート【計画用】'!AP1295&lt;&gt;"",'（別紙１）原油換算シート【計画用】'!AP1295,"")</f>
        <v>6.3100000000000005E-4</v>
      </c>
      <c r="AQ1295" s="1" t="str">
        <f>+IF('（別紙１）原油換算シート【計画用】'!AQ1295&lt;&gt;"",'（別紙１）原油換算シート【計画用】'!AQ1295,"")</f>
        <v/>
      </c>
    </row>
    <row r="1296" spans="39:43">
      <c r="AM1296" s="40">
        <f>+IF('（別紙１）原油換算シート【計画用】'!AM1296&lt;&gt;"",'（別紙１）原油換算シート【計画用】'!AM1296,"")</f>
        <v>1282</v>
      </c>
      <c r="AN1296" s="40" t="str">
        <f>+IF('（別紙１）原油換算シート【計画用】'!AN1296&lt;&gt;"",'（別紙１）原油換算シート【計画用】'!AN1296,"")</f>
        <v>A0905</v>
      </c>
      <c r="AO1296" s="64" t="str">
        <f>+IF('（別紙１）原油換算シート【計画用】'!AO1296&lt;&gt;"",'（別紙１）原油換算シート【計画用】'!AO1296,"")</f>
        <v>(株)はちまんたいジオパワー(参考値)事業者全体</v>
      </c>
      <c r="AP1296" s="65">
        <f>+IF('（別紙１）原油換算シート【計画用】'!AP1296&lt;&gt;"",'（別紙１）原油換算シート【計画用】'!AP1296,"")</f>
        <v>5.5999999999999999E-5</v>
      </c>
      <c r="AQ1296" s="1" t="str">
        <f>+IF('（別紙１）原油換算シート【計画用】'!AQ1296&lt;&gt;"",'（別紙１）原油換算シート【計画用】'!AQ1296,"")</f>
        <v/>
      </c>
    </row>
    <row r="1297" spans="39:43">
      <c r="AM1297" s="40">
        <f>+IF('（別紙１）原油換算シート【計画用】'!AM1297&lt;&gt;"",'（別紙１）原油換算シート【計画用】'!AM1297,"")</f>
        <v>1283</v>
      </c>
      <c r="AN1297" s="40" t="str">
        <f>+IF('（別紙１）原油換算シート【計画用】'!AN1297&lt;&gt;"",'（別紙１）原油換算シート【計画用】'!AN1297,"")</f>
        <v>A0906</v>
      </c>
      <c r="AO1297" s="64" t="str">
        <f>+IF('（別紙１）原油換算シート【計画用】'!AO1297&lt;&gt;"",'（別紙１）原油換算シート【計画用】'!AO1297,"")</f>
        <v>(株)アイモバイル</v>
      </c>
      <c r="AP1297" s="65">
        <f>+IF('（別紙１）原油換算シート【計画用】'!AP1297&lt;&gt;"",'（別紙１）原油換算シート【計画用】'!AP1297,"")</f>
        <v>6.1700000000000004E-4</v>
      </c>
      <c r="AQ1297" s="1" t="str">
        <f>+IF('（別紙１）原油換算シート【計画用】'!AQ1297&lt;&gt;"",'（別紙１）原油換算シート【計画用】'!AQ1297,"")</f>
        <v/>
      </c>
    </row>
    <row r="1298" spans="39:43">
      <c r="AM1298" s="40">
        <f>+IF('（別紙１）原油換算シート【計画用】'!AM1298&lt;&gt;"",'（別紙１）原油換算シート【計画用】'!AM1298,"")</f>
        <v>9999</v>
      </c>
      <c r="AN1298" s="74" t="str">
        <f>+IF('（別紙１）原油換算シート【計画用】'!AN1298&lt;&gt;"",'（別紙１）原油換算シート【計画用】'!AN1298,"")</f>
        <v/>
      </c>
      <c r="AO1298" s="64" t="str">
        <f>+IF('（別紙１）原油換算シート【計画用】'!AO1298&lt;&gt;"",'（別紙１）原油換算シート【計画用】'!AO1298,"")</f>
        <v>代替値</v>
      </c>
      <c r="AP1298" s="65">
        <f>+IF('（別紙１）原油換算シート【計画用】'!AP1298&lt;&gt;"",'（別紙１）原油換算シート【計画用】'!AP1298,"")</f>
        <v>4.1599999999999997E-4</v>
      </c>
      <c r="AQ1298" s="1" t="str">
        <f>+IF('（別紙１）原油換算シート【計画用】'!AQ1298&lt;&gt;"",'（別紙１）原油換算シート【計画用】'!AQ1298,"")</f>
        <v/>
      </c>
    </row>
    <row r="1299" spans="39:43">
      <c r="AN1299" s="71" t="str">
        <f>+IF('（別紙１）原油換算シート【計画用】'!AN1299&lt;&gt;"",'（別紙１）原油換算シート【計画用】'!AN1299,"")</f>
        <v/>
      </c>
      <c r="AO1299" s="72" t="str">
        <f>+IF('（別紙１）原油換算シート【計画用】'!AO1299&lt;&gt;"",'（別紙１）原油換算シート【計画用】'!AO1299,"")</f>
        <v/>
      </c>
      <c r="AP1299" s="73" t="str">
        <f>+IF('（別紙１）原油換算シート【計画用】'!AP1299&lt;&gt;"",'（別紙１）原油換算シート【計画用】'!AP1299,"")</f>
        <v/>
      </c>
      <c r="AQ1299" s="1" t="str">
        <f>+IF('（別紙１）原油換算シート【計画用】'!AQ1299&lt;&gt;"",'（別紙１）原油換算シート【計画用】'!AQ1299,"")</f>
        <v/>
      </c>
    </row>
    <row r="1300" spans="39:43">
      <c r="AN1300" s="71" t="str">
        <f>+IF('（別紙１）原油換算シート【計画用】'!AN1300&lt;&gt;"",'（別紙１）原油換算シート【計画用】'!AN1300,"")</f>
        <v/>
      </c>
      <c r="AO1300" s="72" t="str">
        <f>+IF('（別紙１）原油換算シート【計画用】'!AO1300&lt;&gt;"",'（別紙１）原油換算シート【計画用】'!AO1300,"")</f>
        <v/>
      </c>
      <c r="AP1300" s="73" t="str">
        <f>+IF('（別紙１）原油換算シート【計画用】'!AP1300&lt;&gt;"",'（別紙１）原油換算シート【計画用】'!AP1300,"")</f>
        <v/>
      </c>
      <c r="AQ1300" s="1" t="str">
        <f>+IF('（別紙１）原油換算シート【計画用】'!AQ1300&lt;&gt;"",'（別紙１）原油換算シート【計画用】'!AQ1300,"")</f>
        <v/>
      </c>
    </row>
  </sheetData>
  <sheetProtection formatCells="0" formatColumns="0" formatRows="0" insertHyperlinks="0"/>
  <mergeCells count="184">
    <mergeCell ref="B8:F8"/>
    <mergeCell ref="B9:C9"/>
    <mergeCell ref="D9:E9"/>
    <mergeCell ref="G9:H9"/>
    <mergeCell ref="H19:L20"/>
    <mergeCell ref="H23:L24"/>
    <mergeCell ref="J11:K11"/>
    <mergeCell ref="N11:O11"/>
    <mergeCell ref="P11:Q11"/>
    <mergeCell ref="B10:F10"/>
    <mergeCell ref="J9:K9"/>
    <mergeCell ref="N9:O9"/>
    <mergeCell ref="P9:Q9"/>
    <mergeCell ref="M21:O22"/>
    <mergeCell ref="P21:R22"/>
    <mergeCell ref="D23:G24"/>
    <mergeCell ref="D21:G22"/>
    <mergeCell ref="B64:AJ66"/>
    <mergeCell ref="W15:Z36"/>
    <mergeCell ref="K61:AJ61"/>
    <mergeCell ref="B62:E63"/>
    <mergeCell ref="F62:H63"/>
    <mergeCell ref="I62:J63"/>
    <mergeCell ref="K62:S62"/>
    <mergeCell ref="T62:V62"/>
    <mergeCell ref="K63:O63"/>
    <mergeCell ref="R63:S63"/>
    <mergeCell ref="W63:X63"/>
    <mergeCell ref="AB63:AC63"/>
    <mergeCell ref="AG63:AH63"/>
    <mergeCell ref="D25:G26"/>
    <mergeCell ref="P25:R26"/>
    <mergeCell ref="D33:G34"/>
    <mergeCell ref="D27:E32"/>
    <mergeCell ref="B11:C11"/>
    <mergeCell ref="D11:E11"/>
    <mergeCell ref="D19:G20"/>
    <mergeCell ref="D17:G18"/>
    <mergeCell ref="H15:L16"/>
    <mergeCell ref="G11:H11"/>
    <mergeCell ref="B12:G14"/>
    <mergeCell ref="D15:G16"/>
    <mergeCell ref="B15:C36"/>
    <mergeCell ref="H33:L34"/>
    <mergeCell ref="S25:V26"/>
    <mergeCell ref="M17:O18"/>
    <mergeCell ref="P17:R18"/>
    <mergeCell ref="H25:L26"/>
    <mergeCell ref="H21:L22"/>
    <mergeCell ref="M25:O26"/>
    <mergeCell ref="M19:O20"/>
    <mergeCell ref="P19:R20"/>
    <mergeCell ref="F32:G32"/>
    <mergeCell ref="P27:R27"/>
    <mergeCell ref="S27:V27"/>
    <mergeCell ref="H29:L29"/>
    <mergeCell ref="P29:R29"/>
    <mergeCell ref="S29:V29"/>
    <mergeCell ref="H31:L31"/>
    <mergeCell ref="P31:R31"/>
    <mergeCell ref="F30:G30"/>
    <mergeCell ref="F31:G31"/>
    <mergeCell ref="S31:V31"/>
    <mergeCell ref="F27:G27"/>
    <mergeCell ref="H27:L27"/>
    <mergeCell ref="F28:G28"/>
    <mergeCell ref="F29:G29"/>
    <mergeCell ref="AD12:AJ13"/>
    <mergeCell ref="H14:O14"/>
    <mergeCell ref="P14:V14"/>
    <mergeCell ref="W14:AC14"/>
    <mergeCell ref="AD14:AJ14"/>
    <mergeCell ref="P12:V13"/>
    <mergeCell ref="W12:AC13"/>
    <mergeCell ref="AI23:AJ24"/>
    <mergeCell ref="S17:V18"/>
    <mergeCell ref="AD17:AH18"/>
    <mergeCell ref="AI17:AJ18"/>
    <mergeCell ref="AI15:AJ16"/>
    <mergeCell ref="S19:V20"/>
    <mergeCell ref="AD19:AH20"/>
    <mergeCell ref="AI19:AJ20"/>
    <mergeCell ref="AD15:AH16"/>
    <mergeCell ref="AI21:AJ22"/>
    <mergeCell ref="S21:V22"/>
    <mergeCell ref="M15:O16"/>
    <mergeCell ref="P15:R16"/>
    <mergeCell ref="S15:V16"/>
    <mergeCell ref="AD29:AH30"/>
    <mergeCell ref="AI27:AJ28"/>
    <mergeCell ref="AD31:AH32"/>
    <mergeCell ref="AI31:AJ32"/>
    <mergeCell ref="AD27:AH28"/>
    <mergeCell ref="AI29:AJ30"/>
    <mergeCell ref="AA37:AC45"/>
    <mergeCell ref="B37:C45"/>
    <mergeCell ref="D37:G39"/>
    <mergeCell ref="D42:G43"/>
    <mergeCell ref="M42:O43"/>
    <mergeCell ref="AD44:AH45"/>
    <mergeCell ref="D35:G35"/>
    <mergeCell ref="H35:L35"/>
    <mergeCell ref="M35:O35"/>
    <mergeCell ref="P35:R35"/>
    <mergeCell ref="S35:V35"/>
    <mergeCell ref="D40:G41"/>
    <mergeCell ref="M33:O34"/>
    <mergeCell ref="P33:R34"/>
    <mergeCell ref="S33:V34"/>
    <mergeCell ref="D36:G36"/>
    <mergeCell ref="H36:R36"/>
    <mergeCell ref="S36:V36"/>
    <mergeCell ref="H17:L18"/>
    <mergeCell ref="D51:AJ53"/>
    <mergeCell ref="D49:AJ49"/>
    <mergeCell ref="D50:AJ50"/>
    <mergeCell ref="H44:L45"/>
    <mergeCell ref="M44:O45"/>
    <mergeCell ref="P44:R45"/>
    <mergeCell ref="S44:V45"/>
    <mergeCell ref="D44:G45"/>
    <mergeCell ref="H40:L41"/>
    <mergeCell ref="M40:O41"/>
    <mergeCell ref="W37:Z45"/>
    <mergeCell ref="AD37:AH39"/>
    <mergeCell ref="AI37:AJ39"/>
    <mergeCell ref="P40:R41"/>
    <mergeCell ref="S40:V41"/>
    <mergeCell ref="AD40:AH41"/>
    <mergeCell ref="AI40:AJ41"/>
    <mergeCell ref="AD42:AH43"/>
    <mergeCell ref="AI42:AJ43"/>
    <mergeCell ref="B46:AC47"/>
    <mergeCell ref="H42:L43"/>
    <mergeCell ref="P42:R43"/>
    <mergeCell ref="S42:V43"/>
    <mergeCell ref="H12:O13"/>
    <mergeCell ref="D59:AJ60"/>
    <mergeCell ref="D58:AJ58"/>
    <mergeCell ref="Q56:AD56"/>
    <mergeCell ref="AD46:AH47"/>
    <mergeCell ref="AI46:AJ47"/>
    <mergeCell ref="AA15:AC36"/>
    <mergeCell ref="AD33:AH34"/>
    <mergeCell ref="AD35:AH36"/>
    <mergeCell ref="AI33:AJ34"/>
    <mergeCell ref="AI35:AJ36"/>
    <mergeCell ref="H28:R28"/>
    <mergeCell ref="S28:V28"/>
    <mergeCell ref="H30:R30"/>
    <mergeCell ref="S30:V30"/>
    <mergeCell ref="H32:R32"/>
    <mergeCell ref="S32:V32"/>
    <mergeCell ref="AD21:AH22"/>
    <mergeCell ref="AD23:AH24"/>
    <mergeCell ref="M23:O24"/>
    <mergeCell ref="P23:R24"/>
    <mergeCell ref="S23:V24"/>
    <mergeCell ref="AD25:AH26"/>
    <mergeCell ref="AI25:AJ26"/>
    <mergeCell ref="AM3:AQ4"/>
    <mergeCell ref="AM5:AQ6"/>
    <mergeCell ref="AM7:AQ10"/>
    <mergeCell ref="AN11:AN12"/>
    <mergeCell ref="AR3:AR4"/>
    <mergeCell ref="AM11:AM12"/>
    <mergeCell ref="AO11:AO12"/>
    <mergeCell ref="AP11:AP12"/>
    <mergeCell ref="H57:P57"/>
    <mergeCell ref="Q57:AD57"/>
    <mergeCell ref="AI44:AJ45"/>
    <mergeCell ref="H37:L39"/>
    <mergeCell ref="M37:O39"/>
    <mergeCell ref="H56:P56"/>
    <mergeCell ref="H54:P54"/>
    <mergeCell ref="Q54:AD54"/>
    <mergeCell ref="H55:P55"/>
    <mergeCell ref="Q55:AD55"/>
    <mergeCell ref="P37:R39"/>
    <mergeCell ref="S37:V39"/>
    <mergeCell ref="S9:T9"/>
    <mergeCell ref="V9:W9"/>
    <mergeCell ref="V11:W11"/>
    <mergeCell ref="S11:T11"/>
  </mergeCells>
  <phoneticPr fontId="34"/>
  <dataValidations disablePrompts="1" count="1">
    <dataValidation type="list" allowBlank="1" showInputMessage="1" showErrorMessage="1" sqref="D36:G36" xr:uid="{E02779A7-D9D7-4980-A512-20E228C0C067}">
      <formula1>$AR$5:$AR$8</formula1>
    </dataValidation>
  </dataValidations>
  <printOptions horizontalCentered="1" verticalCentered="1"/>
  <pageMargins left="0.70866141732283472" right="0.70866141732283472" top="0.74803149606299213" bottom="0.74803149606299213" header="0.31496062992125984" footer="0.31496062992125984"/>
  <pageSetup paperSize="9" scale="94"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indexed="24"/>
  </sheetPr>
  <dimension ref="A5:AJ142"/>
  <sheetViews>
    <sheetView showGridLines="0" view="pageBreakPreview" zoomScale="115" zoomScaleNormal="100" zoomScaleSheetLayoutView="115" workbookViewId="0">
      <pane xSplit="1" ySplit="4" topLeftCell="B5" activePane="bottomRight" state="frozen"/>
      <selection activeCell="AS26" sqref="AS26"/>
      <selection pane="topRight" activeCell="AS26" sqref="AS26"/>
      <selection pane="bottomLeft" activeCell="AS26" sqref="AS26"/>
      <selection pane="bottomRight" activeCell="E6" sqref="E6"/>
    </sheetView>
  </sheetViews>
  <sheetFormatPr defaultColWidth="2.5" defaultRowHeight="13.5"/>
  <cols>
    <col min="1" max="41" width="2.5" style="1" customWidth="1"/>
    <col min="42" max="16384" width="2.5" style="1"/>
  </cols>
  <sheetData>
    <row r="5" spans="2:36" ht="13.5" customHeight="1">
      <c r="B5" s="1" t="s">
        <v>219</v>
      </c>
    </row>
    <row r="6" spans="2:36" ht="13.5" customHeight="1">
      <c r="N6" s="179" t="s">
        <v>214</v>
      </c>
      <c r="O6" s="179"/>
      <c r="P6" s="179"/>
      <c r="Q6" s="179"/>
      <c r="R6" s="179"/>
      <c r="S6" s="179"/>
      <c r="T6" s="179"/>
      <c r="U6" s="179"/>
      <c r="V6" s="179"/>
      <c r="W6" s="179"/>
      <c r="X6" s="179"/>
    </row>
    <row r="7" spans="2:36" ht="13.5" customHeight="1"/>
    <row r="8" spans="2:36" ht="13.5" customHeight="1">
      <c r="B8" s="104" t="s">
        <v>223</v>
      </c>
      <c r="C8" s="104"/>
      <c r="D8" s="104"/>
      <c r="E8" s="104"/>
      <c r="F8" s="104"/>
      <c r="O8" s="8"/>
    </row>
    <row r="9" spans="2:36"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row>
    <row r="10" spans="2:36" ht="13.5" customHeight="1"/>
    <row r="11" spans="2:36" ht="13.5" customHeight="1">
      <c r="B11" s="104" t="s">
        <v>467</v>
      </c>
      <c r="C11" s="104"/>
      <c r="D11" s="104"/>
      <c r="E11" s="104"/>
      <c r="F11" s="104"/>
      <c r="G11" s="104"/>
      <c r="H11" s="104"/>
      <c r="I11" s="104"/>
      <c r="J11" s="104"/>
      <c r="K11" s="104"/>
      <c r="L11" s="104"/>
      <c r="M11" s="104"/>
      <c r="N11" s="104"/>
      <c r="O11" s="104"/>
      <c r="P11" s="104"/>
      <c r="Q11" s="104"/>
      <c r="R11" s="104"/>
    </row>
    <row r="12" spans="2:36" ht="13.5" customHeight="1">
      <c r="B12" s="104"/>
      <c r="C12" s="104"/>
      <c r="D12" s="104"/>
      <c r="E12" s="104"/>
      <c r="F12" s="104"/>
      <c r="G12" s="104"/>
      <c r="H12" s="104"/>
      <c r="I12" s="104"/>
      <c r="J12" s="104"/>
      <c r="K12" s="104"/>
      <c r="L12" s="104"/>
      <c r="M12" s="104"/>
      <c r="N12" s="104"/>
      <c r="O12" s="104"/>
      <c r="P12" s="104"/>
      <c r="Q12" s="104"/>
      <c r="R12" s="104"/>
      <c r="S12" s="8"/>
      <c r="T12" s="8"/>
      <c r="U12" s="8"/>
    </row>
    <row r="13" spans="2:36" ht="13.5" customHeight="1">
      <c r="B13" s="104" t="s">
        <v>224</v>
      </c>
      <c r="C13" s="104"/>
      <c r="D13" s="104"/>
      <c r="E13" s="104"/>
      <c r="F13" s="104"/>
      <c r="G13"/>
      <c r="H13"/>
      <c r="J13"/>
      <c r="O13"/>
      <c r="P13"/>
      <c r="R13"/>
      <c r="S13"/>
      <c r="U13"/>
      <c r="V13"/>
      <c r="Y13" s="9"/>
      <c r="Z13" s="9"/>
      <c r="AA13" s="9"/>
      <c r="AB13" s="9"/>
    </row>
    <row r="14" spans="2:36" ht="13.5" customHeight="1" thickBot="1">
      <c r="B14" s="509"/>
      <c r="C14" s="509"/>
      <c r="D14" s="514">
        <f>IF(計画提出書!N47="","",計画提出書!N47+2)</f>
        <v>2028</v>
      </c>
      <c r="E14" s="514"/>
      <c r="F14" s="18" t="s">
        <v>4</v>
      </c>
      <c r="G14" s="514">
        <f>IF(計画提出書!N47="","",4)</f>
        <v>4</v>
      </c>
      <c r="H14" s="514"/>
      <c r="I14" s="18" t="s">
        <v>5</v>
      </c>
      <c r="J14" s="514">
        <f>IF(計画提出書!N47="","",1)</f>
        <v>1</v>
      </c>
      <c r="K14" s="514"/>
      <c r="L14" s="18" t="s">
        <v>6</v>
      </c>
      <c r="M14" s="18" t="s">
        <v>39</v>
      </c>
      <c r="N14" s="509"/>
      <c r="O14" s="509"/>
      <c r="P14" s="514">
        <f>IF(計画提出書!N47="","",計画提出書!N47+3)</f>
        <v>2029</v>
      </c>
      <c r="Q14" s="514"/>
      <c r="R14" s="18" t="s">
        <v>4</v>
      </c>
      <c r="S14" s="514">
        <f>IF(計画提出書!N47="","",3)</f>
        <v>3</v>
      </c>
      <c r="T14" s="514"/>
      <c r="U14" s="18" t="s">
        <v>5</v>
      </c>
      <c r="V14" s="514">
        <f>IF(計画提出書!N47="","",31)</f>
        <v>31</v>
      </c>
      <c r="W14" s="514"/>
      <c r="X14" s="18" t="s">
        <v>6</v>
      </c>
      <c r="Y14" s="9"/>
      <c r="Z14" s="9"/>
      <c r="AA14" s="9"/>
      <c r="AB14" s="9"/>
    </row>
    <row r="15" spans="2:36" ht="13.5" customHeight="1">
      <c r="B15" s="833" t="s">
        <v>236</v>
      </c>
      <c r="C15" s="692"/>
      <c r="D15" s="692"/>
      <c r="E15" s="692"/>
      <c r="F15" s="692"/>
      <c r="G15" s="834"/>
      <c r="H15" s="824" t="str">
        <f>IF(D14="","",D14&amp;"年度の使用量")</f>
        <v>2028年度の使用量</v>
      </c>
      <c r="I15" s="825"/>
      <c r="J15" s="826"/>
      <c r="K15" s="826"/>
      <c r="L15" s="826"/>
      <c r="M15" s="826"/>
      <c r="N15" s="827"/>
      <c r="O15" s="815" t="s">
        <v>67</v>
      </c>
      <c r="P15" s="815"/>
      <c r="Q15" s="815"/>
      <c r="R15" s="815"/>
      <c r="S15" s="815"/>
      <c r="T15" s="815"/>
      <c r="U15" s="815"/>
      <c r="V15" s="815"/>
      <c r="W15" s="815"/>
      <c r="X15" s="815"/>
      <c r="Y15" s="815"/>
      <c r="Z15" s="816"/>
      <c r="AA15" s="816"/>
      <c r="AB15" s="816"/>
      <c r="AC15" s="792" t="s">
        <v>234</v>
      </c>
      <c r="AD15" s="794"/>
      <c r="AE15" s="794"/>
      <c r="AF15" s="794"/>
      <c r="AG15" s="794"/>
      <c r="AH15" s="794"/>
      <c r="AI15" s="794"/>
      <c r="AJ15" s="795"/>
    </row>
    <row r="16" spans="2:36" ht="13.5" customHeight="1">
      <c r="B16" s="835"/>
      <c r="C16" s="694"/>
      <c r="D16" s="694"/>
      <c r="E16" s="694"/>
      <c r="F16" s="694"/>
      <c r="G16" s="836"/>
      <c r="H16" s="828"/>
      <c r="I16" s="829"/>
      <c r="J16" s="829"/>
      <c r="K16" s="829"/>
      <c r="L16" s="829"/>
      <c r="M16" s="829"/>
      <c r="N16" s="830"/>
      <c r="O16" s="817" t="s">
        <v>69</v>
      </c>
      <c r="P16" s="817"/>
      <c r="Q16" s="817"/>
      <c r="R16" s="817"/>
      <c r="S16" s="823"/>
      <c r="T16" s="823"/>
      <c r="U16" s="817" t="s">
        <v>68</v>
      </c>
      <c r="V16" s="817"/>
      <c r="W16" s="817"/>
      <c r="X16" s="817"/>
      <c r="Y16" s="817"/>
      <c r="Z16" s="817"/>
      <c r="AA16" s="817"/>
      <c r="AB16" s="817"/>
      <c r="AC16" s="796"/>
      <c r="AD16" s="797"/>
      <c r="AE16" s="797"/>
      <c r="AF16" s="797"/>
      <c r="AG16" s="797"/>
      <c r="AH16" s="797"/>
      <c r="AI16" s="797"/>
      <c r="AJ16" s="798"/>
    </row>
    <row r="17" spans="2:36" ht="13.5" customHeight="1" thickBot="1">
      <c r="B17" s="837"/>
      <c r="C17" s="838"/>
      <c r="D17" s="838"/>
      <c r="E17" s="838"/>
      <c r="F17" s="838"/>
      <c r="G17" s="839"/>
      <c r="H17" s="831" t="s">
        <v>406</v>
      </c>
      <c r="I17" s="803"/>
      <c r="J17" s="803"/>
      <c r="K17" s="803"/>
      <c r="L17" s="803"/>
      <c r="M17" s="803"/>
      <c r="N17" s="832"/>
      <c r="O17" s="820" t="s">
        <v>407</v>
      </c>
      <c r="P17" s="821"/>
      <c r="Q17" s="821"/>
      <c r="R17" s="821"/>
      <c r="S17" s="821"/>
      <c r="T17" s="821"/>
      <c r="U17" s="820" t="s">
        <v>408</v>
      </c>
      <c r="V17" s="821"/>
      <c r="W17" s="821"/>
      <c r="X17" s="821"/>
      <c r="Y17" s="821"/>
      <c r="Z17" s="821"/>
      <c r="AA17" s="821"/>
      <c r="AB17" s="822"/>
      <c r="AC17" s="802" t="s">
        <v>409</v>
      </c>
      <c r="AD17" s="804"/>
      <c r="AE17" s="804"/>
      <c r="AF17" s="804"/>
      <c r="AG17" s="804"/>
      <c r="AH17" s="804"/>
      <c r="AI17" s="804"/>
      <c r="AJ17" s="805"/>
    </row>
    <row r="18" spans="2:36" ht="13.5" customHeight="1">
      <c r="B18" s="656" t="s">
        <v>522</v>
      </c>
      <c r="C18" s="657"/>
      <c r="D18" s="584" t="s">
        <v>57</v>
      </c>
      <c r="E18" s="585"/>
      <c r="F18" s="585"/>
      <c r="G18" s="840"/>
      <c r="H18" s="727" t="str">
        <f>IF('（別紙１）原油換算シート【3年目報告用】'!H15="","",'（別紙１）原油換算シート【3年目報告用】'!H15)</f>
        <v/>
      </c>
      <c r="I18" s="728"/>
      <c r="J18" s="728"/>
      <c r="K18" s="729"/>
      <c r="L18" s="737" t="s">
        <v>228</v>
      </c>
      <c r="M18" s="738"/>
      <c r="N18" s="738"/>
      <c r="O18" s="818">
        <f>'（別紙２）二酸化炭素排出量計算シート【計画用】'!O18</f>
        <v>36.5</v>
      </c>
      <c r="P18" s="819"/>
      <c r="Q18" s="819"/>
      <c r="R18" s="853" t="s">
        <v>230</v>
      </c>
      <c r="S18" s="703"/>
      <c r="T18" s="854"/>
      <c r="U18" s="812">
        <f>'（別紙２）二酸化炭素排出量計算シート【計画用】'!U18</f>
        <v>1.8700000000000001E-2</v>
      </c>
      <c r="V18" s="813"/>
      <c r="W18" s="813"/>
      <c r="X18" s="814"/>
      <c r="Y18" s="731" t="s">
        <v>468</v>
      </c>
      <c r="Z18" s="732"/>
      <c r="AA18" s="732"/>
      <c r="AB18" s="733"/>
      <c r="AC18" s="806" t="str">
        <f>IF(H18="","",H18*O18*U18*44/12)</f>
        <v/>
      </c>
      <c r="AD18" s="807"/>
      <c r="AE18" s="807"/>
      <c r="AF18" s="807"/>
      <c r="AG18" s="808"/>
      <c r="AH18" s="717" t="s">
        <v>463</v>
      </c>
      <c r="AI18" s="718"/>
      <c r="AJ18" s="719"/>
    </row>
    <row r="19" spans="2:36" ht="13.5" customHeight="1">
      <c r="B19" s="658"/>
      <c r="C19" s="659"/>
      <c r="D19" s="586"/>
      <c r="E19" s="587"/>
      <c r="F19" s="587"/>
      <c r="G19" s="771"/>
      <c r="H19" s="730"/>
      <c r="I19" s="707"/>
      <c r="J19" s="707"/>
      <c r="K19" s="708"/>
      <c r="L19" s="739"/>
      <c r="M19" s="740"/>
      <c r="N19" s="740"/>
      <c r="O19" s="744"/>
      <c r="P19" s="745"/>
      <c r="Q19" s="745"/>
      <c r="R19" s="851"/>
      <c r="S19" s="735"/>
      <c r="T19" s="852"/>
      <c r="U19" s="741" t="s">
        <v>412</v>
      </c>
      <c r="V19" s="742"/>
      <c r="W19" s="742"/>
      <c r="X19" s="743"/>
      <c r="Y19" s="734"/>
      <c r="Z19" s="735"/>
      <c r="AA19" s="735"/>
      <c r="AB19" s="736"/>
      <c r="AC19" s="809"/>
      <c r="AD19" s="810"/>
      <c r="AE19" s="810"/>
      <c r="AF19" s="810"/>
      <c r="AG19" s="811"/>
      <c r="AH19" s="720"/>
      <c r="AI19" s="376"/>
      <c r="AJ19" s="721"/>
    </row>
    <row r="20" spans="2:36" ht="13.5" customHeight="1">
      <c r="B20" s="658"/>
      <c r="C20" s="659"/>
      <c r="D20" s="576" t="s">
        <v>58</v>
      </c>
      <c r="E20" s="577"/>
      <c r="F20" s="577"/>
      <c r="G20" s="770"/>
      <c r="H20" s="730" t="str">
        <f>IF('（別紙１）原油換算シート【3年目報告用】'!H17="","",'（別紙１）原油換算シート【3年目報告用】'!H17)</f>
        <v/>
      </c>
      <c r="I20" s="707"/>
      <c r="J20" s="707"/>
      <c r="K20" s="708"/>
      <c r="L20" s="722" t="s">
        <v>228</v>
      </c>
      <c r="M20" s="723"/>
      <c r="N20" s="723"/>
      <c r="O20" s="818">
        <f>'（別紙２）二酸化炭素排出量計算シート【計画用】'!O20</f>
        <v>38.9</v>
      </c>
      <c r="P20" s="819"/>
      <c r="Q20" s="819"/>
      <c r="R20" s="851" t="s">
        <v>230</v>
      </c>
      <c r="S20" s="735"/>
      <c r="T20" s="852"/>
      <c r="U20" s="799">
        <f>'（別紙２）二酸化炭素排出量計算シート【計画用】'!U20</f>
        <v>1.9300000000000001E-2</v>
      </c>
      <c r="V20" s="800"/>
      <c r="W20" s="800"/>
      <c r="X20" s="801"/>
      <c r="Y20" s="734" t="s">
        <v>468</v>
      </c>
      <c r="Z20" s="735"/>
      <c r="AA20" s="735"/>
      <c r="AB20" s="736"/>
      <c r="AC20" s="724" t="str">
        <f>IF(H20="","",H20*O20*U20*44/12)</f>
        <v/>
      </c>
      <c r="AD20" s="725"/>
      <c r="AE20" s="725"/>
      <c r="AF20" s="725"/>
      <c r="AG20" s="726"/>
      <c r="AH20" s="709" t="s">
        <v>463</v>
      </c>
      <c r="AI20" s="339"/>
      <c r="AJ20" s="710"/>
    </row>
    <row r="21" spans="2:36" ht="13.5" customHeight="1">
      <c r="B21" s="658"/>
      <c r="C21" s="659"/>
      <c r="D21" s="576"/>
      <c r="E21" s="577"/>
      <c r="F21" s="577"/>
      <c r="G21" s="770"/>
      <c r="H21" s="730"/>
      <c r="I21" s="707"/>
      <c r="J21" s="707"/>
      <c r="K21" s="708"/>
      <c r="L21" s="722"/>
      <c r="M21" s="723"/>
      <c r="N21" s="723"/>
      <c r="O21" s="744"/>
      <c r="P21" s="745"/>
      <c r="Q21" s="745"/>
      <c r="R21" s="851"/>
      <c r="S21" s="735"/>
      <c r="T21" s="852"/>
      <c r="U21" s="741" t="s">
        <v>412</v>
      </c>
      <c r="V21" s="742"/>
      <c r="W21" s="742"/>
      <c r="X21" s="743"/>
      <c r="Y21" s="734"/>
      <c r="Z21" s="735"/>
      <c r="AA21" s="735"/>
      <c r="AB21" s="736"/>
      <c r="AC21" s="724"/>
      <c r="AD21" s="725"/>
      <c r="AE21" s="725"/>
      <c r="AF21" s="725"/>
      <c r="AG21" s="726"/>
      <c r="AH21" s="720"/>
      <c r="AI21" s="376"/>
      <c r="AJ21" s="721"/>
    </row>
    <row r="22" spans="2:36" ht="13.5" customHeight="1">
      <c r="B22" s="658"/>
      <c r="C22" s="659"/>
      <c r="D22" s="576" t="s">
        <v>59</v>
      </c>
      <c r="E22" s="577"/>
      <c r="F22" s="577"/>
      <c r="G22" s="770"/>
      <c r="H22" s="730" t="str">
        <f>IF('（別紙１）原油換算シート【3年目報告用】'!H19="","",'（別紙１）原油換算シート【3年目報告用】'!H19)</f>
        <v/>
      </c>
      <c r="I22" s="707"/>
      <c r="J22" s="707"/>
      <c r="K22" s="708"/>
      <c r="L22" s="722" t="s">
        <v>228</v>
      </c>
      <c r="M22" s="723"/>
      <c r="N22" s="723"/>
      <c r="O22" s="818">
        <f>'（別紙２）二酸化炭素排出量計算シート【計画用】'!O22</f>
        <v>41.8</v>
      </c>
      <c r="P22" s="819"/>
      <c r="Q22" s="819"/>
      <c r="R22" s="851" t="s">
        <v>230</v>
      </c>
      <c r="S22" s="735"/>
      <c r="T22" s="852"/>
      <c r="U22" s="799">
        <f>'（別紙２）二酸化炭素排出量計算シート【計画用】'!U22</f>
        <v>2.0199999999999999E-2</v>
      </c>
      <c r="V22" s="800"/>
      <c r="W22" s="800"/>
      <c r="X22" s="801"/>
      <c r="Y22" s="734" t="s">
        <v>468</v>
      </c>
      <c r="Z22" s="735"/>
      <c r="AA22" s="735"/>
      <c r="AB22" s="736"/>
      <c r="AC22" s="724" t="str">
        <f>IF(H22="","",H22*O22*U22*44/12)</f>
        <v/>
      </c>
      <c r="AD22" s="725"/>
      <c r="AE22" s="725"/>
      <c r="AF22" s="725"/>
      <c r="AG22" s="726"/>
      <c r="AH22" s="709" t="s">
        <v>472</v>
      </c>
      <c r="AI22" s="339"/>
      <c r="AJ22" s="710"/>
    </row>
    <row r="23" spans="2:36" ht="13.5" customHeight="1">
      <c r="B23" s="658"/>
      <c r="C23" s="659"/>
      <c r="D23" s="576"/>
      <c r="E23" s="577"/>
      <c r="F23" s="577"/>
      <c r="G23" s="770"/>
      <c r="H23" s="730"/>
      <c r="I23" s="707"/>
      <c r="J23" s="707"/>
      <c r="K23" s="708"/>
      <c r="L23" s="722"/>
      <c r="M23" s="723"/>
      <c r="N23" s="723"/>
      <c r="O23" s="744"/>
      <c r="P23" s="745"/>
      <c r="Q23" s="745"/>
      <c r="R23" s="851"/>
      <c r="S23" s="735"/>
      <c r="T23" s="852"/>
      <c r="U23" s="741" t="s">
        <v>412</v>
      </c>
      <c r="V23" s="742"/>
      <c r="W23" s="742"/>
      <c r="X23" s="743"/>
      <c r="Y23" s="734"/>
      <c r="Z23" s="735"/>
      <c r="AA23" s="735"/>
      <c r="AB23" s="736"/>
      <c r="AC23" s="724"/>
      <c r="AD23" s="725"/>
      <c r="AE23" s="725"/>
      <c r="AF23" s="725"/>
      <c r="AG23" s="726"/>
      <c r="AH23" s="720"/>
      <c r="AI23" s="376"/>
      <c r="AJ23" s="721"/>
    </row>
    <row r="24" spans="2:36" ht="13.5" customHeight="1">
      <c r="B24" s="658"/>
      <c r="C24" s="659"/>
      <c r="D24" s="576" t="s">
        <v>60</v>
      </c>
      <c r="E24" s="577"/>
      <c r="F24" s="577"/>
      <c r="G24" s="770"/>
      <c r="H24" s="730" t="str">
        <f>IF('（別紙１）原油換算シート【3年目報告用】'!H21="","",'（別紙１）原油換算シート【3年目報告用】'!H21)</f>
        <v/>
      </c>
      <c r="I24" s="707"/>
      <c r="J24" s="707"/>
      <c r="K24" s="708"/>
      <c r="L24" s="722" t="s">
        <v>228</v>
      </c>
      <c r="M24" s="723"/>
      <c r="N24" s="723"/>
      <c r="O24" s="818">
        <f>'（別紙２）二酸化炭素排出量計算シート【計画用】'!O24</f>
        <v>41.8</v>
      </c>
      <c r="P24" s="819"/>
      <c r="Q24" s="819"/>
      <c r="R24" s="851" t="s">
        <v>230</v>
      </c>
      <c r="S24" s="735"/>
      <c r="T24" s="852"/>
      <c r="U24" s="799">
        <f>'（別紙２）二酸化炭素排出量計算シート【計画用】'!U24</f>
        <v>2.0199999999999999E-2</v>
      </c>
      <c r="V24" s="800"/>
      <c r="W24" s="800"/>
      <c r="X24" s="801"/>
      <c r="Y24" s="699" t="s">
        <v>468</v>
      </c>
      <c r="Z24" s="700"/>
      <c r="AA24" s="700"/>
      <c r="AB24" s="883"/>
      <c r="AC24" s="724" t="str">
        <f>IF(H24="","",H24*O24*U24*44/12)</f>
        <v/>
      </c>
      <c r="AD24" s="725"/>
      <c r="AE24" s="725"/>
      <c r="AF24" s="725"/>
      <c r="AG24" s="726"/>
      <c r="AH24" s="709" t="s">
        <v>472</v>
      </c>
      <c r="AI24" s="339"/>
      <c r="AJ24" s="710"/>
    </row>
    <row r="25" spans="2:36" ht="13.5" customHeight="1">
      <c r="B25" s="658"/>
      <c r="C25" s="659"/>
      <c r="D25" s="576"/>
      <c r="E25" s="577"/>
      <c r="F25" s="577"/>
      <c r="G25" s="770"/>
      <c r="H25" s="730"/>
      <c r="I25" s="707"/>
      <c r="J25" s="707"/>
      <c r="K25" s="708"/>
      <c r="L25" s="722"/>
      <c r="M25" s="723"/>
      <c r="N25" s="723"/>
      <c r="O25" s="744"/>
      <c r="P25" s="745"/>
      <c r="Q25" s="745"/>
      <c r="R25" s="851"/>
      <c r="S25" s="735"/>
      <c r="T25" s="852"/>
      <c r="U25" s="741" t="s">
        <v>412</v>
      </c>
      <c r="V25" s="742"/>
      <c r="W25" s="742"/>
      <c r="X25" s="743"/>
      <c r="Y25" s="702"/>
      <c r="Z25" s="703"/>
      <c r="AA25" s="703"/>
      <c r="AB25" s="884"/>
      <c r="AC25" s="724"/>
      <c r="AD25" s="725"/>
      <c r="AE25" s="725"/>
      <c r="AF25" s="725"/>
      <c r="AG25" s="726"/>
      <c r="AH25" s="720"/>
      <c r="AI25" s="376"/>
      <c r="AJ25" s="721"/>
    </row>
    <row r="26" spans="2:36" ht="13.5" customHeight="1">
      <c r="B26" s="658"/>
      <c r="C26" s="659"/>
      <c r="D26" s="594" t="s">
        <v>380</v>
      </c>
      <c r="E26" s="595"/>
      <c r="F26" s="595"/>
      <c r="G26" s="859"/>
      <c r="H26" s="730" t="str">
        <f>IF('（別紙１）原油換算シート【3年目報告用】'!H23="","",'（別紙１）原油換算シート【3年目報告用】'!H23)</f>
        <v/>
      </c>
      <c r="I26" s="707"/>
      <c r="J26" s="707"/>
      <c r="K26" s="708"/>
      <c r="L26" s="722" t="s">
        <v>229</v>
      </c>
      <c r="M26" s="723"/>
      <c r="N26" s="723"/>
      <c r="O26" s="818">
        <f>'（別紙２）二酸化炭素排出量計算シート【計画用】'!O26</f>
        <v>50.1</v>
      </c>
      <c r="P26" s="819"/>
      <c r="Q26" s="819"/>
      <c r="R26" s="851" t="s">
        <v>231</v>
      </c>
      <c r="S26" s="735"/>
      <c r="T26" s="852"/>
      <c r="U26" s="799">
        <f>'（別紙２）二酸化炭素排出量計算シート【計画用】'!U26</f>
        <v>1.6299999999999999E-2</v>
      </c>
      <c r="V26" s="800"/>
      <c r="W26" s="800"/>
      <c r="X26" s="801"/>
      <c r="Y26" s="699" t="s">
        <v>468</v>
      </c>
      <c r="Z26" s="700"/>
      <c r="AA26" s="700"/>
      <c r="AB26" s="883"/>
      <c r="AC26" s="724" t="str">
        <f>IF(H26="","",H26*O26*U26*44/12)</f>
        <v/>
      </c>
      <c r="AD26" s="725"/>
      <c r="AE26" s="725"/>
      <c r="AF26" s="725"/>
      <c r="AG26" s="726"/>
      <c r="AH26" s="709" t="s">
        <v>472</v>
      </c>
      <c r="AI26" s="339"/>
      <c r="AJ26" s="710"/>
    </row>
    <row r="27" spans="2:36" ht="13.5" customHeight="1">
      <c r="B27" s="658"/>
      <c r="C27" s="659"/>
      <c r="D27" s="594"/>
      <c r="E27" s="595"/>
      <c r="F27" s="595"/>
      <c r="G27" s="859"/>
      <c r="H27" s="730"/>
      <c r="I27" s="707"/>
      <c r="J27" s="707"/>
      <c r="K27" s="708"/>
      <c r="L27" s="722"/>
      <c r="M27" s="723"/>
      <c r="N27" s="723"/>
      <c r="O27" s="744"/>
      <c r="P27" s="745"/>
      <c r="Q27" s="745"/>
      <c r="R27" s="851"/>
      <c r="S27" s="735"/>
      <c r="T27" s="852"/>
      <c r="U27" s="741" t="s">
        <v>412</v>
      </c>
      <c r="V27" s="742"/>
      <c r="W27" s="742"/>
      <c r="X27" s="743"/>
      <c r="Y27" s="702"/>
      <c r="Z27" s="703"/>
      <c r="AA27" s="703"/>
      <c r="AB27" s="884"/>
      <c r="AC27" s="724"/>
      <c r="AD27" s="725"/>
      <c r="AE27" s="725"/>
      <c r="AF27" s="725"/>
      <c r="AG27" s="726"/>
      <c r="AH27" s="720"/>
      <c r="AI27" s="376"/>
      <c r="AJ27" s="721"/>
    </row>
    <row r="28" spans="2:36" ht="13.5" customHeight="1">
      <c r="B28" s="658"/>
      <c r="C28" s="659"/>
      <c r="D28" s="589" t="s">
        <v>385</v>
      </c>
      <c r="E28" s="590"/>
      <c r="F28" s="590"/>
      <c r="G28" s="841"/>
      <c r="H28" s="730" t="str">
        <f>IF('（別紙１）原油換算シート【3年目報告用】'!H25="","",'（別紙１）原油換算シート【3年目報告用】'!H25)</f>
        <v/>
      </c>
      <c r="I28" s="707"/>
      <c r="J28" s="707"/>
      <c r="K28" s="708"/>
      <c r="L28" s="722" t="s">
        <v>344</v>
      </c>
      <c r="M28" s="723"/>
      <c r="N28" s="723"/>
      <c r="O28" s="784" t="s">
        <v>533</v>
      </c>
      <c r="P28" s="785"/>
      <c r="Q28" s="785"/>
      <c r="R28" s="785"/>
      <c r="S28" s="785"/>
      <c r="T28" s="786"/>
      <c r="U28" s="697">
        <f>'（別紙２）二酸化炭素排出量計算シート【計画用】'!U28</f>
        <v>2.29</v>
      </c>
      <c r="V28" s="697"/>
      <c r="W28" s="697"/>
      <c r="X28" s="698"/>
      <c r="Y28" s="734" t="s">
        <v>534</v>
      </c>
      <c r="Z28" s="735"/>
      <c r="AA28" s="735"/>
      <c r="AB28" s="736"/>
      <c r="AC28" s="724" t="str">
        <f>IF(H28="","",H28*U28)</f>
        <v/>
      </c>
      <c r="AD28" s="725"/>
      <c r="AE28" s="725"/>
      <c r="AF28" s="725"/>
      <c r="AG28" s="726"/>
      <c r="AH28" s="709" t="s">
        <v>472</v>
      </c>
      <c r="AI28" s="339"/>
      <c r="AJ28" s="710"/>
    </row>
    <row r="29" spans="2:36" ht="13.5" customHeight="1">
      <c r="B29" s="658"/>
      <c r="C29" s="659"/>
      <c r="D29" s="589"/>
      <c r="E29" s="590"/>
      <c r="F29" s="590"/>
      <c r="G29" s="841"/>
      <c r="H29" s="730"/>
      <c r="I29" s="707"/>
      <c r="J29" s="707"/>
      <c r="K29" s="708"/>
      <c r="L29" s="722"/>
      <c r="M29" s="723"/>
      <c r="N29" s="723"/>
      <c r="O29" s="787"/>
      <c r="P29" s="788"/>
      <c r="Q29" s="788"/>
      <c r="R29" s="788"/>
      <c r="S29" s="788"/>
      <c r="T29" s="789"/>
      <c r="U29" s="697"/>
      <c r="V29" s="697"/>
      <c r="W29" s="697"/>
      <c r="X29" s="698"/>
      <c r="Y29" s="734"/>
      <c r="Z29" s="735"/>
      <c r="AA29" s="735"/>
      <c r="AB29" s="736"/>
      <c r="AC29" s="724"/>
      <c r="AD29" s="725"/>
      <c r="AE29" s="725"/>
      <c r="AF29" s="725"/>
      <c r="AG29" s="726"/>
      <c r="AH29" s="720"/>
      <c r="AI29" s="376"/>
      <c r="AJ29" s="721"/>
    </row>
    <row r="30" spans="2:36" ht="13.5" customHeight="1">
      <c r="B30" s="658"/>
      <c r="C30" s="659"/>
      <c r="D30" s="776" t="s">
        <v>501</v>
      </c>
      <c r="E30" s="777"/>
      <c r="F30" s="782" t="s">
        <v>502</v>
      </c>
      <c r="G30" s="783"/>
      <c r="H30" s="730" t="str">
        <f>IF('（別紙１）原油換算シート【3年目報告用】'!H27="","",'（別紙１）原油換算シート【3年目報告用】'!H27)</f>
        <v/>
      </c>
      <c r="I30" s="707"/>
      <c r="J30" s="707"/>
      <c r="K30" s="708"/>
      <c r="L30" s="722" t="s">
        <v>363</v>
      </c>
      <c r="M30" s="723"/>
      <c r="N30" s="723"/>
      <c r="O30" s="784" t="s">
        <v>533</v>
      </c>
      <c r="P30" s="785"/>
      <c r="Q30" s="785"/>
      <c r="R30" s="785"/>
      <c r="S30" s="785"/>
      <c r="T30" s="786"/>
      <c r="U30" s="697">
        <f>IF('（別紙１）原油換算シート【3年目報告用】'!S28="","",'（別紙１）原油換算シート【3年目報告用】'!S28)</f>
        <v>0</v>
      </c>
      <c r="V30" s="697"/>
      <c r="W30" s="697"/>
      <c r="X30" s="698"/>
      <c r="Y30" s="699" t="s">
        <v>469</v>
      </c>
      <c r="Z30" s="700"/>
      <c r="AA30" s="700"/>
      <c r="AB30" s="701"/>
      <c r="AC30" s="724" t="str">
        <f>IF(H30="","",H30*U30)</f>
        <v/>
      </c>
      <c r="AD30" s="725"/>
      <c r="AE30" s="725"/>
      <c r="AF30" s="725"/>
      <c r="AG30" s="726"/>
      <c r="AH30" s="709" t="s">
        <v>453</v>
      </c>
      <c r="AI30" s="339"/>
      <c r="AJ30" s="710"/>
    </row>
    <row r="31" spans="2:36" ht="13.5" customHeight="1">
      <c r="B31" s="658"/>
      <c r="C31" s="659"/>
      <c r="D31" s="778"/>
      <c r="E31" s="779"/>
      <c r="F31" s="571">
        <f>IF('（別紙１）原油換算シート【3年目報告用】'!F28="","",'（別紙１）原油換算シート【3年目報告用】'!F28)</f>
        <v>128</v>
      </c>
      <c r="G31" s="573"/>
      <c r="H31" s="730"/>
      <c r="I31" s="707"/>
      <c r="J31" s="707"/>
      <c r="K31" s="708"/>
      <c r="L31" s="722"/>
      <c r="M31" s="723"/>
      <c r="N31" s="723"/>
      <c r="O31" s="787"/>
      <c r="P31" s="788"/>
      <c r="Q31" s="788"/>
      <c r="R31" s="788"/>
      <c r="S31" s="788"/>
      <c r="T31" s="789"/>
      <c r="U31" s="697"/>
      <c r="V31" s="697"/>
      <c r="W31" s="697"/>
      <c r="X31" s="698"/>
      <c r="Y31" s="702"/>
      <c r="Z31" s="703"/>
      <c r="AA31" s="703"/>
      <c r="AB31" s="704"/>
      <c r="AC31" s="724"/>
      <c r="AD31" s="725"/>
      <c r="AE31" s="725"/>
      <c r="AF31" s="725"/>
      <c r="AG31" s="726"/>
      <c r="AH31" s="720"/>
      <c r="AI31" s="376"/>
      <c r="AJ31" s="721"/>
    </row>
    <row r="32" spans="2:36" ht="13.5" customHeight="1">
      <c r="B32" s="658"/>
      <c r="C32" s="659"/>
      <c r="D32" s="778"/>
      <c r="E32" s="779"/>
      <c r="F32" s="782" t="s">
        <v>502</v>
      </c>
      <c r="G32" s="783"/>
      <c r="H32" s="730" t="str">
        <f>IF('（別紙１）原油換算シート【3年目報告用】'!H29="","",'（別紙１）原油換算シート【3年目報告用】'!H29)</f>
        <v/>
      </c>
      <c r="I32" s="707"/>
      <c r="J32" s="707"/>
      <c r="K32" s="708"/>
      <c r="L32" s="722" t="s">
        <v>363</v>
      </c>
      <c r="M32" s="723"/>
      <c r="N32" s="723"/>
      <c r="O32" s="784" t="s">
        <v>533</v>
      </c>
      <c r="P32" s="785"/>
      <c r="Q32" s="785"/>
      <c r="R32" s="785"/>
      <c r="S32" s="785"/>
      <c r="T32" s="786"/>
      <c r="U32" s="697">
        <f>IF('（別紙１）原油換算シート【3年目報告用】'!S30="","",'（別紙１）原油換算シート【3年目報告用】'!S30)</f>
        <v>0</v>
      </c>
      <c r="V32" s="697"/>
      <c r="W32" s="697"/>
      <c r="X32" s="698"/>
      <c r="Y32" s="699" t="s">
        <v>469</v>
      </c>
      <c r="Z32" s="700"/>
      <c r="AA32" s="700"/>
      <c r="AB32" s="701"/>
      <c r="AC32" s="724" t="str">
        <f>IF(H32="","",H32*U32)</f>
        <v/>
      </c>
      <c r="AD32" s="725"/>
      <c r="AE32" s="725"/>
      <c r="AF32" s="725"/>
      <c r="AG32" s="726"/>
      <c r="AH32" s="709" t="s">
        <v>453</v>
      </c>
      <c r="AI32" s="339"/>
      <c r="AJ32" s="710"/>
    </row>
    <row r="33" spans="2:36" ht="13.5" customHeight="1">
      <c r="B33" s="658"/>
      <c r="C33" s="659"/>
      <c r="D33" s="778"/>
      <c r="E33" s="779"/>
      <c r="F33" s="571">
        <f>IF('（別紙１）原油換算シート【3年目報告用】'!F30="","",'（別紙１）原油換算シート【3年目報告用】'!F30)</f>
        <v>604</v>
      </c>
      <c r="G33" s="573"/>
      <c r="H33" s="730"/>
      <c r="I33" s="707"/>
      <c r="J33" s="707"/>
      <c r="K33" s="708"/>
      <c r="L33" s="722"/>
      <c r="M33" s="723"/>
      <c r="N33" s="723"/>
      <c r="O33" s="787"/>
      <c r="P33" s="788"/>
      <c r="Q33" s="788"/>
      <c r="R33" s="788"/>
      <c r="S33" s="788"/>
      <c r="T33" s="789"/>
      <c r="U33" s="697"/>
      <c r="V33" s="697"/>
      <c r="W33" s="697"/>
      <c r="X33" s="698"/>
      <c r="Y33" s="702"/>
      <c r="Z33" s="703"/>
      <c r="AA33" s="703"/>
      <c r="AB33" s="704"/>
      <c r="AC33" s="724"/>
      <c r="AD33" s="725"/>
      <c r="AE33" s="725"/>
      <c r="AF33" s="725"/>
      <c r="AG33" s="726"/>
      <c r="AH33" s="720"/>
      <c r="AI33" s="376"/>
      <c r="AJ33" s="721"/>
    </row>
    <row r="34" spans="2:36" ht="13.5" customHeight="1">
      <c r="B34" s="658"/>
      <c r="C34" s="659"/>
      <c r="D34" s="778"/>
      <c r="E34" s="779"/>
      <c r="F34" s="782" t="s">
        <v>502</v>
      </c>
      <c r="G34" s="783"/>
      <c r="H34" s="730" t="str">
        <f>IF('（別紙１）原油換算シート【3年目報告用】'!H31="","",'（別紙１）原油換算シート【3年目報告用】'!H31)</f>
        <v/>
      </c>
      <c r="I34" s="707"/>
      <c r="J34" s="707"/>
      <c r="K34" s="708"/>
      <c r="L34" s="722" t="s">
        <v>363</v>
      </c>
      <c r="M34" s="723"/>
      <c r="N34" s="723"/>
      <c r="O34" s="784" t="s">
        <v>533</v>
      </c>
      <c r="P34" s="785"/>
      <c r="Q34" s="785"/>
      <c r="R34" s="785"/>
      <c r="S34" s="785"/>
      <c r="T34" s="786"/>
      <c r="U34" s="697" t="e">
        <f>IF('（別紙１）原油換算シート【3年目報告用】'!S32="","",'（別紙１）原油換算シート【3年目報告用】'!S32)</f>
        <v>#N/A</v>
      </c>
      <c r="V34" s="697"/>
      <c r="W34" s="697"/>
      <c r="X34" s="698"/>
      <c r="Y34" s="699" t="s">
        <v>469</v>
      </c>
      <c r="Z34" s="700"/>
      <c r="AA34" s="700"/>
      <c r="AB34" s="701"/>
      <c r="AC34" s="724" t="str">
        <f>IF(H34="","",H34*U34)</f>
        <v/>
      </c>
      <c r="AD34" s="725"/>
      <c r="AE34" s="725"/>
      <c r="AF34" s="725"/>
      <c r="AG34" s="726"/>
      <c r="AH34" s="709" t="s">
        <v>453</v>
      </c>
      <c r="AI34" s="339"/>
      <c r="AJ34" s="710"/>
    </row>
    <row r="35" spans="2:36" ht="13.5" customHeight="1">
      <c r="B35" s="658"/>
      <c r="C35" s="659"/>
      <c r="D35" s="780"/>
      <c r="E35" s="781"/>
      <c r="F35" s="571">
        <f>IF('（別紙１）原油換算シート【3年目報告用】'!F32="","",'（別紙１）原油換算シート【3年目報告用】'!F32)</f>
        <v>0</v>
      </c>
      <c r="G35" s="573"/>
      <c r="H35" s="730"/>
      <c r="I35" s="707"/>
      <c r="J35" s="707"/>
      <c r="K35" s="708"/>
      <c r="L35" s="722"/>
      <c r="M35" s="723"/>
      <c r="N35" s="723"/>
      <c r="O35" s="787"/>
      <c r="P35" s="788"/>
      <c r="Q35" s="788"/>
      <c r="R35" s="788"/>
      <c r="S35" s="788"/>
      <c r="T35" s="789"/>
      <c r="U35" s="697"/>
      <c r="V35" s="697"/>
      <c r="W35" s="697"/>
      <c r="X35" s="698"/>
      <c r="Y35" s="702"/>
      <c r="Z35" s="703"/>
      <c r="AA35" s="703"/>
      <c r="AB35" s="704"/>
      <c r="AC35" s="724"/>
      <c r="AD35" s="725"/>
      <c r="AE35" s="725"/>
      <c r="AF35" s="725"/>
      <c r="AG35" s="726"/>
      <c r="AH35" s="720"/>
      <c r="AI35" s="376"/>
      <c r="AJ35" s="721"/>
    </row>
    <row r="36" spans="2:36" ht="13.5" customHeight="1">
      <c r="B36" s="658"/>
      <c r="C36" s="659"/>
      <c r="D36" s="568" t="s">
        <v>504</v>
      </c>
      <c r="E36" s="569"/>
      <c r="F36" s="569"/>
      <c r="G36" s="570"/>
      <c r="H36" s="730" t="str">
        <f>IF('（別紙１）原油換算シート【3年目報告用】'!H33="","",'（別紙１）原油換算シート【3年目報告用】'!H33)</f>
        <v/>
      </c>
      <c r="I36" s="707"/>
      <c r="J36" s="707"/>
      <c r="K36" s="708"/>
      <c r="L36" s="722" t="s">
        <v>363</v>
      </c>
      <c r="M36" s="723"/>
      <c r="N36" s="723"/>
      <c r="O36" s="784" t="s">
        <v>533</v>
      </c>
      <c r="P36" s="785"/>
      <c r="Q36" s="785"/>
      <c r="R36" s="785"/>
      <c r="S36" s="785"/>
      <c r="T36" s="786"/>
      <c r="U36" s="697">
        <v>0</v>
      </c>
      <c r="V36" s="697"/>
      <c r="W36" s="697"/>
      <c r="X36" s="698"/>
      <c r="Y36" s="699" t="s">
        <v>469</v>
      </c>
      <c r="Z36" s="700"/>
      <c r="AA36" s="700"/>
      <c r="AB36" s="701"/>
      <c r="AC36" s="724" t="str">
        <f>IF(H36="","",H36*U36)</f>
        <v/>
      </c>
      <c r="AD36" s="725"/>
      <c r="AE36" s="725"/>
      <c r="AF36" s="725"/>
      <c r="AG36" s="726"/>
      <c r="AH36" s="709" t="s">
        <v>453</v>
      </c>
      <c r="AI36" s="339"/>
      <c r="AJ36" s="710"/>
    </row>
    <row r="37" spans="2:36" ht="13.5" customHeight="1">
      <c r="B37" s="658"/>
      <c r="C37" s="659"/>
      <c r="D37" s="571"/>
      <c r="E37" s="572"/>
      <c r="F37" s="572"/>
      <c r="G37" s="573"/>
      <c r="H37" s="730"/>
      <c r="I37" s="707"/>
      <c r="J37" s="707"/>
      <c r="K37" s="708"/>
      <c r="L37" s="722"/>
      <c r="M37" s="723"/>
      <c r="N37" s="723"/>
      <c r="O37" s="787"/>
      <c r="P37" s="788"/>
      <c r="Q37" s="788"/>
      <c r="R37" s="788"/>
      <c r="S37" s="788"/>
      <c r="T37" s="789"/>
      <c r="U37" s="817"/>
      <c r="V37" s="817"/>
      <c r="W37" s="817"/>
      <c r="X37" s="823"/>
      <c r="Y37" s="702"/>
      <c r="Z37" s="703"/>
      <c r="AA37" s="703"/>
      <c r="AB37" s="704"/>
      <c r="AC37" s="724"/>
      <c r="AD37" s="725"/>
      <c r="AE37" s="725"/>
      <c r="AF37" s="725"/>
      <c r="AG37" s="726"/>
      <c r="AH37" s="720"/>
      <c r="AI37" s="376"/>
      <c r="AJ37" s="721"/>
    </row>
    <row r="38" spans="2:36" ht="13.5" customHeight="1">
      <c r="B38" s="658"/>
      <c r="C38" s="659"/>
      <c r="D38" s="546" t="s">
        <v>403</v>
      </c>
      <c r="E38" s="547"/>
      <c r="F38" s="547"/>
      <c r="G38" s="548"/>
      <c r="H38" s="730" t="str">
        <f>IF('（別紙１）原油換算シート【3年目報告用】'!H35="","",'（別紙１）原油換算シート【3年目報告用】'!H35)</f>
        <v/>
      </c>
      <c r="I38" s="707"/>
      <c r="J38" s="707"/>
      <c r="K38" s="708"/>
      <c r="L38" s="722" t="s">
        <v>365</v>
      </c>
      <c r="M38" s="723"/>
      <c r="N38" s="723"/>
      <c r="O38" s="784" t="s">
        <v>533</v>
      </c>
      <c r="P38" s="785"/>
      <c r="Q38" s="785"/>
      <c r="R38" s="785"/>
      <c r="S38" s="785"/>
      <c r="T38" s="786"/>
      <c r="U38" s="697">
        <f>IF('（別紙１）原油換算シート【3年目報告用】'!S36="","",'（別紙１）原油換算シート【3年目報告用】'!S36)</f>
        <v>5.3199999999999997E-2</v>
      </c>
      <c r="V38" s="697"/>
      <c r="W38" s="697"/>
      <c r="X38" s="698"/>
      <c r="Y38" s="699" t="s">
        <v>468</v>
      </c>
      <c r="Z38" s="700"/>
      <c r="AA38" s="700"/>
      <c r="AB38" s="883"/>
      <c r="AC38" s="724" t="str">
        <f>IF(H38="","",H38*U38)</f>
        <v/>
      </c>
      <c r="AD38" s="725"/>
      <c r="AE38" s="725"/>
      <c r="AF38" s="725"/>
      <c r="AG38" s="726"/>
      <c r="AH38" s="709" t="s">
        <v>453</v>
      </c>
      <c r="AI38" s="339"/>
      <c r="AJ38" s="710"/>
    </row>
    <row r="39" spans="2:36" ht="13.5" customHeight="1">
      <c r="B39" s="658"/>
      <c r="C39" s="659"/>
      <c r="D39" s="848" t="str">
        <f>IF('（別紙１）原油換算シート【3年目報告用】'!D36="","",'（別紙１）原油換算シート【3年目報告用】'!D36)</f>
        <v>（代替値）</v>
      </c>
      <c r="E39" s="849"/>
      <c r="F39" s="849"/>
      <c r="G39" s="850"/>
      <c r="H39" s="730"/>
      <c r="I39" s="707"/>
      <c r="J39" s="707"/>
      <c r="K39" s="708"/>
      <c r="L39" s="722"/>
      <c r="M39" s="723"/>
      <c r="N39" s="723"/>
      <c r="O39" s="787"/>
      <c r="P39" s="788"/>
      <c r="Q39" s="788"/>
      <c r="R39" s="788"/>
      <c r="S39" s="788"/>
      <c r="T39" s="789"/>
      <c r="U39" s="697"/>
      <c r="V39" s="697"/>
      <c r="W39" s="697"/>
      <c r="X39" s="698"/>
      <c r="Y39" s="702"/>
      <c r="Z39" s="703"/>
      <c r="AA39" s="703"/>
      <c r="AB39" s="884"/>
      <c r="AC39" s="724"/>
      <c r="AD39" s="725"/>
      <c r="AE39" s="725"/>
      <c r="AF39" s="725"/>
      <c r="AG39" s="726"/>
      <c r="AH39" s="720"/>
      <c r="AI39" s="376"/>
      <c r="AJ39" s="721"/>
    </row>
    <row r="40" spans="2:36" ht="13.5" customHeight="1">
      <c r="B40" s="658"/>
      <c r="C40" s="659"/>
      <c r="D40" s="955" t="s">
        <v>65</v>
      </c>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9" t="str">
        <f>IF(SUM(AC18:AG39)=0,"",ROUND(SUM(AC18:AG39),-INT(LOG(ABS(SUM(AC18:AG39))))-1+3))</f>
        <v/>
      </c>
      <c r="AD40" s="870"/>
      <c r="AE40" s="870"/>
      <c r="AF40" s="870"/>
      <c r="AG40" s="871"/>
      <c r="AH40" s="842" t="s">
        <v>462</v>
      </c>
      <c r="AI40" s="843"/>
      <c r="AJ40" s="844"/>
    </row>
    <row r="41" spans="2:36" ht="13.5" customHeight="1" thickBot="1">
      <c r="B41" s="658"/>
      <c r="C41" s="659"/>
      <c r="D41" s="862"/>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72"/>
      <c r="AD41" s="873"/>
      <c r="AE41" s="873"/>
      <c r="AF41" s="873"/>
      <c r="AG41" s="874"/>
      <c r="AH41" s="845"/>
      <c r="AI41" s="846"/>
      <c r="AJ41" s="847"/>
    </row>
    <row r="42" spans="2:36" ht="13.5" customHeight="1">
      <c r="B42" s="646" t="s">
        <v>63</v>
      </c>
      <c r="C42" s="647"/>
      <c r="D42" s="596" t="s">
        <v>235</v>
      </c>
      <c r="E42" s="596"/>
      <c r="F42" s="596"/>
      <c r="G42" s="596"/>
      <c r="H42" s="727" t="str">
        <f>IF('（別紙１）原油換算シート【3年目報告用】'!H37="","",'（別紙１）原油換算シート【3年目報告用】'!H37)</f>
        <v/>
      </c>
      <c r="I42" s="728"/>
      <c r="J42" s="728"/>
      <c r="K42" s="728"/>
      <c r="L42" s="860" t="s">
        <v>228</v>
      </c>
      <c r="M42" s="861"/>
      <c r="N42" s="861"/>
      <c r="O42" s="691">
        <f>'（別紙２）二酸化炭素排出量計算シート【計画用】'!O42</f>
        <v>33.4</v>
      </c>
      <c r="P42" s="692"/>
      <c r="Q42" s="692"/>
      <c r="R42" s="717" t="s">
        <v>375</v>
      </c>
      <c r="S42" s="718"/>
      <c r="T42" s="875"/>
      <c r="U42" s="966">
        <f>'（別紙２）二酸化炭素排出量計算シート【計画用】'!U42</f>
        <v>1.83E-2</v>
      </c>
      <c r="V42" s="967"/>
      <c r="W42" s="967"/>
      <c r="X42" s="968"/>
      <c r="Y42" s="717" t="s">
        <v>471</v>
      </c>
      <c r="Z42" s="718"/>
      <c r="AA42" s="718"/>
      <c r="AB42" s="875"/>
      <c r="AC42" s="806" t="str">
        <f>IF(H42="","",H42*O42*U42*44/12)</f>
        <v/>
      </c>
      <c r="AD42" s="807"/>
      <c r="AE42" s="807"/>
      <c r="AF42" s="807"/>
      <c r="AG42" s="807"/>
      <c r="AH42" s="717" t="s">
        <v>473</v>
      </c>
      <c r="AI42" s="718"/>
      <c r="AJ42" s="719"/>
    </row>
    <row r="43" spans="2:36" ht="13.5" customHeight="1">
      <c r="B43" s="648"/>
      <c r="C43" s="649"/>
      <c r="D43" s="556"/>
      <c r="E43" s="556"/>
      <c r="F43" s="556"/>
      <c r="G43" s="556"/>
      <c r="H43" s="730"/>
      <c r="I43" s="707"/>
      <c r="J43" s="707"/>
      <c r="K43" s="707"/>
      <c r="L43" s="722"/>
      <c r="M43" s="723"/>
      <c r="N43" s="723"/>
      <c r="O43" s="693"/>
      <c r="P43" s="694"/>
      <c r="Q43" s="694"/>
      <c r="R43" s="876"/>
      <c r="S43" s="877"/>
      <c r="T43" s="878"/>
      <c r="U43" s="969"/>
      <c r="V43" s="970"/>
      <c r="W43" s="970"/>
      <c r="X43" s="971"/>
      <c r="Y43" s="876"/>
      <c r="Z43" s="877"/>
      <c r="AA43" s="877"/>
      <c r="AB43" s="878"/>
      <c r="AC43" s="724"/>
      <c r="AD43" s="725"/>
      <c r="AE43" s="725"/>
      <c r="AF43" s="725"/>
      <c r="AG43" s="725"/>
      <c r="AH43" s="876"/>
      <c r="AI43" s="877"/>
      <c r="AJ43" s="882"/>
    </row>
    <row r="44" spans="2:36">
      <c r="B44" s="648"/>
      <c r="C44" s="649"/>
      <c r="D44" s="556"/>
      <c r="E44" s="556"/>
      <c r="F44" s="556"/>
      <c r="G44" s="556"/>
      <c r="H44" s="730"/>
      <c r="I44" s="707"/>
      <c r="J44" s="707"/>
      <c r="K44" s="707"/>
      <c r="L44" s="722"/>
      <c r="M44" s="723"/>
      <c r="N44" s="723"/>
      <c r="O44" s="695"/>
      <c r="P44" s="696"/>
      <c r="Q44" s="696"/>
      <c r="R44" s="720"/>
      <c r="S44" s="376"/>
      <c r="T44" s="377"/>
      <c r="U44" s="963" t="s">
        <v>412</v>
      </c>
      <c r="V44" s="964"/>
      <c r="W44" s="964"/>
      <c r="X44" s="965"/>
      <c r="Y44" s="720"/>
      <c r="Z44" s="376"/>
      <c r="AA44" s="376"/>
      <c r="AB44" s="377"/>
      <c r="AC44" s="724"/>
      <c r="AD44" s="725"/>
      <c r="AE44" s="725"/>
      <c r="AF44" s="725"/>
      <c r="AG44" s="725"/>
      <c r="AH44" s="720"/>
      <c r="AI44" s="376"/>
      <c r="AJ44" s="721"/>
    </row>
    <row r="45" spans="2:36" ht="13.5" customHeight="1">
      <c r="B45" s="648"/>
      <c r="C45" s="649"/>
      <c r="D45" s="556" t="s">
        <v>61</v>
      </c>
      <c r="E45" s="556"/>
      <c r="F45" s="556"/>
      <c r="G45" s="556"/>
      <c r="H45" s="191" t="str">
        <f>IF('（別紙１）原油換算シート【3年目報告用】'!H40="","",'（別紙１）原油換算シート【3年目報告用】'!H40)</f>
        <v/>
      </c>
      <c r="I45" s="146"/>
      <c r="J45" s="146"/>
      <c r="K45" s="855"/>
      <c r="L45" s="722" t="s">
        <v>228</v>
      </c>
      <c r="M45" s="723"/>
      <c r="N45" s="723"/>
      <c r="O45" s="975">
        <f>'（別紙２）二酸化炭素排出量計算シート【計画用】'!O45</f>
        <v>38</v>
      </c>
      <c r="P45" s="976"/>
      <c r="Q45" s="976"/>
      <c r="R45" s="699" t="s">
        <v>375</v>
      </c>
      <c r="S45" s="700"/>
      <c r="T45" s="701"/>
      <c r="U45" s="972">
        <f>'（別紙２）二酸化炭素排出量計算シート【計画用】'!U45</f>
        <v>1.8700000000000001E-2</v>
      </c>
      <c r="V45" s="973"/>
      <c r="W45" s="973"/>
      <c r="X45" s="974"/>
      <c r="Y45" s="699" t="s">
        <v>468</v>
      </c>
      <c r="Z45" s="700"/>
      <c r="AA45" s="700"/>
      <c r="AB45" s="883"/>
      <c r="AC45" s="724" t="str">
        <f>IF(H45="","",H45*O45*U45*44/12)</f>
        <v/>
      </c>
      <c r="AD45" s="725"/>
      <c r="AE45" s="725"/>
      <c r="AF45" s="725"/>
      <c r="AG45" s="725"/>
      <c r="AH45" s="709" t="s">
        <v>472</v>
      </c>
      <c r="AI45" s="339"/>
      <c r="AJ45" s="710"/>
    </row>
    <row r="46" spans="2:36" ht="13.5" customHeight="1">
      <c r="B46" s="648"/>
      <c r="C46" s="649"/>
      <c r="D46" s="556"/>
      <c r="E46" s="556"/>
      <c r="F46" s="556"/>
      <c r="G46" s="556"/>
      <c r="H46" s="856"/>
      <c r="I46" s="857"/>
      <c r="J46" s="857"/>
      <c r="K46" s="858"/>
      <c r="L46" s="722"/>
      <c r="M46" s="723"/>
      <c r="N46" s="723"/>
      <c r="O46" s="695"/>
      <c r="P46" s="696"/>
      <c r="Q46" s="696"/>
      <c r="R46" s="702"/>
      <c r="S46" s="703"/>
      <c r="T46" s="704"/>
      <c r="U46" s="963" t="s">
        <v>412</v>
      </c>
      <c r="V46" s="964"/>
      <c r="W46" s="964"/>
      <c r="X46" s="965"/>
      <c r="Y46" s="702"/>
      <c r="Z46" s="703"/>
      <c r="AA46" s="703"/>
      <c r="AB46" s="884"/>
      <c r="AC46" s="724"/>
      <c r="AD46" s="725"/>
      <c r="AE46" s="725"/>
      <c r="AF46" s="725"/>
      <c r="AG46" s="725"/>
      <c r="AH46" s="720"/>
      <c r="AI46" s="376"/>
      <c r="AJ46" s="721"/>
    </row>
    <row r="47" spans="2:36" ht="13.5" customHeight="1">
      <c r="B47" s="648"/>
      <c r="C47" s="649"/>
      <c r="D47" s="566" t="s">
        <v>62</v>
      </c>
      <c r="E47" s="566"/>
      <c r="F47" s="566"/>
      <c r="G47" s="566"/>
      <c r="H47" s="191" t="str">
        <f>IF('（別紙１）原油換算シート【3年目報告用】'!H42="","",'（別紙１）原油換算シート【3年目報告用】'!H42)</f>
        <v/>
      </c>
      <c r="I47" s="146"/>
      <c r="J47" s="146"/>
      <c r="K47" s="855"/>
      <c r="L47" s="722" t="s">
        <v>344</v>
      </c>
      <c r="M47" s="723"/>
      <c r="N47" s="723"/>
      <c r="O47" s="975">
        <f>'（別紙２）二酸化炭素排出量計算シート【計画用】'!O47</f>
        <v>38.4</v>
      </c>
      <c r="P47" s="976"/>
      <c r="Q47" s="976"/>
      <c r="R47" s="699" t="s">
        <v>384</v>
      </c>
      <c r="S47" s="700"/>
      <c r="T47" s="701"/>
      <c r="U47" s="972">
        <f>'（別紙２）二酸化炭素排出量計算シート【計画用】'!U47</f>
        <v>1.3899999999999999E-2</v>
      </c>
      <c r="V47" s="973"/>
      <c r="W47" s="973"/>
      <c r="X47" s="974"/>
      <c r="Y47" s="699" t="s">
        <v>468</v>
      </c>
      <c r="Z47" s="700"/>
      <c r="AA47" s="700"/>
      <c r="AB47" s="883"/>
      <c r="AC47" s="724" t="str">
        <f>IF(H47="","",H47*O47*U47*44/12)</f>
        <v/>
      </c>
      <c r="AD47" s="725"/>
      <c r="AE47" s="725"/>
      <c r="AF47" s="725"/>
      <c r="AG47" s="725"/>
      <c r="AH47" s="709" t="s">
        <v>472</v>
      </c>
      <c r="AI47" s="339"/>
      <c r="AJ47" s="710"/>
    </row>
    <row r="48" spans="2:36" ht="13.5" customHeight="1">
      <c r="B48" s="648"/>
      <c r="C48" s="649"/>
      <c r="D48" s="566"/>
      <c r="E48" s="566"/>
      <c r="F48" s="566"/>
      <c r="G48" s="566"/>
      <c r="H48" s="856"/>
      <c r="I48" s="857"/>
      <c r="J48" s="857"/>
      <c r="K48" s="858"/>
      <c r="L48" s="722"/>
      <c r="M48" s="723"/>
      <c r="N48" s="723"/>
      <c r="O48" s="695"/>
      <c r="P48" s="696"/>
      <c r="Q48" s="696"/>
      <c r="R48" s="702"/>
      <c r="S48" s="703"/>
      <c r="T48" s="704"/>
      <c r="U48" s="963" t="s">
        <v>412</v>
      </c>
      <c r="V48" s="964"/>
      <c r="W48" s="964"/>
      <c r="X48" s="965"/>
      <c r="Y48" s="702"/>
      <c r="Z48" s="703"/>
      <c r="AA48" s="703"/>
      <c r="AB48" s="884"/>
      <c r="AC48" s="724"/>
      <c r="AD48" s="725"/>
      <c r="AE48" s="725"/>
      <c r="AF48" s="725"/>
      <c r="AG48" s="725"/>
      <c r="AH48" s="720"/>
      <c r="AI48" s="376"/>
      <c r="AJ48" s="721"/>
    </row>
    <row r="49" spans="1:36" ht="13.5" customHeight="1">
      <c r="B49" s="648"/>
      <c r="C49" s="649"/>
      <c r="D49" s="566" t="s">
        <v>378</v>
      </c>
      <c r="E49" s="566"/>
      <c r="F49" s="566"/>
      <c r="G49" s="566"/>
      <c r="H49" s="191" t="str">
        <f>IF('（別紙１）原油換算シート【3年目報告用】'!H44="","",'（別紙１）原油換算シート【3年目報告用】'!H44)</f>
        <v/>
      </c>
      <c r="I49" s="146"/>
      <c r="J49" s="146"/>
      <c r="K49" s="855"/>
      <c r="L49" s="722" t="s">
        <v>229</v>
      </c>
      <c r="M49" s="723"/>
      <c r="N49" s="723"/>
      <c r="O49" s="975">
        <f>'（別紙２）二酸化炭素排出量計算シート【計画用】'!O49</f>
        <v>50.1</v>
      </c>
      <c r="P49" s="976"/>
      <c r="Q49" s="976"/>
      <c r="R49" s="699" t="s">
        <v>377</v>
      </c>
      <c r="S49" s="700"/>
      <c r="T49" s="701"/>
      <c r="U49" s="972">
        <f>'（別紙２）二酸化炭素排出量計算シート【計画用】'!U49</f>
        <v>1.61E-2</v>
      </c>
      <c r="V49" s="973"/>
      <c r="W49" s="973"/>
      <c r="X49" s="974"/>
      <c r="Y49" s="699" t="s">
        <v>468</v>
      </c>
      <c r="Z49" s="700"/>
      <c r="AA49" s="700"/>
      <c r="AB49" s="701"/>
      <c r="AC49" s="724" t="str">
        <f>IF(H49="","",H49*O49*U49*44/12)</f>
        <v/>
      </c>
      <c r="AD49" s="725"/>
      <c r="AE49" s="725"/>
      <c r="AF49" s="725"/>
      <c r="AG49" s="725"/>
      <c r="AH49" s="709" t="s">
        <v>472</v>
      </c>
      <c r="AI49" s="339"/>
      <c r="AJ49" s="710"/>
    </row>
    <row r="50" spans="1:36" ht="13.5" customHeight="1">
      <c r="B50" s="648"/>
      <c r="C50" s="649"/>
      <c r="D50" s="567"/>
      <c r="E50" s="567"/>
      <c r="F50" s="567"/>
      <c r="G50" s="567"/>
      <c r="H50" s="856"/>
      <c r="I50" s="857"/>
      <c r="J50" s="857"/>
      <c r="K50" s="858"/>
      <c r="L50" s="962"/>
      <c r="M50" s="323"/>
      <c r="N50" s="323"/>
      <c r="O50" s="695"/>
      <c r="P50" s="696"/>
      <c r="Q50" s="696"/>
      <c r="R50" s="702"/>
      <c r="S50" s="703"/>
      <c r="T50" s="704"/>
      <c r="U50" s="963" t="s">
        <v>412</v>
      </c>
      <c r="V50" s="964"/>
      <c r="W50" s="964"/>
      <c r="X50" s="965"/>
      <c r="Y50" s="702"/>
      <c r="Z50" s="703"/>
      <c r="AA50" s="703"/>
      <c r="AB50" s="704"/>
      <c r="AC50" s="724"/>
      <c r="AD50" s="725"/>
      <c r="AE50" s="725"/>
      <c r="AF50" s="725"/>
      <c r="AG50" s="725"/>
      <c r="AH50" s="720"/>
      <c r="AI50" s="376"/>
      <c r="AJ50" s="721"/>
    </row>
    <row r="51" spans="1:36" ht="13.5" customHeight="1">
      <c r="B51" s="648"/>
      <c r="C51" s="649"/>
      <c r="D51" s="955" t="s">
        <v>65</v>
      </c>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9" t="str">
        <f>IF(SUM(AC42:AG50)=0,"",ROUND(SUM(AC42:AG50),-INT(LOG(ABS(SUM(AC42:AG50))))-1+3))</f>
        <v/>
      </c>
      <c r="AD51" s="870"/>
      <c r="AE51" s="870"/>
      <c r="AF51" s="870"/>
      <c r="AG51" s="871"/>
      <c r="AH51" s="842" t="s">
        <v>474</v>
      </c>
      <c r="AI51" s="843"/>
      <c r="AJ51" s="844"/>
    </row>
    <row r="52" spans="1:36" ht="13.5" customHeight="1" thickBot="1">
      <c r="B52" s="648"/>
      <c r="C52" s="649"/>
      <c r="D52" s="862"/>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72"/>
      <c r="AD52" s="873"/>
      <c r="AE52" s="873"/>
      <c r="AF52" s="873"/>
      <c r="AG52" s="874"/>
      <c r="AH52" s="845"/>
      <c r="AI52" s="846"/>
      <c r="AJ52" s="847"/>
    </row>
    <row r="53" spans="1:36" ht="13.5" customHeight="1">
      <c r="B53" s="639" t="s">
        <v>66</v>
      </c>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0"/>
      <c r="AA53" s="640"/>
      <c r="AB53" s="640"/>
      <c r="AC53" s="956" t="str">
        <f>IF(SUM(AC18:AG39,AC42:AG50)=0,"",ROUND(SUM(AC18:AG39,AC42:AG50),-INT(LOG(ABS(SUM(AC18:AG39,AC42:AG50))))-1+3))</f>
        <v/>
      </c>
      <c r="AD53" s="957"/>
      <c r="AE53" s="957"/>
      <c r="AF53" s="957"/>
      <c r="AG53" s="958"/>
      <c r="AH53" s="764" t="s">
        <v>475</v>
      </c>
      <c r="AI53" s="765"/>
      <c r="AJ53" s="766"/>
    </row>
    <row r="54" spans="1:36" ht="13.5" customHeight="1" thickBot="1">
      <c r="B54" s="641"/>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959"/>
      <c r="AD54" s="960"/>
      <c r="AE54" s="960"/>
      <c r="AF54" s="960"/>
      <c r="AG54" s="961"/>
      <c r="AH54" s="767"/>
      <c r="AI54" s="768"/>
      <c r="AJ54" s="769"/>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93" t="s">
        <v>272</v>
      </c>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row>
    <row r="57" spans="1:36" ht="13.5" customHeight="1">
      <c r="A57" s="6"/>
      <c r="C57" s="1">
        <v>2</v>
      </c>
      <c r="D57" s="104" t="s">
        <v>222</v>
      </c>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row>
    <row r="66" spans="1:36" ht="13.5" customHeight="1">
      <c r="X66" s="13"/>
      <c r="Y66" s="13"/>
      <c r="Z66" s="13"/>
      <c r="AA66" s="13"/>
      <c r="AB66" s="14"/>
      <c r="AC66" s="14"/>
    </row>
    <row r="67" spans="1:36" ht="13.5" customHeight="1">
      <c r="X67" s="13"/>
      <c r="Y67" s="13"/>
      <c r="Z67" s="13"/>
      <c r="AA67" s="13"/>
      <c r="AB67" s="14"/>
      <c r="AC67" s="14"/>
    </row>
    <row r="68" spans="1:36" ht="13.5" customHeight="1">
      <c r="B68" s="104" t="s">
        <v>466</v>
      </c>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3"/>
      <c r="AB68" s="14"/>
      <c r="AC68" s="14"/>
    </row>
    <row r="69" spans="1:36" ht="13.5" customHeight="1">
      <c r="A69" s="15"/>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6"/>
      <c r="AB69" s="17"/>
      <c r="AC69" s="17"/>
    </row>
    <row r="70" spans="1:36" ht="13.5" customHeight="1">
      <c r="B70" s="104" t="s">
        <v>224</v>
      </c>
      <c r="C70" s="104"/>
      <c r="D70" s="104"/>
      <c r="E70" s="104"/>
      <c r="F70" s="104"/>
      <c r="G70"/>
      <c r="H70"/>
      <c r="J70"/>
      <c r="O70"/>
      <c r="P70"/>
      <c r="R70"/>
      <c r="S70"/>
      <c r="U70"/>
      <c r="V70"/>
      <c r="Z70" s="7"/>
      <c r="AA70" s="7"/>
      <c r="AB70" s="7"/>
      <c r="AC70" s="7"/>
      <c r="AD70"/>
    </row>
    <row r="71" spans="1:36" ht="13.5" customHeight="1" thickBot="1">
      <c r="B71" s="509"/>
      <c r="C71" s="509"/>
      <c r="D71" s="514">
        <f>IF(計画提出書!N47="","",計画提出書!N47+2)</f>
        <v>2028</v>
      </c>
      <c r="E71" s="514"/>
      <c r="F71" s="18" t="s">
        <v>4</v>
      </c>
      <c r="G71" s="514">
        <f>IF(計画提出書!N47="","",4)</f>
        <v>4</v>
      </c>
      <c r="H71" s="514"/>
      <c r="I71" s="18" t="s">
        <v>5</v>
      </c>
      <c r="J71" s="514">
        <f>IF(計画提出書!N47="","",1)</f>
        <v>1</v>
      </c>
      <c r="K71" s="514"/>
      <c r="L71" s="18" t="s">
        <v>6</v>
      </c>
      <c r="M71" s="18" t="s">
        <v>39</v>
      </c>
      <c r="N71" s="509"/>
      <c r="O71" s="509"/>
      <c r="P71" s="514">
        <f>IF(計画提出書!N47="","",計画提出書!N47+3)</f>
        <v>2029</v>
      </c>
      <c r="Q71" s="514"/>
      <c r="R71" s="18" t="s">
        <v>4</v>
      </c>
      <c r="S71" s="514">
        <f>IF(計画提出書!N47="","",3)</f>
        <v>3</v>
      </c>
      <c r="T71" s="514"/>
      <c r="U71" s="18" t="s">
        <v>5</v>
      </c>
      <c r="V71" s="514">
        <f>IF(計画提出書!N47="","",31)</f>
        <v>31</v>
      </c>
      <c r="W71" s="514"/>
      <c r="X71" s="18" t="s">
        <v>6</v>
      </c>
    </row>
    <row r="72" spans="1:36" ht="13.5" customHeight="1">
      <c r="A72" s="6"/>
      <c r="B72" s="1239" t="s">
        <v>238</v>
      </c>
      <c r="C72" s="1240"/>
      <c r="D72" s="1240"/>
      <c r="E72" s="1240"/>
      <c r="F72" s="1240"/>
      <c r="G72" s="1240"/>
      <c r="H72" s="1240"/>
      <c r="I72" s="1241"/>
      <c r="J72" s="1245" t="str">
        <f>IF(D14="","",D14&amp;"年度の排出量")</f>
        <v>2028年度の排出量</v>
      </c>
      <c r="K72" s="1246"/>
      <c r="L72" s="1246"/>
      <c r="M72" s="1246"/>
      <c r="N72" s="1246"/>
      <c r="O72" s="1246"/>
      <c r="P72" s="1246"/>
      <c r="Q72" s="1246"/>
      <c r="R72" s="1246"/>
      <c r="S72" s="1249" t="s">
        <v>390</v>
      </c>
      <c r="T72" s="1250"/>
      <c r="U72" s="1250"/>
      <c r="V72" s="1250"/>
      <c r="W72" s="1250"/>
      <c r="X72" s="1250"/>
      <c r="Y72" s="1250"/>
      <c r="Z72" s="1251"/>
      <c r="AA72" s="1227" t="s">
        <v>96</v>
      </c>
      <c r="AB72" s="1228"/>
      <c r="AC72" s="1228"/>
      <c r="AD72" s="1228"/>
      <c r="AE72" s="1228"/>
      <c r="AF72" s="1228"/>
      <c r="AG72" s="1228"/>
      <c r="AH72" s="1228"/>
      <c r="AI72" s="1228"/>
      <c r="AJ72" s="1229"/>
    </row>
    <row r="73" spans="1:36" ht="13.5" customHeight="1">
      <c r="A73" s="6"/>
      <c r="B73" s="1242"/>
      <c r="C73" s="188"/>
      <c r="D73" s="188"/>
      <c r="E73" s="188"/>
      <c r="F73" s="188"/>
      <c r="G73" s="188"/>
      <c r="H73" s="188"/>
      <c r="I73" s="423"/>
      <c r="J73" s="1247"/>
      <c r="K73" s="1248"/>
      <c r="L73" s="1248"/>
      <c r="M73" s="1248"/>
      <c r="N73" s="1248"/>
      <c r="O73" s="1248"/>
      <c r="P73" s="1248"/>
      <c r="Q73" s="1248"/>
      <c r="R73" s="1248"/>
      <c r="S73" s="1252"/>
      <c r="T73" s="1253"/>
      <c r="U73" s="1253"/>
      <c r="V73" s="1253"/>
      <c r="W73" s="1253"/>
      <c r="X73" s="1253"/>
      <c r="Y73" s="1253"/>
      <c r="Z73" s="1254"/>
      <c r="AA73" s="1230"/>
      <c r="AB73" s="1231"/>
      <c r="AC73" s="1231"/>
      <c r="AD73" s="1231"/>
      <c r="AE73" s="1231"/>
      <c r="AF73" s="1231"/>
      <c r="AG73" s="1231"/>
      <c r="AH73" s="1231"/>
      <c r="AI73" s="1231"/>
      <c r="AJ73" s="1232"/>
    </row>
    <row r="74" spans="1:36" ht="13.5" customHeight="1" thickBot="1">
      <c r="A74" s="6"/>
      <c r="B74" s="1243"/>
      <c r="C74" s="923"/>
      <c r="D74" s="923"/>
      <c r="E74" s="923"/>
      <c r="F74" s="923"/>
      <c r="G74" s="923"/>
      <c r="H74" s="923"/>
      <c r="I74" s="1244"/>
      <c r="J74" s="1233" t="s">
        <v>243</v>
      </c>
      <c r="K74" s="1234"/>
      <c r="L74" s="1234"/>
      <c r="M74" s="1234"/>
      <c r="N74" s="1234"/>
      <c r="O74" s="1234"/>
      <c r="P74" s="1234"/>
      <c r="Q74" s="1234"/>
      <c r="R74" s="1235"/>
      <c r="S74" s="534" t="s">
        <v>244</v>
      </c>
      <c r="T74" s="535"/>
      <c r="U74" s="535"/>
      <c r="V74" s="535"/>
      <c r="W74" s="535"/>
      <c r="X74" s="535"/>
      <c r="Y74" s="535"/>
      <c r="Z74" s="1236"/>
      <c r="AA74" s="1237" t="s">
        <v>247</v>
      </c>
      <c r="AB74" s="1234"/>
      <c r="AC74" s="1234"/>
      <c r="AD74" s="1234"/>
      <c r="AE74" s="1234"/>
      <c r="AF74" s="1234"/>
      <c r="AG74" s="1234"/>
      <c r="AH74" s="1234"/>
      <c r="AI74" s="1234"/>
      <c r="AJ74" s="1238"/>
    </row>
    <row r="75" spans="1:36" ht="13.5" customHeight="1">
      <c r="B75" s="1255" t="s">
        <v>74</v>
      </c>
      <c r="C75" s="1256"/>
      <c r="D75" s="1256"/>
      <c r="E75" s="1256"/>
      <c r="F75" s="1256"/>
      <c r="G75" s="1256"/>
      <c r="H75" s="1256"/>
      <c r="I75" s="1257"/>
      <c r="J75" s="899"/>
      <c r="K75" s="900"/>
      <c r="L75" s="900"/>
      <c r="M75" s="900"/>
      <c r="N75" s="900"/>
      <c r="O75" s="900"/>
      <c r="P75" s="901"/>
      <c r="Q75" s="902" t="s">
        <v>232</v>
      </c>
      <c r="R75" s="903"/>
      <c r="S75" s="604">
        <f>'（別紙２）二酸化炭素排出量計算シート【計画用】'!S75</f>
        <v>1</v>
      </c>
      <c r="T75" s="600"/>
      <c r="U75" s="600"/>
      <c r="V75" s="600"/>
      <c r="W75" s="600"/>
      <c r="X75" s="600"/>
      <c r="Y75" s="600"/>
      <c r="Z75" s="600"/>
      <c r="AA75" s="761" t="str">
        <f>IF(SUM(J75)=0,"",ROUND(J75*S75,-INT(LOG(ABS(J75*S75)))-1+3))</f>
        <v/>
      </c>
      <c r="AB75" s="762"/>
      <c r="AC75" s="762"/>
      <c r="AD75" s="762"/>
      <c r="AE75" s="762"/>
      <c r="AF75" s="762"/>
      <c r="AG75" s="763"/>
      <c r="AH75" s="1221" t="s">
        <v>462</v>
      </c>
      <c r="AI75" s="1222"/>
      <c r="AJ75" s="1223"/>
    </row>
    <row r="76" spans="1:36" ht="13.5" customHeight="1" thickBot="1">
      <c r="B76" s="1258"/>
      <c r="C76" s="1259"/>
      <c r="D76" s="1259"/>
      <c r="E76" s="1259"/>
      <c r="F76" s="1259"/>
      <c r="G76" s="1259"/>
      <c r="H76" s="1259"/>
      <c r="I76" s="1260"/>
      <c r="J76" s="404"/>
      <c r="K76" s="136"/>
      <c r="L76" s="136"/>
      <c r="M76" s="136"/>
      <c r="N76" s="136"/>
      <c r="O76" s="136"/>
      <c r="P76" s="705"/>
      <c r="Q76" s="953"/>
      <c r="R76" s="954"/>
      <c r="S76" s="106"/>
      <c r="T76" s="107"/>
      <c r="U76" s="107"/>
      <c r="V76" s="107"/>
      <c r="W76" s="107"/>
      <c r="X76" s="107"/>
      <c r="Y76" s="107"/>
      <c r="Z76" s="107"/>
      <c r="AA76" s="714"/>
      <c r="AB76" s="715"/>
      <c r="AC76" s="715"/>
      <c r="AD76" s="715"/>
      <c r="AE76" s="715"/>
      <c r="AF76" s="715"/>
      <c r="AG76" s="716"/>
      <c r="AH76" s="915"/>
      <c r="AI76" s="916"/>
      <c r="AJ76" s="917"/>
    </row>
    <row r="77" spans="1:36" ht="13.5" customHeight="1">
      <c r="B77" s="1255" t="s">
        <v>73</v>
      </c>
      <c r="C77" s="1256"/>
      <c r="D77" s="1256"/>
      <c r="E77" s="1256"/>
      <c r="F77" s="1256"/>
      <c r="G77" s="1256"/>
      <c r="H77" s="1256"/>
      <c r="I77" s="1257"/>
      <c r="J77" s="899"/>
      <c r="K77" s="900"/>
      <c r="L77" s="900"/>
      <c r="M77" s="900"/>
      <c r="N77" s="900"/>
      <c r="O77" s="900"/>
      <c r="P77" s="901"/>
      <c r="Q77" s="902" t="s">
        <v>232</v>
      </c>
      <c r="R77" s="903"/>
      <c r="S77" s="604">
        <f>'（別紙２）二酸化炭素排出量計算シート【計画用】'!S77</f>
        <v>28</v>
      </c>
      <c r="T77" s="600"/>
      <c r="U77" s="600"/>
      <c r="V77" s="600"/>
      <c r="W77" s="600"/>
      <c r="X77" s="600"/>
      <c r="Y77" s="600"/>
      <c r="Z77" s="600"/>
      <c r="AA77" s="761" t="str">
        <f>IF(SUM(J77)=0,"",ROUND(J77*S77,-INT(LOG(ABS(J77*S77)))-1+3))</f>
        <v/>
      </c>
      <c r="AB77" s="762"/>
      <c r="AC77" s="762"/>
      <c r="AD77" s="762"/>
      <c r="AE77" s="762"/>
      <c r="AF77" s="762"/>
      <c r="AG77" s="763"/>
      <c r="AH77" s="1221" t="s">
        <v>462</v>
      </c>
      <c r="AI77" s="1222"/>
      <c r="AJ77" s="1223"/>
    </row>
    <row r="78" spans="1:36" ht="13.5" customHeight="1" thickBot="1">
      <c r="B78" s="1218"/>
      <c r="C78" s="1219"/>
      <c r="D78" s="1219"/>
      <c r="E78" s="1219"/>
      <c r="F78" s="1219"/>
      <c r="G78" s="1219"/>
      <c r="H78" s="1219"/>
      <c r="I78" s="1220"/>
      <c r="J78" s="753"/>
      <c r="K78" s="754"/>
      <c r="L78" s="754"/>
      <c r="M78" s="754"/>
      <c r="N78" s="754"/>
      <c r="O78" s="754"/>
      <c r="P78" s="755"/>
      <c r="Q78" s="904"/>
      <c r="R78" s="905"/>
      <c r="S78" s="106"/>
      <c r="T78" s="107"/>
      <c r="U78" s="107"/>
      <c r="V78" s="107"/>
      <c r="W78" s="107"/>
      <c r="X78" s="107"/>
      <c r="Y78" s="107"/>
      <c r="Z78" s="107"/>
      <c r="AA78" s="714"/>
      <c r="AB78" s="715"/>
      <c r="AC78" s="715"/>
      <c r="AD78" s="715"/>
      <c r="AE78" s="715"/>
      <c r="AF78" s="715"/>
      <c r="AG78" s="716"/>
      <c r="AH78" s="915"/>
      <c r="AI78" s="916"/>
      <c r="AJ78" s="917"/>
    </row>
    <row r="79" spans="1:36" ht="13.5" customHeight="1">
      <c r="B79" s="1255" t="s">
        <v>75</v>
      </c>
      <c r="C79" s="1256"/>
      <c r="D79" s="1256"/>
      <c r="E79" s="1256"/>
      <c r="F79" s="1256"/>
      <c r="G79" s="1256"/>
      <c r="H79" s="1256"/>
      <c r="I79" s="1257"/>
      <c r="J79" s="899"/>
      <c r="K79" s="900"/>
      <c r="L79" s="900"/>
      <c r="M79" s="900"/>
      <c r="N79" s="900"/>
      <c r="O79" s="900"/>
      <c r="P79" s="901"/>
      <c r="Q79" s="902" t="s">
        <v>232</v>
      </c>
      <c r="R79" s="903"/>
      <c r="S79" s="604">
        <f>'（別紙２）二酸化炭素排出量計算シート【計画用】'!S79</f>
        <v>265</v>
      </c>
      <c r="T79" s="600"/>
      <c r="U79" s="600"/>
      <c r="V79" s="600"/>
      <c r="W79" s="600"/>
      <c r="X79" s="600"/>
      <c r="Y79" s="600"/>
      <c r="Z79" s="609"/>
      <c r="AA79" s="761" t="str">
        <f>IF(SUM(J79)=0,"",ROUND(J79*S79,-INT(LOG(ABS(J79*S79)))-1+3))</f>
        <v/>
      </c>
      <c r="AB79" s="762"/>
      <c r="AC79" s="762"/>
      <c r="AD79" s="762"/>
      <c r="AE79" s="762"/>
      <c r="AF79" s="762"/>
      <c r="AG79" s="763"/>
      <c r="AH79" s="1221" t="s">
        <v>462</v>
      </c>
      <c r="AI79" s="1222"/>
      <c r="AJ79" s="1223"/>
    </row>
    <row r="80" spans="1:36" ht="13.5" customHeight="1" thickBot="1">
      <c r="B80" s="1218"/>
      <c r="C80" s="1219"/>
      <c r="D80" s="1219"/>
      <c r="E80" s="1219"/>
      <c r="F80" s="1219"/>
      <c r="G80" s="1219"/>
      <c r="H80" s="1219"/>
      <c r="I80" s="1220"/>
      <c r="J80" s="753"/>
      <c r="K80" s="754"/>
      <c r="L80" s="754"/>
      <c r="M80" s="754"/>
      <c r="N80" s="754"/>
      <c r="O80" s="754"/>
      <c r="P80" s="755"/>
      <c r="Q80" s="904"/>
      <c r="R80" s="905"/>
      <c r="S80" s="759"/>
      <c r="T80" s="760"/>
      <c r="U80" s="760"/>
      <c r="V80" s="760"/>
      <c r="W80" s="760"/>
      <c r="X80" s="760"/>
      <c r="Y80" s="760"/>
      <c r="Z80" s="1261"/>
      <c r="AA80" s="714"/>
      <c r="AB80" s="715"/>
      <c r="AC80" s="715"/>
      <c r="AD80" s="715"/>
      <c r="AE80" s="715"/>
      <c r="AF80" s="715"/>
      <c r="AG80" s="716"/>
      <c r="AH80" s="915"/>
      <c r="AI80" s="916"/>
      <c r="AJ80" s="917"/>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104" t="s">
        <v>224</v>
      </c>
      <c r="C82" s="104"/>
      <c r="D82" s="104"/>
      <c r="E82" s="104"/>
      <c r="F82" s="104"/>
      <c r="G82"/>
      <c r="H82"/>
      <c r="J82"/>
      <c r="O82"/>
      <c r="P82"/>
      <c r="R82"/>
      <c r="S82"/>
      <c r="U82"/>
      <c r="V82"/>
      <c r="Y82" s="8"/>
      <c r="Z82" s="8"/>
      <c r="AA82" s="22"/>
      <c r="AB82" s="22"/>
      <c r="AC82" s="22"/>
      <c r="AD82" s="22"/>
      <c r="AE82" s="22"/>
      <c r="AF82" s="22"/>
      <c r="AG82" s="22"/>
      <c r="AH82" s="12"/>
      <c r="AI82" s="12"/>
      <c r="AJ82" s="12"/>
    </row>
    <row r="83" spans="2:36" ht="13.5" customHeight="1" thickBot="1">
      <c r="B83" s="509"/>
      <c r="C83" s="509"/>
      <c r="D83" s="514">
        <f>IF(計画提出書!N47="","",計画提出書!N47+2)</f>
        <v>2028</v>
      </c>
      <c r="E83" s="514"/>
      <c r="F83" s="18" t="s">
        <v>4</v>
      </c>
      <c r="G83" s="514">
        <f>IF(計画提出書!N47="","",1)</f>
        <v>1</v>
      </c>
      <c r="H83" s="514"/>
      <c r="I83" s="18" t="s">
        <v>5</v>
      </c>
      <c r="J83" s="514">
        <f>IF(計画提出書!N47="","",1)</f>
        <v>1</v>
      </c>
      <c r="K83" s="514"/>
      <c r="L83" s="18" t="s">
        <v>6</v>
      </c>
      <c r="M83" s="18" t="s">
        <v>39</v>
      </c>
      <c r="N83" s="509"/>
      <c r="O83" s="509"/>
      <c r="P83" s="514">
        <f>IF(計画提出書!N47="","",計画提出書!N47+2)</f>
        <v>2028</v>
      </c>
      <c r="Q83" s="514"/>
      <c r="R83" s="18" t="s">
        <v>4</v>
      </c>
      <c r="S83" s="514">
        <f>IF(計画提出書!N47="","",12)</f>
        <v>12</v>
      </c>
      <c r="T83" s="514"/>
      <c r="U83" s="18" t="s">
        <v>5</v>
      </c>
      <c r="V83" s="514">
        <f>IF(計画提出書!N47="","",31)</f>
        <v>31</v>
      </c>
      <c r="W83" s="514"/>
      <c r="X83" s="18" t="s">
        <v>6</v>
      </c>
      <c r="Y83" s="8"/>
      <c r="Z83" s="8"/>
      <c r="AA83" s="22"/>
      <c r="AB83" s="22"/>
      <c r="AC83" s="22"/>
      <c r="AD83" s="22"/>
      <c r="AE83" s="22"/>
      <c r="AF83" s="22"/>
      <c r="AG83" s="22"/>
      <c r="AH83" s="12"/>
      <c r="AI83" s="12"/>
      <c r="AJ83" s="12"/>
    </row>
    <row r="84" spans="2:36" ht="13.5" customHeight="1">
      <c r="B84" s="1239" t="s">
        <v>238</v>
      </c>
      <c r="C84" s="1240"/>
      <c r="D84" s="1240"/>
      <c r="E84" s="1240"/>
      <c r="F84" s="1240"/>
      <c r="G84" s="1240"/>
      <c r="H84" s="1240"/>
      <c r="I84" s="1241"/>
      <c r="J84" s="1245" t="str">
        <f>IF(D14="","",D14&amp;"年の排出量")</f>
        <v>2028年の排出量</v>
      </c>
      <c r="K84" s="1246"/>
      <c r="L84" s="1246"/>
      <c r="M84" s="1246"/>
      <c r="N84" s="1246"/>
      <c r="O84" s="1246"/>
      <c r="P84" s="1246"/>
      <c r="Q84" s="1246"/>
      <c r="R84" s="1246"/>
      <c r="S84" s="1249" t="s">
        <v>390</v>
      </c>
      <c r="T84" s="1250"/>
      <c r="U84" s="1250"/>
      <c r="V84" s="1250"/>
      <c r="W84" s="1250"/>
      <c r="X84" s="1250"/>
      <c r="Y84" s="1250"/>
      <c r="Z84" s="1251"/>
      <c r="AA84" s="1227" t="s">
        <v>96</v>
      </c>
      <c r="AB84" s="1228"/>
      <c r="AC84" s="1228"/>
      <c r="AD84" s="1228"/>
      <c r="AE84" s="1228"/>
      <c r="AF84" s="1228"/>
      <c r="AG84" s="1228"/>
      <c r="AH84" s="1228"/>
      <c r="AI84" s="1228"/>
      <c r="AJ84" s="1229"/>
    </row>
    <row r="85" spans="2:36" ht="13.5" customHeight="1">
      <c r="B85" s="1242"/>
      <c r="C85" s="188"/>
      <c r="D85" s="188"/>
      <c r="E85" s="188"/>
      <c r="F85" s="188"/>
      <c r="G85" s="188"/>
      <c r="H85" s="188"/>
      <c r="I85" s="423"/>
      <c r="J85" s="1247"/>
      <c r="K85" s="1248"/>
      <c r="L85" s="1248"/>
      <c r="M85" s="1248"/>
      <c r="N85" s="1248"/>
      <c r="O85" s="1248"/>
      <c r="P85" s="1248"/>
      <c r="Q85" s="1248"/>
      <c r="R85" s="1248"/>
      <c r="S85" s="1252"/>
      <c r="T85" s="1253"/>
      <c r="U85" s="1253"/>
      <c r="V85" s="1253"/>
      <c r="W85" s="1253"/>
      <c r="X85" s="1253"/>
      <c r="Y85" s="1253"/>
      <c r="Z85" s="1254"/>
      <c r="AA85" s="1230"/>
      <c r="AB85" s="1231"/>
      <c r="AC85" s="1231"/>
      <c r="AD85" s="1231"/>
      <c r="AE85" s="1231"/>
      <c r="AF85" s="1231"/>
      <c r="AG85" s="1231"/>
      <c r="AH85" s="1231"/>
      <c r="AI85" s="1231"/>
      <c r="AJ85" s="1232"/>
    </row>
    <row r="86" spans="2:36" ht="13.5" customHeight="1" thickBot="1">
      <c r="B86" s="1243"/>
      <c r="C86" s="923"/>
      <c r="D86" s="923"/>
      <c r="E86" s="923"/>
      <c r="F86" s="923"/>
      <c r="G86" s="923"/>
      <c r="H86" s="923"/>
      <c r="I86" s="1244"/>
      <c r="J86" s="1233" t="s">
        <v>243</v>
      </c>
      <c r="K86" s="1234"/>
      <c r="L86" s="1234"/>
      <c r="M86" s="1234"/>
      <c r="N86" s="1234"/>
      <c r="O86" s="1234"/>
      <c r="P86" s="1234"/>
      <c r="Q86" s="1234"/>
      <c r="R86" s="1235"/>
      <c r="S86" s="534" t="s">
        <v>244</v>
      </c>
      <c r="T86" s="535"/>
      <c r="U86" s="535"/>
      <c r="V86" s="535"/>
      <c r="W86" s="535"/>
      <c r="X86" s="535"/>
      <c r="Y86" s="535"/>
      <c r="Z86" s="1236"/>
      <c r="AA86" s="1237" t="s">
        <v>247</v>
      </c>
      <c r="AB86" s="1234"/>
      <c r="AC86" s="1234"/>
      <c r="AD86" s="1234"/>
      <c r="AE86" s="1234"/>
      <c r="AF86" s="1234"/>
      <c r="AG86" s="1234"/>
      <c r="AH86" s="1234"/>
      <c r="AI86" s="1234"/>
      <c r="AJ86" s="1238"/>
    </row>
    <row r="87" spans="2:36" ht="13.5" customHeight="1">
      <c r="B87" s="656" t="s">
        <v>340</v>
      </c>
      <c r="C87" s="657"/>
      <c r="D87" s="925" t="s">
        <v>77</v>
      </c>
      <c r="E87" s="926"/>
      <c r="F87" s="926"/>
      <c r="G87" s="926"/>
      <c r="H87" s="926"/>
      <c r="I87" s="927"/>
      <c r="J87" s="928"/>
      <c r="K87" s="929"/>
      <c r="L87" s="929"/>
      <c r="M87" s="929"/>
      <c r="N87" s="929"/>
      <c r="O87" s="929"/>
      <c r="P87" s="930"/>
      <c r="Q87" s="902" t="s">
        <v>232</v>
      </c>
      <c r="R87" s="903"/>
      <c r="S87" s="604">
        <f>'（別紙２）二酸化炭素排出量計算シート【計画用】'!S87</f>
        <v>12400</v>
      </c>
      <c r="T87" s="600"/>
      <c r="U87" s="600"/>
      <c r="V87" s="600"/>
      <c r="W87" s="600"/>
      <c r="X87" s="600"/>
      <c r="Y87" s="600"/>
      <c r="Z87" s="609"/>
      <c r="AA87" s="921" t="str">
        <f t="shared" ref="AA87:AA105" si="0">IF(J87="","",J87*S87)</f>
        <v/>
      </c>
      <c r="AB87" s="728"/>
      <c r="AC87" s="728"/>
      <c r="AD87" s="728"/>
      <c r="AE87" s="728"/>
      <c r="AF87" s="728"/>
      <c r="AG87" s="729"/>
      <c r="AH87" s="876" t="s">
        <v>463</v>
      </c>
      <c r="AI87" s="877"/>
      <c r="AJ87" s="882"/>
    </row>
    <row r="88" spans="2:36" ht="13.5" customHeight="1">
      <c r="B88" s="658"/>
      <c r="C88" s="659"/>
      <c r="D88" s="771" t="s">
        <v>78</v>
      </c>
      <c r="E88" s="772"/>
      <c r="F88" s="772"/>
      <c r="G88" s="772"/>
      <c r="H88" s="772"/>
      <c r="I88" s="586"/>
      <c r="J88" s="404"/>
      <c r="K88" s="136"/>
      <c r="L88" s="136"/>
      <c r="M88" s="136"/>
      <c r="N88" s="136"/>
      <c r="O88" s="136"/>
      <c r="P88" s="705"/>
      <c r="Q88" s="683" t="s">
        <v>232</v>
      </c>
      <c r="R88" s="684"/>
      <c r="S88" s="353">
        <f>'（別紙２）二酸化炭素排出量計算シート【計画用】'!S88</f>
        <v>677</v>
      </c>
      <c r="T88" s="559"/>
      <c r="U88" s="559"/>
      <c r="V88" s="559"/>
      <c r="W88" s="559"/>
      <c r="X88" s="559"/>
      <c r="Y88" s="559"/>
      <c r="Z88" s="484"/>
      <c r="AA88" s="706" t="str">
        <f t="shared" si="0"/>
        <v/>
      </c>
      <c r="AB88" s="707"/>
      <c r="AC88" s="707"/>
      <c r="AD88" s="707"/>
      <c r="AE88" s="707"/>
      <c r="AF88" s="707"/>
      <c r="AG88" s="708"/>
      <c r="AH88" s="709" t="s">
        <v>463</v>
      </c>
      <c r="AI88" s="339"/>
      <c r="AJ88" s="710"/>
    </row>
    <row r="89" spans="2:36" ht="13.5" customHeight="1">
      <c r="B89" s="658"/>
      <c r="C89" s="659"/>
      <c r="D89" s="771" t="s">
        <v>79</v>
      </c>
      <c r="E89" s="772"/>
      <c r="F89" s="772"/>
      <c r="G89" s="772"/>
      <c r="H89" s="772"/>
      <c r="I89" s="586"/>
      <c r="J89" s="404"/>
      <c r="K89" s="136"/>
      <c r="L89" s="136"/>
      <c r="M89" s="136"/>
      <c r="N89" s="136"/>
      <c r="O89" s="136"/>
      <c r="P89" s="705"/>
      <c r="Q89" s="683" t="s">
        <v>232</v>
      </c>
      <c r="R89" s="684"/>
      <c r="S89" s="353">
        <f>'（別紙２）二酸化炭素排出量計算シート【計画用】'!S89</f>
        <v>116</v>
      </c>
      <c r="T89" s="559"/>
      <c r="U89" s="559"/>
      <c r="V89" s="559"/>
      <c r="W89" s="559"/>
      <c r="X89" s="559"/>
      <c r="Y89" s="559"/>
      <c r="Z89" s="484"/>
      <c r="AA89" s="706" t="str">
        <f t="shared" si="0"/>
        <v/>
      </c>
      <c r="AB89" s="707"/>
      <c r="AC89" s="707"/>
      <c r="AD89" s="707"/>
      <c r="AE89" s="707"/>
      <c r="AF89" s="707"/>
      <c r="AG89" s="708"/>
      <c r="AH89" s="709" t="s">
        <v>463</v>
      </c>
      <c r="AI89" s="339"/>
      <c r="AJ89" s="710"/>
    </row>
    <row r="90" spans="2:36" ht="13.5" customHeight="1">
      <c r="B90" s="658"/>
      <c r="C90" s="659"/>
      <c r="D90" s="771" t="s">
        <v>80</v>
      </c>
      <c r="E90" s="772"/>
      <c r="F90" s="772"/>
      <c r="G90" s="772"/>
      <c r="H90" s="772"/>
      <c r="I90" s="586"/>
      <c r="J90" s="404"/>
      <c r="K90" s="136"/>
      <c r="L90" s="136"/>
      <c r="M90" s="136"/>
      <c r="N90" s="136"/>
      <c r="O90" s="136"/>
      <c r="P90" s="705"/>
      <c r="Q90" s="683" t="s">
        <v>232</v>
      </c>
      <c r="R90" s="684"/>
      <c r="S90" s="353">
        <f>'（別紙２）二酸化炭素排出量計算シート【計画用】'!S90</f>
        <v>3170</v>
      </c>
      <c r="T90" s="559"/>
      <c r="U90" s="559"/>
      <c r="V90" s="559"/>
      <c r="W90" s="559"/>
      <c r="X90" s="559"/>
      <c r="Y90" s="559"/>
      <c r="Z90" s="484"/>
      <c r="AA90" s="706" t="str">
        <f t="shared" si="0"/>
        <v/>
      </c>
      <c r="AB90" s="707"/>
      <c r="AC90" s="707"/>
      <c r="AD90" s="707"/>
      <c r="AE90" s="707"/>
      <c r="AF90" s="707"/>
      <c r="AG90" s="708"/>
      <c r="AH90" s="709" t="s">
        <v>464</v>
      </c>
      <c r="AI90" s="339"/>
      <c r="AJ90" s="710"/>
    </row>
    <row r="91" spans="2:36" ht="13.5" customHeight="1">
      <c r="B91" s="658"/>
      <c r="C91" s="659"/>
      <c r="D91" s="771" t="s">
        <v>81</v>
      </c>
      <c r="E91" s="772"/>
      <c r="F91" s="772"/>
      <c r="G91" s="772"/>
      <c r="H91" s="772"/>
      <c r="I91" s="586"/>
      <c r="J91" s="404"/>
      <c r="K91" s="136"/>
      <c r="L91" s="136"/>
      <c r="M91" s="136"/>
      <c r="N91" s="136"/>
      <c r="O91" s="136"/>
      <c r="P91" s="705"/>
      <c r="Q91" s="683" t="s">
        <v>232</v>
      </c>
      <c r="R91" s="684"/>
      <c r="S91" s="353">
        <f>'（別紙２）二酸化炭素排出量計算シート【計画用】'!S91</f>
        <v>1120</v>
      </c>
      <c r="T91" s="559"/>
      <c r="U91" s="559"/>
      <c r="V91" s="559"/>
      <c r="W91" s="559"/>
      <c r="X91" s="559"/>
      <c r="Y91" s="559"/>
      <c r="Z91" s="484"/>
      <c r="AA91" s="706" t="str">
        <f t="shared" si="0"/>
        <v/>
      </c>
      <c r="AB91" s="707"/>
      <c r="AC91" s="707"/>
      <c r="AD91" s="707"/>
      <c r="AE91" s="707"/>
      <c r="AF91" s="707"/>
      <c r="AG91" s="708"/>
      <c r="AH91" s="709" t="s">
        <v>464</v>
      </c>
      <c r="AI91" s="339"/>
      <c r="AJ91" s="710"/>
    </row>
    <row r="92" spans="2:36" ht="13.5" customHeight="1">
      <c r="B92" s="658"/>
      <c r="C92" s="659"/>
      <c r="D92" s="771" t="s">
        <v>82</v>
      </c>
      <c r="E92" s="772"/>
      <c r="F92" s="772"/>
      <c r="G92" s="772"/>
      <c r="H92" s="772"/>
      <c r="I92" s="586"/>
      <c r="J92" s="404"/>
      <c r="K92" s="136"/>
      <c r="L92" s="136"/>
      <c r="M92" s="136"/>
      <c r="N92" s="136"/>
      <c r="O92" s="136"/>
      <c r="P92" s="705"/>
      <c r="Q92" s="683" t="s">
        <v>232</v>
      </c>
      <c r="R92" s="684"/>
      <c r="S92" s="353">
        <f>'（別紙２）二酸化炭素排出量計算シート【計画用】'!S92</f>
        <v>1300</v>
      </c>
      <c r="T92" s="559"/>
      <c r="U92" s="559"/>
      <c r="V92" s="559"/>
      <c r="W92" s="559"/>
      <c r="X92" s="559"/>
      <c r="Y92" s="559"/>
      <c r="Z92" s="484"/>
      <c r="AA92" s="706" t="str">
        <f t="shared" si="0"/>
        <v/>
      </c>
      <c r="AB92" s="707"/>
      <c r="AC92" s="707"/>
      <c r="AD92" s="707"/>
      <c r="AE92" s="707"/>
      <c r="AF92" s="707"/>
      <c r="AG92" s="708"/>
      <c r="AH92" s="709" t="s">
        <v>464</v>
      </c>
      <c r="AI92" s="339"/>
      <c r="AJ92" s="710"/>
    </row>
    <row r="93" spans="2:36" ht="13.5" customHeight="1">
      <c r="B93" s="658"/>
      <c r="C93" s="659"/>
      <c r="D93" s="771" t="s">
        <v>83</v>
      </c>
      <c r="E93" s="772"/>
      <c r="F93" s="772"/>
      <c r="G93" s="772"/>
      <c r="H93" s="772"/>
      <c r="I93" s="586"/>
      <c r="J93" s="404"/>
      <c r="K93" s="136"/>
      <c r="L93" s="136"/>
      <c r="M93" s="136"/>
      <c r="N93" s="136"/>
      <c r="O93" s="136"/>
      <c r="P93" s="705"/>
      <c r="Q93" s="683" t="s">
        <v>232</v>
      </c>
      <c r="R93" s="684"/>
      <c r="S93" s="353">
        <f>'（別紙２）二酸化炭素排出量計算シート【計画用】'!S93</f>
        <v>328</v>
      </c>
      <c r="T93" s="559"/>
      <c r="U93" s="559"/>
      <c r="V93" s="559"/>
      <c r="W93" s="559"/>
      <c r="X93" s="559"/>
      <c r="Y93" s="559"/>
      <c r="Z93" s="484"/>
      <c r="AA93" s="706" t="str">
        <f t="shared" si="0"/>
        <v/>
      </c>
      <c r="AB93" s="707"/>
      <c r="AC93" s="707"/>
      <c r="AD93" s="707"/>
      <c r="AE93" s="707"/>
      <c r="AF93" s="707"/>
      <c r="AG93" s="708"/>
      <c r="AH93" s="709" t="s">
        <v>464</v>
      </c>
      <c r="AI93" s="339"/>
      <c r="AJ93" s="710"/>
    </row>
    <row r="94" spans="2:36" ht="13.5" customHeight="1">
      <c r="B94" s="658"/>
      <c r="C94" s="659"/>
      <c r="D94" s="771" t="s">
        <v>84</v>
      </c>
      <c r="E94" s="772"/>
      <c r="F94" s="772"/>
      <c r="G94" s="772"/>
      <c r="H94" s="772"/>
      <c r="I94" s="586"/>
      <c r="J94" s="404"/>
      <c r="K94" s="136"/>
      <c r="L94" s="136"/>
      <c r="M94" s="136"/>
      <c r="N94" s="136"/>
      <c r="O94" s="136"/>
      <c r="P94" s="705"/>
      <c r="Q94" s="683" t="s">
        <v>232</v>
      </c>
      <c r="R94" s="684"/>
      <c r="S94" s="353">
        <f>'（別紙２）二酸化炭素排出量計算シート【計画用】'!S94</f>
        <v>4800</v>
      </c>
      <c r="T94" s="559"/>
      <c r="U94" s="559"/>
      <c r="V94" s="559"/>
      <c r="W94" s="559"/>
      <c r="X94" s="559"/>
      <c r="Y94" s="559"/>
      <c r="Z94" s="484"/>
      <c r="AA94" s="706" t="str">
        <f t="shared" si="0"/>
        <v/>
      </c>
      <c r="AB94" s="707"/>
      <c r="AC94" s="707"/>
      <c r="AD94" s="707"/>
      <c r="AE94" s="707"/>
      <c r="AF94" s="707"/>
      <c r="AG94" s="708"/>
      <c r="AH94" s="709" t="s">
        <v>464</v>
      </c>
      <c r="AI94" s="339"/>
      <c r="AJ94" s="710"/>
    </row>
    <row r="95" spans="2:36" ht="13.5" customHeight="1">
      <c r="B95" s="658"/>
      <c r="C95" s="659"/>
      <c r="D95" s="771" t="s">
        <v>443</v>
      </c>
      <c r="E95" s="772"/>
      <c r="F95" s="772"/>
      <c r="G95" s="772"/>
      <c r="H95" s="772"/>
      <c r="I95" s="586"/>
      <c r="J95" s="404"/>
      <c r="K95" s="136"/>
      <c r="L95" s="136"/>
      <c r="M95" s="136"/>
      <c r="N95" s="136"/>
      <c r="O95" s="136"/>
      <c r="P95" s="705"/>
      <c r="Q95" s="683" t="s">
        <v>232</v>
      </c>
      <c r="R95" s="684"/>
      <c r="S95" s="353">
        <f>'（別紙２）二酸化炭素排出量計算シート【計画用】'!S95</f>
        <v>16</v>
      </c>
      <c r="T95" s="559"/>
      <c r="U95" s="559"/>
      <c r="V95" s="559"/>
      <c r="W95" s="559"/>
      <c r="X95" s="559"/>
      <c r="Y95" s="559"/>
      <c r="Z95" s="484"/>
      <c r="AA95" s="706" t="str">
        <f>IF(J95="","",J95*S95)</f>
        <v/>
      </c>
      <c r="AB95" s="707"/>
      <c r="AC95" s="707"/>
      <c r="AD95" s="707"/>
      <c r="AE95" s="707"/>
      <c r="AF95" s="707"/>
      <c r="AG95" s="708"/>
      <c r="AH95" s="709" t="s">
        <v>464</v>
      </c>
      <c r="AI95" s="339"/>
      <c r="AJ95" s="710"/>
    </row>
    <row r="96" spans="2:36" ht="13.5" customHeight="1">
      <c r="B96" s="658"/>
      <c r="C96" s="659"/>
      <c r="D96" s="771" t="s">
        <v>85</v>
      </c>
      <c r="E96" s="772"/>
      <c r="F96" s="772"/>
      <c r="G96" s="772"/>
      <c r="H96" s="772"/>
      <c r="I96" s="586"/>
      <c r="J96" s="404"/>
      <c r="K96" s="136"/>
      <c r="L96" s="136"/>
      <c r="M96" s="136"/>
      <c r="N96" s="136"/>
      <c r="O96" s="136"/>
      <c r="P96" s="705"/>
      <c r="Q96" s="683" t="s">
        <v>232</v>
      </c>
      <c r="R96" s="684"/>
      <c r="S96" s="353">
        <f>'（別紙２）二酸化炭素排出量計算シート【計画用】'!S96</f>
        <v>138</v>
      </c>
      <c r="T96" s="559"/>
      <c r="U96" s="559"/>
      <c r="V96" s="559"/>
      <c r="W96" s="559"/>
      <c r="X96" s="559"/>
      <c r="Y96" s="559"/>
      <c r="Z96" s="484"/>
      <c r="AA96" s="706" t="str">
        <f t="shared" si="0"/>
        <v/>
      </c>
      <c r="AB96" s="707"/>
      <c r="AC96" s="707"/>
      <c r="AD96" s="707"/>
      <c r="AE96" s="707"/>
      <c r="AF96" s="707"/>
      <c r="AG96" s="708"/>
      <c r="AH96" s="709" t="s">
        <v>464</v>
      </c>
      <c r="AI96" s="339"/>
      <c r="AJ96" s="710"/>
    </row>
    <row r="97" spans="2:36" ht="13.5" customHeight="1">
      <c r="B97" s="658"/>
      <c r="C97" s="659"/>
      <c r="D97" s="771" t="s">
        <v>444</v>
      </c>
      <c r="E97" s="772"/>
      <c r="F97" s="772"/>
      <c r="G97" s="772"/>
      <c r="H97" s="772"/>
      <c r="I97" s="586"/>
      <c r="J97" s="404"/>
      <c r="K97" s="136"/>
      <c r="L97" s="136"/>
      <c r="M97" s="136"/>
      <c r="N97" s="136"/>
      <c r="O97" s="136"/>
      <c r="P97" s="705"/>
      <c r="Q97" s="683" t="s">
        <v>232</v>
      </c>
      <c r="R97" s="684"/>
      <c r="S97" s="353">
        <f>'（別紙２）二酸化炭素排出量計算シート【計画用】'!S97</f>
        <v>4</v>
      </c>
      <c r="T97" s="559"/>
      <c r="U97" s="559"/>
      <c r="V97" s="559"/>
      <c r="W97" s="559"/>
      <c r="X97" s="559"/>
      <c r="Y97" s="559"/>
      <c r="Z97" s="484"/>
      <c r="AA97" s="706" t="str">
        <f>IF(J97="","",J97*S97)</f>
        <v/>
      </c>
      <c r="AB97" s="707"/>
      <c r="AC97" s="707"/>
      <c r="AD97" s="707"/>
      <c r="AE97" s="707"/>
      <c r="AF97" s="707"/>
      <c r="AG97" s="708"/>
      <c r="AH97" s="709" t="s">
        <v>464</v>
      </c>
      <c r="AI97" s="339"/>
      <c r="AJ97" s="710"/>
    </row>
    <row r="98" spans="2:36" ht="13.5" customHeight="1">
      <c r="B98" s="658"/>
      <c r="C98" s="659"/>
      <c r="D98" s="771" t="s">
        <v>86</v>
      </c>
      <c r="E98" s="772"/>
      <c r="F98" s="772"/>
      <c r="G98" s="772"/>
      <c r="H98" s="772"/>
      <c r="I98" s="586"/>
      <c r="J98" s="404"/>
      <c r="K98" s="136"/>
      <c r="L98" s="136"/>
      <c r="M98" s="136"/>
      <c r="N98" s="136"/>
      <c r="O98" s="136"/>
      <c r="P98" s="705"/>
      <c r="Q98" s="683" t="s">
        <v>232</v>
      </c>
      <c r="R98" s="684"/>
      <c r="S98" s="353">
        <f>'（別紙２）二酸化炭素排出量計算シート【計画用】'!S98</f>
        <v>3350</v>
      </c>
      <c r="T98" s="559"/>
      <c r="U98" s="559"/>
      <c r="V98" s="559"/>
      <c r="W98" s="559"/>
      <c r="X98" s="559"/>
      <c r="Y98" s="559"/>
      <c r="Z98" s="484"/>
      <c r="AA98" s="706" t="str">
        <f t="shared" si="0"/>
        <v/>
      </c>
      <c r="AB98" s="707"/>
      <c r="AC98" s="707"/>
      <c r="AD98" s="707"/>
      <c r="AE98" s="707"/>
      <c r="AF98" s="707"/>
      <c r="AG98" s="708"/>
      <c r="AH98" s="709" t="s">
        <v>464</v>
      </c>
      <c r="AI98" s="339"/>
      <c r="AJ98" s="710"/>
    </row>
    <row r="99" spans="2:36" ht="13.5" customHeight="1">
      <c r="B99" s="658"/>
      <c r="C99" s="659"/>
      <c r="D99" s="771" t="s">
        <v>98</v>
      </c>
      <c r="E99" s="772"/>
      <c r="F99" s="772"/>
      <c r="G99" s="772"/>
      <c r="H99" s="772"/>
      <c r="I99" s="586"/>
      <c r="J99" s="404"/>
      <c r="K99" s="136"/>
      <c r="L99" s="136"/>
      <c r="M99" s="136"/>
      <c r="N99" s="136"/>
      <c r="O99" s="136"/>
      <c r="P99" s="705"/>
      <c r="Q99" s="683" t="s">
        <v>232</v>
      </c>
      <c r="R99" s="684"/>
      <c r="S99" s="353">
        <f>'（別紙２）二酸化炭素排出量計算シート【計画用】'!S99</f>
        <v>8060</v>
      </c>
      <c r="T99" s="559"/>
      <c r="U99" s="559"/>
      <c r="V99" s="559"/>
      <c r="W99" s="559"/>
      <c r="X99" s="559"/>
      <c r="Y99" s="559"/>
      <c r="Z99" s="484"/>
      <c r="AA99" s="706" t="str">
        <f t="shared" si="0"/>
        <v/>
      </c>
      <c r="AB99" s="707"/>
      <c r="AC99" s="707"/>
      <c r="AD99" s="707"/>
      <c r="AE99" s="707"/>
      <c r="AF99" s="707"/>
      <c r="AG99" s="708"/>
      <c r="AH99" s="709" t="s">
        <v>464</v>
      </c>
      <c r="AI99" s="339"/>
      <c r="AJ99" s="710"/>
    </row>
    <row r="100" spans="2:36" ht="13.5" customHeight="1">
      <c r="B100" s="658"/>
      <c r="C100" s="659"/>
      <c r="D100" s="771" t="s">
        <v>446</v>
      </c>
      <c r="E100" s="772"/>
      <c r="F100" s="772"/>
      <c r="G100" s="772"/>
      <c r="H100" s="772"/>
      <c r="I100" s="586"/>
      <c r="J100" s="404"/>
      <c r="K100" s="136"/>
      <c r="L100" s="136"/>
      <c r="M100" s="136"/>
      <c r="N100" s="136"/>
      <c r="O100" s="136"/>
      <c r="P100" s="705"/>
      <c r="Q100" s="683" t="s">
        <v>232</v>
      </c>
      <c r="R100" s="684"/>
      <c r="S100" s="353">
        <f>'（別紙２）二酸化炭素排出量計算シート【計画用】'!S100</f>
        <v>1330</v>
      </c>
      <c r="T100" s="559"/>
      <c r="U100" s="559"/>
      <c r="V100" s="559"/>
      <c r="W100" s="559"/>
      <c r="X100" s="559"/>
      <c r="Y100" s="559"/>
      <c r="Z100" s="484"/>
      <c r="AA100" s="706" t="str">
        <f>IF(J100="","",J100*S100)</f>
        <v/>
      </c>
      <c r="AB100" s="707"/>
      <c r="AC100" s="707"/>
      <c r="AD100" s="707"/>
      <c r="AE100" s="707"/>
      <c r="AF100" s="707"/>
      <c r="AG100" s="708"/>
      <c r="AH100" s="709" t="s">
        <v>464</v>
      </c>
      <c r="AI100" s="339"/>
      <c r="AJ100" s="710"/>
    </row>
    <row r="101" spans="2:36" ht="13.5" customHeight="1">
      <c r="B101" s="658"/>
      <c r="C101" s="659"/>
      <c r="D101" s="771" t="s">
        <v>445</v>
      </c>
      <c r="E101" s="772"/>
      <c r="F101" s="772"/>
      <c r="G101" s="772"/>
      <c r="H101" s="772"/>
      <c r="I101" s="586"/>
      <c r="J101" s="404"/>
      <c r="K101" s="136"/>
      <c r="L101" s="136"/>
      <c r="M101" s="136"/>
      <c r="N101" s="136"/>
      <c r="O101" s="136"/>
      <c r="P101" s="705"/>
      <c r="Q101" s="683" t="s">
        <v>232</v>
      </c>
      <c r="R101" s="684"/>
      <c r="S101" s="353">
        <f>'（別紙２）二酸化炭素排出量計算シート【計画用】'!S101</f>
        <v>1210</v>
      </c>
      <c r="T101" s="559"/>
      <c r="U101" s="559"/>
      <c r="V101" s="559"/>
      <c r="W101" s="559"/>
      <c r="X101" s="559"/>
      <c r="Y101" s="559"/>
      <c r="Z101" s="484"/>
      <c r="AA101" s="706" t="str">
        <f>IF(J101="","",J101*S101)</f>
        <v/>
      </c>
      <c r="AB101" s="707"/>
      <c r="AC101" s="707"/>
      <c r="AD101" s="707"/>
      <c r="AE101" s="707"/>
      <c r="AF101" s="707"/>
      <c r="AG101" s="708"/>
      <c r="AH101" s="709" t="s">
        <v>464</v>
      </c>
      <c r="AI101" s="339"/>
      <c r="AJ101" s="710"/>
    </row>
    <row r="102" spans="2:36" ht="13.5" customHeight="1">
      <c r="B102" s="658"/>
      <c r="C102" s="659"/>
      <c r="D102" s="771" t="s">
        <v>87</v>
      </c>
      <c r="E102" s="772"/>
      <c r="F102" s="772"/>
      <c r="G102" s="772"/>
      <c r="H102" s="772"/>
      <c r="I102" s="586"/>
      <c r="J102" s="404"/>
      <c r="K102" s="136"/>
      <c r="L102" s="136"/>
      <c r="M102" s="136"/>
      <c r="N102" s="136"/>
      <c r="O102" s="136"/>
      <c r="P102" s="705"/>
      <c r="Q102" s="683" t="s">
        <v>232</v>
      </c>
      <c r="R102" s="684"/>
      <c r="S102" s="353">
        <f>'（別紙２）二酸化炭素排出量計算シート【計画用】'!S102</f>
        <v>716</v>
      </c>
      <c r="T102" s="559"/>
      <c r="U102" s="559"/>
      <c r="V102" s="559"/>
      <c r="W102" s="559"/>
      <c r="X102" s="559"/>
      <c r="Y102" s="559"/>
      <c r="Z102" s="484"/>
      <c r="AA102" s="706" t="str">
        <f t="shared" si="0"/>
        <v/>
      </c>
      <c r="AB102" s="707"/>
      <c r="AC102" s="707"/>
      <c r="AD102" s="707"/>
      <c r="AE102" s="707"/>
      <c r="AF102" s="707"/>
      <c r="AG102" s="708"/>
      <c r="AH102" s="709" t="s">
        <v>464</v>
      </c>
      <c r="AI102" s="339"/>
      <c r="AJ102" s="710"/>
    </row>
    <row r="103" spans="2:36" ht="13.5" customHeight="1">
      <c r="B103" s="658"/>
      <c r="C103" s="659"/>
      <c r="D103" s="771" t="s">
        <v>438</v>
      </c>
      <c r="E103" s="772"/>
      <c r="F103" s="772"/>
      <c r="G103" s="772"/>
      <c r="H103" s="772"/>
      <c r="I103" s="586"/>
      <c r="J103" s="404"/>
      <c r="K103" s="136"/>
      <c r="L103" s="136"/>
      <c r="M103" s="136"/>
      <c r="N103" s="136"/>
      <c r="O103" s="136"/>
      <c r="P103" s="705"/>
      <c r="Q103" s="683" t="s">
        <v>232</v>
      </c>
      <c r="R103" s="684"/>
      <c r="S103" s="353">
        <f>'（別紙２）二酸化炭素排出量計算シート【計画用】'!S103</f>
        <v>858</v>
      </c>
      <c r="T103" s="559"/>
      <c r="U103" s="559"/>
      <c r="V103" s="559"/>
      <c r="W103" s="559"/>
      <c r="X103" s="559"/>
      <c r="Y103" s="559"/>
      <c r="Z103" s="484"/>
      <c r="AA103" s="706" t="str">
        <f>IF(J103="","",J103*S103)</f>
        <v/>
      </c>
      <c r="AB103" s="707"/>
      <c r="AC103" s="707"/>
      <c r="AD103" s="707"/>
      <c r="AE103" s="707"/>
      <c r="AF103" s="707"/>
      <c r="AG103" s="708"/>
      <c r="AH103" s="709" t="s">
        <v>464</v>
      </c>
      <c r="AI103" s="339"/>
      <c r="AJ103" s="710"/>
    </row>
    <row r="104" spans="2:36" ht="13.5" customHeight="1">
      <c r="B104" s="658"/>
      <c r="C104" s="659"/>
      <c r="D104" s="771" t="s">
        <v>447</v>
      </c>
      <c r="E104" s="772"/>
      <c r="F104" s="772"/>
      <c r="G104" s="772"/>
      <c r="H104" s="772"/>
      <c r="I104" s="586"/>
      <c r="J104" s="404"/>
      <c r="K104" s="136"/>
      <c r="L104" s="136"/>
      <c r="M104" s="136"/>
      <c r="N104" s="136"/>
      <c r="O104" s="136"/>
      <c r="P104" s="705"/>
      <c r="Q104" s="683" t="s">
        <v>232</v>
      </c>
      <c r="R104" s="684"/>
      <c r="S104" s="353">
        <f>'（別紙２）二酸化炭素排出量計算シート【計画用】'!S104</f>
        <v>804</v>
      </c>
      <c r="T104" s="559"/>
      <c r="U104" s="559"/>
      <c r="V104" s="559"/>
      <c r="W104" s="559"/>
      <c r="X104" s="559"/>
      <c r="Y104" s="559"/>
      <c r="Z104" s="484"/>
      <c r="AA104" s="706" t="str">
        <f>IF(J104="","",J104*S104)</f>
        <v/>
      </c>
      <c r="AB104" s="707"/>
      <c r="AC104" s="707"/>
      <c r="AD104" s="707"/>
      <c r="AE104" s="707"/>
      <c r="AF104" s="707"/>
      <c r="AG104" s="708"/>
      <c r="AH104" s="709" t="s">
        <v>464</v>
      </c>
      <c r="AI104" s="339"/>
      <c r="AJ104" s="710"/>
    </row>
    <row r="105" spans="2:36" ht="13.5" customHeight="1">
      <c r="B105" s="658"/>
      <c r="C105" s="659"/>
      <c r="D105" s="942" t="s">
        <v>217</v>
      </c>
      <c r="E105" s="567"/>
      <c r="F105" s="567"/>
      <c r="G105" s="567"/>
      <c r="H105" s="567"/>
      <c r="I105" s="943"/>
      <c r="J105" s="404"/>
      <c r="K105" s="136"/>
      <c r="L105" s="136"/>
      <c r="M105" s="136"/>
      <c r="N105" s="136"/>
      <c r="O105" s="136"/>
      <c r="P105" s="705"/>
      <c r="Q105" s="683" t="s">
        <v>232</v>
      </c>
      <c r="R105" s="684"/>
      <c r="S105" s="353">
        <f>'（別紙２）二酸化炭素排出量計算シート【計画用】'!S105</f>
        <v>1650</v>
      </c>
      <c r="T105" s="559"/>
      <c r="U105" s="559"/>
      <c r="V105" s="559"/>
      <c r="W105" s="559"/>
      <c r="X105" s="559"/>
      <c r="Y105" s="559"/>
      <c r="Z105" s="484"/>
      <c r="AA105" s="706" t="str">
        <f t="shared" si="0"/>
        <v/>
      </c>
      <c r="AB105" s="707"/>
      <c r="AC105" s="707"/>
      <c r="AD105" s="707"/>
      <c r="AE105" s="707"/>
      <c r="AF105" s="707"/>
      <c r="AG105" s="708"/>
      <c r="AH105" s="918" t="s">
        <v>464</v>
      </c>
      <c r="AI105" s="919"/>
      <c r="AJ105" s="920"/>
    </row>
    <row r="106" spans="2:36" ht="13.5" customHeight="1">
      <c r="B106" s="658"/>
      <c r="C106" s="659"/>
      <c r="D106" s="166" t="s">
        <v>65</v>
      </c>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711" t="str">
        <f>IF(SUM(AA87:AG105)=0,"",ROUND(SUM(AA87:AG105),-INT(LOG(ABS(SUM(AA87:AG105))))-1+3))</f>
        <v/>
      </c>
      <c r="AB106" s="712"/>
      <c r="AC106" s="712"/>
      <c r="AD106" s="712"/>
      <c r="AE106" s="712"/>
      <c r="AF106" s="712"/>
      <c r="AG106" s="713"/>
      <c r="AH106" s="912" t="s">
        <v>462</v>
      </c>
      <c r="AI106" s="913"/>
      <c r="AJ106" s="914"/>
    </row>
    <row r="107" spans="2:36" ht="13.5" customHeight="1" thickBot="1">
      <c r="B107" s="660"/>
      <c r="C107" s="661"/>
      <c r="D107" s="922"/>
      <c r="E107" s="923"/>
      <c r="F107" s="923"/>
      <c r="G107" s="923"/>
      <c r="H107" s="923"/>
      <c r="I107" s="923"/>
      <c r="J107" s="923"/>
      <c r="K107" s="923"/>
      <c r="L107" s="923"/>
      <c r="M107" s="923"/>
      <c r="N107" s="923"/>
      <c r="O107" s="923"/>
      <c r="P107" s="923"/>
      <c r="Q107" s="923"/>
      <c r="R107" s="923"/>
      <c r="S107" s="923"/>
      <c r="T107" s="923"/>
      <c r="U107" s="923"/>
      <c r="V107" s="923"/>
      <c r="W107" s="923"/>
      <c r="X107" s="923"/>
      <c r="Y107" s="923"/>
      <c r="Z107" s="923"/>
      <c r="AA107" s="714"/>
      <c r="AB107" s="715"/>
      <c r="AC107" s="715"/>
      <c r="AD107" s="715"/>
      <c r="AE107" s="715"/>
      <c r="AF107" s="715"/>
      <c r="AG107" s="716"/>
      <c r="AH107" s="915"/>
      <c r="AI107" s="916"/>
      <c r="AJ107" s="917"/>
    </row>
    <row r="108" spans="2:36" ht="13.5" customHeight="1">
      <c r="B108" s="656" t="s">
        <v>341</v>
      </c>
      <c r="C108" s="657"/>
      <c r="D108" s="925" t="s">
        <v>88</v>
      </c>
      <c r="E108" s="926"/>
      <c r="F108" s="926"/>
      <c r="G108" s="926"/>
      <c r="H108" s="926"/>
      <c r="I108" s="927"/>
      <c r="J108" s="928"/>
      <c r="K108" s="929"/>
      <c r="L108" s="929"/>
      <c r="M108" s="929"/>
      <c r="N108" s="929"/>
      <c r="O108" s="929"/>
      <c r="P108" s="930"/>
      <c r="Q108" s="940" t="s">
        <v>232</v>
      </c>
      <c r="R108" s="941"/>
      <c r="S108" s="604">
        <f>'（別紙２）二酸化炭素排出量計算シート【計画用】'!S108</f>
        <v>6630</v>
      </c>
      <c r="T108" s="600"/>
      <c r="U108" s="600"/>
      <c r="V108" s="600"/>
      <c r="W108" s="600"/>
      <c r="X108" s="600"/>
      <c r="Y108" s="600"/>
      <c r="Z108" s="609"/>
      <c r="AA108" s="921" t="str">
        <f t="shared" ref="AA108:AA116" si="1">IF(J108="","",J108*S108)</f>
        <v/>
      </c>
      <c r="AB108" s="728"/>
      <c r="AC108" s="728"/>
      <c r="AD108" s="728"/>
      <c r="AE108" s="728"/>
      <c r="AF108" s="728"/>
      <c r="AG108" s="729"/>
      <c r="AH108" s="876" t="s">
        <v>463</v>
      </c>
      <c r="AI108" s="877"/>
      <c r="AJ108" s="882"/>
    </row>
    <row r="109" spans="2:36" ht="13.5" customHeight="1">
      <c r="B109" s="658"/>
      <c r="C109" s="659"/>
      <c r="D109" s="771" t="s">
        <v>89</v>
      </c>
      <c r="E109" s="772"/>
      <c r="F109" s="772"/>
      <c r="G109" s="772"/>
      <c r="H109" s="772"/>
      <c r="I109" s="586"/>
      <c r="J109" s="404"/>
      <c r="K109" s="136"/>
      <c r="L109" s="136"/>
      <c r="M109" s="136"/>
      <c r="N109" s="136"/>
      <c r="O109" s="136"/>
      <c r="P109" s="705"/>
      <c r="Q109" s="682" t="s">
        <v>232</v>
      </c>
      <c r="R109" s="224"/>
      <c r="S109" s="353">
        <f>'（別紙２）二酸化炭素排出量計算シート【計画用】'!S109</f>
        <v>11100</v>
      </c>
      <c r="T109" s="559"/>
      <c r="U109" s="559"/>
      <c r="V109" s="559"/>
      <c r="W109" s="559"/>
      <c r="X109" s="559"/>
      <c r="Y109" s="559"/>
      <c r="Z109" s="484"/>
      <c r="AA109" s="706" t="str">
        <f t="shared" si="1"/>
        <v/>
      </c>
      <c r="AB109" s="707"/>
      <c r="AC109" s="707"/>
      <c r="AD109" s="707"/>
      <c r="AE109" s="707"/>
      <c r="AF109" s="707"/>
      <c r="AG109" s="708"/>
      <c r="AH109" s="709" t="s">
        <v>463</v>
      </c>
      <c r="AI109" s="339"/>
      <c r="AJ109" s="710"/>
    </row>
    <row r="110" spans="2:36" ht="13.5" customHeight="1">
      <c r="B110" s="658"/>
      <c r="C110" s="659"/>
      <c r="D110" s="771" t="s">
        <v>90</v>
      </c>
      <c r="E110" s="772"/>
      <c r="F110" s="772"/>
      <c r="G110" s="772"/>
      <c r="H110" s="772"/>
      <c r="I110" s="586"/>
      <c r="J110" s="404"/>
      <c r="K110" s="136"/>
      <c r="L110" s="136"/>
      <c r="M110" s="136"/>
      <c r="N110" s="136"/>
      <c r="O110" s="136"/>
      <c r="P110" s="705"/>
      <c r="Q110" s="682" t="s">
        <v>232</v>
      </c>
      <c r="R110" s="224"/>
      <c r="S110" s="353">
        <f>'（別紙２）二酸化炭素排出量計算シート【計画用】'!S110</f>
        <v>8900</v>
      </c>
      <c r="T110" s="559"/>
      <c r="U110" s="559"/>
      <c r="V110" s="559"/>
      <c r="W110" s="559"/>
      <c r="X110" s="559"/>
      <c r="Y110" s="559"/>
      <c r="Z110" s="484"/>
      <c r="AA110" s="706" t="str">
        <f t="shared" si="1"/>
        <v/>
      </c>
      <c r="AB110" s="707"/>
      <c r="AC110" s="707"/>
      <c r="AD110" s="707"/>
      <c r="AE110" s="707"/>
      <c r="AF110" s="707"/>
      <c r="AG110" s="708"/>
      <c r="AH110" s="709" t="s">
        <v>463</v>
      </c>
      <c r="AI110" s="339"/>
      <c r="AJ110" s="710"/>
    </row>
    <row r="111" spans="2:36" ht="13.5" customHeight="1">
      <c r="B111" s="658"/>
      <c r="C111" s="659"/>
      <c r="D111" s="937" t="s">
        <v>448</v>
      </c>
      <c r="E111" s="938"/>
      <c r="F111" s="938"/>
      <c r="G111" s="938"/>
      <c r="H111" s="938"/>
      <c r="I111" s="939"/>
      <c r="J111" s="404"/>
      <c r="K111" s="136"/>
      <c r="L111" s="136"/>
      <c r="M111" s="136"/>
      <c r="N111" s="136"/>
      <c r="O111" s="136"/>
      <c r="P111" s="705"/>
      <c r="Q111" s="682" t="s">
        <v>232</v>
      </c>
      <c r="R111" s="224"/>
      <c r="S111" s="353">
        <f>'（別紙２）二酸化炭素排出量計算シート【計画用】'!S111</f>
        <v>9200</v>
      </c>
      <c r="T111" s="559"/>
      <c r="U111" s="559"/>
      <c r="V111" s="559"/>
      <c r="W111" s="559"/>
      <c r="X111" s="559"/>
      <c r="Y111" s="559"/>
      <c r="Z111" s="484"/>
      <c r="AA111" s="706" t="str">
        <f>IF(J111="","",J111*S111)</f>
        <v/>
      </c>
      <c r="AB111" s="707"/>
      <c r="AC111" s="707"/>
      <c r="AD111" s="707"/>
      <c r="AE111" s="707"/>
      <c r="AF111" s="707"/>
      <c r="AG111" s="708"/>
      <c r="AH111" s="709" t="s">
        <v>464</v>
      </c>
      <c r="AI111" s="339"/>
      <c r="AJ111" s="710"/>
    </row>
    <row r="112" spans="2:36" ht="13.5" customHeight="1">
      <c r="B112" s="658"/>
      <c r="C112" s="659"/>
      <c r="D112" s="771" t="s">
        <v>91</v>
      </c>
      <c r="E112" s="772"/>
      <c r="F112" s="772"/>
      <c r="G112" s="772"/>
      <c r="H112" s="772"/>
      <c r="I112" s="586"/>
      <c r="J112" s="404"/>
      <c r="K112" s="136"/>
      <c r="L112" s="136"/>
      <c r="M112" s="136"/>
      <c r="N112" s="136"/>
      <c r="O112" s="136"/>
      <c r="P112" s="705"/>
      <c r="Q112" s="682" t="s">
        <v>232</v>
      </c>
      <c r="R112" s="224"/>
      <c r="S112" s="353">
        <f>'（別紙２）二酸化炭素排出量計算シート【計画用】'!S112</f>
        <v>9200</v>
      </c>
      <c r="T112" s="559"/>
      <c r="U112" s="559"/>
      <c r="V112" s="559"/>
      <c r="W112" s="559"/>
      <c r="X112" s="559"/>
      <c r="Y112" s="559"/>
      <c r="Z112" s="484"/>
      <c r="AA112" s="706" t="str">
        <f t="shared" si="1"/>
        <v/>
      </c>
      <c r="AB112" s="707"/>
      <c r="AC112" s="707"/>
      <c r="AD112" s="707"/>
      <c r="AE112" s="707"/>
      <c r="AF112" s="707"/>
      <c r="AG112" s="708"/>
      <c r="AH112" s="709" t="s">
        <v>464</v>
      </c>
      <c r="AI112" s="339"/>
      <c r="AJ112" s="710"/>
    </row>
    <row r="113" spans="2:36" ht="13.5" customHeight="1">
      <c r="B113" s="658"/>
      <c r="C113" s="659"/>
      <c r="D113" s="771" t="s">
        <v>92</v>
      </c>
      <c r="E113" s="772"/>
      <c r="F113" s="772"/>
      <c r="G113" s="772"/>
      <c r="H113" s="772"/>
      <c r="I113" s="586"/>
      <c r="J113" s="404"/>
      <c r="K113" s="136"/>
      <c r="L113" s="136"/>
      <c r="M113" s="136"/>
      <c r="N113" s="136"/>
      <c r="O113" s="136"/>
      <c r="P113" s="705"/>
      <c r="Q113" s="682" t="s">
        <v>232</v>
      </c>
      <c r="R113" s="224"/>
      <c r="S113" s="353">
        <f>'（別紙２）二酸化炭素排出量計算シート【計画用】'!S113</f>
        <v>9540</v>
      </c>
      <c r="T113" s="559"/>
      <c r="U113" s="559"/>
      <c r="V113" s="559"/>
      <c r="W113" s="559"/>
      <c r="X113" s="559"/>
      <c r="Y113" s="559"/>
      <c r="Z113" s="484"/>
      <c r="AA113" s="706" t="str">
        <f t="shared" si="1"/>
        <v/>
      </c>
      <c r="AB113" s="707"/>
      <c r="AC113" s="707"/>
      <c r="AD113" s="707"/>
      <c r="AE113" s="707"/>
      <c r="AF113" s="707"/>
      <c r="AG113" s="708"/>
      <c r="AH113" s="709" t="s">
        <v>464</v>
      </c>
      <c r="AI113" s="339"/>
      <c r="AJ113" s="710"/>
    </row>
    <row r="114" spans="2:36" ht="13.5" customHeight="1">
      <c r="B114" s="658"/>
      <c r="C114" s="659"/>
      <c r="D114" s="771" t="s">
        <v>93</v>
      </c>
      <c r="E114" s="772"/>
      <c r="F114" s="772"/>
      <c r="G114" s="772"/>
      <c r="H114" s="772"/>
      <c r="I114" s="586"/>
      <c r="J114" s="404"/>
      <c r="K114" s="136"/>
      <c r="L114" s="136"/>
      <c r="M114" s="136"/>
      <c r="N114" s="136"/>
      <c r="O114" s="136"/>
      <c r="P114" s="705"/>
      <c r="Q114" s="682" t="s">
        <v>232</v>
      </c>
      <c r="R114" s="224"/>
      <c r="S114" s="353">
        <f>'（別紙２）二酸化炭素排出量計算シート【計画用】'!S114</f>
        <v>8550</v>
      </c>
      <c r="T114" s="559"/>
      <c r="U114" s="559"/>
      <c r="V114" s="559"/>
      <c r="W114" s="559"/>
      <c r="X114" s="559"/>
      <c r="Y114" s="559"/>
      <c r="Z114" s="484"/>
      <c r="AA114" s="706" t="str">
        <f t="shared" si="1"/>
        <v/>
      </c>
      <c r="AB114" s="707"/>
      <c r="AC114" s="707"/>
      <c r="AD114" s="707"/>
      <c r="AE114" s="707"/>
      <c r="AF114" s="707"/>
      <c r="AG114" s="708"/>
      <c r="AH114" s="709" t="s">
        <v>464</v>
      </c>
      <c r="AI114" s="339"/>
      <c r="AJ114" s="710"/>
    </row>
    <row r="115" spans="2:36" ht="13.5" customHeight="1">
      <c r="B115" s="658"/>
      <c r="C115" s="659"/>
      <c r="D115" s="771" t="s">
        <v>94</v>
      </c>
      <c r="E115" s="772"/>
      <c r="F115" s="772"/>
      <c r="G115" s="772"/>
      <c r="H115" s="772"/>
      <c r="I115" s="586"/>
      <c r="J115" s="404"/>
      <c r="K115" s="136"/>
      <c r="L115" s="136"/>
      <c r="M115" s="136"/>
      <c r="N115" s="136"/>
      <c r="O115" s="136"/>
      <c r="P115" s="705"/>
      <c r="Q115" s="682" t="s">
        <v>232</v>
      </c>
      <c r="R115" s="224"/>
      <c r="S115" s="353">
        <f>'（別紙２）二酸化炭素排出量計算シート【計画用】'!S115</f>
        <v>7910</v>
      </c>
      <c r="T115" s="559"/>
      <c r="U115" s="559"/>
      <c r="V115" s="559"/>
      <c r="W115" s="559"/>
      <c r="X115" s="559"/>
      <c r="Y115" s="559"/>
      <c r="Z115" s="484"/>
      <c r="AA115" s="706" t="str">
        <f>IF(J115="","",J115*S115)</f>
        <v/>
      </c>
      <c r="AB115" s="707"/>
      <c r="AC115" s="707"/>
      <c r="AD115" s="707"/>
      <c r="AE115" s="707"/>
      <c r="AF115" s="707"/>
      <c r="AG115" s="708"/>
      <c r="AH115" s="709" t="s">
        <v>464</v>
      </c>
      <c r="AI115" s="339"/>
      <c r="AJ115" s="710"/>
    </row>
    <row r="116" spans="2:36" ht="13.5" customHeight="1">
      <c r="B116" s="658"/>
      <c r="C116" s="659"/>
      <c r="D116" s="771" t="s">
        <v>449</v>
      </c>
      <c r="E116" s="772"/>
      <c r="F116" s="772"/>
      <c r="G116" s="772"/>
      <c r="H116" s="772"/>
      <c r="I116" s="586"/>
      <c r="J116" s="404"/>
      <c r="K116" s="136"/>
      <c r="L116" s="136"/>
      <c r="M116" s="136"/>
      <c r="N116" s="136"/>
      <c r="O116" s="136"/>
      <c r="P116" s="705"/>
      <c r="Q116" s="682" t="s">
        <v>232</v>
      </c>
      <c r="R116" s="224"/>
      <c r="S116" s="353">
        <f>'（別紙２）二酸化炭素排出量計算シート【計画用】'!S116</f>
        <v>7190</v>
      </c>
      <c r="T116" s="559"/>
      <c r="U116" s="559"/>
      <c r="V116" s="559"/>
      <c r="W116" s="559"/>
      <c r="X116" s="559"/>
      <c r="Y116" s="559"/>
      <c r="Z116" s="484"/>
      <c r="AA116" s="706" t="str">
        <f t="shared" si="1"/>
        <v/>
      </c>
      <c r="AB116" s="707"/>
      <c r="AC116" s="707"/>
      <c r="AD116" s="707"/>
      <c r="AE116" s="707"/>
      <c r="AF116" s="707"/>
      <c r="AG116" s="708"/>
      <c r="AH116" s="918" t="s">
        <v>464</v>
      </c>
      <c r="AI116" s="919"/>
      <c r="AJ116" s="920"/>
    </row>
    <row r="117" spans="2:36" ht="13.5" customHeight="1">
      <c r="B117" s="658"/>
      <c r="C117" s="659"/>
      <c r="D117" s="166" t="s">
        <v>65</v>
      </c>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931" t="str">
        <f>IF(SUM(AA108:AG116)=0,"",ROUND(SUM(AA108:AG116),-INT(LOG(ABS(SUM(AA108:AG116))))-1+3))</f>
        <v/>
      </c>
      <c r="AB117" s="932"/>
      <c r="AC117" s="932"/>
      <c r="AD117" s="932"/>
      <c r="AE117" s="932"/>
      <c r="AF117" s="932"/>
      <c r="AG117" s="933"/>
      <c r="AH117" s="912" t="s">
        <v>462</v>
      </c>
      <c r="AI117" s="913"/>
      <c r="AJ117" s="914"/>
    </row>
    <row r="118" spans="2:36" ht="13.5" customHeight="1" thickBot="1">
      <c r="B118" s="660"/>
      <c r="C118" s="661"/>
      <c r="D118" s="922"/>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3"/>
      <c r="AA118" s="714"/>
      <c r="AB118" s="715"/>
      <c r="AC118" s="715"/>
      <c r="AD118" s="715"/>
      <c r="AE118" s="715"/>
      <c r="AF118" s="715"/>
      <c r="AG118" s="716"/>
      <c r="AH118" s="915"/>
      <c r="AI118" s="916"/>
      <c r="AJ118" s="917"/>
    </row>
    <row r="119" spans="2:36" ht="13.5" customHeight="1">
      <c r="B119" s="1215" t="s">
        <v>76</v>
      </c>
      <c r="C119" s="1216"/>
      <c r="D119" s="1216"/>
      <c r="E119" s="1216"/>
      <c r="F119" s="1216"/>
      <c r="G119" s="1216"/>
      <c r="H119" s="1216"/>
      <c r="I119" s="1217"/>
      <c r="J119" s="406"/>
      <c r="K119" s="349"/>
      <c r="L119" s="349"/>
      <c r="M119" s="349"/>
      <c r="N119" s="349"/>
      <c r="O119" s="349"/>
      <c r="P119" s="752"/>
      <c r="Q119" s="756" t="s">
        <v>232</v>
      </c>
      <c r="R119" s="229"/>
      <c r="S119" s="109">
        <f>'（別紙２）二酸化炭素排出量計算シート【計画用】'!S119</f>
        <v>23500</v>
      </c>
      <c r="T119" s="110"/>
      <c r="U119" s="110"/>
      <c r="V119" s="110"/>
      <c r="W119" s="110"/>
      <c r="X119" s="110"/>
      <c r="Y119" s="110"/>
      <c r="Z119" s="110"/>
      <c r="AA119" s="761" t="str">
        <f>IF(SUM(J119)=0,"",ROUND(J119*S119,-INT(LOG(ABS(J119*S119)))-1+3))</f>
        <v/>
      </c>
      <c r="AB119" s="762"/>
      <c r="AC119" s="762"/>
      <c r="AD119" s="762"/>
      <c r="AE119" s="762"/>
      <c r="AF119" s="762"/>
      <c r="AG119" s="763"/>
      <c r="AH119" s="1221" t="s">
        <v>462</v>
      </c>
      <c r="AI119" s="1222"/>
      <c r="AJ119" s="1223"/>
    </row>
    <row r="120" spans="2:36" ht="13.5" customHeight="1" thickBot="1">
      <c r="B120" s="1218"/>
      <c r="C120" s="1219"/>
      <c r="D120" s="1219"/>
      <c r="E120" s="1219"/>
      <c r="F120" s="1219"/>
      <c r="G120" s="1219"/>
      <c r="H120" s="1219"/>
      <c r="I120" s="1220"/>
      <c r="J120" s="753"/>
      <c r="K120" s="754"/>
      <c r="L120" s="754"/>
      <c r="M120" s="754"/>
      <c r="N120" s="754"/>
      <c r="O120" s="754"/>
      <c r="P120" s="755"/>
      <c r="Q120" s="757"/>
      <c r="R120" s="758"/>
      <c r="S120" s="759"/>
      <c r="T120" s="760"/>
      <c r="U120" s="760"/>
      <c r="V120" s="760"/>
      <c r="W120" s="760"/>
      <c r="X120" s="760"/>
      <c r="Y120" s="760"/>
      <c r="Z120" s="760"/>
      <c r="AA120" s="714"/>
      <c r="AB120" s="715"/>
      <c r="AC120" s="715"/>
      <c r="AD120" s="715"/>
      <c r="AE120" s="715"/>
      <c r="AF120" s="715"/>
      <c r="AG120" s="716"/>
      <c r="AH120" s="915"/>
      <c r="AI120" s="916"/>
      <c r="AJ120" s="917"/>
    </row>
    <row r="121" spans="2:36" ht="13.5" customHeight="1">
      <c r="B121" s="1215" t="s">
        <v>442</v>
      </c>
      <c r="C121" s="1216"/>
      <c r="D121" s="1216"/>
      <c r="E121" s="1216"/>
      <c r="F121" s="1216"/>
      <c r="G121" s="1216"/>
      <c r="H121" s="1216"/>
      <c r="I121" s="1217"/>
      <c r="J121" s="406"/>
      <c r="K121" s="349"/>
      <c r="L121" s="349"/>
      <c r="M121" s="349"/>
      <c r="N121" s="349"/>
      <c r="O121" s="349"/>
      <c r="P121" s="752"/>
      <c r="Q121" s="756" t="s">
        <v>232</v>
      </c>
      <c r="R121" s="229"/>
      <c r="S121" s="109">
        <f>'（別紙２）二酸化炭素排出量計算シート【計画用】'!S121</f>
        <v>16100</v>
      </c>
      <c r="T121" s="110"/>
      <c r="U121" s="110"/>
      <c r="V121" s="110"/>
      <c r="W121" s="110"/>
      <c r="X121" s="110"/>
      <c r="Y121" s="110"/>
      <c r="Z121" s="110"/>
      <c r="AA121" s="761" t="str">
        <f>IF(SUM(J121)=0,"",ROUND(J121*S121,-INT(LOG(ABS(J121*S121)))-1+3))</f>
        <v/>
      </c>
      <c r="AB121" s="762"/>
      <c r="AC121" s="762"/>
      <c r="AD121" s="762"/>
      <c r="AE121" s="762"/>
      <c r="AF121" s="762"/>
      <c r="AG121" s="763"/>
      <c r="AH121" s="1221" t="s">
        <v>462</v>
      </c>
      <c r="AI121" s="1222"/>
      <c r="AJ121" s="1223"/>
    </row>
    <row r="122" spans="2:36" ht="13.5" customHeight="1" thickBot="1">
      <c r="B122" s="1218"/>
      <c r="C122" s="1219"/>
      <c r="D122" s="1219"/>
      <c r="E122" s="1219"/>
      <c r="F122" s="1219"/>
      <c r="G122" s="1219"/>
      <c r="H122" s="1219"/>
      <c r="I122" s="1220"/>
      <c r="J122" s="753"/>
      <c r="K122" s="754"/>
      <c r="L122" s="754"/>
      <c r="M122" s="754"/>
      <c r="N122" s="754"/>
      <c r="O122" s="754"/>
      <c r="P122" s="755"/>
      <c r="Q122" s="757"/>
      <c r="R122" s="758"/>
      <c r="S122" s="759"/>
      <c r="T122" s="760"/>
      <c r="U122" s="760"/>
      <c r="V122" s="760"/>
      <c r="W122" s="760"/>
      <c r="X122" s="760"/>
      <c r="Y122" s="760"/>
      <c r="Z122" s="760"/>
      <c r="AA122" s="714"/>
      <c r="AB122" s="715"/>
      <c r="AC122" s="715"/>
      <c r="AD122" s="715"/>
      <c r="AE122" s="715"/>
      <c r="AF122" s="715"/>
      <c r="AG122" s="716"/>
      <c r="AH122" s="915"/>
      <c r="AI122" s="916"/>
      <c r="AJ122" s="917"/>
    </row>
    <row r="123" spans="2:36" ht="13.5" customHeight="1"/>
    <row r="124" spans="2:36" ht="21.75" customHeight="1">
      <c r="B124" s="1" t="s">
        <v>220</v>
      </c>
      <c r="C124" s="1">
        <v>1</v>
      </c>
      <c r="D124" s="924" t="s">
        <v>465</v>
      </c>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4"/>
      <c r="AA124" s="924"/>
      <c r="AB124" s="924"/>
      <c r="AC124" s="924"/>
      <c r="AD124" s="924"/>
      <c r="AE124" s="924"/>
      <c r="AF124" s="924"/>
      <c r="AG124" s="924"/>
      <c r="AH124" s="924"/>
      <c r="AI124" s="924"/>
      <c r="AJ124" s="924"/>
    </row>
    <row r="125" spans="2:36" ht="13.5" customHeight="1">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row>
    <row r="126" spans="2:36" ht="13.5" customHeight="1">
      <c r="C126" s="1">
        <v>2</v>
      </c>
      <c r="D126" s="193" t="s">
        <v>450</v>
      </c>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93"/>
      <c r="AI126" s="193"/>
      <c r="AJ126" s="193"/>
    </row>
    <row r="127" spans="2:36" ht="13.5" customHeight="1">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row>
    <row r="128" spans="2:36" ht="13.5" customHeight="1">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row>
    <row r="129" spans="3:36" ht="13.5" customHeight="1">
      <c r="C129" s="1">
        <v>3</v>
      </c>
      <c r="D129" s="193" t="s">
        <v>391</v>
      </c>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row>
    <row r="130" spans="3:36" ht="13.5" customHeight="1">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formatCells="0" formatColumns="0" formatRows="0" insertHyperlinks="0"/>
  <mergeCells count="428">
    <mergeCell ref="B11:R12"/>
    <mergeCell ref="B13:F13"/>
    <mergeCell ref="L26:N27"/>
    <mergeCell ref="R26:T27"/>
    <mergeCell ref="U27:X27"/>
    <mergeCell ref="U30:X31"/>
    <mergeCell ref="P9:Q9"/>
    <mergeCell ref="O47:Q48"/>
    <mergeCell ref="R47:T48"/>
    <mergeCell ref="U47:X47"/>
    <mergeCell ref="U48:X48"/>
    <mergeCell ref="D14:E14"/>
    <mergeCell ref="G14:H14"/>
    <mergeCell ref="D28:G29"/>
    <mergeCell ref="H28:K29"/>
    <mergeCell ref="D24:G25"/>
    <mergeCell ref="O30:T31"/>
    <mergeCell ref="O32:T33"/>
    <mergeCell ref="O34:T35"/>
    <mergeCell ref="O36:T37"/>
    <mergeCell ref="U16:AB16"/>
    <mergeCell ref="H17:N17"/>
    <mergeCell ref="O17:T17"/>
    <mergeCell ref="U17:AB17"/>
    <mergeCell ref="N6:X6"/>
    <mergeCell ref="B8:F8"/>
    <mergeCell ref="B9:C9"/>
    <mergeCell ref="D9:E9"/>
    <mergeCell ref="G9:H9"/>
    <mergeCell ref="J9:K9"/>
    <mergeCell ref="S9:T9"/>
    <mergeCell ref="V9:W9"/>
    <mergeCell ref="N9:O9"/>
    <mergeCell ref="D22:G23"/>
    <mergeCell ref="H22:K23"/>
    <mergeCell ref="H24:K25"/>
    <mergeCell ref="L24:N25"/>
    <mergeCell ref="O24:Q25"/>
    <mergeCell ref="B15:G17"/>
    <mergeCell ref="R18:T19"/>
    <mergeCell ref="U22:X22"/>
    <mergeCell ref="U18:X18"/>
    <mergeCell ref="D20:G21"/>
    <mergeCell ref="L22:N23"/>
    <mergeCell ref="H20:K21"/>
    <mergeCell ref="L20:N21"/>
    <mergeCell ref="O20:Q21"/>
    <mergeCell ref="R20:T21"/>
    <mergeCell ref="U20:X20"/>
    <mergeCell ref="U21:X21"/>
    <mergeCell ref="L18:N19"/>
    <mergeCell ref="U19:X19"/>
    <mergeCell ref="O16:T16"/>
    <mergeCell ref="H15:N16"/>
    <mergeCell ref="S14:T14"/>
    <mergeCell ref="V14:W14"/>
    <mergeCell ref="J14:K14"/>
    <mergeCell ref="N14:O14"/>
    <mergeCell ref="P14:Q14"/>
    <mergeCell ref="O15:AB15"/>
    <mergeCell ref="AH24:AJ25"/>
    <mergeCell ref="AC26:AG27"/>
    <mergeCell ref="Y22:AB23"/>
    <mergeCell ref="O18:Q19"/>
    <mergeCell ref="Y18:AB19"/>
    <mergeCell ref="Y20:AB21"/>
    <mergeCell ref="B14:C14"/>
    <mergeCell ref="AC17:AJ17"/>
    <mergeCell ref="B18:C41"/>
    <mergeCell ref="D18:G19"/>
    <mergeCell ref="D40:AB41"/>
    <mergeCell ref="H18:K19"/>
    <mergeCell ref="AC20:AG21"/>
    <mergeCell ref="AH20:AJ21"/>
    <mergeCell ref="AC18:AG19"/>
    <mergeCell ref="AH18:AJ19"/>
    <mergeCell ref="AC22:AG23"/>
    <mergeCell ref="AH22:AJ23"/>
    <mergeCell ref="R24:T25"/>
    <mergeCell ref="Y24:AB25"/>
    <mergeCell ref="O22:Q23"/>
    <mergeCell ref="R22:T23"/>
    <mergeCell ref="U23:X23"/>
    <mergeCell ref="U24:X24"/>
    <mergeCell ref="U25:X25"/>
    <mergeCell ref="AH26:AJ27"/>
    <mergeCell ref="AC15:AJ16"/>
    <mergeCell ref="D26:G27"/>
    <mergeCell ref="AH40:AJ41"/>
    <mergeCell ref="O28:T29"/>
    <mergeCell ref="U45:X45"/>
    <mergeCell ref="U32:X33"/>
    <mergeCell ref="Y32:AB33"/>
    <mergeCell ref="H30:K31"/>
    <mergeCell ref="L30:N31"/>
    <mergeCell ref="H32:K33"/>
    <mergeCell ref="H34:K35"/>
    <mergeCell ref="AC24:AG25"/>
    <mergeCell ref="L28:N29"/>
    <mergeCell ref="Y30:AB31"/>
    <mergeCell ref="L32:N33"/>
    <mergeCell ref="Y34:AB35"/>
    <mergeCell ref="L34:N35"/>
    <mergeCell ref="U34:X35"/>
    <mergeCell ref="Y26:AB27"/>
    <mergeCell ref="U26:X26"/>
    <mergeCell ref="Y28:AB29"/>
    <mergeCell ref="O26:Q27"/>
    <mergeCell ref="AC40:AG41"/>
    <mergeCell ref="AC42:AG44"/>
    <mergeCell ref="H26:K27"/>
    <mergeCell ref="O38:T39"/>
    <mergeCell ref="L36:N37"/>
    <mergeCell ref="U36:X37"/>
    <mergeCell ref="AC45:AG46"/>
    <mergeCell ref="AH45:AJ46"/>
    <mergeCell ref="AH42:AJ44"/>
    <mergeCell ref="AH34:AJ35"/>
    <mergeCell ref="AC28:AG29"/>
    <mergeCell ref="AH28:AJ29"/>
    <mergeCell ref="AC30:AG31"/>
    <mergeCell ref="AH30:AJ31"/>
    <mergeCell ref="AH32:AJ33"/>
    <mergeCell ref="AC34:AG35"/>
    <mergeCell ref="AC32:AG33"/>
    <mergeCell ref="AH36:AJ37"/>
    <mergeCell ref="AH38:AJ39"/>
    <mergeCell ref="U46:X46"/>
    <mergeCell ref="U49:X49"/>
    <mergeCell ref="B42:C52"/>
    <mergeCell ref="D42:G44"/>
    <mergeCell ref="D45:G46"/>
    <mergeCell ref="Y42:AB44"/>
    <mergeCell ref="H45:K46"/>
    <mergeCell ref="D56:AJ56"/>
    <mergeCell ref="D57:AJ57"/>
    <mergeCell ref="H42:K44"/>
    <mergeCell ref="L42:N44"/>
    <mergeCell ref="R42:T44"/>
    <mergeCell ref="AC47:AG48"/>
    <mergeCell ref="AH47:AJ48"/>
    <mergeCell ref="H47:K48"/>
    <mergeCell ref="L47:N48"/>
    <mergeCell ref="L45:N46"/>
    <mergeCell ref="R45:T46"/>
    <mergeCell ref="Y45:AB46"/>
    <mergeCell ref="U44:X44"/>
    <mergeCell ref="U42:X43"/>
    <mergeCell ref="O42:Q44"/>
    <mergeCell ref="O45:Q46"/>
    <mergeCell ref="Y47:AB48"/>
    <mergeCell ref="Y49:AB50"/>
    <mergeCell ref="D49:G50"/>
    <mergeCell ref="AC49:AG50"/>
    <mergeCell ref="AH49:AJ50"/>
    <mergeCell ref="D51:AB52"/>
    <mergeCell ref="AC53:AG54"/>
    <mergeCell ref="AH53:AJ54"/>
    <mergeCell ref="D47:G48"/>
    <mergeCell ref="B53:AB54"/>
    <mergeCell ref="H49:K50"/>
    <mergeCell ref="B70:F70"/>
    <mergeCell ref="B71:C71"/>
    <mergeCell ref="D71:E71"/>
    <mergeCell ref="G71:H71"/>
    <mergeCell ref="J71:K71"/>
    <mergeCell ref="N71:O71"/>
    <mergeCell ref="P71:Q71"/>
    <mergeCell ref="AC51:AG52"/>
    <mergeCell ref="AH51:AJ52"/>
    <mergeCell ref="B68:Z69"/>
    <mergeCell ref="Q75:R76"/>
    <mergeCell ref="S75:Z76"/>
    <mergeCell ref="B75:I76"/>
    <mergeCell ref="S71:T71"/>
    <mergeCell ref="V71:W71"/>
    <mergeCell ref="AA72:AJ73"/>
    <mergeCell ref="J74:R74"/>
    <mergeCell ref="S74:Z74"/>
    <mergeCell ref="AA74:AJ74"/>
    <mergeCell ref="AA75:AG76"/>
    <mergeCell ref="AH75:AJ76"/>
    <mergeCell ref="J75:P76"/>
    <mergeCell ref="B72:I74"/>
    <mergeCell ref="J72:R73"/>
    <mergeCell ref="S72:Z73"/>
    <mergeCell ref="B77:I78"/>
    <mergeCell ref="J77:P78"/>
    <mergeCell ref="Q77:R78"/>
    <mergeCell ref="S77:Z78"/>
    <mergeCell ref="AA77:AG78"/>
    <mergeCell ref="AH77:AJ78"/>
    <mergeCell ref="B79:I80"/>
    <mergeCell ref="J79:P80"/>
    <mergeCell ref="Q79:R80"/>
    <mergeCell ref="S79:Z80"/>
    <mergeCell ref="AA79:AG80"/>
    <mergeCell ref="AH79:AJ80"/>
    <mergeCell ref="B82:F82"/>
    <mergeCell ref="B83:C83"/>
    <mergeCell ref="D83:E83"/>
    <mergeCell ref="G83:H83"/>
    <mergeCell ref="J83:K83"/>
    <mergeCell ref="N83:O83"/>
    <mergeCell ref="P83:Q83"/>
    <mergeCell ref="S83:T83"/>
    <mergeCell ref="V83:W83"/>
    <mergeCell ref="B84:I86"/>
    <mergeCell ref="J84:R85"/>
    <mergeCell ref="S84:Z85"/>
    <mergeCell ref="AA84:AJ85"/>
    <mergeCell ref="J86:R86"/>
    <mergeCell ref="S86:Z86"/>
    <mergeCell ref="AA86:AJ86"/>
    <mergeCell ref="D87:I87"/>
    <mergeCell ref="J87:P87"/>
    <mergeCell ref="Q87:R87"/>
    <mergeCell ref="AH87:AJ87"/>
    <mergeCell ref="B87:C107"/>
    <mergeCell ref="D104:I104"/>
    <mergeCell ref="S87:Z87"/>
    <mergeCell ref="AA87:AG87"/>
    <mergeCell ref="S89:Z89"/>
    <mergeCell ref="AA89:AG89"/>
    <mergeCell ref="D89:I89"/>
    <mergeCell ref="J89:P89"/>
    <mergeCell ref="D88:I88"/>
    <mergeCell ref="J88:P88"/>
    <mergeCell ref="Q88:R88"/>
    <mergeCell ref="S88:Z88"/>
    <mergeCell ref="AA88:AG88"/>
    <mergeCell ref="S91:Z91"/>
    <mergeCell ref="AA91:AG91"/>
    <mergeCell ref="AA93:AG93"/>
    <mergeCell ref="AH93:AJ93"/>
    <mergeCell ref="AH91:AJ91"/>
    <mergeCell ref="AH88:AJ88"/>
    <mergeCell ref="AH89:AJ89"/>
    <mergeCell ref="Q89:R89"/>
    <mergeCell ref="D90:I90"/>
    <mergeCell ref="J90:P90"/>
    <mergeCell ref="Q90:R90"/>
    <mergeCell ref="S90:Z90"/>
    <mergeCell ref="AA90:AG90"/>
    <mergeCell ref="AH90:AJ90"/>
    <mergeCell ref="D91:I91"/>
    <mergeCell ref="J91:P91"/>
    <mergeCell ref="Q91:R91"/>
    <mergeCell ref="AA94:AG94"/>
    <mergeCell ref="AH94:AJ94"/>
    <mergeCell ref="AA95:AG95"/>
    <mergeCell ref="AH95:AJ95"/>
    <mergeCell ref="D93:I93"/>
    <mergeCell ref="J93:P93"/>
    <mergeCell ref="D92:I92"/>
    <mergeCell ref="J92:P92"/>
    <mergeCell ref="Q92:R92"/>
    <mergeCell ref="S92:Z92"/>
    <mergeCell ref="AA92:AG92"/>
    <mergeCell ref="AH92:AJ92"/>
    <mergeCell ref="Q93:R93"/>
    <mergeCell ref="S93:Z93"/>
    <mergeCell ref="D95:I95"/>
    <mergeCell ref="J95:P95"/>
    <mergeCell ref="D94:I94"/>
    <mergeCell ref="J94:P94"/>
    <mergeCell ref="D98:I98"/>
    <mergeCell ref="J98:P98"/>
    <mergeCell ref="Q98:R98"/>
    <mergeCell ref="Q94:R94"/>
    <mergeCell ref="S94:Z94"/>
    <mergeCell ref="Q95:R95"/>
    <mergeCell ref="S95:Z95"/>
    <mergeCell ref="D99:I99"/>
    <mergeCell ref="J99:P99"/>
    <mergeCell ref="D102:I102"/>
    <mergeCell ref="J102:P102"/>
    <mergeCell ref="Q102:R102"/>
    <mergeCell ref="S102:Z102"/>
    <mergeCell ref="AA102:AG102"/>
    <mergeCell ref="AH101:AJ101"/>
    <mergeCell ref="D96:I96"/>
    <mergeCell ref="J96:P96"/>
    <mergeCell ref="D103:I103"/>
    <mergeCell ref="J103:P103"/>
    <mergeCell ref="Q103:R103"/>
    <mergeCell ref="S103:Z103"/>
    <mergeCell ref="AH103:AJ103"/>
    <mergeCell ref="Q97:R97"/>
    <mergeCell ref="S97:Z97"/>
    <mergeCell ref="AH102:AJ102"/>
    <mergeCell ref="AH96:AJ96"/>
    <mergeCell ref="AA98:AG98"/>
    <mergeCell ref="AH98:AJ98"/>
    <mergeCell ref="AA99:AG99"/>
    <mergeCell ref="AH99:AJ99"/>
    <mergeCell ref="AA100:AG100"/>
    <mergeCell ref="AH100:AJ100"/>
    <mergeCell ref="AH97:AJ97"/>
    <mergeCell ref="D113:I113"/>
    <mergeCell ref="J113:P113"/>
    <mergeCell ref="Q113:R113"/>
    <mergeCell ref="AH105:AJ105"/>
    <mergeCell ref="D106:Z107"/>
    <mergeCell ref="AA106:AG107"/>
    <mergeCell ref="AH106:AJ107"/>
    <mergeCell ref="D105:I105"/>
    <mergeCell ref="J105:P105"/>
    <mergeCell ref="Q105:R105"/>
    <mergeCell ref="D108:I108"/>
    <mergeCell ref="J108:P108"/>
    <mergeCell ref="Q108:R108"/>
    <mergeCell ref="D110:I110"/>
    <mergeCell ref="J110:P110"/>
    <mergeCell ref="Q110:R110"/>
    <mergeCell ref="D111:I111"/>
    <mergeCell ref="J111:P111"/>
    <mergeCell ref="Q111:R111"/>
    <mergeCell ref="AH108:AJ108"/>
    <mergeCell ref="AH113:AJ113"/>
    <mergeCell ref="AH119:AJ120"/>
    <mergeCell ref="D116:I116"/>
    <mergeCell ref="J116:P116"/>
    <mergeCell ref="Q116:R116"/>
    <mergeCell ref="S116:Z116"/>
    <mergeCell ref="AA116:AG116"/>
    <mergeCell ref="AH116:AJ116"/>
    <mergeCell ref="B119:I120"/>
    <mergeCell ref="J119:P120"/>
    <mergeCell ref="B108:C118"/>
    <mergeCell ref="D109:I109"/>
    <mergeCell ref="J109:P109"/>
    <mergeCell ref="Q109:R109"/>
    <mergeCell ref="S109:Z109"/>
    <mergeCell ref="AA109:AG109"/>
    <mergeCell ref="AH109:AJ109"/>
    <mergeCell ref="S113:Z113"/>
    <mergeCell ref="AH110:AJ110"/>
    <mergeCell ref="AH111:AJ111"/>
    <mergeCell ref="Q112:R112"/>
    <mergeCell ref="S112:Z112"/>
    <mergeCell ref="AA112:AG112"/>
    <mergeCell ref="AH115:AJ115"/>
    <mergeCell ref="AA115:AG115"/>
    <mergeCell ref="D129:AJ130"/>
    <mergeCell ref="L49:N50"/>
    <mergeCell ref="O49:Q50"/>
    <mergeCell ref="R49:T50"/>
    <mergeCell ref="U50:X50"/>
    <mergeCell ref="D124:AJ125"/>
    <mergeCell ref="D126:AJ128"/>
    <mergeCell ref="D117:Z118"/>
    <mergeCell ref="AH117:AJ118"/>
    <mergeCell ref="AA97:AG97"/>
    <mergeCell ref="AH121:AJ122"/>
    <mergeCell ref="AA117:AG118"/>
    <mergeCell ref="AA113:AG113"/>
    <mergeCell ref="S110:Z110"/>
    <mergeCell ref="AA110:AG110"/>
    <mergeCell ref="S108:Z108"/>
    <mergeCell ref="AA108:AG108"/>
    <mergeCell ref="AA105:AG105"/>
    <mergeCell ref="AA96:AG96"/>
    <mergeCell ref="J97:P97"/>
    <mergeCell ref="B121:I122"/>
    <mergeCell ref="J121:P122"/>
    <mergeCell ref="Q121:R122"/>
    <mergeCell ref="S121:Z122"/>
    <mergeCell ref="AA121:AG122"/>
    <mergeCell ref="S99:Z99"/>
    <mergeCell ref="AA119:AG120"/>
    <mergeCell ref="Q114:R114"/>
    <mergeCell ref="S114:Z114"/>
    <mergeCell ref="D112:I112"/>
    <mergeCell ref="Q119:R120"/>
    <mergeCell ref="S119:Z120"/>
    <mergeCell ref="Q96:R96"/>
    <mergeCell ref="S96:Z96"/>
    <mergeCell ref="D100:I100"/>
    <mergeCell ref="J100:P100"/>
    <mergeCell ref="Q100:R100"/>
    <mergeCell ref="S100:Z100"/>
    <mergeCell ref="D97:I97"/>
    <mergeCell ref="D101:I101"/>
    <mergeCell ref="J101:P101"/>
    <mergeCell ref="Q101:R101"/>
    <mergeCell ref="S101:Z101"/>
    <mergeCell ref="AA101:AG101"/>
    <mergeCell ref="S115:Z115"/>
    <mergeCell ref="AA103:AG103"/>
    <mergeCell ref="D114:I114"/>
    <mergeCell ref="D115:I115"/>
    <mergeCell ref="J115:P115"/>
    <mergeCell ref="Q115:R115"/>
    <mergeCell ref="S98:Z98"/>
    <mergeCell ref="Q99:R99"/>
    <mergeCell ref="AA114:AG114"/>
    <mergeCell ref="AH114:AJ114"/>
    <mergeCell ref="J104:P104"/>
    <mergeCell ref="Q104:R104"/>
    <mergeCell ref="S104:Z104"/>
    <mergeCell ref="AA104:AG104"/>
    <mergeCell ref="AH104:AJ104"/>
    <mergeCell ref="J112:P112"/>
    <mergeCell ref="AH112:AJ112"/>
    <mergeCell ref="S105:Z105"/>
    <mergeCell ref="J114:P114"/>
    <mergeCell ref="S111:Z111"/>
    <mergeCell ref="AA111:AG111"/>
    <mergeCell ref="U28:X29"/>
    <mergeCell ref="Y36:AB37"/>
    <mergeCell ref="AC36:AG37"/>
    <mergeCell ref="D38:G38"/>
    <mergeCell ref="H38:K39"/>
    <mergeCell ref="L38:N39"/>
    <mergeCell ref="U38:X39"/>
    <mergeCell ref="Y38:AB39"/>
    <mergeCell ref="AC38:AG39"/>
    <mergeCell ref="D39:G39"/>
    <mergeCell ref="D30:E35"/>
    <mergeCell ref="F30:G30"/>
    <mergeCell ref="F31:G31"/>
    <mergeCell ref="F32:G32"/>
    <mergeCell ref="F33:G33"/>
    <mergeCell ref="F34:G34"/>
    <mergeCell ref="F35:G35"/>
    <mergeCell ref="D36:G37"/>
    <mergeCell ref="H36:K37"/>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4"/>
  </sheetPr>
  <dimension ref="B5:AJ177"/>
  <sheetViews>
    <sheetView showGridLines="0" view="pageBreakPreview" zoomScale="115" zoomScaleNormal="100" zoomScaleSheetLayoutView="115" workbookViewId="0">
      <pane xSplit="1" ySplit="4" topLeftCell="B136" activePane="bottomRight" state="frozen"/>
      <selection activeCell="U135" sqref="U135"/>
      <selection pane="topRight" activeCell="U135" sqref="U135"/>
      <selection pane="bottomLeft" activeCell="U135" sqref="U135"/>
      <selection pane="bottomRight" activeCell="B124" sqref="B124:AJ165"/>
    </sheetView>
  </sheetViews>
  <sheetFormatPr defaultColWidth="2.5" defaultRowHeight="13.5"/>
  <cols>
    <col min="1" max="73" width="2.5" style="1" customWidth="1"/>
    <col min="74" max="16384" width="2.5" style="1"/>
  </cols>
  <sheetData>
    <row r="5" spans="2:36" ht="13.5" customHeight="1">
      <c r="B5" s="179" t="s">
        <v>49</v>
      </c>
      <c r="C5" s="179"/>
    </row>
    <row r="6" spans="2:36" ht="13.5" customHeight="1">
      <c r="N6" s="179" t="s">
        <v>50</v>
      </c>
      <c r="O6" s="179"/>
      <c r="P6" s="179"/>
      <c r="Q6" s="179"/>
      <c r="R6" s="179"/>
      <c r="S6" s="179"/>
      <c r="T6" s="179"/>
      <c r="U6" s="179"/>
      <c r="V6" s="179"/>
    </row>
    <row r="7" spans="2:36" ht="13.5" customHeight="1">
      <c r="N7" s="179" t="s">
        <v>51</v>
      </c>
      <c r="O7" s="179"/>
      <c r="P7" s="179"/>
      <c r="Q7" s="179"/>
      <c r="R7" s="179"/>
      <c r="S7" s="179"/>
      <c r="T7" s="179"/>
      <c r="U7" s="179"/>
      <c r="V7" s="179"/>
    </row>
    <row r="9" spans="2:36" ht="13.5" customHeight="1"/>
    <row r="10" spans="2:36" ht="13.5" customHeight="1">
      <c r="B10" s="104" t="s">
        <v>383</v>
      </c>
      <c r="C10" s="104"/>
      <c r="D10" s="104"/>
      <c r="E10" s="104"/>
      <c r="F10" s="104"/>
      <c r="G10" s="104"/>
      <c r="H10" s="104"/>
    </row>
    <row r="11" spans="2:36" ht="13.5" customHeight="1">
      <c r="B11" s="378"/>
      <c r="C11" s="378"/>
      <c r="D11" s="378"/>
      <c r="E11" s="378"/>
      <c r="F11" s="378"/>
      <c r="G11" s="378"/>
      <c r="H11" s="378"/>
    </row>
    <row r="12" spans="2:36" ht="16.5" customHeight="1">
      <c r="B12" s="194"/>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6"/>
    </row>
    <row r="13" spans="2:36">
      <c r="B13" s="197"/>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9"/>
    </row>
    <row r="14" spans="2:36">
      <c r="B14" s="197"/>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c r="AI14" s="198"/>
      <c r="AJ14" s="199"/>
    </row>
    <row r="15" spans="2:36">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9"/>
    </row>
    <row r="16" spans="2:36">
      <c r="B16" s="197"/>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9"/>
    </row>
    <row r="17" spans="2:36" ht="13.5" customHeight="1">
      <c r="B17" s="200"/>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2"/>
    </row>
    <row r="18" spans="2:36" ht="13.5" customHeight="1"/>
    <row r="19" spans="2:36" ht="13.5" customHeight="1"/>
    <row r="20" spans="2:36" ht="13.5" customHeight="1">
      <c r="B20" s="104" t="s">
        <v>314</v>
      </c>
      <c r="C20" s="104"/>
      <c r="D20" s="104"/>
      <c r="E20" s="104"/>
      <c r="F20" s="104"/>
      <c r="G20" s="104"/>
      <c r="H20" s="104"/>
      <c r="I20" s="104"/>
      <c r="J20" s="104"/>
      <c r="K20" s="104"/>
      <c r="L20" s="104"/>
      <c r="M20" s="104"/>
      <c r="N20" s="104"/>
      <c r="O20" s="104"/>
      <c r="P20" s="104"/>
    </row>
    <row r="21" spans="2:36" ht="13.5" customHeight="1">
      <c r="B21" s="104"/>
      <c r="C21" s="104"/>
      <c r="D21" s="104"/>
      <c r="E21" s="104"/>
      <c r="F21" s="104"/>
      <c r="G21" s="104"/>
      <c r="H21" s="104"/>
      <c r="I21" s="104"/>
      <c r="J21" s="104"/>
      <c r="K21" s="104"/>
      <c r="L21" s="104"/>
      <c r="M21" s="104"/>
      <c r="N21" s="104"/>
      <c r="O21" s="104"/>
      <c r="P21" s="104"/>
    </row>
    <row r="22" spans="2:36" ht="13.5" customHeight="1">
      <c r="B22" s="104" t="s">
        <v>223</v>
      </c>
      <c r="C22" s="104"/>
      <c r="D22" s="104"/>
      <c r="E22" s="104"/>
      <c r="F22" s="104"/>
      <c r="O22" s="8"/>
    </row>
    <row r="23" spans="2:36" ht="13.5" customHeight="1">
      <c r="B23" s="179"/>
      <c r="C23" s="179"/>
      <c r="D23" s="379">
        <f>IF(計画提出書!N47="","",計画提出書!N47)</f>
        <v>2026</v>
      </c>
      <c r="E23" s="379"/>
      <c r="F23" s="8" t="s">
        <v>4</v>
      </c>
      <c r="G23" s="379">
        <f>IF(計画提出書!S47="","",計画提出書!S47)</f>
        <v>4</v>
      </c>
      <c r="H23" s="379"/>
      <c r="I23" s="8" t="s">
        <v>5</v>
      </c>
      <c r="J23" s="379">
        <f>IF(計画提出書!V47="","",計画提出書!V47)</f>
        <v>1</v>
      </c>
      <c r="K23" s="379"/>
      <c r="L23" s="8" t="s">
        <v>6</v>
      </c>
      <c r="M23" s="8" t="s">
        <v>39</v>
      </c>
      <c r="N23" s="179"/>
      <c r="O23" s="179"/>
      <c r="P23" s="379">
        <f>IF(計画提出書!AA47="","",計画提出書!AA47)</f>
        <v>2029</v>
      </c>
      <c r="Q23" s="379"/>
      <c r="R23" s="8" t="s">
        <v>4</v>
      </c>
      <c r="S23" s="379">
        <f>IF(計画提出書!AD47="","",計画提出書!AD47)</f>
        <v>3</v>
      </c>
      <c r="T23" s="379"/>
      <c r="U23" s="8" t="s">
        <v>5</v>
      </c>
      <c r="V23" s="379">
        <f>IF(計画提出書!AG47="","",計画提出書!AG47)</f>
        <v>31</v>
      </c>
      <c r="W23" s="379"/>
      <c r="X23" s="8" t="s">
        <v>6</v>
      </c>
    </row>
    <row r="24" spans="2:36" ht="13.5" customHeight="1">
      <c r="B24" s="106" t="s">
        <v>274</v>
      </c>
      <c r="C24" s="107"/>
      <c r="D24" s="107"/>
      <c r="E24" s="107"/>
      <c r="F24" s="107"/>
      <c r="G24" s="107"/>
      <c r="H24" s="107"/>
      <c r="I24" s="108"/>
      <c r="J24" s="182" t="s">
        <v>241</v>
      </c>
      <c r="K24" s="182"/>
      <c r="L24" s="182"/>
      <c r="M24" s="182"/>
      <c r="N24" s="182"/>
      <c r="O24" s="182"/>
      <c r="P24" s="166" t="s">
        <v>97</v>
      </c>
      <c r="Q24" s="186"/>
      <c r="R24" s="186"/>
      <c r="S24" s="103" t="s">
        <v>240</v>
      </c>
      <c r="T24" s="103"/>
      <c r="U24" s="103"/>
      <c r="V24" s="103"/>
      <c r="W24" s="103"/>
      <c r="X24" s="103"/>
      <c r="Y24" s="166" t="s">
        <v>242</v>
      </c>
      <c r="Z24" s="186"/>
      <c r="AA24" s="186"/>
      <c r="AB24" s="186"/>
      <c r="AC24" s="186"/>
      <c r="AD24" s="167"/>
      <c r="AE24" s="166" t="s">
        <v>273</v>
      </c>
      <c r="AF24" s="186"/>
      <c r="AG24" s="186"/>
      <c r="AH24" s="186"/>
      <c r="AI24" s="186"/>
      <c r="AJ24" s="167"/>
    </row>
    <row r="25" spans="2:36" ht="13.5" customHeight="1">
      <c r="B25" s="180"/>
      <c r="C25" s="179"/>
      <c r="D25" s="179"/>
      <c r="E25" s="179"/>
      <c r="F25" s="179"/>
      <c r="G25" s="179"/>
      <c r="H25" s="179"/>
      <c r="I25" s="181"/>
      <c r="J25" s="183"/>
      <c r="K25" s="183"/>
      <c r="L25" s="183"/>
      <c r="M25" s="183"/>
      <c r="N25" s="183"/>
      <c r="O25" s="183"/>
      <c r="P25" s="187"/>
      <c r="Q25" s="188"/>
      <c r="R25" s="188"/>
      <c r="S25" s="250"/>
      <c r="T25" s="250"/>
      <c r="U25" s="250"/>
      <c r="V25" s="250"/>
      <c r="W25" s="250"/>
      <c r="X25" s="250"/>
      <c r="Y25" s="187"/>
      <c r="Z25" s="188"/>
      <c r="AA25" s="188"/>
      <c r="AB25" s="188"/>
      <c r="AC25" s="188"/>
      <c r="AD25" s="423"/>
      <c r="AE25" s="187"/>
      <c r="AF25" s="188"/>
      <c r="AG25" s="188"/>
      <c r="AH25" s="188"/>
      <c r="AI25" s="188"/>
      <c r="AJ25" s="423"/>
    </row>
    <row r="26" spans="2:36" ht="13.5" customHeight="1">
      <c r="B26" s="109"/>
      <c r="C26" s="110"/>
      <c r="D26" s="110"/>
      <c r="E26" s="110"/>
      <c r="F26" s="110"/>
      <c r="G26" s="110"/>
      <c r="H26" s="110"/>
      <c r="I26" s="111"/>
      <c r="J26" s="468" t="s">
        <v>70</v>
      </c>
      <c r="K26" s="469"/>
      <c r="L26" s="469"/>
      <c r="M26" s="469"/>
      <c r="N26" s="442" t="s">
        <v>71</v>
      </c>
      <c r="O26" s="443"/>
      <c r="P26" s="168"/>
      <c r="Q26" s="424"/>
      <c r="R26" s="424"/>
      <c r="S26" s="425" t="s">
        <v>70</v>
      </c>
      <c r="T26" s="426"/>
      <c r="U26" s="426"/>
      <c r="V26" s="426"/>
      <c r="W26" s="427" t="s">
        <v>71</v>
      </c>
      <c r="X26" s="428"/>
      <c r="Y26" s="168"/>
      <c r="Z26" s="424"/>
      <c r="AA26" s="424"/>
      <c r="AB26" s="424"/>
      <c r="AC26" s="424"/>
      <c r="AD26" s="169"/>
      <c r="AE26" s="168"/>
      <c r="AF26" s="424"/>
      <c r="AG26" s="424"/>
      <c r="AH26" s="424"/>
      <c r="AI26" s="424"/>
      <c r="AJ26" s="169"/>
    </row>
    <row r="27" spans="2:36" ht="13.5" customHeight="1">
      <c r="B27" s="407"/>
      <c r="C27" s="408"/>
      <c r="D27" s="408"/>
      <c r="E27" s="408"/>
      <c r="F27" s="408"/>
      <c r="G27" s="408"/>
      <c r="H27" s="408"/>
      <c r="I27" s="409"/>
      <c r="J27" s="380"/>
      <c r="K27" s="381"/>
      <c r="L27" s="381"/>
      <c r="M27" s="381"/>
      <c r="N27" s="386"/>
      <c r="O27" s="387"/>
      <c r="P27" s="404"/>
      <c r="Q27" s="136"/>
      <c r="R27" s="392" t="s">
        <v>233</v>
      </c>
      <c r="S27" s="398" t="str">
        <f>IF(COUNT(J27,P27)&lt;2,"",IF(P27=100,0,ROUND(J27*(100-P27)/100,-INT(LOG(ABS(J27*(100-P27)/100)))-1+3)))</f>
        <v/>
      </c>
      <c r="T27" s="399"/>
      <c r="U27" s="399"/>
      <c r="V27" s="399"/>
      <c r="W27" s="392" t="str">
        <f>IF(N27="","",N27)</f>
        <v/>
      </c>
      <c r="X27" s="393"/>
      <c r="Y27" s="422"/>
      <c r="Z27" s="422"/>
      <c r="AA27" s="422"/>
      <c r="AB27" s="422"/>
      <c r="AC27" s="422"/>
      <c r="AD27" s="422"/>
      <c r="AE27" s="422"/>
      <c r="AF27" s="422"/>
      <c r="AG27" s="422"/>
      <c r="AH27" s="422"/>
      <c r="AI27" s="422"/>
      <c r="AJ27" s="422"/>
    </row>
    <row r="28" spans="2:36" ht="13.5" customHeight="1">
      <c r="B28" s="410"/>
      <c r="C28" s="411"/>
      <c r="D28" s="411"/>
      <c r="E28" s="411"/>
      <c r="F28" s="411"/>
      <c r="G28" s="411"/>
      <c r="H28" s="411"/>
      <c r="I28" s="412"/>
      <c r="J28" s="382"/>
      <c r="K28" s="383"/>
      <c r="L28" s="383"/>
      <c r="M28" s="383"/>
      <c r="N28" s="388"/>
      <c r="O28" s="389"/>
      <c r="P28" s="405"/>
      <c r="Q28" s="138"/>
      <c r="R28" s="394"/>
      <c r="S28" s="400"/>
      <c r="T28" s="401"/>
      <c r="U28" s="401"/>
      <c r="V28" s="401"/>
      <c r="W28" s="394"/>
      <c r="X28" s="395"/>
      <c r="Y28" s="422"/>
      <c r="Z28" s="422"/>
      <c r="AA28" s="422"/>
      <c r="AB28" s="422"/>
      <c r="AC28" s="422"/>
      <c r="AD28" s="422"/>
      <c r="AE28" s="422"/>
      <c r="AF28" s="422"/>
      <c r="AG28" s="422"/>
      <c r="AH28" s="422"/>
      <c r="AI28" s="422"/>
      <c r="AJ28" s="422"/>
    </row>
    <row r="29" spans="2:36" ht="13.5" customHeight="1">
      <c r="B29" s="413"/>
      <c r="C29" s="414"/>
      <c r="D29" s="414"/>
      <c r="E29" s="414"/>
      <c r="F29" s="414"/>
      <c r="G29" s="414"/>
      <c r="H29" s="414"/>
      <c r="I29" s="415"/>
      <c r="J29" s="384"/>
      <c r="K29" s="385"/>
      <c r="L29" s="385"/>
      <c r="M29" s="385"/>
      <c r="N29" s="390"/>
      <c r="O29" s="391"/>
      <c r="P29" s="406"/>
      <c r="Q29" s="349"/>
      <c r="R29" s="396"/>
      <c r="S29" s="402"/>
      <c r="T29" s="403"/>
      <c r="U29" s="403"/>
      <c r="V29" s="403"/>
      <c r="W29" s="396"/>
      <c r="X29" s="397"/>
      <c r="Y29" s="422"/>
      <c r="Z29" s="422"/>
      <c r="AA29" s="422"/>
      <c r="AB29" s="422"/>
      <c r="AC29" s="422"/>
      <c r="AD29" s="422"/>
      <c r="AE29" s="422"/>
      <c r="AF29" s="422"/>
      <c r="AG29" s="422"/>
      <c r="AH29" s="422"/>
      <c r="AI29" s="422"/>
      <c r="AJ29" s="422"/>
    </row>
    <row r="30" spans="2:36" ht="13.5" customHeight="1">
      <c r="B30" s="407"/>
      <c r="C30" s="408"/>
      <c r="D30" s="408"/>
      <c r="E30" s="408"/>
      <c r="F30" s="408"/>
      <c r="G30" s="408"/>
      <c r="H30" s="408"/>
      <c r="I30" s="409"/>
      <c r="J30" s="380"/>
      <c r="K30" s="381"/>
      <c r="L30" s="381"/>
      <c r="M30" s="444"/>
      <c r="N30" s="386"/>
      <c r="O30" s="387"/>
      <c r="P30" s="404"/>
      <c r="Q30" s="136"/>
      <c r="R30" s="392" t="s">
        <v>233</v>
      </c>
      <c r="S30" s="398" t="str">
        <f>IF(COUNT(J30,P30)&lt;2,"",IF(P30=100,0,ROUND(J30*(100-P30)/100,-INT(LOG(ABS(J30*(100-P30)/100)))-1+3)))</f>
        <v/>
      </c>
      <c r="T30" s="399"/>
      <c r="U30" s="399"/>
      <c r="V30" s="399"/>
      <c r="W30" s="392" t="str">
        <f>IF(N30="","",N30)</f>
        <v/>
      </c>
      <c r="X30" s="393"/>
      <c r="Y30" s="422"/>
      <c r="Z30" s="422"/>
      <c r="AA30" s="422"/>
      <c r="AB30" s="422"/>
      <c r="AC30" s="422"/>
      <c r="AD30" s="422"/>
      <c r="AE30" s="422"/>
      <c r="AF30" s="422"/>
      <c r="AG30" s="422"/>
      <c r="AH30" s="422"/>
      <c r="AI30" s="422"/>
      <c r="AJ30" s="422"/>
    </row>
    <row r="31" spans="2:36" ht="13.5" customHeight="1">
      <c r="B31" s="410"/>
      <c r="C31" s="411"/>
      <c r="D31" s="411"/>
      <c r="E31" s="411"/>
      <c r="F31" s="411"/>
      <c r="G31" s="411"/>
      <c r="H31" s="411"/>
      <c r="I31" s="412"/>
      <c r="J31" s="382"/>
      <c r="K31" s="383"/>
      <c r="L31" s="383"/>
      <c r="M31" s="445"/>
      <c r="N31" s="388"/>
      <c r="O31" s="389"/>
      <c r="P31" s="405"/>
      <c r="Q31" s="138"/>
      <c r="R31" s="394"/>
      <c r="S31" s="400"/>
      <c r="T31" s="401"/>
      <c r="U31" s="401"/>
      <c r="V31" s="401"/>
      <c r="W31" s="394"/>
      <c r="X31" s="395"/>
      <c r="Y31" s="422"/>
      <c r="Z31" s="422"/>
      <c r="AA31" s="422"/>
      <c r="AB31" s="422"/>
      <c r="AC31" s="422"/>
      <c r="AD31" s="422"/>
      <c r="AE31" s="422"/>
      <c r="AF31" s="422"/>
      <c r="AG31" s="422"/>
      <c r="AH31" s="422"/>
      <c r="AI31" s="422"/>
      <c r="AJ31" s="422"/>
    </row>
    <row r="32" spans="2:36" ht="13.5" customHeight="1">
      <c r="B32" s="413"/>
      <c r="C32" s="414"/>
      <c r="D32" s="414"/>
      <c r="E32" s="414"/>
      <c r="F32" s="414"/>
      <c r="G32" s="414"/>
      <c r="H32" s="414"/>
      <c r="I32" s="415"/>
      <c r="J32" s="384"/>
      <c r="K32" s="385"/>
      <c r="L32" s="385"/>
      <c r="M32" s="446"/>
      <c r="N32" s="390"/>
      <c r="O32" s="391"/>
      <c r="P32" s="406"/>
      <c r="Q32" s="349"/>
      <c r="R32" s="396"/>
      <c r="S32" s="402"/>
      <c r="T32" s="403"/>
      <c r="U32" s="403"/>
      <c r="V32" s="403"/>
      <c r="W32" s="396"/>
      <c r="X32" s="397"/>
      <c r="Y32" s="422"/>
      <c r="Z32" s="422"/>
      <c r="AA32" s="422"/>
      <c r="AB32" s="422"/>
      <c r="AC32" s="422"/>
      <c r="AD32" s="422"/>
      <c r="AE32" s="422"/>
      <c r="AF32" s="422"/>
      <c r="AG32" s="422"/>
      <c r="AH32" s="422"/>
      <c r="AI32" s="422"/>
      <c r="AJ32" s="422"/>
    </row>
    <row r="33" spans="2:36" ht="13.5" customHeight="1">
      <c r="B33" s="429"/>
      <c r="C33" s="429"/>
      <c r="D33" s="429"/>
      <c r="E33" s="429"/>
      <c r="F33" s="429"/>
      <c r="G33" s="429"/>
      <c r="H33" s="429"/>
      <c r="I33" s="429"/>
      <c r="J33" s="380"/>
      <c r="K33" s="381"/>
      <c r="L33" s="381"/>
      <c r="M33" s="381"/>
      <c r="N33" s="386"/>
      <c r="O33" s="387"/>
      <c r="P33" s="404"/>
      <c r="Q33" s="136"/>
      <c r="R33" s="392" t="s">
        <v>233</v>
      </c>
      <c r="S33" s="398" t="str">
        <f>IF(COUNT(J33,P33)&lt;2,"",IF(P33=100,0,ROUND(J33*(100-P33)/100,-INT(LOG(ABS(J33*(100-P33)/100)))-1+3)))</f>
        <v/>
      </c>
      <c r="T33" s="399"/>
      <c r="U33" s="399"/>
      <c r="V33" s="399"/>
      <c r="W33" s="392" t="str">
        <f>IF(N33="","",N33)</f>
        <v/>
      </c>
      <c r="X33" s="393"/>
      <c r="Y33" s="422"/>
      <c r="Z33" s="422"/>
      <c r="AA33" s="422"/>
      <c r="AB33" s="422"/>
      <c r="AC33" s="422"/>
      <c r="AD33" s="422"/>
      <c r="AE33" s="422"/>
      <c r="AF33" s="422"/>
      <c r="AG33" s="422"/>
      <c r="AH33" s="422"/>
      <c r="AI33" s="422"/>
      <c r="AJ33" s="422"/>
    </row>
    <row r="34" spans="2:36" ht="13.5" customHeight="1">
      <c r="B34" s="429"/>
      <c r="C34" s="429"/>
      <c r="D34" s="429"/>
      <c r="E34" s="429"/>
      <c r="F34" s="429"/>
      <c r="G34" s="429"/>
      <c r="H34" s="429"/>
      <c r="I34" s="429"/>
      <c r="J34" s="382"/>
      <c r="K34" s="383"/>
      <c r="L34" s="383"/>
      <c r="M34" s="383"/>
      <c r="N34" s="388"/>
      <c r="O34" s="389"/>
      <c r="P34" s="405"/>
      <c r="Q34" s="138"/>
      <c r="R34" s="394"/>
      <c r="S34" s="400"/>
      <c r="T34" s="401"/>
      <c r="U34" s="401"/>
      <c r="V34" s="401"/>
      <c r="W34" s="394"/>
      <c r="X34" s="395"/>
      <c r="Y34" s="422"/>
      <c r="Z34" s="422"/>
      <c r="AA34" s="422"/>
      <c r="AB34" s="422"/>
      <c r="AC34" s="422"/>
      <c r="AD34" s="422"/>
      <c r="AE34" s="422"/>
      <c r="AF34" s="422"/>
      <c r="AG34" s="422"/>
      <c r="AH34" s="422"/>
      <c r="AI34" s="422"/>
      <c r="AJ34" s="422"/>
    </row>
    <row r="35" spans="2:36" ht="13.5" customHeight="1">
      <c r="B35" s="429"/>
      <c r="C35" s="429"/>
      <c r="D35" s="429"/>
      <c r="E35" s="429"/>
      <c r="F35" s="429"/>
      <c r="G35" s="429"/>
      <c r="H35" s="429"/>
      <c r="I35" s="429"/>
      <c r="J35" s="384"/>
      <c r="K35" s="385"/>
      <c r="L35" s="385"/>
      <c r="M35" s="385"/>
      <c r="N35" s="390"/>
      <c r="O35" s="391"/>
      <c r="P35" s="406"/>
      <c r="Q35" s="349"/>
      <c r="R35" s="396"/>
      <c r="S35" s="402"/>
      <c r="T35" s="403"/>
      <c r="U35" s="403"/>
      <c r="V35" s="403"/>
      <c r="W35" s="396"/>
      <c r="X35" s="397"/>
      <c r="Y35" s="422"/>
      <c r="Z35" s="422"/>
      <c r="AA35" s="422"/>
      <c r="AB35" s="422"/>
      <c r="AC35" s="422"/>
      <c r="AD35" s="422"/>
      <c r="AE35" s="422"/>
      <c r="AF35" s="422"/>
      <c r="AG35" s="422"/>
      <c r="AH35" s="422"/>
      <c r="AI35" s="422"/>
      <c r="AJ35" s="422"/>
    </row>
    <row r="36" spans="2:36" ht="13.5" customHeight="1">
      <c r="B36" s="429"/>
      <c r="C36" s="429"/>
      <c r="D36" s="429"/>
      <c r="E36" s="429"/>
      <c r="F36" s="429"/>
      <c r="G36" s="429"/>
      <c r="H36" s="429"/>
      <c r="I36" s="429"/>
      <c r="J36" s="380"/>
      <c r="K36" s="381"/>
      <c r="L36" s="381"/>
      <c r="M36" s="381"/>
      <c r="N36" s="386"/>
      <c r="O36" s="387"/>
      <c r="P36" s="404"/>
      <c r="Q36" s="136"/>
      <c r="R36" s="392" t="s">
        <v>233</v>
      </c>
      <c r="S36" s="398" t="str">
        <f>IF(COUNT(J36,P36)&lt;2,"",IF(P36=100,0,ROUND(J36*(100-P36)/100,-INT(LOG(ABS(J36*(100-P36)/100)))-1+3)))</f>
        <v/>
      </c>
      <c r="T36" s="399"/>
      <c r="U36" s="399"/>
      <c r="V36" s="399"/>
      <c r="W36" s="392" t="str">
        <f>IF(N36="","",N36)</f>
        <v/>
      </c>
      <c r="X36" s="393"/>
      <c r="Y36" s="422"/>
      <c r="Z36" s="422"/>
      <c r="AA36" s="422"/>
      <c r="AB36" s="422"/>
      <c r="AC36" s="422"/>
      <c r="AD36" s="422"/>
      <c r="AE36" s="422"/>
      <c r="AF36" s="422"/>
      <c r="AG36" s="422"/>
      <c r="AH36" s="422"/>
      <c r="AI36" s="422"/>
      <c r="AJ36" s="422"/>
    </row>
    <row r="37" spans="2:36" ht="13.5" customHeight="1">
      <c r="B37" s="429"/>
      <c r="C37" s="429"/>
      <c r="D37" s="429"/>
      <c r="E37" s="429"/>
      <c r="F37" s="429"/>
      <c r="G37" s="429"/>
      <c r="H37" s="429"/>
      <c r="I37" s="429"/>
      <c r="J37" s="382"/>
      <c r="K37" s="383"/>
      <c r="L37" s="383"/>
      <c r="M37" s="383"/>
      <c r="N37" s="388"/>
      <c r="O37" s="389"/>
      <c r="P37" s="405"/>
      <c r="Q37" s="138"/>
      <c r="R37" s="394"/>
      <c r="S37" s="400"/>
      <c r="T37" s="401"/>
      <c r="U37" s="401"/>
      <c r="V37" s="401"/>
      <c r="W37" s="394"/>
      <c r="X37" s="395"/>
      <c r="Y37" s="422"/>
      <c r="Z37" s="422"/>
      <c r="AA37" s="422"/>
      <c r="AB37" s="422"/>
      <c r="AC37" s="422"/>
      <c r="AD37" s="422"/>
      <c r="AE37" s="422"/>
      <c r="AF37" s="422"/>
      <c r="AG37" s="422"/>
      <c r="AH37" s="422"/>
      <c r="AI37" s="422"/>
      <c r="AJ37" s="422"/>
    </row>
    <row r="38" spans="2:36" ht="13.5" customHeight="1">
      <c r="B38" s="429"/>
      <c r="C38" s="429"/>
      <c r="D38" s="429"/>
      <c r="E38" s="429"/>
      <c r="F38" s="429"/>
      <c r="G38" s="429"/>
      <c r="H38" s="429"/>
      <c r="I38" s="429"/>
      <c r="J38" s="384"/>
      <c r="K38" s="385"/>
      <c r="L38" s="385"/>
      <c r="M38" s="385"/>
      <c r="N38" s="390"/>
      <c r="O38" s="391"/>
      <c r="P38" s="406"/>
      <c r="Q38" s="349"/>
      <c r="R38" s="396"/>
      <c r="S38" s="402"/>
      <c r="T38" s="403"/>
      <c r="U38" s="403"/>
      <c r="V38" s="403"/>
      <c r="W38" s="396"/>
      <c r="X38" s="397"/>
      <c r="Y38" s="422"/>
      <c r="Z38" s="422"/>
      <c r="AA38" s="422"/>
      <c r="AB38" s="422"/>
      <c r="AC38" s="422"/>
      <c r="AD38" s="422"/>
      <c r="AE38" s="422"/>
      <c r="AF38" s="422"/>
      <c r="AG38" s="422"/>
      <c r="AH38" s="422"/>
      <c r="AI38" s="422"/>
      <c r="AJ38" s="422"/>
    </row>
    <row r="39" spans="2:36" ht="13.5" customHeight="1">
      <c r="B39" s="407"/>
      <c r="C39" s="408"/>
      <c r="D39" s="408"/>
      <c r="E39" s="408"/>
      <c r="F39" s="408"/>
      <c r="G39" s="408"/>
      <c r="H39" s="408"/>
      <c r="I39" s="409"/>
      <c r="J39" s="380"/>
      <c r="K39" s="381"/>
      <c r="L39" s="381"/>
      <c r="M39" s="381"/>
      <c r="N39" s="386"/>
      <c r="O39" s="387"/>
      <c r="P39" s="404"/>
      <c r="Q39" s="136"/>
      <c r="R39" s="392" t="s">
        <v>233</v>
      </c>
      <c r="S39" s="398" t="str">
        <f>IF(COUNT(J39,P39)&lt;2,"",IF(P39=100,0,ROUND(J39*(100-P39)/100,-INT(LOG(ABS(J39*(100-P39)/100)))-1+3)))</f>
        <v/>
      </c>
      <c r="T39" s="399"/>
      <c r="U39" s="399"/>
      <c r="V39" s="399"/>
      <c r="W39" s="392" t="str">
        <f>IF(N39="","",N39)</f>
        <v/>
      </c>
      <c r="X39" s="393"/>
      <c r="Y39" s="422"/>
      <c r="Z39" s="422"/>
      <c r="AA39" s="422"/>
      <c r="AB39" s="422"/>
      <c r="AC39" s="422"/>
      <c r="AD39" s="422"/>
      <c r="AE39" s="422"/>
      <c r="AF39" s="422"/>
      <c r="AG39" s="422"/>
      <c r="AH39" s="422"/>
      <c r="AI39" s="422"/>
      <c r="AJ39" s="422"/>
    </row>
    <row r="40" spans="2:36" ht="13.5" customHeight="1">
      <c r="B40" s="410"/>
      <c r="C40" s="411"/>
      <c r="D40" s="411"/>
      <c r="E40" s="411"/>
      <c r="F40" s="411"/>
      <c r="G40" s="411"/>
      <c r="H40" s="411"/>
      <c r="I40" s="412"/>
      <c r="J40" s="382"/>
      <c r="K40" s="383"/>
      <c r="L40" s="383"/>
      <c r="M40" s="383"/>
      <c r="N40" s="388"/>
      <c r="O40" s="389"/>
      <c r="P40" s="405"/>
      <c r="Q40" s="138"/>
      <c r="R40" s="394"/>
      <c r="S40" s="400"/>
      <c r="T40" s="401"/>
      <c r="U40" s="401"/>
      <c r="V40" s="401"/>
      <c r="W40" s="394"/>
      <c r="X40" s="395"/>
      <c r="Y40" s="422"/>
      <c r="Z40" s="422"/>
      <c r="AA40" s="422"/>
      <c r="AB40" s="422"/>
      <c r="AC40" s="422"/>
      <c r="AD40" s="422"/>
      <c r="AE40" s="422"/>
      <c r="AF40" s="422"/>
      <c r="AG40" s="422"/>
      <c r="AH40" s="422"/>
      <c r="AI40" s="422"/>
      <c r="AJ40" s="422"/>
    </row>
    <row r="41" spans="2:36" ht="13.5" customHeight="1">
      <c r="B41" s="413"/>
      <c r="C41" s="414"/>
      <c r="D41" s="414"/>
      <c r="E41" s="414"/>
      <c r="F41" s="414"/>
      <c r="G41" s="414"/>
      <c r="H41" s="414"/>
      <c r="I41" s="415"/>
      <c r="J41" s="384"/>
      <c r="K41" s="385"/>
      <c r="L41" s="385"/>
      <c r="M41" s="385"/>
      <c r="N41" s="390"/>
      <c r="O41" s="391"/>
      <c r="P41" s="406"/>
      <c r="Q41" s="349"/>
      <c r="R41" s="396"/>
      <c r="S41" s="402"/>
      <c r="T41" s="403"/>
      <c r="U41" s="403"/>
      <c r="V41" s="403"/>
      <c r="W41" s="396"/>
      <c r="X41" s="397"/>
      <c r="Y41" s="422"/>
      <c r="Z41" s="422"/>
      <c r="AA41" s="422"/>
      <c r="AB41" s="422"/>
      <c r="AC41" s="422"/>
      <c r="AD41" s="422"/>
      <c r="AE41" s="422"/>
      <c r="AF41" s="422"/>
      <c r="AG41" s="422"/>
      <c r="AH41" s="422"/>
      <c r="AI41" s="422"/>
      <c r="AJ41" s="422"/>
    </row>
    <row r="42" spans="2:36" ht="13.5" customHeight="1">
      <c r="B42" s="429"/>
      <c r="C42" s="429"/>
      <c r="D42" s="429"/>
      <c r="E42" s="429"/>
      <c r="F42" s="429"/>
      <c r="G42" s="429"/>
      <c r="H42" s="429"/>
      <c r="I42" s="429"/>
      <c r="J42" s="380"/>
      <c r="K42" s="381"/>
      <c r="L42" s="381"/>
      <c r="M42" s="381"/>
      <c r="N42" s="386"/>
      <c r="O42" s="387"/>
      <c r="P42" s="404"/>
      <c r="Q42" s="136"/>
      <c r="R42" s="392" t="s">
        <v>233</v>
      </c>
      <c r="S42" s="398" t="str">
        <f>IF(COUNT(J42,P42)&lt;2,"",IF(P42=100,0,ROUND(J42*(100-P42)/100,-INT(LOG(ABS(J42*(100-P42)/100)))-1+3)))</f>
        <v/>
      </c>
      <c r="T42" s="399"/>
      <c r="U42" s="399"/>
      <c r="V42" s="399"/>
      <c r="W42" s="392" t="str">
        <f>IF(N42="","",N42)</f>
        <v/>
      </c>
      <c r="X42" s="393"/>
      <c r="Y42" s="422"/>
      <c r="Z42" s="422"/>
      <c r="AA42" s="422"/>
      <c r="AB42" s="422"/>
      <c r="AC42" s="422"/>
      <c r="AD42" s="422"/>
      <c r="AE42" s="422"/>
      <c r="AF42" s="422"/>
      <c r="AG42" s="422"/>
      <c r="AH42" s="422"/>
      <c r="AI42" s="422"/>
      <c r="AJ42" s="422"/>
    </row>
    <row r="43" spans="2:36" ht="13.5" customHeight="1">
      <c r="B43" s="429"/>
      <c r="C43" s="429"/>
      <c r="D43" s="429"/>
      <c r="E43" s="429"/>
      <c r="F43" s="429"/>
      <c r="G43" s="429"/>
      <c r="H43" s="429"/>
      <c r="I43" s="429"/>
      <c r="J43" s="382"/>
      <c r="K43" s="430"/>
      <c r="L43" s="430"/>
      <c r="M43" s="430"/>
      <c r="N43" s="388"/>
      <c r="O43" s="389"/>
      <c r="P43" s="405"/>
      <c r="Q43" s="138"/>
      <c r="R43" s="394"/>
      <c r="S43" s="400"/>
      <c r="T43" s="401"/>
      <c r="U43" s="401"/>
      <c r="V43" s="401"/>
      <c r="W43" s="394"/>
      <c r="X43" s="395"/>
      <c r="Y43" s="422"/>
      <c r="Z43" s="422"/>
      <c r="AA43" s="422"/>
      <c r="AB43" s="422"/>
      <c r="AC43" s="422"/>
      <c r="AD43" s="422"/>
      <c r="AE43" s="422"/>
      <c r="AF43" s="422"/>
      <c r="AG43" s="422"/>
      <c r="AH43" s="422"/>
      <c r="AI43" s="422"/>
      <c r="AJ43" s="422"/>
    </row>
    <row r="44" spans="2:36" ht="13.5" customHeight="1">
      <c r="B44" s="429"/>
      <c r="C44" s="429"/>
      <c r="D44" s="429"/>
      <c r="E44" s="429"/>
      <c r="F44" s="429"/>
      <c r="G44" s="429"/>
      <c r="H44" s="429"/>
      <c r="I44" s="429"/>
      <c r="J44" s="384"/>
      <c r="K44" s="385"/>
      <c r="L44" s="385"/>
      <c r="M44" s="385"/>
      <c r="N44" s="390"/>
      <c r="O44" s="391"/>
      <c r="P44" s="406"/>
      <c r="Q44" s="349"/>
      <c r="R44" s="396"/>
      <c r="S44" s="402"/>
      <c r="T44" s="403"/>
      <c r="U44" s="403"/>
      <c r="V44" s="403"/>
      <c r="W44" s="396"/>
      <c r="X44" s="397"/>
      <c r="Y44" s="422"/>
      <c r="Z44" s="422"/>
      <c r="AA44" s="422"/>
      <c r="AB44" s="422"/>
      <c r="AC44" s="422"/>
      <c r="AD44" s="422"/>
      <c r="AE44" s="422"/>
      <c r="AF44" s="422"/>
      <c r="AG44" s="422"/>
      <c r="AH44" s="422"/>
      <c r="AI44" s="422"/>
      <c r="AJ44" s="422"/>
    </row>
    <row r="45" spans="2:36" ht="13.5" customHeight="1">
      <c r="AD45" s="9"/>
      <c r="AE45" s="9"/>
      <c r="AF45" s="9"/>
      <c r="AG45" s="9"/>
      <c r="AH45" s="9"/>
      <c r="AI45" s="9"/>
      <c r="AJ45" s="9"/>
    </row>
    <row r="46" spans="2:36" ht="13.5" customHeight="1">
      <c r="B46" s="1" t="s">
        <v>28</v>
      </c>
      <c r="C46" s="1">
        <v>1</v>
      </c>
      <c r="D46" s="193" t="s">
        <v>279</v>
      </c>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row>
    <row r="47" spans="2:36" ht="13.5" customHeight="1">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row>
    <row r="48" spans="2:36" ht="13.5" customHeight="1">
      <c r="C48" s="1">
        <v>2</v>
      </c>
      <c r="D48" s="104" t="s">
        <v>277</v>
      </c>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row>
    <row r="49" spans="2:36" ht="13.5" customHeight="1">
      <c r="C49" s="1">
        <v>3</v>
      </c>
      <c r="D49" s="193" t="s">
        <v>342</v>
      </c>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row>
    <row r="50" spans="2:36" ht="13.5" customHeight="1">
      <c r="D50" s="193"/>
      <c r="E50" s="193"/>
      <c r="F50" s="193"/>
      <c r="G50" s="193"/>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row>
    <row r="51" spans="2:36" ht="13.5" customHeight="1">
      <c r="C51" s="1">
        <v>4</v>
      </c>
      <c r="D51" s="104" t="s">
        <v>278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row>
    <row r="52" spans="2:36" ht="13.5" customHeight="1">
      <c r="T52" s="9"/>
      <c r="U52" s="9"/>
      <c r="V52" s="9"/>
      <c r="W52" s="9"/>
      <c r="X52" s="9"/>
      <c r="Y52" s="9"/>
      <c r="Z52" s="9"/>
      <c r="AA52" s="9"/>
      <c r="AB52" s="9"/>
      <c r="AC52" s="9"/>
      <c r="AD52" s="9"/>
      <c r="AE52" s="9"/>
      <c r="AF52" s="9"/>
      <c r="AG52" s="9"/>
      <c r="AH52" s="9"/>
      <c r="AI52" s="9"/>
      <c r="AJ52" s="9"/>
    </row>
    <row r="53" spans="2:36" ht="13.5" customHeight="1">
      <c r="T53" s="9"/>
      <c r="U53" s="9"/>
      <c r="V53" s="9"/>
      <c r="W53" s="9"/>
      <c r="X53" s="9"/>
      <c r="Y53" s="9"/>
      <c r="Z53" s="9"/>
      <c r="AA53" s="9"/>
      <c r="AB53" s="9"/>
      <c r="AC53" s="9"/>
      <c r="AD53" s="9"/>
      <c r="AE53" s="9"/>
      <c r="AF53" s="9"/>
      <c r="AG53" s="9"/>
      <c r="AH53" s="9"/>
      <c r="AI53" s="9"/>
      <c r="AJ53" s="9"/>
    </row>
    <row r="54" spans="2:36" ht="13.5" customHeight="1">
      <c r="T54" s="9"/>
      <c r="U54" s="9"/>
      <c r="V54" s="9"/>
      <c r="W54" s="9"/>
      <c r="X54" s="9"/>
      <c r="Y54" s="9"/>
      <c r="Z54" s="9"/>
      <c r="AA54" s="9"/>
      <c r="AB54" s="9"/>
      <c r="AC54" s="9"/>
      <c r="AD54" s="9"/>
      <c r="AE54" s="9"/>
      <c r="AF54" s="9"/>
      <c r="AG54" s="9"/>
      <c r="AH54" s="9"/>
      <c r="AI54" s="9"/>
      <c r="AJ54" s="9"/>
    </row>
    <row r="55" spans="2:36" ht="13.5" customHeight="1">
      <c r="M55" s="29"/>
      <c r="N55" s="29"/>
      <c r="O55" s="29"/>
      <c r="P55" s="29"/>
      <c r="Q55" s="29"/>
      <c r="R55" s="29"/>
      <c r="S55" s="29"/>
      <c r="T55" s="9"/>
      <c r="U55" s="9"/>
      <c r="V55" s="9"/>
      <c r="W55" s="9"/>
      <c r="X55" s="9"/>
      <c r="Y55" s="9"/>
      <c r="Z55" s="9"/>
      <c r="AA55" s="9"/>
      <c r="AB55" s="9"/>
      <c r="AC55" s="9"/>
      <c r="AD55" s="9"/>
      <c r="AE55" s="9"/>
      <c r="AF55" s="9"/>
      <c r="AG55" s="9"/>
      <c r="AH55" s="9"/>
      <c r="AI55" s="9"/>
      <c r="AJ55" s="9"/>
    </row>
    <row r="56" spans="2:36" ht="13.5" customHeight="1">
      <c r="M56" s="29"/>
      <c r="N56" s="29"/>
      <c r="O56" s="29"/>
      <c r="P56" s="29"/>
      <c r="Q56" s="29"/>
      <c r="R56" s="29"/>
      <c r="S56" s="29"/>
      <c r="T56" s="9"/>
      <c r="U56" s="9"/>
      <c r="V56" s="9"/>
      <c r="W56" s="9"/>
      <c r="X56" s="9"/>
      <c r="Y56" s="9"/>
      <c r="Z56" s="9"/>
      <c r="AA56" s="9"/>
      <c r="AB56" s="9"/>
      <c r="AC56" s="9"/>
      <c r="AD56" s="9"/>
      <c r="AE56" s="9"/>
      <c r="AF56" s="9"/>
      <c r="AG56" s="9"/>
      <c r="AH56" s="9"/>
      <c r="AI56" s="9"/>
      <c r="AJ56" s="9"/>
    </row>
    <row r="57" spans="2:36" ht="13.5" customHeight="1">
      <c r="M57" s="29"/>
      <c r="N57" s="29"/>
      <c r="O57" s="29"/>
      <c r="P57" s="29"/>
      <c r="Q57" s="29"/>
      <c r="R57" s="29"/>
      <c r="S57" s="29"/>
      <c r="T57" s="9"/>
      <c r="U57" s="9"/>
      <c r="V57" s="9"/>
      <c r="W57" s="9"/>
      <c r="X57" s="9"/>
      <c r="Y57" s="9"/>
      <c r="Z57" s="9"/>
      <c r="AA57" s="9"/>
      <c r="AB57" s="9"/>
      <c r="AC57" s="9"/>
      <c r="AD57" s="9"/>
      <c r="AE57" s="9"/>
      <c r="AF57" s="9"/>
      <c r="AG57" s="9"/>
      <c r="AH57" s="9"/>
      <c r="AI57" s="9"/>
      <c r="AJ57" s="9"/>
    </row>
    <row r="58" spans="2:36" ht="13.5" customHeight="1">
      <c r="M58" s="29"/>
      <c r="N58" s="29"/>
      <c r="O58" s="29"/>
      <c r="P58" s="29"/>
      <c r="Q58" s="29"/>
      <c r="R58" s="29"/>
      <c r="S58" s="29"/>
      <c r="T58" s="9"/>
      <c r="U58" s="9"/>
      <c r="V58" s="9"/>
      <c r="W58" s="9"/>
      <c r="X58" s="9"/>
      <c r="Y58" s="9"/>
      <c r="Z58" s="9"/>
      <c r="AA58" s="9"/>
      <c r="AB58" s="9"/>
      <c r="AC58" s="9"/>
      <c r="AD58" s="9"/>
      <c r="AE58" s="9"/>
      <c r="AF58" s="9"/>
      <c r="AG58" s="9"/>
      <c r="AH58" s="9"/>
      <c r="AI58" s="9"/>
      <c r="AJ58" s="9"/>
    </row>
    <row r="59" spans="2:36" ht="13.5" customHeight="1"/>
    <row r="60" spans="2:36" ht="13.5" customHeight="1"/>
    <row r="61" spans="2:36" ht="13.5" customHeight="1">
      <c r="B61" s="3"/>
      <c r="C61" s="3"/>
      <c r="D61" s="3"/>
      <c r="E61" s="3"/>
      <c r="F61" s="3"/>
      <c r="G61" s="3"/>
      <c r="H61" s="3"/>
    </row>
    <row r="62" spans="2:36" ht="13.5" customHeight="1">
      <c r="B62" s="4"/>
      <c r="C62" s="4"/>
      <c r="D62" s="4"/>
      <c r="E62" s="4"/>
      <c r="F62" s="4"/>
      <c r="G62" s="4"/>
      <c r="H62" s="4"/>
    </row>
    <row r="63" spans="2:36" ht="13.5" customHeight="1"/>
    <row r="64" spans="2:36" ht="13.5" customHeight="1">
      <c r="B64" s="104" t="s">
        <v>52</v>
      </c>
      <c r="C64" s="104"/>
      <c r="D64" s="104"/>
      <c r="E64" s="104"/>
      <c r="F64" s="104"/>
      <c r="G64" s="104"/>
    </row>
    <row r="65" spans="2:36" ht="13.5" customHeight="1">
      <c r="B65" s="105"/>
      <c r="C65" s="105"/>
      <c r="D65" s="105"/>
      <c r="E65" s="105"/>
      <c r="F65" s="105"/>
      <c r="G65" s="105"/>
    </row>
    <row r="66" spans="2:36" ht="13.5" customHeight="1">
      <c r="B66" s="182" t="s">
        <v>275</v>
      </c>
      <c r="C66" s="182"/>
      <c r="D66" s="103"/>
      <c r="E66" s="106" t="s">
        <v>276</v>
      </c>
      <c r="F66" s="107"/>
      <c r="G66" s="107"/>
      <c r="H66" s="107"/>
      <c r="I66" s="107"/>
      <c r="J66" s="107"/>
      <c r="K66" s="107"/>
      <c r="L66" s="107"/>
      <c r="M66" s="107"/>
      <c r="N66" s="108"/>
      <c r="O66" s="106" t="s">
        <v>53</v>
      </c>
      <c r="P66" s="107"/>
      <c r="Q66" s="107"/>
      <c r="R66" s="107"/>
      <c r="S66" s="108"/>
      <c r="T66" s="106" t="s">
        <v>54</v>
      </c>
      <c r="U66" s="107"/>
      <c r="V66" s="107"/>
      <c r="W66" s="107"/>
      <c r="X66" s="108"/>
      <c r="Y66" s="106">
        <f>IF(計画提出書!$N$47="","",計画提出書!$N$47)</f>
        <v>2026</v>
      </c>
      <c r="Z66" s="107"/>
      <c r="AA66" s="107" t="s">
        <v>55</v>
      </c>
      <c r="AB66" s="108"/>
      <c r="AC66" s="106">
        <f>IF(計画提出書!$N$47="","",計画提出書!$N$47+1)</f>
        <v>2027</v>
      </c>
      <c r="AD66" s="107"/>
      <c r="AE66" s="107" t="s">
        <v>55</v>
      </c>
      <c r="AF66" s="108"/>
      <c r="AG66" s="106">
        <f>IF(計画提出書!$N$47="","",計画提出書!$N$47+2)</f>
        <v>2028</v>
      </c>
      <c r="AH66" s="107"/>
      <c r="AI66" s="107" t="s">
        <v>55</v>
      </c>
      <c r="AJ66" s="108"/>
    </row>
    <row r="67" spans="2:36" ht="13.5" customHeight="1">
      <c r="B67" s="103"/>
      <c r="C67" s="103"/>
      <c r="D67" s="103"/>
      <c r="E67" s="109"/>
      <c r="F67" s="110"/>
      <c r="G67" s="110"/>
      <c r="H67" s="110"/>
      <c r="I67" s="110"/>
      <c r="J67" s="110"/>
      <c r="K67" s="110"/>
      <c r="L67" s="110"/>
      <c r="M67" s="110"/>
      <c r="N67" s="111"/>
      <c r="O67" s="109"/>
      <c r="P67" s="110"/>
      <c r="Q67" s="110"/>
      <c r="R67" s="110"/>
      <c r="S67" s="111"/>
      <c r="T67" s="109"/>
      <c r="U67" s="110"/>
      <c r="V67" s="110"/>
      <c r="W67" s="110"/>
      <c r="X67" s="111"/>
      <c r="Y67" s="109"/>
      <c r="Z67" s="110"/>
      <c r="AA67" s="110"/>
      <c r="AB67" s="111"/>
      <c r="AC67" s="109"/>
      <c r="AD67" s="110"/>
      <c r="AE67" s="110"/>
      <c r="AF67" s="111"/>
      <c r="AG67" s="109"/>
      <c r="AH67" s="110"/>
      <c r="AI67" s="110"/>
      <c r="AJ67" s="111"/>
    </row>
    <row r="68" spans="2:36" ht="13.5" customHeight="1">
      <c r="B68" s="452"/>
      <c r="C68" s="453"/>
      <c r="D68" s="461"/>
      <c r="E68" s="81"/>
      <c r="F68" s="82"/>
      <c r="G68" s="82"/>
      <c r="H68" s="82"/>
      <c r="I68" s="82"/>
      <c r="J68" s="82"/>
      <c r="K68" s="82"/>
      <c r="L68" s="82"/>
      <c r="M68" s="82"/>
      <c r="N68" s="83"/>
      <c r="O68" s="416"/>
      <c r="P68" s="417"/>
      <c r="Q68" s="417"/>
      <c r="R68" s="417"/>
      <c r="S68" s="418"/>
      <c r="T68" s="416"/>
      <c r="U68" s="417"/>
      <c r="V68" s="417"/>
      <c r="W68" s="417"/>
      <c r="X68" s="418"/>
      <c r="Y68" s="416"/>
      <c r="Z68" s="417"/>
      <c r="AA68" s="417"/>
      <c r="AB68" s="418"/>
      <c r="AC68" s="416"/>
      <c r="AD68" s="417"/>
      <c r="AE68" s="417"/>
      <c r="AF68" s="418"/>
      <c r="AG68" s="416"/>
      <c r="AH68" s="417"/>
      <c r="AI68" s="417"/>
      <c r="AJ68" s="418"/>
    </row>
    <row r="69" spans="2:36" ht="13.5" customHeight="1">
      <c r="B69" s="462"/>
      <c r="C69" s="463"/>
      <c r="D69" s="464"/>
      <c r="E69" s="84"/>
      <c r="F69" s="85"/>
      <c r="G69" s="85"/>
      <c r="H69" s="85"/>
      <c r="I69" s="85"/>
      <c r="J69" s="85"/>
      <c r="K69" s="85"/>
      <c r="L69" s="85"/>
      <c r="M69" s="85"/>
      <c r="N69" s="86"/>
      <c r="O69" s="419"/>
      <c r="P69" s="420"/>
      <c r="Q69" s="420"/>
      <c r="R69" s="420"/>
      <c r="S69" s="421"/>
      <c r="T69" s="419"/>
      <c r="U69" s="420"/>
      <c r="V69" s="420"/>
      <c r="W69" s="420"/>
      <c r="X69" s="421"/>
      <c r="Y69" s="419"/>
      <c r="Z69" s="420"/>
      <c r="AA69" s="420"/>
      <c r="AB69" s="421"/>
      <c r="AC69" s="419"/>
      <c r="AD69" s="420"/>
      <c r="AE69" s="420"/>
      <c r="AF69" s="421"/>
      <c r="AG69" s="419"/>
      <c r="AH69" s="420"/>
      <c r="AI69" s="420"/>
      <c r="AJ69" s="421"/>
    </row>
    <row r="70" spans="2:36" ht="13.5" customHeight="1">
      <c r="B70" s="462"/>
      <c r="C70" s="463"/>
      <c r="D70" s="464"/>
      <c r="E70" s="81"/>
      <c r="F70" s="82"/>
      <c r="G70" s="82"/>
      <c r="H70" s="82"/>
      <c r="I70" s="82"/>
      <c r="J70" s="82"/>
      <c r="K70" s="82"/>
      <c r="L70" s="82"/>
      <c r="M70" s="82"/>
      <c r="N70" s="83"/>
      <c r="O70" s="416"/>
      <c r="P70" s="417"/>
      <c r="Q70" s="417"/>
      <c r="R70" s="417"/>
      <c r="S70" s="418"/>
      <c r="T70" s="416"/>
      <c r="U70" s="417"/>
      <c r="V70" s="417"/>
      <c r="W70" s="417"/>
      <c r="X70" s="418"/>
      <c r="Y70" s="416"/>
      <c r="Z70" s="417"/>
      <c r="AA70" s="417"/>
      <c r="AB70" s="418"/>
      <c r="AC70" s="416"/>
      <c r="AD70" s="417"/>
      <c r="AE70" s="417"/>
      <c r="AF70" s="418"/>
      <c r="AG70" s="416"/>
      <c r="AH70" s="417"/>
      <c r="AI70" s="417"/>
      <c r="AJ70" s="418"/>
    </row>
    <row r="71" spans="2:36" ht="13.5" customHeight="1">
      <c r="B71" s="462"/>
      <c r="C71" s="463"/>
      <c r="D71" s="464"/>
      <c r="E71" s="84"/>
      <c r="F71" s="85"/>
      <c r="G71" s="85"/>
      <c r="H71" s="85"/>
      <c r="I71" s="85"/>
      <c r="J71" s="85"/>
      <c r="K71" s="85"/>
      <c r="L71" s="85"/>
      <c r="M71" s="85"/>
      <c r="N71" s="86"/>
      <c r="O71" s="419"/>
      <c r="P71" s="420"/>
      <c r="Q71" s="420"/>
      <c r="R71" s="420"/>
      <c r="S71" s="421"/>
      <c r="T71" s="419"/>
      <c r="U71" s="420"/>
      <c r="V71" s="420"/>
      <c r="W71" s="420"/>
      <c r="X71" s="421"/>
      <c r="Y71" s="419"/>
      <c r="Z71" s="420"/>
      <c r="AA71" s="420"/>
      <c r="AB71" s="421"/>
      <c r="AC71" s="419"/>
      <c r="AD71" s="420"/>
      <c r="AE71" s="420"/>
      <c r="AF71" s="421"/>
      <c r="AG71" s="419"/>
      <c r="AH71" s="420"/>
      <c r="AI71" s="420"/>
      <c r="AJ71" s="421"/>
    </row>
    <row r="72" spans="2:36" ht="13.5" customHeight="1">
      <c r="B72" s="462"/>
      <c r="C72" s="463"/>
      <c r="D72" s="464"/>
      <c r="E72" s="81"/>
      <c r="F72" s="82"/>
      <c r="G72" s="82"/>
      <c r="H72" s="82"/>
      <c r="I72" s="82"/>
      <c r="J72" s="82"/>
      <c r="K72" s="82"/>
      <c r="L72" s="82"/>
      <c r="M72" s="82"/>
      <c r="N72" s="83"/>
      <c r="O72" s="416"/>
      <c r="P72" s="417"/>
      <c r="Q72" s="417"/>
      <c r="R72" s="417"/>
      <c r="S72" s="418"/>
      <c r="T72" s="416"/>
      <c r="U72" s="417"/>
      <c r="V72" s="417"/>
      <c r="W72" s="417"/>
      <c r="X72" s="418"/>
      <c r="Y72" s="416"/>
      <c r="Z72" s="417"/>
      <c r="AA72" s="417"/>
      <c r="AB72" s="418"/>
      <c r="AC72" s="416"/>
      <c r="AD72" s="417"/>
      <c r="AE72" s="417"/>
      <c r="AF72" s="418"/>
      <c r="AG72" s="416"/>
      <c r="AH72" s="417"/>
      <c r="AI72" s="417"/>
      <c r="AJ72" s="418"/>
    </row>
    <row r="73" spans="2:36" ht="13.5" customHeight="1">
      <c r="B73" s="462"/>
      <c r="C73" s="463"/>
      <c r="D73" s="464"/>
      <c r="E73" s="84"/>
      <c r="F73" s="85"/>
      <c r="G73" s="85"/>
      <c r="H73" s="85"/>
      <c r="I73" s="85"/>
      <c r="J73" s="85"/>
      <c r="K73" s="85"/>
      <c r="L73" s="85"/>
      <c r="M73" s="85"/>
      <c r="N73" s="86"/>
      <c r="O73" s="419"/>
      <c r="P73" s="420"/>
      <c r="Q73" s="420"/>
      <c r="R73" s="420"/>
      <c r="S73" s="421"/>
      <c r="T73" s="419"/>
      <c r="U73" s="420"/>
      <c r="V73" s="420"/>
      <c r="W73" s="420"/>
      <c r="X73" s="421"/>
      <c r="Y73" s="419"/>
      <c r="Z73" s="420"/>
      <c r="AA73" s="420"/>
      <c r="AB73" s="421"/>
      <c r="AC73" s="419"/>
      <c r="AD73" s="420"/>
      <c r="AE73" s="420"/>
      <c r="AF73" s="421"/>
      <c r="AG73" s="419"/>
      <c r="AH73" s="420"/>
      <c r="AI73" s="420"/>
      <c r="AJ73" s="421"/>
    </row>
    <row r="74" spans="2:36" ht="13.5" customHeight="1">
      <c r="B74" s="462"/>
      <c r="C74" s="463"/>
      <c r="D74" s="464"/>
      <c r="E74" s="81"/>
      <c r="F74" s="82"/>
      <c r="G74" s="82"/>
      <c r="H74" s="82"/>
      <c r="I74" s="82"/>
      <c r="J74" s="82"/>
      <c r="K74" s="82"/>
      <c r="L74" s="82"/>
      <c r="M74" s="82"/>
      <c r="N74" s="83"/>
      <c r="O74" s="416"/>
      <c r="P74" s="417"/>
      <c r="Q74" s="417"/>
      <c r="R74" s="417"/>
      <c r="S74" s="418"/>
      <c r="T74" s="416"/>
      <c r="U74" s="417"/>
      <c r="V74" s="417"/>
      <c r="W74" s="417"/>
      <c r="X74" s="418"/>
      <c r="Y74" s="416"/>
      <c r="Z74" s="417"/>
      <c r="AA74" s="417"/>
      <c r="AB74" s="418"/>
      <c r="AC74" s="416"/>
      <c r="AD74" s="417"/>
      <c r="AE74" s="417"/>
      <c r="AF74" s="418"/>
      <c r="AG74" s="416"/>
      <c r="AH74" s="417"/>
      <c r="AI74" s="417"/>
      <c r="AJ74" s="418"/>
    </row>
    <row r="75" spans="2:36" ht="13.5" customHeight="1">
      <c r="B75" s="465"/>
      <c r="C75" s="466"/>
      <c r="D75" s="467"/>
      <c r="E75" s="84"/>
      <c r="F75" s="85"/>
      <c r="G75" s="85"/>
      <c r="H75" s="85"/>
      <c r="I75" s="85"/>
      <c r="J75" s="85"/>
      <c r="K75" s="85"/>
      <c r="L75" s="85"/>
      <c r="M75" s="85"/>
      <c r="N75" s="86"/>
      <c r="O75" s="419"/>
      <c r="P75" s="420"/>
      <c r="Q75" s="420"/>
      <c r="R75" s="420"/>
      <c r="S75" s="421"/>
      <c r="T75" s="419"/>
      <c r="U75" s="420"/>
      <c r="V75" s="420"/>
      <c r="W75" s="420"/>
      <c r="X75" s="421"/>
      <c r="Y75" s="419"/>
      <c r="Z75" s="420"/>
      <c r="AA75" s="420"/>
      <c r="AB75" s="421"/>
      <c r="AC75" s="419"/>
      <c r="AD75" s="420"/>
      <c r="AE75" s="420"/>
      <c r="AF75" s="421"/>
      <c r="AG75" s="419"/>
      <c r="AH75" s="420"/>
      <c r="AI75" s="420"/>
      <c r="AJ75" s="421"/>
    </row>
    <row r="76" spans="2:36" ht="13.5" customHeight="1">
      <c r="B76" s="452"/>
      <c r="C76" s="453"/>
      <c r="D76" s="461"/>
      <c r="E76" s="81"/>
      <c r="F76" s="82"/>
      <c r="G76" s="82"/>
      <c r="H76" s="82"/>
      <c r="I76" s="82"/>
      <c r="J76" s="82"/>
      <c r="K76" s="82"/>
      <c r="L76" s="82"/>
      <c r="M76" s="82"/>
      <c r="N76" s="83"/>
      <c r="O76" s="416"/>
      <c r="P76" s="417"/>
      <c r="Q76" s="417"/>
      <c r="R76" s="417"/>
      <c r="S76" s="418"/>
      <c r="T76" s="416"/>
      <c r="U76" s="417"/>
      <c r="V76" s="417"/>
      <c r="W76" s="417"/>
      <c r="X76" s="418"/>
      <c r="Y76" s="416"/>
      <c r="Z76" s="417"/>
      <c r="AA76" s="417"/>
      <c r="AB76" s="418"/>
      <c r="AC76" s="416"/>
      <c r="AD76" s="417"/>
      <c r="AE76" s="417"/>
      <c r="AF76" s="418"/>
      <c r="AG76" s="416"/>
      <c r="AH76" s="417"/>
      <c r="AI76" s="417"/>
      <c r="AJ76" s="418"/>
    </row>
    <row r="77" spans="2:36" ht="13.5" customHeight="1">
      <c r="B77" s="462"/>
      <c r="C77" s="463"/>
      <c r="D77" s="464"/>
      <c r="E77" s="84"/>
      <c r="F77" s="85"/>
      <c r="G77" s="85"/>
      <c r="H77" s="85"/>
      <c r="I77" s="85"/>
      <c r="J77" s="85"/>
      <c r="K77" s="85"/>
      <c r="L77" s="85"/>
      <c r="M77" s="85"/>
      <c r="N77" s="86"/>
      <c r="O77" s="419"/>
      <c r="P77" s="420"/>
      <c r="Q77" s="420"/>
      <c r="R77" s="420"/>
      <c r="S77" s="421"/>
      <c r="T77" s="419"/>
      <c r="U77" s="420"/>
      <c r="V77" s="420"/>
      <c r="W77" s="420"/>
      <c r="X77" s="421"/>
      <c r="Y77" s="419"/>
      <c r="Z77" s="420"/>
      <c r="AA77" s="420"/>
      <c r="AB77" s="421"/>
      <c r="AC77" s="419"/>
      <c r="AD77" s="420"/>
      <c r="AE77" s="420"/>
      <c r="AF77" s="421"/>
      <c r="AG77" s="419"/>
      <c r="AH77" s="420"/>
      <c r="AI77" s="420"/>
      <c r="AJ77" s="421"/>
    </row>
    <row r="78" spans="2:36">
      <c r="B78" s="462"/>
      <c r="C78" s="463"/>
      <c r="D78" s="464"/>
      <c r="E78" s="81"/>
      <c r="F78" s="82"/>
      <c r="G78" s="82"/>
      <c r="H78" s="82"/>
      <c r="I78" s="82"/>
      <c r="J78" s="82"/>
      <c r="K78" s="82"/>
      <c r="L78" s="82"/>
      <c r="M78" s="82"/>
      <c r="N78" s="83"/>
      <c r="O78" s="416"/>
      <c r="P78" s="417"/>
      <c r="Q78" s="417"/>
      <c r="R78" s="417"/>
      <c r="S78" s="418"/>
      <c r="T78" s="416"/>
      <c r="U78" s="417"/>
      <c r="V78" s="417"/>
      <c r="W78" s="417"/>
      <c r="X78" s="418"/>
      <c r="Y78" s="416"/>
      <c r="Z78" s="417"/>
      <c r="AA78" s="417"/>
      <c r="AB78" s="418"/>
      <c r="AC78" s="416"/>
      <c r="AD78" s="417"/>
      <c r="AE78" s="417"/>
      <c r="AF78" s="418"/>
      <c r="AG78" s="416"/>
      <c r="AH78" s="417"/>
      <c r="AI78" s="417"/>
      <c r="AJ78" s="418"/>
    </row>
    <row r="79" spans="2:36">
      <c r="B79" s="462"/>
      <c r="C79" s="463"/>
      <c r="D79" s="464"/>
      <c r="E79" s="84"/>
      <c r="F79" s="85"/>
      <c r="G79" s="85"/>
      <c r="H79" s="85"/>
      <c r="I79" s="85"/>
      <c r="J79" s="85"/>
      <c r="K79" s="85"/>
      <c r="L79" s="85"/>
      <c r="M79" s="85"/>
      <c r="N79" s="86"/>
      <c r="O79" s="419"/>
      <c r="P79" s="420"/>
      <c r="Q79" s="420"/>
      <c r="R79" s="420"/>
      <c r="S79" s="421"/>
      <c r="T79" s="419"/>
      <c r="U79" s="420"/>
      <c r="V79" s="420"/>
      <c r="W79" s="420"/>
      <c r="X79" s="421"/>
      <c r="Y79" s="419"/>
      <c r="Z79" s="420"/>
      <c r="AA79" s="420"/>
      <c r="AB79" s="421"/>
      <c r="AC79" s="419"/>
      <c r="AD79" s="420"/>
      <c r="AE79" s="420"/>
      <c r="AF79" s="421"/>
      <c r="AG79" s="419"/>
      <c r="AH79" s="420"/>
      <c r="AI79" s="420"/>
      <c r="AJ79" s="421"/>
    </row>
    <row r="80" spans="2:36">
      <c r="B80" s="462"/>
      <c r="C80" s="463"/>
      <c r="D80" s="464"/>
      <c r="E80" s="81"/>
      <c r="F80" s="82"/>
      <c r="G80" s="82"/>
      <c r="H80" s="82"/>
      <c r="I80" s="82"/>
      <c r="J80" s="82"/>
      <c r="K80" s="82"/>
      <c r="L80" s="82"/>
      <c r="M80" s="82"/>
      <c r="N80" s="83"/>
      <c r="O80" s="416"/>
      <c r="P80" s="417"/>
      <c r="Q80" s="417"/>
      <c r="R80" s="417"/>
      <c r="S80" s="418"/>
      <c r="T80" s="416"/>
      <c r="U80" s="417"/>
      <c r="V80" s="417"/>
      <c r="W80" s="417"/>
      <c r="X80" s="418"/>
      <c r="Y80" s="416"/>
      <c r="Z80" s="417"/>
      <c r="AA80" s="417"/>
      <c r="AB80" s="418"/>
      <c r="AC80" s="416"/>
      <c r="AD80" s="417"/>
      <c r="AE80" s="417"/>
      <c r="AF80" s="418"/>
      <c r="AG80" s="416"/>
      <c r="AH80" s="417"/>
      <c r="AI80" s="417"/>
      <c r="AJ80" s="418"/>
    </row>
    <row r="81" spans="2:36">
      <c r="B81" s="462"/>
      <c r="C81" s="463"/>
      <c r="D81" s="464"/>
      <c r="E81" s="84"/>
      <c r="F81" s="85"/>
      <c r="G81" s="85"/>
      <c r="H81" s="85"/>
      <c r="I81" s="85"/>
      <c r="J81" s="85"/>
      <c r="K81" s="85"/>
      <c r="L81" s="85"/>
      <c r="M81" s="85"/>
      <c r="N81" s="86"/>
      <c r="O81" s="419"/>
      <c r="P81" s="420"/>
      <c r="Q81" s="420"/>
      <c r="R81" s="420"/>
      <c r="S81" s="421"/>
      <c r="T81" s="419"/>
      <c r="U81" s="420"/>
      <c r="V81" s="420"/>
      <c r="W81" s="420"/>
      <c r="X81" s="421"/>
      <c r="Y81" s="419"/>
      <c r="Z81" s="420"/>
      <c r="AA81" s="420"/>
      <c r="AB81" s="421"/>
      <c r="AC81" s="419"/>
      <c r="AD81" s="420"/>
      <c r="AE81" s="420"/>
      <c r="AF81" s="421"/>
      <c r="AG81" s="419"/>
      <c r="AH81" s="420"/>
      <c r="AI81" s="420"/>
      <c r="AJ81" s="421"/>
    </row>
    <row r="82" spans="2:36">
      <c r="B82" s="462"/>
      <c r="C82" s="463"/>
      <c r="D82" s="464"/>
      <c r="E82" s="81"/>
      <c r="F82" s="82"/>
      <c r="G82" s="82"/>
      <c r="H82" s="82"/>
      <c r="I82" s="82"/>
      <c r="J82" s="82"/>
      <c r="K82" s="82"/>
      <c r="L82" s="82"/>
      <c r="M82" s="82"/>
      <c r="N82" s="83"/>
      <c r="O82" s="416"/>
      <c r="P82" s="417"/>
      <c r="Q82" s="417"/>
      <c r="R82" s="417"/>
      <c r="S82" s="418"/>
      <c r="T82" s="416"/>
      <c r="U82" s="417"/>
      <c r="V82" s="417"/>
      <c r="W82" s="417"/>
      <c r="X82" s="418"/>
      <c r="Y82" s="416"/>
      <c r="Z82" s="417"/>
      <c r="AA82" s="417"/>
      <c r="AB82" s="418"/>
      <c r="AC82" s="416"/>
      <c r="AD82" s="417"/>
      <c r="AE82" s="417"/>
      <c r="AF82" s="418"/>
      <c r="AG82" s="416"/>
      <c r="AH82" s="417"/>
      <c r="AI82" s="417"/>
      <c r="AJ82" s="418"/>
    </row>
    <row r="83" spans="2:36">
      <c r="B83" s="465"/>
      <c r="C83" s="466"/>
      <c r="D83" s="467"/>
      <c r="E83" s="84"/>
      <c r="F83" s="85"/>
      <c r="G83" s="85"/>
      <c r="H83" s="85"/>
      <c r="I83" s="85"/>
      <c r="J83" s="85"/>
      <c r="K83" s="85"/>
      <c r="L83" s="85"/>
      <c r="M83" s="85"/>
      <c r="N83" s="86"/>
      <c r="O83" s="419"/>
      <c r="P83" s="420"/>
      <c r="Q83" s="420"/>
      <c r="R83" s="420"/>
      <c r="S83" s="421"/>
      <c r="T83" s="419"/>
      <c r="U83" s="420"/>
      <c r="V83" s="420"/>
      <c r="W83" s="420"/>
      <c r="X83" s="421"/>
      <c r="Y83" s="419"/>
      <c r="Z83" s="420"/>
      <c r="AA83" s="420"/>
      <c r="AB83" s="421"/>
      <c r="AC83" s="419"/>
      <c r="AD83" s="420"/>
      <c r="AE83" s="420"/>
      <c r="AF83" s="421"/>
      <c r="AG83" s="419"/>
      <c r="AH83" s="420"/>
      <c r="AI83" s="420"/>
      <c r="AJ83" s="421"/>
    </row>
    <row r="84" spans="2:36" ht="13.5" customHeight="1">
      <c r="B84" s="452"/>
      <c r="C84" s="453"/>
      <c r="D84" s="454"/>
      <c r="E84" s="81"/>
      <c r="F84" s="82"/>
      <c r="G84" s="82"/>
      <c r="H84" s="82"/>
      <c r="I84" s="82"/>
      <c r="J84" s="82"/>
      <c r="K84" s="82"/>
      <c r="L84" s="82"/>
      <c r="M84" s="82"/>
      <c r="N84" s="83"/>
      <c r="O84" s="416"/>
      <c r="P84" s="417"/>
      <c r="Q84" s="417"/>
      <c r="R84" s="417"/>
      <c r="S84" s="418"/>
      <c r="T84" s="416"/>
      <c r="U84" s="417"/>
      <c r="V84" s="417"/>
      <c r="W84" s="417"/>
      <c r="X84" s="418"/>
      <c r="Y84" s="416"/>
      <c r="Z84" s="417"/>
      <c r="AA84" s="417"/>
      <c r="AB84" s="418"/>
      <c r="AC84" s="416"/>
      <c r="AD84" s="417"/>
      <c r="AE84" s="417"/>
      <c r="AF84" s="418"/>
      <c r="AG84" s="416"/>
      <c r="AH84" s="417"/>
      <c r="AI84" s="417"/>
      <c r="AJ84" s="418"/>
    </row>
    <row r="85" spans="2:36">
      <c r="B85" s="455"/>
      <c r="C85" s="456"/>
      <c r="D85" s="457"/>
      <c r="E85" s="84"/>
      <c r="F85" s="85"/>
      <c r="G85" s="85"/>
      <c r="H85" s="85"/>
      <c r="I85" s="85"/>
      <c r="J85" s="85"/>
      <c r="K85" s="85"/>
      <c r="L85" s="85"/>
      <c r="M85" s="85"/>
      <c r="N85" s="86"/>
      <c r="O85" s="419"/>
      <c r="P85" s="420"/>
      <c r="Q85" s="420"/>
      <c r="R85" s="420"/>
      <c r="S85" s="421"/>
      <c r="T85" s="419"/>
      <c r="U85" s="420"/>
      <c r="V85" s="420"/>
      <c r="W85" s="420"/>
      <c r="X85" s="421"/>
      <c r="Y85" s="419"/>
      <c r="Z85" s="420"/>
      <c r="AA85" s="420"/>
      <c r="AB85" s="421"/>
      <c r="AC85" s="419"/>
      <c r="AD85" s="420"/>
      <c r="AE85" s="420"/>
      <c r="AF85" s="421"/>
      <c r="AG85" s="419"/>
      <c r="AH85" s="420"/>
      <c r="AI85" s="420"/>
      <c r="AJ85" s="421"/>
    </row>
    <row r="86" spans="2:36">
      <c r="B86" s="455"/>
      <c r="C86" s="456"/>
      <c r="D86" s="457"/>
      <c r="E86" s="81"/>
      <c r="F86" s="82"/>
      <c r="G86" s="82"/>
      <c r="H86" s="82"/>
      <c r="I86" s="82"/>
      <c r="J86" s="82"/>
      <c r="K86" s="82"/>
      <c r="L86" s="82"/>
      <c r="M86" s="82"/>
      <c r="N86" s="83"/>
      <c r="O86" s="416"/>
      <c r="P86" s="417"/>
      <c r="Q86" s="417"/>
      <c r="R86" s="417"/>
      <c r="S86" s="418"/>
      <c r="T86" s="416"/>
      <c r="U86" s="417"/>
      <c r="V86" s="417"/>
      <c r="W86" s="417"/>
      <c r="X86" s="418"/>
      <c r="Y86" s="416"/>
      <c r="Z86" s="417"/>
      <c r="AA86" s="417"/>
      <c r="AB86" s="418"/>
      <c r="AC86" s="416"/>
      <c r="AD86" s="417"/>
      <c r="AE86" s="417"/>
      <c r="AF86" s="418"/>
      <c r="AG86" s="416"/>
      <c r="AH86" s="417"/>
      <c r="AI86" s="417"/>
      <c r="AJ86" s="418"/>
    </row>
    <row r="87" spans="2:36">
      <c r="B87" s="455"/>
      <c r="C87" s="456"/>
      <c r="D87" s="457"/>
      <c r="E87" s="84"/>
      <c r="F87" s="85"/>
      <c r="G87" s="85"/>
      <c r="H87" s="85"/>
      <c r="I87" s="85"/>
      <c r="J87" s="85"/>
      <c r="K87" s="85"/>
      <c r="L87" s="85"/>
      <c r="M87" s="85"/>
      <c r="N87" s="86"/>
      <c r="O87" s="419"/>
      <c r="P87" s="420"/>
      <c r="Q87" s="420"/>
      <c r="R87" s="420"/>
      <c r="S87" s="421"/>
      <c r="T87" s="419"/>
      <c r="U87" s="420"/>
      <c r="V87" s="420"/>
      <c r="W87" s="420"/>
      <c r="X87" s="421"/>
      <c r="Y87" s="419"/>
      <c r="Z87" s="420"/>
      <c r="AA87" s="420"/>
      <c r="AB87" s="421"/>
      <c r="AC87" s="419"/>
      <c r="AD87" s="420"/>
      <c r="AE87" s="420"/>
      <c r="AF87" s="421"/>
      <c r="AG87" s="419"/>
      <c r="AH87" s="420"/>
      <c r="AI87" s="420"/>
      <c r="AJ87" s="421"/>
    </row>
    <row r="88" spans="2:36">
      <c r="B88" s="455"/>
      <c r="C88" s="456"/>
      <c r="D88" s="457"/>
      <c r="E88" s="81"/>
      <c r="F88" s="82"/>
      <c r="G88" s="82"/>
      <c r="H88" s="82"/>
      <c r="I88" s="82"/>
      <c r="J88" s="82"/>
      <c r="K88" s="82"/>
      <c r="L88" s="82"/>
      <c r="M88" s="82"/>
      <c r="N88" s="83"/>
      <c r="O88" s="416"/>
      <c r="P88" s="417"/>
      <c r="Q88" s="417"/>
      <c r="R88" s="417"/>
      <c r="S88" s="418"/>
      <c r="T88" s="416"/>
      <c r="U88" s="417"/>
      <c r="V88" s="417"/>
      <c r="W88" s="417"/>
      <c r="X88" s="418"/>
      <c r="Y88" s="416"/>
      <c r="Z88" s="417"/>
      <c r="AA88" s="417"/>
      <c r="AB88" s="418"/>
      <c r="AC88" s="416"/>
      <c r="AD88" s="417"/>
      <c r="AE88" s="417"/>
      <c r="AF88" s="418"/>
      <c r="AG88" s="416"/>
      <c r="AH88" s="417"/>
      <c r="AI88" s="417"/>
      <c r="AJ88" s="418"/>
    </row>
    <row r="89" spans="2:36">
      <c r="B89" s="455"/>
      <c r="C89" s="456"/>
      <c r="D89" s="457"/>
      <c r="E89" s="84"/>
      <c r="F89" s="85"/>
      <c r="G89" s="85"/>
      <c r="H89" s="85"/>
      <c r="I89" s="85"/>
      <c r="J89" s="85"/>
      <c r="K89" s="85"/>
      <c r="L89" s="85"/>
      <c r="M89" s="85"/>
      <c r="N89" s="86"/>
      <c r="O89" s="419"/>
      <c r="P89" s="420"/>
      <c r="Q89" s="420"/>
      <c r="R89" s="420"/>
      <c r="S89" s="421"/>
      <c r="T89" s="419"/>
      <c r="U89" s="420"/>
      <c r="V89" s="420"/>
      <c r="W89" s="420"/>
      <c r="X89" s="421"/>
      <c r="Y89" s="419"/>
      <c r="Z89" s="420"/>
      <c r="AA89" s="420"/>
      <c r="AB89" s="421"/>
      <c r="AC89" s="419"/>
      <c r="AD89" s="420"/>
      <c r="AE89" s="420"/>
      <c r="AF89" s="421"/>
      <c r="AG89" s="419"/>
      <c r="AH89" s="420"/>
      <c r="AI89" s="420"/>
      <c r="AJ89" s="421"/>
    </row>
    <row r="90" spans="2:36">
      <c r="B90" s="455"/>
      <c r="C90" s="456"/>
      <c r="D90" s="457"/>
      <c r="E90" s="81"/>
      <c r="F90" s="82"/>
      <c r="G90" s="82"/>
      <c r="H90" s="82"/>
      <c r="I90" s="82"/>
      <c r="J90" s="82"/>
      <c r="K90" s="82"/>
      <c r="L90" s="82"/>
      <c r="M90" s="82"/>
      <c r="N90" s="83"/>
      <c r="O90" s="416"/>
      <c r="P90" s="417"/>
      <c r="Q90" s="417"/>
      <c r="R90" s="417"/>
      <c r="S90" s="418"/>
      <c r="T90" s="416"/>
      <c r="U90" s="417"/>
      <c r="V90" s="417"/>
      <c r="W90" s="417"/>
      <c r="X90" s="418"/>
      <c r="Y90" s="416"/>
      <c r="Z90" s="417"/>
      <c r="AA90" s="417"/>
      <c r="AB90" s="418"/>
      <c r="AC90" s="416"/>
      <c r="AD90" s="417"/>
      <c r="AE90" s="417"/>
      <c r="AF90" s="418"/>
      <c r="AG90" s="416"/>
      <c r="AH90" s="417"/>
      <c r="AI90" s="417"/>
      <c r="AJ90" s="418"/>
    </row>
    <row r="91" spans="2:36">
      <c r="B91" s="458"/>
      <c r="C91" s="459"/>
      <c r="D91" s="460"/>
      <c r="E91" s="84"/>
      <c r="F91" s="85"/>
      <c r="G91" s="85"/>
      <c r="H91" s="85"/>
      <c r="I91" s="85"/>
      <c r="J91" s="85"/>
      <c r="K91" s="85"/>
      <c r="L91" s="85"/>
      <c r="M91" s="85"/>
      <c r="N91" s="86"/>
      <c r="O91" s="419"/>
      <c r="P91" s="420"/>
      <c r="Q91" s="420"/>
      <c r="R91" s="420"/>
      <c r="S91" s="421"/>
      <c r="T91" s="419"/>
      <c r="U91" s="420"/>
      <c r="V91" s="420"/>
      <c r="W91" s="420"/>
      <c r="X91" s="421"/>
      <c r="Y91" s="419"/>
      <c r="Z91" s="420"/>
      <c r="AA91" s="420"/>
      <c r="AB91" s="421"/>
      <c r="AC91" s="419"/>
      <c r="AD91" s="420"/>
      <c r="AE91" s="420"/>
      <c r="AF91" s="421"/>
      <c r="AG91" s="419"/>
      <c r="AH91" s="420"/>
      <c r="AI91" s="420"/>
      <c r="AJ91" s="421"/>
    </row>
    <row r="92" spans="2:36" ht="13.5" customHeight="1">
      <c r="B92" s="452"/>
      <c r="C92" s="453"/>
      <c r="D92" s="454"/>
      <c r="E92" s="81"/>
      <c r="F92" s="82"/>
      <c r="G92" s="82"/>
      <c r="H92" s="82"/>
      <c r="I92" s="82"/>
      <c r="J92" s="82"/>
      <c r="K92" s="82"/>
      <c r="L92" s="82"/>
      <c r="M92" s="82"/>
      <c r="N92" s="83"/>
      <c r="O92" s="416"/>
      <c r="P92" s="417"/>
      <c r="Q92" s="417"/>
      <c r="R92" s="417"/>
      <c r="S92" s="418"/>
      <c r="T92" s="416"/>
      <c r="U92" s="417"/>
      <c r="V92" s="417"/>
      <c r="W92" s="417"/>
      <c r="X92" s="418"/>
      <c r="Y92" s="416"/>
      <c r="Z92" s="417"/>
      <c r="AA92" s="417"/>
      <c r="AB92" s="418"/>
      <c r="AC92" s="416"/>
      <c r="AD92" s="417"/>
      <c r="AE92" s="417"/>
      <c r="AF92" s="418"/>
      <c r="AG92" s="416"/>
      <c r="AH92" s="417"/>
      <c r="AI92" s="417"/>
      <c r="AJ92" s="418"/>
    </row>
    <row r="93" spans="2:36">
      <c r="B93" s="455"/>
      <c r="C93" s="456"/>
      <c r="D93" s="457"/>
      <c r="E93" s="84"/>
      <c r="F93" s="85"/>
      <c r="G93" s="85"/>
      <c r="H93" s="85"/>
      <c r="I93" s="85"/>
      <c r="J93" s="85"/>
      <c r="K93" s="85"/>
      <c r="L93" s="85"/>
      <c r="M93" s="85"/>
      <c r="N93" s="86"/>
      <c r="O93" s="419"/>
      <c r="P93" s="420"/>
      <c r="Q93" s="420"/>
      <c r="R93" s="420"/>
      <c r="S93" s="421"/>
      <c r="T93" s="419"/>
      <c r="U93" s="420"/>
      <c r="V93" s="420"/>
      <c r="W93" s="420"/>
      <c r="X93" s="421"/>
      <c r="Y93" s="419"/>
      <c r="Z93" s="420"/>
      <c r="AA93" s="420"/>
      <c r="AB93" s="421"/>
      <c r="AC93" s="419"/>
      <c r="AD93" s="420"/>
      <c r="AE93" s="420"/>
      <c r="AF93" s="421"/>
      <c r="AG93" s="419"/>
      <c r="AH93" s="420"/>
      <c r="AI93" s="420"/>
      <c r="AJ93" s="421"/>
    </row>
    <row r="94" spans="2:36">
      <c r="B94" s="455"/>
      <c r="C94" s="456"/>
      <c r="D94" s="457"/>
      <c r="E94" s="81"/>
      <c r="F94" s="447"/>
      <c r="G94" s="447"/>
      <c r="H94" s="447"/>
      <c r="I94" s="447"/>
      <c r="J94" s="447"/>
      <c r="K94" s="447"/>
      <c r="L94" s="447"/>
      <c r="M94" s="447"/>
      <c r="N94" s="448"/>
      <c r="O94" s="416"/>
      <c r="P94" s="417"/>
      <c r="Q94" s="417"/>
      <c r="R94" s="417"/>
      <c r="S94" s="418"/>
      <c r="T94" s="416"/>
      <c r="U94" s="417"/>
      <c r="V94" s="417"/>
      <c r="W94" s="417"/>
      <c r="X94" s="418"/>
      <c r="Y94" s="416"/>
      <c r="Z94" s="417"/>
      <c r="AA94" s="417"/>
      <c r="AB94" s="418"/>
      <c r="AC94" s="416"/>
      <c r="AD94" s="417"/>
      <c r="AE94" s="417"/>
      <c r="AF94" s="418"/>
      <c r="AG94" s="416"/>
      <c r="AH94" s="417"/>
      <c r="AI94" s="417"/>
      <c r="AJ94" s="418"/>
    </row>
    <row r="95" spans="2:36">
      <c r="B95" s="455"/>
      <c r="C95" s="456"/>
      <c r="D95" s="457"/>
      <c r="E95" s="449"/>
      <c r="F95" s="450"/>
      <c r="G95" s="450"/>
      <c r="H95" s="450"/>
      <c r="I95" s="450"/>
      <c r="J95" s="450"/>
      <c r="K95" s="450"/>
      <c r="L95" s="450"/>
      <c r="M95" s="450"/>
      <c r="N95" s="451"/>
      <c r="O95" s="419"/>
      <c r="P95" s="420"/>
      <c r="Q95" s="420"/>
      <c r="R95" s="420"/>
      <c r="S95" s="421"/>
      <c r="T95" s="419"/>
      <c r="U95" s="420"/>
      <c r="V95" s="420"/>
      <c r="W95" s="420"/>
      <c r="X95" s="421"/>
      <c r="Y95" s="419"/>
      <c r="Z95" s="420"/>
      <c r="AA95" s="420"/>
      <c r="AB95" s="421"/>
      <c r="AC95" s="419"/>
      <c r="AD95" s="420"/>
      <c r="AE95" s="420"/>
      <c r="AF95" s="421"/>
      <c r="AG95" s="419"/>
      <c r="AH95" s="420"/>
      <c r="AI95" s="420"/>
      <c r="AJ95" s="421"/>
    </row>
    <row r="96" spans="2:36">
      <c r="B96" s="455"/>
      <c r="C96" s="456"/>
      <c r="D96" s="457"/>
      <c r="E96" s="81"/>
      <c r="F96" s="447"/>
      <c r="G96" s="447"/>
      <c r="H96" s="447"/>
      <c r="I96" s="447"/>
      <c r="J96" s="447"/>
      <c r="K96" s="447"/>
      <c r="L96" s="447"/>
      <c r="M96" s="447"/>
      <c r="N96" s="448"/>
      <c r="O96" s="416"/>
      <c r="P96" s="417"/>
      <c r="Q96" s="417"/>
      <c r="R96" s="417"/>
      <c r="S96" s="418"/>
      <c r="T96" s="416"/>
      <c r="U96" s="417"/>
      <c r="V96" s="417"/>
      <c r="W96" s="417"/>
      <c r="X96" s="418"/>
      <c r="Y96" s="416"/>
      <c r="Z96" s="417"/>
      <c r="AA96" s="417"/>
      <c r="AB96" s="418"/>
      <c r="AC96" s="416"/>
      <c r="AD96" s="417"/>
      <c r="AE96" s="417"/>
      <c r="AF96" s="418"/>
      <c r="AG96" s="416"/>
      <c r="AH96" s="417"/>
      <c r="AI96" s="417"/>
      <c r="AJ96" s="418"/>
    </row>
    <row r="97" spans="2:36">
      <c r="B97" s="455"/>
      <c r="C97" s="456"/>
      <c r="D97" s="457"/>
      <c r="E97" s="449"/>
      <c r="F97" s="450"/>
      <c r="G97" s="450"/>
      <c r="H97" s="450"/>
      <c r="I97" s="450"/>
      <c r="J97" s="450"/>
      <c r="K97" s="450"/>
      <c r="L97" s="450"/>
      <c r="M97" s="450"/>
      <c r="N97" s="451"/>
      <c r="O97" s="419"/>
      <c r="P97" s="420"/>
      <c r="Q97" s="420"/>
      <c r="R97" s="420"/>
      <c r="S97" s="421"/>
      <c r="T97" s="419"/>
      <c r="U97" s="420"/>
      <c r="V97" s="420"/>
      <c r="W97" s="420"/>
      <c r="X97" s="421"/>
      <c r="Y97" s="419"/>
      <c r="Z97" s="420"/>
      <c r="AA97" s="420"/>
      <c r="AB97" s="421"/>
      <c r="AC97" s="419"/>
      <c r="AD97" s="420"/>
      <c r="AE97" s="420"/>
      <c r="AF97" s="421"/>
      <c r="AG97" s="419"/>
      <c r="AH97" s="420"/>
      <c r="AI97" s="420"/>
      <c r="AJ97" s="421"/>
    </row>
    <row r="98" spans="2:36">
      <c r="B98" s="455"/>
      <c r="C98" s="456"/>
      <c r="D98" s="457"/>
      <c r="E98" s="81"/>
      <c r="F98" s="82"/>
      <c r="G98" s="82"/>
      <c r="H98" s="82"/>
      <c r="I98" s="82"/>
      <c r="J98" s="82"/>
      <c r="K98" s="82"/>
      <c r="L98" s="82"/>
      <c r="M98" s="82"/>
      <c r="N98" s="83"/>
      <c r="O98" s="416"/>
      <c r="P98" s="417"/>
      <c r="Q98" s="417"/>
      <c r="R98" s="417"/>
      <c r="S98" s="418"/>
      <c r="T98" s="416"/>
      <c r="U98" s="417"/>
      <c r="V98" s="417"/>
      <c r="W98" s="417"/>
      <c r="X98" s="418"/>
      <c r="Y98" s="416"/>
      <c r="Z98" s="417"/>
      <c r="AA98" s="417"/>
      <c r="AB98" s="418"/>
      <c r="AC98" s="416"/>
      <c r="AD98" s="417"/>
      <c r="AE98" s="417"/>
      <c r="AF98" s="418"/>
      <c r="AG98" s="416"/>
      <c r="AH98" s="417"/>
      <c r="AI98" s="417"/>
      <c r="AJ98" s="418"/>
    </row>
    <row r="99" spans="2:36">
      <c r="B99" s="458"/>
      <c r="C99" s="459"/>
      <c r="D99" s="460"/>
      <c r="E99" s="84"/>
      <c r="F99" s="85"/>
      <c r="G99" s="85"/>
      <c r="H99" s="85"/>
      <c r="I99" s="85"/>
      <c r="J99" s="85"/>
      <c r="K99" s="85"/>
      <c r="L99" s="85"/>
      <c r="M99" s="85"/>
      <c r="N99" s="86"/>
      <c r="O99" s="419"/>
      <c r="P99" s="420"/>
      <c r="Q99" s="420"/>
      <c r="R99" s="420"/>
      <c r="S99" s="421"/>
      <c r="T99" s="419"/>
      <c r="U99" s="420"/>
      <c r="V99" s="420"/>
      <c r="W99" s="420"/>
      <c r="X99" s="421"/>
      <c r="Y99" s="419"/>
      <c r="Z99" s="420"/>
      <c r="AA99" s="420"/>
      <c r="AB99" s="421"/>
      <c r="AC99" s="419"/>
      <c r="AD99" s="420"/>
      <c r="AE99" s="420"/>
      <c r="AF99" s="421"/>
      <c r="AG99" s="419"/>
      <c r="AH99" s="420"/>
      <c r="AI99" s="420"/>
      <c r="AJ99" s="421"/>
    </row>
    <row r="100" spans="2:36" ht="13.5" customHeight="1">
      <c r="B100" s="452"/>
      <c r="C100" s="453"/>
      <c r="D100" s="454"/>
      <c r="E100" s="81"/>
      <c r="F100" s="82"/>
      <c r="G100" s="82"/>
      <c r="H100" s="82"/>
      <c r="I100" s="82"/>
      <c r="J100" s="82"/>
      <c r="K100" s="82"/>
      <c r="L100" s="82"/>
      <c r="M100" s="82"/>
      <c r="N100" s="83"/>
      <c r="O100" s="416"/>
      <c r="P100" s="417"/>
      <c r="Q100" s="417"/>
      <c r="R100" s="417"/>
      <c r="S100" s="418"/>
      <c r="T100" s="416"/>
      <c r="U100" s="417"/>
      <c r="V100" s="417"/>
      <c r="W100" s="417"/>
      <c r="X100" s="418"/>
      <c r="Y100" s="416"/>
      <c r="Z100" s="417"/>
      <c r="AA100" s="417"/>
      <c r="AB100" s="418"/>
      <c r="AC100" s="416"/>
      <c r="AD100" s="417"/>
      <c r="AE100" s="417"/>
      <c r="AF100" s="418"/>
      <c r="AG100" s="416"/>
      <c r="AH100" s="417"/>
      <c r="AI100" s="417"/>
      <c r="AJ100" s="418"/>
    </row>
    <row r="101" spans="2:36">
      <c r="B101" s="455"/>
      <c r="C101" s="456"/>
      <c r="D101" s="457"/>
      <c r="E101" s="84"/>
      <c r="F101" s="85"/>
      <c r="G101" s="85"/>
      <c r="H101" s="85"/>
      <c r="I101" s="85"/>
      <c r="J101" s="85"/>
      <c r="K101" s="85"/>
      <c r="L101" s="85"/>
      <c r="M101" s="85"/>
      <c r="N101" s="86"/>
      <c r="O101" s="419"/>
      <c r="P101" s="420"/>
      <c r="Q101" s="420"/>
      <c r="R101" s="420"/>
      <c r="S101" s="421"/>
      <c r="T101" s="419"/>
      <c r="U101" s="420"/>
      <c r="V101" s="420"/>
      <c r="W101" s="420"/>
      <c r="X101" s="421"/>
      <c r="Y101" s="419"/>
      <c r="Z101" s="420"/>
      <c r="AA101" s="420"/>
      <c r="AB101" s="421"/>
      <c r="AC101" s="419"/>
      <c r="AD101" s="420"/>
      <c r="AE101" s="420"/>
      <c r="AF101" s="421"/>
      <c r="AG101" s="419"/>
      <c r="AH101" s="420"/>
      <c r="AI101" s="420"/>
      <c r="AJ101" s="421"/>
    </row>
    <row r="102" spans="2:36">
      <c r="B102" s="455"/>
      <c r="C102" s="456"/>
      <c r="D102" s="457"/>
      <c r="E102" s="81"/>
      <c r="F102" s="82"/>
      <c r="G102" s="82"/>
      <c r="H102" s="82"/>
      <c r="I102" s="82"/>
      <c r="J102" s="82"/>
      <c r="K102" s="82"/>
      <c r="L102" s="82"/>
      <c r="M102" s="82"/>
      <c r="N102" s="83"/>
      <c r="O102" s="416"/>
      <c r="P102" s="417"/>
      <c r="Q102" s="417"/>
      <c r="R102" s="417"/>
      <c r="S102" s="418"/>
      <c r="T102" s="416"/>
      <c r="U102" s="417"/>
      <c r="V102" s="417"/>
      <c r="W102" s="417"/>
      <c r="X102" s="418"/>
      <c r="Y102" s="416"/>
      <c r="Z102" s="417"/>
      <c r="AA102" s="417"/>
      <c r="AB102" s="418"/>
      <c r="AC102" s="416"/>
      <c r="AD102" s="417"/>
      <c r="AE102" s="417"/>
      <c r="AF102" s="418"/>
      <c r="AG102" s="416"/>
      <c r="AH102" s="417"/>
      <c r="AI102" s="417"/>
      <c r="AJ102" s="418"/>
    </row>
    <row r="103" spans="2:36">
      <c r="B103" s="455"/>
      <c r="C103" s="456"/>
      <c r="D103" s="457"/>
      <c r="E103" s="84"/>
      <c r="F103" s="85"/>
      <c r="G103" s="85"/>
      <c r="H103" s="85"/>
      <c r="I103" s="85"/>
      <c r="J103" s="85"/>
      <c r="K103" s="85"/>
      <c r="L103" s="85"/>
      <c r="M103" s="85"/>
      <c r="N103" s="86"/>
      <c r="O103" s="419"/>
      <c r="P103" s="420"/>
      <c r="Q103" s="420"/>
      <c r="R103" s="420"/>
      <c r="S103" s="421"/>
      <c r="T103" s="419"/>
      <c r="U103" s="420"/>
      <c r="V103" s="420"/>
      <c r="W103" s="420"/>
      <c r="X103" s="421"/>
      <c r="Y103" s="419"/>
      <c r="Z103" s="420"/>
      <c r="AA103" s="420"/>
      <c r="AB103" s="421"/>
      <c r="AC103" s="419"/>
      <c r="AD103" s="420"/>
      <c r="AE103" s="420"/>
      <c r="AF103" s="421"/>
      <c r="AG103" s="419"/>
      <c r="AH103" s="420"/>
      <c r="AI103" s="420"/>
      <c r="AJ103" s="421"/>
    </row>
    <row r="104" spans="2:36">
      <c r="B104" s="455"/>
      <c r="C104" s="456"/>
      <c r="D104" s="457"/>
      <c r="E104" s="81"/>
      <c r="F104" s="82"/>
      <c r="G104" s="82"/>
      <c r="H104" s="82"/>
      <c r="I104" s="82"/>
      <c r="J104" s="82"/>
      <c r="K104" s="82"/>
      <c r="L104" s="82"/>
      <c r="M104" s="82"/>
      <c r="N104" s="83"/>
      <c r="O104" s="416"/>
      <c r="P104" s="417"/>
      <c r="Q104" s="417"/>
      <c r="R104" s="417"/>
      <c r="S104" s="418"/>
      <c r="T104" s="416"/>
      <c r="U104" s="417"/>
      <c r="V104" s="417"/>
      <c r="W104" s="417"/>
      <c r="X104" s="418"/>
      <c r="Y104" s="416"/>
      <c r="Z104" s="417"/>
      <c r="AA104" s="417"/>
      <c r="AB104" s="418"/>
      <c r="AC104" s="416"/>
      <c r="AD104" s="417"/>
      <c r="AE104" s="417"/>
      <c r="AF104" s="418"/>
      <c r="AG104" s="416"/>
      <c r="AH104" s="417"/>
      <c r="AI104" s="417"/>
      <c r="AJ104" s="418"/>
    </row>
    <row r="105" spans="2:36">
      <c r="B105" s="455"/>
      <c r="C105" s="456"/>
      <c r="D105" s="457"/>
      <c r="E105" s="84"/>
      <c r="F105" s="85"/>
      <c r="G105" s="85"/>
      <c r="H105" s="85"/>
      <c r="I105" s="85"/>
      <c r="J105" s="85"/>
      <c r="K105" s="85"/>
      <c r="L105" s="85"/>
      <c r="M105" s="85"/>
      <c r="N105" s="86"/>
      <c r="O105" s="419"/>
      <c r="P105" s="420"/>
      <c r="Q105" s="420"/>
      <c r="R105" s="420"/>
      <c r="S105" s="421"/>
      <c r="T105" s="419"/>
      <c r="U105" s="420"/>
      <c r="V105" s="420"/>
      <c r="W105" s="420"/>
      <c r="X105" s="421"/>
      <c r="Y105" s="419"/>
      <c r="Z105" s="420"/>
      <c r="AA105" s="420"/>
      <c r="AB105" s="421"/>
      <c r="AC105" s="419"/>
      <c r="AD105" s="420"/>
      <c r="AE105" s="420"/>
      <c r="AF105" s="421"/>
      <c r="AG105" s="419"/>
      <c r="AH105" s="420"/>
      <c r="AI105" s="420"/>
      <c r="AJ105" s="421"/>
    </row>
    <row r="106" spans="2:36">
      <c r="B106" s="455"/>
      <c r="C106" s="456"/>
      <c r="D106" s="457"/>
      <c r="E106" s="81"/>
      <c r="F106" s="82"/>
      <c r="G106" s="82"/>
      <c r="H106" s="82"/>
      <c r="I106" s="82"/>
      <c r="J106" s="82"/>
      <c r="K106" s="82"/>
      <c r="L106" s="82"/>
      <c r="M106" s="82"/>
      <c r="N106" s="83"/>
      <c r="O106" s="416"/>
      <c r="P106" s="417"/>
      <c r="Q106" s="417"/>
      <c r="R106" s="417"/>
      <c r="S106" s="418"/>
      <c r="T106" s="416"/>
      <c r="U106" s="417"/>
      <c r="V106" s="417"/>
      <c r="W106" s="417"/>
      <c r="X106" s="418"/>
      <c r="Y106" s="416"/>
      <c r="Z106" s="417"/>
      <c r="AA106" s="417"/>
      <c r="AB106" s="418"/>
      <c r="AC106" s="416"/>
      <c r="AD106" s="417"/>
      <c r="AE106" s="417"/>
      <c r="AF106" s="418"/>
      <c r="AG106" s="416"/>
      <c r="AH106" s="417"/>
      <c r="AI106" s="417"/>
      <c r="AJ106" s="418"/>
    </row>
    <row r="107" spans="2:36">
      <c r="B107" s="458"/>
      <c r="C107" s="459"/>
      <c r="D107" s="460"/>
      <c r="E107" s="84"/>
      <c r="F107" s="85"/>
      <c r="G107" s="85"/>
      <c r="H107" s="85"/>
      <c r="I107" s="85"/>
      <c r="J107" s="85"/>
      <c r="K107" s="85"/>
      <c r="L107" s="85"/>
      <c r="M107" s="85"/>
      <c r="N107" s="86"/>
      <c r="O107" s="419"/>
      <c r="P107" s="420"/>
      <c r="Q107" s="420"/>
      <c r="R107" s="420"/>
      <c r="S107" s="421"/>
      <c r="T107" s="419"/>
      <c r="U107" s="420"/>
      <c r="V107" s="420"/>
      <c r="W107" s="420"/>
      <c r="X107" s="421"/>
      <c r="Y107" s="419"/>
      <c r="Z107" s="420"/>
      <c r="AA107" s="420"/>
      <c r="AB107" s="421"/>
      <c r="AC107" s="419"/>
      <c r="AD107" s="420"/>
      <c r="AE107" s="420"/>
      <c r="AF107" s="421"/>
      <c r="AG107" s="419"/>
      <c r="AH107" s="420"/>
      <c r="AI107" s="420"/>
      <c r="AJ107" s="421"/>
    </row>
    <row r="108" spans="2:36" ht="13.5" customHeight="1">
      <c r="B108" s="452"/>
      <c r="C108" s="453"/>
      <c r="D108" s="454"/>
      <c r="E108" s="81"/>
      <c r="F108" s="82"/>
      <c r="G108" s="82"/>
      <c r="H108" s="82"/>
      <c r="I108" s="82"/>
      <c r="J108" s="82"/>
      <c r="K108" s="82"/>
      <c r="L108" s="82"/>
      <c r="M108" s="82"/>
      <c r="N108" s="83"/>
      <c r="O108" s="416"/>
      <c r="P108" s="417"/>
      <c r="Q108" s="417"/>
      <c r="R108" s="417"/>
      <c r="S108" s="418"/>
      <c r="T108" s="416"/>
      <c r="U108" s="417"/>
      <c r="V108" s="417"/>
      <c r="W108" s="417"/>
      <c r="X108" s="418"/>
      <c r="Y108" s="416"/>
      <c r="Z108" s="417"/>
      <c r="AA108" s="417"/>
      <c r="AB108" s="418"/>
      <c r="AC108" s="416"/>
      <c r="AD108" s="417"/>
      <c r="AE108" s="417"/>
      <c r="AF108" s="418"/>
      <c r="AG108" s="416"/>
      <c r="AH108" s="417"/>
      <c r="AI108" s="417"/>
      <c r="AJ108" s="418"/>
    </row>
    <row r="109" spans="2:36">
      <c r="B109" s="455"/>
      <c r="C109" s="456"/>
      <c r="D109" s="457"/>
      <c r="E109" s="84"/>
      <c r="F109" s="85"/>
      <c r="G109" s="85"/>
      <c r="H109" s="85"/>
      <c r="I109" s="85"/>
      <c r="J109" s="85"/>
      <c r="K109" s="85"/>
      <c r="L109" s="85"/>
      <c r="M109" s="85"/>
      <c r="N109" s="86"/>
      <c r="O109" s="419"/>
      <c r="P109" s="420"/>
      <c r="Q109" s="420"/>
      <c r="R109" s="420"/>
      <c r="S109" s="421"/>
      <c r="T109" s="419"/>
      <c r="U109" s="420"/>
      <c r="V109" s="420"/>
      <c r="W109" s="420"/>
      <c r="X109" s="421"/>
      <c r="Y109" s="419"/>
      <c r="Z109" s="420"/>
      <c r="AA109" s="420"/>
      <c r="AB109" s="421"/>
      <c r="AC109" s="419"/>
      <c r="AD109" s="420"/>
      <c r="AE109" s="420"/>
      <c r="AF109" s="421"/>
      <c r="AG109" s="419"/>
      <c r="AH109" s="420"/>
      <c r="AI109" s="420"/>
      <c r="AJ109" s="421"/>
    </row>
    <row r="110" spans="2:36">
      <c r="B110" s="455"/>
      <c r="C110" s="456"/>
      <c r="D110" s="457"/>
      <c r="E110" s="81"/>
      <c r="F110" s="82"/>
      <c r="G110" s="82"/>
      <c r="H110" s="82"/>
      <c r="I110" s="82"/>
      <c r="J110" s="82"/>
      <c r="K110" s="82"/>
      <c r="L110" s="82"/>
      <c r="M110" s="82"/>
      <c r="N110" s="83"/>
      <c r="O110" s="416"/>
      <c r="P110" s="417"/>
      <c r="Q110" s="417"/>
      <c r="R110" s="417"/>
      <c r="S110" s="418"/>
      <c r="T110" s="416"/>
      <c r="U110" s="417"/>
      <c r="V110" s="417"/>
      <c r="W110" s="417"/>
      <c r="X110" s="418"/>
      <c r="Y110" s="416"/>
      <c r="Z110" s="417"/>
      <c r="AA110" s="417"/>
      <c r="AB110" s="418"/>
      <c r="AC110" s="416"/>
      <c r="AD110" s="417"/>
      <c r="AE110" s="417"/>
      <c r="AF110" s="418"/>
      <c r="AG110" s="416"/>
      <c r="AH110" s="417"/>
      <c r="AI110" s="417"/>
      <c r="AJ110" s="418"/>
    </row>
    <row r="111" spans="2:36">
      <c r="B111" s="455"/>
      <c r="C111" s="456"/>
      <c r="D111" s="457"/>
      <c r="E111" s="84"/>
      <c r="F111" s="85"/>
      <c r="G111" s="85"/>
      <c r="H111" s="85"/>
      <c r="I111" s="85"/>
      <c r="J111" s="85"/>
      <c r="K111" s="85"/>
      <c r="L111" s="85"/>
      <c r="M111" s="85"/>
      <c r="N111" s="86"/>
      <c r="O111" s="419"/>
      <c r="P111" s="420"/>
      <c r="Q111" s="420"/>
      <c r="R111" s="420"/>
      <c r="S111" s="421"/>
      <c r="T111" s="419"/>
      <c r="U111" s="420"/>
      <c r="V111" s="420"/>
      <c r="W111" s="420"/>
      <c r="X111" s="421"/>
      <c r="Y111" s="419"/>
      <c r="Z111" s="420"/>
      <c r="AA111" s="420"/>
      <c r="AB111" s="421"/>
      <c r="AC111" s="419"/>
      <c r="AD111" s="420"/>
      <c r="AE111" s="420"/>
      <c r="AF111" s="421"/>
      <c r="AG111" s="419"/>
      <c r="AH111" s="420"/>
      <c r="AI111" s="420"/>
      <c r="AJ111" s="421"/>
    </row>
    <row r="112" spans="2:36">
      <c r="B112" s="455"/>
      <c r="C112" s="456"/>
      <c r="D112" s="457"/>
      <c r="E112" s="81"/>
      <c r="F112" s="82"/>
      <c r="G112" s="82"/>
      <c r="H112" s="82"/>
      <c r="I112" s="82"/>
      <c r="J112" s="82"/>
      <c r="K112" s="82"/>
      <c r="L112" s="82"/>
      <c r="M112" s="82"/>
      <c r="N112" s="83"/>
      <c r="O112" s="416"/>
      <c r="P112" s="417"/>
      <c r="Q112" s="417"/>
      <c r="R112" s="417"/>
      <c r="S112" s="418"/>
      <c r="T112" s="416"/>
      <c r="U112" s="417"/>
      <c r="V112" s="417"/>
      <c r="W112" s="417"/>
      <c r="X112" s="418"/>
      <c r="Y112" s="416"/>
      <c r="Z112" s="417"/>
      <c r="AA112" s="417"/>
      <c r="AB112" s="418"/>
      <c r="AC112" s="416"/>
      <c r="AD112" s="417"/>
      <c r="AE112" s="417"/>
      <c r="AF112" s="418"/>
      <c r="AG112" s="416"/>
      <c r="AH112" s="417"/>
      <c r="AI112" s="417"/>
      <c r="AJ112" s="418"/>
    </row>
    <row r="113" spans="2:36">
      <c r="B113" s="455"/>
      <c r="C113" s="456"/>
      <c r="D113" s="457"/>
      <c r="E113" s="84"/>
      <c r="F113" s="85"/>
      <c r="G113" s="85"/>
      <c r="H113" s="85"/>
      <c r="I113" s="85"/>
      <c r="J113" s="85"/>
      <c r="K113" s="85"/>
      <c r="L113" s="85"/>
      <c r="M113" s="85"/>
      <c r="N113" s="86"/>
      <c r="O113" s="419"/>
      <c r="P113" s="420"/>
      <c r="Q113" s="420"/>
      <c r="R113" s="420"/>
      <c r="S113" s="421"/>
      <c r="T113" s="419"/>
      <c r="U113" s="420"/>
      <c r="V113" s="420"/>
      <c r="W113" s="420"/>
      <c r="X113" s="421"/>
      <c r="Y113" s="419"/>
      <c r="Z113" s="420"/>
      <c r="AA113" s="420"/>
      <c r="AB113" s="421"/>
      <c r="AC113" s="419"/>
      <c r="AD113" s="420"/>
      <c r="AE113" s="420"/>
      <c r="AF113" s="421"/>
      <c r="AG113" s="419"/>
      <c r="AH113" s="420"/>
      <c r="AI113" s="420"/>
      <c r="AJ113" s="421"/>
    </row>
    <row r="114" spans="2:36">
      <c r="B114" s="455"/>
      <c r="C114" s="456"/>
      <c r="D114" s="457"/>
      <c r="E114" s="81"/>
      <c r="F114" s="82"/>
      <c r="G114" s="82"/>
      <c r="H114" s="82"/>
      <c r="I114" s="82"/>
      <c r="J114" s="82"/>
      <c r="K114" s="82"/>
      <c r="L114" s="82"/>
      <c r="M114" s="82"/>
      <c r="N114" s="83"/>
      <c r="O114" s="416"/>
      <c r="P114" s="417"/>
      <c r="Q114" s="417"/>
      <c r="R114" s="417"/>
      <c r="S114" s="418"/>
      <c r="T114" s="416"/>
      <c r="U114" s="417"/>
      <c r="V114" s="417"/>
      <c r="W114" s="417"/>
      <c r="X114" s="418"/>
      <c r="Y114" s="416"/>
      <c r="Z114" s="417"/>
      <c r="AA114" s="417"/>
      <c r="AB114" s="418"/>
      <c r="AC114" s="416"/>
      <c r="AD114" s="417"/>
      <c r="AE114" s="417"/>
      <c r="AF114" s="418"/>
      <c r="AG114" s="416"/>
      <c r="AH114" s="417"/>
      <c r="AI114" s="417"/>
      <c r="AJ114" s="418"/>
    </row>
    <row r="115" spans="2:36">
      <c r="B115" s="458"/>
      <c r="C115" s="459"/>
      <c r="D115" s="460"/>
      <c r="E115" s="84"/>
      <c r="F115" s="85"/>
      <c r="G115" s="85"/>
      <c r="H115" s="85"/>
      <c r="I115" s="85"/>
      <c r="J115" s="85"/>
      <c r="K115" s="85"/>
      <c r="L115" s="85"/>
      <c r="M115" s="85"/>
      <c r="N115" s="86"/>
      <c r="O115" s="419"/>
      <c r="P115" s="420"/>
      <c r="Q115" s="420"/>
      <c r="R115" s="420"/>
      <c r="S115" s="421"/>
      <c r="T115" s="419"/>
      <c r="U115" s="420"/>
      <c r="V115" s="420"/>
      <c r="W115" s="420"/>
      <c r="X115" s="421"/>
      <c r="Y115" s="419"/>
      <c r="Z115" s="420"/>
      <c r="AA115" s="420"/>
      <c r="AB115" s="421"/>
      <c r="AC115" s="419"/>
      <c r="AD115" s="420"/>
      <c r="AE115" s="420"/>
      <c r="AF115" s="421"/>
      <c r="AG115" s="419"/>
      <c r="AH115" s="420"/>
      <c r="AI115" s="420"/>
      <c r="AJ115" s="421"/>
    </row>
    <row r="116" spans="2:36">
      <c r="B116" s="23"/>
      <c r="C116" s="23"/>
      <c r="D116"/>
      <c r="E116"/>
      <c r="F116"/>
      <c r="G116"/>
      <c r="H116"/>
      <c r="I116"/>
      <c r="J116"/>
      <c r="K116"/>
      <c r="L116"/>
      <c r="M116"/>
      <c r="N116"/>
      <c r="O116"/>
      <c r="P116"/>
      <c r="Q116"/>
      <c r="R116"/>
      <c r="S116"/>
      <c r="T116"/>
      <c r="U116"/>
      <c r="V116"/>
      <c r="W116"/>
      <c r="X116"/>
      <c r="Y116"/>
      <c r="Z116"/>
      <c r="AA116"/>
      <c r="AB116"/>
      <c r="AC116"/>
      <c r="AD116"/>
      <c r="AE116"/>
      <c r="AF116"/>
      <c r="AG116"/>
      <c r="AH116"/>
      <c r="AI116"/>
      <c r="AJ116"/>
    </row>
    <row r="117" spans="2:36">
      <c r="B117" s="23"/>
      <c r="C117" s="23"/>
      <c r="D117"/>
      <c r="E117"/>
      <c r="F117"/>
      <c r="G117"/>
      <c r="H117"/>
      <c r="I117"/>
      <c r="J117"/>
      <c r="K117"/>
      <c r="L117"/>
      <c r="M117"/>
      <c r="N117"/>
      <c r="O117"/>
      <c r="P117"/>
      <c r="Q117"/>
      <c r="R117"/>
      <c r="S117"/>
      <c r="T117"/>
      <c r="U117"/>
      <c r="V117"/>
      <c r="W117"/>
      <c r="X117"/>
      <c r="Y117"/>
      <c r="Z117"/>
      <c r="AA117"/>
      <c r="AB117"/>
      <c r="AC117"/>
      <c r="AD117"/>
      <c r="AE117"/>
      <c r="AF117"/>
      <c r="AG117"/>
      <c r="AH117"/>
      <c r="AI117"/>
      <c r="AJ117"/>
    </row>
    <row r="118" spans="2:36">
      <c r="B118" s="23"/>
      <c r="C118" s="23"/>
      <c r="D118"/>
      <c r="E118"/>
      <c r="F118"/>
      <c r="G118"/>
      <c r="H118"/>
      <c r="I118"/>
      <c r="J118"/>
      <c r="K118"/>
      <c r="L118"/>
      <c r="M118"/>
      <c r="N118"/>
      <c r="O118"/>
      <c r="P118"/>
      <c r="Q118"/>
      <c r="R118"/>
      <c r="S118"/>
      <c r="T118"/>
      <c r="U118"/>
      <c r="V118"/>
      <c r="W118"/>
      <c r="X118"/>
      <c r="Y118"/>
      <c r="Z118"/>
      <c r="AA118"/>
      <c r="AB118"/>
      <c r="AC118"/>
      <c r="AD118"/>
      <c r="AE118"/>
      <c r="AF118"/>
      <c r="AG118"/>
      <c r="AH118"/>
      <c r="AI118"/>
      <c r="AJ118"/>
    </row>
    <row r="122" spans="2:36">
      <c r="B122" s="104" t="s">
        <v>56</v>
      </c>
      <c r="C122" s="104"/>
      <c r="D122" s="104"/>
      <c r="E122" s="104"/>
      <c r="F122" s="104"/>
      <c r="G122" s="104"/>
      <c r="H122" s="104"/>
      <c r="I122" s="104"/>
      <c r="J122" s="104"/>
      <c r="K122" s="104"/>
      <c r="L122" s="104"/>
      <c r="M122" s="104"/>
      <c r="N122" s="104"/>
    </row>
    <row r="123" spans="2:36">
      <c r="B123" s="378"/>
      <c r="C123" s="378"/>
      <c r="D123" s="378"/>
      <c r="E123" s="378"/>
      <c r="F123" s="378"/>
      <c r="G123" s="378"/>
      <c r="H123" s="378"/>
      <c r="I123" s="378"/>
      <c r="J123" s="378"/>
      <c r="K123" s="378"/>
      <c r="L123" s="378"/>
      <c r="M123" s="378"/>
      <c r="N123" s="378"/>
    </row>
    <row r="124" spans="2:36">
      <c r="B124" s="282"/>
      <c r="C124" s="283"/>
      <c r="D124" s="283"/>
      <c r="E124" s="283"/>
      <c r="F124" s="283"/>
      <c r="G124" s="283"/>
      <c r="H124" s="283"/>
      <c r="I124" s="283"/>
      <c r="J124" s="283"/>
      <c r="K124" s="283"/>
      <c r="L124" s="283"/>
      <c r="M124" s="283"/>
      <c r="N124" s="283"/>
      <c r="O124" s="283"/>
      <c r="P124" s="283"/>
      <c r="Q124" s="283"/>
      <c r="R124" s="283"/>
      <c r="S124" s="283"/>
      <c r="T124" s="283"/>
      <c r="U124" s="283"/>
      <c r="V124" s="283"/>
      <c r="W124" s="283"/>
      <c r="X124" s="283"/>
      <c r="Y124" s="283"/>
      <c r="Z124" s="283"/>
      <c r="AA124" s="283"/>
      <c r="AB124" s="283"/>
      <c r="AC124" s="283"/>
      <c r="AD124" s="283"/>
      <c r="AE124" s="283"/>
      <c r="AF124" s="283"/>
      <c r="AG124" s="283"/>
      <c r="AH124" s="283"/>
      <c r="AI124" s="283"/>
      <c r="AJ124" s="284"/>
    </row>
    <row r="125" spans="2:36">
      <c r="B125" s="439"/>
      <c r="C125" s="440"/>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40"/>
      <c r="AA125" s="440"/>
      <c r="AB125" s="440"/>
      <c r="AC125" s="440"/>
      <c r="AD125" s="440"/>
      <c r="AE125" s="440"/>
      <c r="AF125" s="440"/>
      <c r="AG125" s="440"/>
      <c r="AH125" s="440"/>
      <c r="AI125" s="440"/>
      <c r="AJ125" s="441"/>
    </row>
    <row r="126" spans="2:36">
      <c r="B126" s="439"/>
      <c r="C126" s="440"/>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40"/>
      <c r="AA126" s="440"/>
      <c r="AB126" s="440"/>
      <c r="AC126" s="440"/>
      <c r="AD126" s="440"/>
      <c r="AE126" s="440"/>
      <c r="AF126" s="440"/>
      <c r="AG126" s="440"/>
      <c r="AH126" s="440"/>
      <c r="AI126" s="440"/>
      <c r="AJ126" s="441"/>
    </row>
    <row r="127" spans="2:36">
      <c r="B127" s="439"/>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c r="AG127" s="440"/>
      <c r="AH127" s="440"/>
      <c r="AI127" s="440"/>
      <c r="AJ127" s="441"/>
    </row>
    <row r="128" spans="2:36">
      <c r="B128" s="439"/>
      <c r="C128" s="440"/>
      <c r="D128" s="440"/>
      <c r="E128" s="440"/>
      <c r="F128" s="440"/>
      <c r="G128" s="440"/>
      <c r="H128" s="440"/>
      <c r="I128" s="440"/>
      <c r="J128" s="440"/>
      <c r="K128" s="440"/>
      <c r="L128" s="440"/>
      <c r="M128" s="440"/>
      <c r="N128" s="440"/>
      <c r="O128" s="440"/>
      <c r="P128" s="440"/>
      <c r="Q128" s="440"/>
      <c r="R128" s="440"/>
      <c r="S128" s="440"/>
      <c r="T128" s="440"/>
      <c r="U128" s="440"/>
      <c r="V128" s="440"/>
      <c r="W128" s="440"/>
      <c r="X128" s="440"/>
      <c r="Y128" s="440"/>
      <c r="Z128" s="440"/>
      <c r="AA128" s="440"/>
      <c r="AB128" s="440"/>
      <c r="AC128" s="440"/>
      <c r="AD128" s="440"/>
      <c r="AE128" s="440"/>
      <c r="AF128" s="440"/>
      <c r="AG128" s="440"/>
      <c r="AH128" s="440"/>
      <c r="AI128" s="440"/>
      <c r="AJ128" s="441"/>
    </row>
    <row r="129" spans="2:36">
      <c r="B129" s="439"/>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c r="AG129" s="440"/>
      <c r="AH129" s="440"/>
      <c r="AI129" s="440"/>
      <c r="AJ129" s="441"/>
    </row>
    <row r="130" spans="2:36">
      <c r="B130" s="439"/>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c r="AG130" s="440"/>
      <c r="AH130" s="440"/>
      <c r="AI130" s="440"/>
      <c r="AJ130" s="441"/>
    </row>
    <row r="131" spans="2:36">
      <c r="B131" s="439"/>
      <c r="C131" s="440"/>
      <c r="D131" s="440"/>
      <c r="E131" s="440"/>
      <c r="F131" s="440"/>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1"/>
    </row>
    <row r="132" spans="2:36">
      <c r="B132" s="439"/>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1"/>
    </row>
    <row r="133" spans="2:36">
      <c r="B133" s="439"/>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c r="AG133" s="440"/>
      <c r="AH133" s="440"/>
      <c r="AI133" s="440"/>
      <c r="AJ133" s="441"/>
    </row>
    <row r="134" spans="2:36">
      <c r="B134" s="439"/>
      <c r="C134" s="440"/>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0"/>
      <c r="AD134" s="440"/>
      <c r="AE134" s="440"/>
      <c r="AF134" s="440"/>
      <c r="AG134" s="440"/>
      <c r="AH134" s="440"/>
      <c r="AI134" s="440"/>
      <c r="AJ134" s="441"/>
    </row>
    <row r="135" spans="2:36">
      <c r="B135" s="439"/>
      <c r="C135" s="440"/>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440"/>
      <c r="AD135" s="440"/>
      <c r="AE135" s="440"/>
      <c r="AF135" s="440"/>
      <c r="AG135" s="440"/>
      <c r="AH135" s="440"/>
      <c r="AI135" s="440"/>
      <c r="AJ135" s="441"/>
    </row>
    <row r="136" spans="2:36">
      <c r="B136" s="439"/>
      <c r="C136" s="440"/>
      <c r="D136" s="440"/>
      <c r="E136" s="440"/>
      <c r="F136" s="440"/>
      <c r="G136" s="440"/>
      <c r="H136" s="440"/>
      <c r="I136" s="440"/>
      <c r="J136" s="440"/>
      <c r="K136" s="440"/>
      <c r="L136" s="440"/>
      <c r="M136" s="440"/>
      <c r="N136" s="440"/>
      <c r="O136" s="440"/>
      <c r="P136" s="440"/>
      <c r="Q136" s="440"/>
      <c r="R136" s="440"/>
      <c r="S136" s="440"/>
      <c r="T136" s="440"/>
      <c r="U136" s="440"/>
      <c r="V136" s="440"/>
      <c r="W136" s="440"/>
      <c r="X136" s="440"/>
      <c r="Y136" s="440"/>
      <c r="Z136" s="440"/>
      <c r="AA136" s="440"/>
      <c r="AB136" s="440"/>
      <c r="AC136" s="440"/>
      <c r="AD136" s="440"/>
      <c r="AE136" s="440"/>
      <c r="AF136" s="440"/>
      <c r="AG136" s="440"/>
      <c r="AH136" s="440"/>
      <c r="AI136" s="440"/>
      <c r="AJ136" s="441"/>
    </row>
    <row r="137" spans="2:36">
      <c r="B137" s="439"/>
      <c r="C137" s="440"/>
      <c r="D137" s="440"/>
      <c r="E137" s="440"/>
      <c r="F137" s="440"/>
      <c r="G137" s="440"/>
      <c r="H137" s="440"/>
      <c r="I137" s="440"/>
      <c r="J137" s="440"/>
      <c r="K137" s="440"/>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c r="AG137" s="440"/>
      <c r="AH137" s="440"/>
      <c r="AI137" s="440"/>
      <c r="AJ137" s="441"/>
    </row>
    <row r="138" spans="2:36">
      <c r="B138" s="439"/>
      <c r="C138" s="440"/>
      <c r="D138" s="440"/>
      <c r="E138" s="440"/>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0"/>
      <c r="AD138" s="440"/>
      <c r="AE138" s="440"/>
      <c r="AF138" s="440"/>
      <c r="AG138" s="440"/>
      <c r="AH138" s="440"/>
      <c r="AI138" s="440"/>
      <c r="AJ138" s="441"/>
    </row>
    <row r="139" spans="2:36">
      <c r="B139" s="439"/>
      <c r="C139" s="440"/>
      <c r="D139" s="440"/>
      <c r="E139" s="440"/>
      <c r="F139" s="440"/>
      <c r="G139" s="440"/>
      <c r="H139" s="440"/>
      <c r="I139" s="440"/>
      <c r="J139" s="440"/>
      <c r="K139" s="440"/>
      <c r="L139" s="440"/>
      <c r="M139" s="440"/>
      <c r="N139" s="440"/>
      <c r="O139" s="440"/>
      <c r="P139" s="440"/>
      <c r="Q139" s="440"/>
      <c r="R139" s="440"/>
      <c r="S139" s="440"/>
      <c r="T139" s="440"/>
      <c r="U139" s="440"/>
      <c r="V139" s="440"/>
      <c r="W139" s="440"/>
      <c r="X139" s="440"/>
      <c r="Y139" s="440"/>
      <c r="Z139" s="440"/>
      <c r="AA139" s="440"/>
      <c r="AB139" s="440"/>
      <c r="AC139" s="440"/>
      <c r="AD139" s="440"/>
      <c r="AE139" s="440"/>
      <c r="AF139" s="440"/>
      <c r="AG139" s="440"/>
      <c r="AH139" s="440"/>
      <c r="AI139" s="440"/>
      <c r="AJ139" s="441"/>
    </row>
    <row r="140" spans="2:36">
      <c r="B140" s="439"/>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c r="AG140" s="440"/>
      <c r="AH140" s="440"/>
      <c r="AI140" s="440"/>
      <c r="AJ140" s="441"/>
    </row>
    <row r="141" spans="2:36">
      <c r="B141" s="439"/>
      <c r="C141" s="440"/>
      <c r="D141" s="440"/>
      <c r="E141" s="440"/>
      <c r="F141" s="440"/>
      <c r="G141" s="440"/>
      <c r="H141" s="440"/>
      <c r="I141" s="440"/>
      <c r="J141" s="440"/>
      <c r="K141" s="440"/>
      <c r="L141" s="440"/>
      <c r="M141" s="440"/>
      <c r="N141" s="440"/>
      <c r="O141" s="440"/>
      <c r="P141" s="440"/>
      <c r="Q141" s="440"/>
      <c r="R141" s="440"/>
      <c r="S141" s="440"/>
      <c r="T141" s="440"/>
      <c r="U141" s="440"/>
      <c r="V141" s="440"/>
      <c r="W141" s="440"/>
      <c r="X141" s="440"/>
      <c r="Y141" s="440"/>
      <c r="Z141" s="440"/>
      <c r="AA141" s="440"/>
      <c r="AB141" s="440"/>
      <c r="AC141" s="440"/>
      <c r="AD141" s="440"/>
      <c r="AE141" s="440"/>
      <c r="AF141" s="440"/>
      <c r="AG141" s="440"/>
      <c r="AH141" s="440"/>
      <c r="AI141" s="440"/>
      <c r="AJ141" s="441"/>
    </row>
    <row r="142" spans="2:36">
      <c r="B142" s="439"/>
      <c r="C142" s="440"/>
      <c r="D142" s="440"/>
      <c r="E142" s="440"/>
      <c r="F142" s="440"/>
      <c r="G142" s="440"/>
      <c r="H142" s="440"/>
      <c r="I142" s="440"/>
      <c r="J142" s="440"/>
      <c r="K142" s="440"/>
      <c r="L142" s="440"/>
      <c r="M142" s="440"/>
      <c r="N142" s="440"/>
      <c r="O142" s="440"/>
      <c r="P142" s="440"/>
      <c r="Q142" s="440"/>
      <c r="R142" s="440"/>
      <c r="S142" s="440"/>
      <c r="T142" s="440"/>
      <c r="U142" s="440"/>
      <c r="V142" s="440"/>
      <c r="W142" s="440"/>
      <c r="X142" s="440"/>
      <c r="Y142" s="440"/>
      <c r="Z142" s="440"/>
      <c r="AA142" s="440"/>
      <c r="AB142" s="440"/>
      <c r="AC142" s="440"/>
      <c r="AD142" s="440"/>
      <c r="AE142" s="440"/>
      <c r="AF142" s="440"/>
      <c r="AG142" s="440"/>
      <c r="AH142" s="440"/>
      <c r="AI142" s="440"/>
      <c r="AJ142" s="441"/>
    </row>
    <row r="143" spans="2:36">
      <c r="B143" s="439"/>
      <c r="C143" s="440"/>
      <c r="D143" s="440"/>
      <c r="E143" s="440"/>
      <c r="F143" s="440"/>
      <c r="G143" s="440"/>
      <c r="H143" s="440"/>
      <c r="I143" s="440"/>
      <c r="J143" s="440"/>
      <c r="K143" s="440"/>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c r="AG143" s="440"/>
      <c r="AH143" s="440"/>
      <c r="AI143" s="440"/>
      <c r="AJ143" s="441"/>
    </row>
    <row r="144" spans="2:36">
      <c r="B144" s="439"/>
      <c r="C144" s="440"/>
      <c r="D144" s="440"/>
      <c r="E144" s="440"/>
      <c r="F144" s="440"/>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c r="AG144" s="440"/>
      <c r="AH144" s="440"/>
      <c r="AI144" s="440"/>
      <c r="AJ144" s="441"/>
    </row>
    <row r="145" spans="2:36">
      <c r="B145" s="439"/>
      <c r="C145" s="440"/>
      <c r="D145" s="440"/>
      <c r="E145" s="440"/>
      <c r="F145" s="440"/>
      <c r="G145" s="440"/>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c r="AG145" s="440"/>
      <c r="AH145" s="440"/>
      <c r="AI145" s="440"/>
      <c r="AJ145" s="441"/>
    </row>
    <row r="146" spans="2:36">
      <c r="B146" s="439"/>
      <c r="C146" s="440"/>
      <c r="D146" s="440"/>
      <c r="E146" s="440"/>
      <c r="F146" s="440"/>
      <c r="G146" s="440"/>
      <c r="H146" s="440"/>
      <c r="I146" s="440"/>
      <c r="J146" s="440"/>
      <c r="K146" s="440"/>
      <c r="L146" s="440"/>
      <c r="M146" s="440"/>
      <c r="N146" s="440"/>
      <c r="O146" s="440"/>
      <c r="P146" s="440"/>
      <c r="Q146" s="440"/>
      <c r="R146" s="440"/>
      <c r="S146" s="440"/>
      <c r="T146" s="440"/>
      <c r="U146" s="440"/>
      <c r="V146" s="440"/>
      <c r="W146" s="440"/>
      <c r="X146" s="440"/>
      <c r="Y146" s="440"/>
      <c r="Z146" s="440"/>
      <c r="AA146" s="440"/>
      <c r="AB146" s="440"/>
      <c r="AC146" s="440"/>
      <c r="AD146" s="440"/>
      <c r="AE146" s="440"/>
      <c r="AF146" s="440"/>
      <c r="AG146" s="440"/>
      <c r="AH146" s="440"/>
      <c r="AI146" s="440"/>
      <c r="AJ146" s="441"/>
    </row>
    <row r="147" spans="2:36">
      <c r="B147" s="439"/>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440"/>
      <c r="AE147" s="440"/>
      <c r="AF147" s="440"/>
      <c r="AG147" s="440"/>
      <c r="AH147" s="440"/>
      <c r="AI147" s="440"/>
      <c r="AJ147" s="441"/>
    </row>
    <row r="148" spans="2:36">
      <c r="B148" s="439"/>
      <c r="C148" s="440"/>
      <c r="D148" s="440"/>
      <c r="E148" s="440"/>
      <c r="F148" s="440"/>
      <c r="G148" s="440"/>
      <c r="H148" s="440"/>
      <c r="I148" s="440"/>
      <c r="J148" s="440"/>
      <c r="K148" s="440"/>
      <c r="L148" s="440"/>
      <c r="M148" s="440"/>
      <c r="N148" s="440"/>
      <c r="O148" s="440"/>
      <c r="P148" s="440"/>
      <c r="Q148" s="440"/>
      <c r="R148" s="440"/>
      <c r="S148" s="440"/>
      <c r="T148" s="440"/>
      <c r="U148" s="440"/>
      <c r="V148" s="440"/>
      <c r="W148" s="440"/>
      <c r="X148" s="440"/>
      <c r="Y148" s="440"/>
      <c r="Z148" s="440"/>
      <c r="AA148" s="440"/>
      <c r="AB148" s="440"/>
      <c r="AC148" s="440"/>
      <c r="AD148" s="440"/>
      <c r="AE148" s="440"/>
      <c r="AF148" s="440"/>
      <c r="AG148" s="440"/>
      <c r="AH148" s="440"/>
      <c r="AI148" s="440"/>
      <c r="AJ148" s="441"/>
    </row>
    <row r="149" spans="2:36">
      <c r="B149" s="439"/>
      <c r="C149" s="440"/>
      <c r="D149" s="440"/>
      <c r="E149" s="440"/>
      <c r="F149" s="440"/>
      <c r="G149" s="440"/>
      <c r="H149" s="440"/>
      <c r="I149" s="440"/>
      <c r="J149" s="440"/>
      <c r="K149" s="440"/>
      <c r="L149" s="440"/>
      <c r="M149" s="440"/>
      <c r="N149" s="440"/>
      <c r="O149" s="440"/>
      <c r="P149" s="440"/>
      <c r="Q149" s="440"/>
      <c r="R149" s="440"/>
      <c r="S149" s="440"/>
      <c r="T149" s="440"/>
      <c r="U149" s="440"/>
      <c r="V149" s="440"/>
      <c r="W149" s="440"/>
      <c r="X149" s="440"/>
      <c r="Y149" s="440"/>
      <c r="Z149" s="440"/>
      <c r="AA149" s="440"/>
      <c r="AB149" s="440"/>
      <c r="AC149" s="440"/>
      <c r="AD149" s="440"/>
      <c r="AE149" s="440"/>
      <c r="AF149" s="440"/>
      <c r="AG149" s="440"/>
      <c r="AH149" s="440"/>
      <c r="AI149" s="440"/>
      <c r="AJ149" s="441"/>
    </row>
    <row r="150" spans="2:36">
      <c r="B150" s="439"/>
      <c r="C150" s="440"/>
      <c r="D150" s="440"/>
      <c r="E150" s="440"/>
      <c r="F150" s="440"/>
      <c r="G150" s="440"/>
      <c r="H150" s="440"/>
      <c r="I150" s="440"/>
      <c r="J150" s="440"/>
      <c r="K150" s="440"/>
      <c r="L150" s="440"/>
      <c r="M150" s="440"/>
      <c r="N150" s="440"/>
      <c r="O150" s="440"/>
      <c r="P150" s="440"/>
      <c r="Q150" s="440"/>
      <c r="R150" s="440"/>
      <c r="S150" s="440"/>
      <c r="T150" s="440"/>
      <c r="U150" s="440"/>
      <c r="V150" s="440"/>
      <c r="W150" s="440"/>
      <c r="X150" s="440"/>
      <c r="Y150" s="440"/>
      <c r="Z150" s="440"/>
      <c r="AA150" s="440"/>
      <c r="AB150" s="440"/>
      <c r="AC150" s="440"/>
      <c r="AD150" s="440"/>
      <c r="AE150" s="440"/>
      <c r="AF150" s="440"/>
      <c r="AG150" s="440"/>
      <c r="AH150" s="440"/>
      <c r="AI150" s="440"/>
      <c r="AJ150" s="441"/>
    </row>
    <row r="151" spans="2:36">
      <c r="B151" s="439"/>
      <c r="C151" s="440"/>
      <c r="D151" s="440"/>
      <c r="E151" s="440"/>
      <c r="F151" s="440"/>
      <c r="G151" s="440"/>
      <c r="H151" s="440"/>
      <c r="I151" s="440"/>
      <c r="J151" s="440"/>
      <c r="K151" s="440"/>
      <c r="L151" s="440"/>
      <c r="M151" s="440"/>
      <c r="N151" s="440"/>
      <c r="O151" s="440"/>
      <c r="P151" s="440"/>
      <c r="Q151" s="440"/>
      <c r="R151" s="440"/>
      <c r="S151" s="440"/>
      <c r="T151" s="440"/>
      <c r="U151" s="440"/>
      <c r="V151" s="440"/>
      <c r="W151" s="440"/>
      <c r="X151" s="440"/>
      <c r="Y151" s="440"/>
      <c r="Z151" s="440"/>
      <c r="AA151" s="440"/>
      <c r="AB151" s="440"/>
      <c r="AC151" s="440"/>
      <c r="AD151" s="440"/>
      <c r="AE151" s="440"/>
      <c r="AF151" s="440"/>
      <c r="AG151" s="440"/>
      <c r="AH151" s="440"/>
      <c r="AI151" s="440"/>
      <c r="AJ151" s="441"/>
    </row>
    <row r="152" spans="2:36">
      <c r="B152" s="439"/>
      <c r="C152" s="440"/>
      <c r="D152" s="440"/>
      <c r="E152" s="440"/>
      <c r="F152" s="440"/>
      <c r="G152" s="440"/>
      <c r="H152" s="440"/>
      <c r="I152" s="440"/>
      <c r="J152" s="440"/>
      <c r="K152" s="440"/>
      <c r="L152" s="440"/>
      <c r="M152" s="440"/>
      <c r="N152" s="440"/>
      <c r="O152" s="440"/>
      <c r="P152" s="440"/>
      <c r="Q152" s="440"/>
      <c r="R152" s="440"/>
      <c r="S152" s="440"/>
      <c r="T152" s="440"/>
      <c r="U152" s="440"/>
      <c r="V152" s="440"/>
      <c r="W152" s="440"/>
      <c r="X152" s="440"/>
      <c r="Y152" s="440"/>
      <c r="Z152" s="440"/>
      <c r="AA152" s="440"/>
      <c r="AB152" s="440"/>
      <c r="AC152" s="440"/>
      <c r="AD152" s="440"/>
      <c r="AE152" s="440"/>
      <c r="AF152" s="440"/>
      <c r="AG152" s="440"/>
      <c r="AH152" s="440"/>
      <c r="AI152" s="440"/>
      <c r="AJ152" s="441"/>
    </row>
    <row r="153" spans="2:36">
      <c r="B153" s="439"/>
      <c r="C153" s="440"/>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E153" s="440"/>
      <c r="AF153" s="440"/>
      <c r="AG153" s="440"/>
      <c r="AH153" s="440"/>
      <c r="AI153" s="440"/>
      <c r="AJ153" s="441"/>
    </row>
    <row r="154" spans="2:36">
      <c r="B154" s="439"/>
      <c r="C154" s="440"/>
      <c r="D154" s="440"/>
      <c r="E154" s="440"/>
      <c r="F154" s="440"/>
      <c r="G154" s="440"/>
      <c r="H154" s="440"/>
      <c r="I154" s="440"/>
      <c r="J154" s="440"/>
      <c r="K154" s="440"/>
      <c r="L154" s="440"/>
      <c r="M154" s="440"/>
      <c r="N154" s="440"/>
      <c r="O154" s="440"/>
      <c r="P154" s="440"/>
      <c r="Q154" s="440"/>
      <c r="R154" s="440"/>
      <c r="S154" s="440"/>
      <c r="T154" s="440"/>
      <c r="U154" s="440"/>
      <c r="V154" s="440"/>
      <c r="W154" s="440"/>
      <c r="X154" s="440"/>
      <c r="Y154" s="440"/>
      <c r="Z154" s="440"/>
      <c r="AA154" s="440"/>
      <c r="AB154" s="440"/>
      <c r="AC154" s="440"/>
      <c r="AD154" s="440"/>
      <c r="AE154" s="440"/>
      <c r="AF154" s="440"/>
      <c r="AG154" s="440"/>
      <c r="AH154" s="440"/>
      <c r="AI154" s="440"/>
      <c r="AJ154" s="441"/>
    </row>
    <row r="155" spans="2:36">
      <c r="B155" s="439"/>
      <c r="C155" s="440"/>
      <c r="D155" s="440"/>
      <c r="E155" s="440"/>
      <c r="F155" s="440"/>
      <c r="G155" s="440"/>
      <c r="H155" s="440"/>
      <c r="I155" s="440"/>
      <c r="J155" s="440"/>
      <c r="K155" s="440"/>
      <c r="L155" s="440"/>
      <c r="M155" s="440"/>
      <c r="N155" s="440"/>
      <c r="O155" s="440"/>
      <c r="P155" s="440"/>
      <c r="Q155" s="440"/>
      <c r="R155" s="440"/>
      <c r="S155" s="440"/>
      <c r="T155" s="440"/>
      <c r="U155" s="440"/>
      <c r="V155" s="440"/>
      <c r="W155" s="440"/>
      <c r="X155" s="440"/>
      <c r="Y155" s="440"/>
      <c r="Z155" s="440"/>
      <c r="AA155" s="440"/>
      <c r="AB155" s="440"/>
      <c r="AC155" s="440"/>
      <c r="AD155" s="440"/>
      <c r="AE155" s="440"/>
      <c r="AF155" s="440"/>
      <c r="AG155" s="440"/>
      <c r="AH155" s="440"/>
      <c r="AI155" s="440"/>
      <c r="AJ155" s="441"/>
    </row>
    <row r="156" spans="2:36">
      <c r="B156" s="439"/>
      <c r="C156" s="440"/>
      <c r="D156" s="440"/>
      <c r="E156" s="440"/>
      <c r="F156" s="440"/>
      <c r="G156" s="440"/>
      <c r="H156" s="440"/>
      <c r="I156" s="440"/>
      <c r="J156" s="440"/>
      <c r="K156" s="440"/>
      <c r="L156" s="440"/>
      <c r="M156" s="440"/>
      <c r="N156" s="440"/>
      <c r="O156" s="440"/>
      <c r="P156" s="440"/>
      <c r="Q156" s="440"/>
      <c r="R156" s="440"/>
      <c r="S156" s="440"/>
      <c r="T156" s="440"/>
      <c r="U156" s="440"/>
      <c r="V156" s="440"/>
      <c r="W156" s="440"/>
      <c r="X156" s="440"/>
      <c r="Y156" s="440"/>
      <c r="Z156" s="440"/>
      <c r="AA156" s="440"/>
      <c r="AB156" s="440"/>
      <c r="AC156" s="440"/>
      <c r="AD156" s="440"/>
      <c r="AE156" s="440"/>
      <c r="AF156" s="440"/>
      <c r="AG156" s="440"/>
      <c r="AH156" s="440"/>
      <c r="AI156" s="440"/>
      <c r="AJ156" s="441"/>
    </row>
    <row r="157" spans="2:36">
      <c r="B157" s="439"/>
      <c r="C157" s="440"/>
      <c r="D157" s="440"/>
      <c r="E157" s="440"/>
      <c r="F157" s="440"/>
      <c r="G157" s="440"/>
      <c r="H157" s="440"/>
      <c r="I157" s="440"/>
      <c r="J157" s="440"/>
      <c r="K157" s="440"/>
      <c r="L157" s="440"/>
      <c r="M157" s="440"/>
      <c r="N157" s="440"/>
      <c r="O157" s="440"/>
      <c r="P157" s="440"/>
      <c r="Q157" s="440"/>
      <c r="R157" s="440"/>
      <c r="S157" s="440"/>
      <c r="T157" s="440"/>
      <c r="U157" s="440"/>
      <c r="V157" s="440"/>
      <c r="W157" s="440"/>
      <c r="X157" s="440"/>
      <c r="Y157" s="440"/>
      <c r="Z157" s="440"/>
      <c r="AA157" s="440"/>
      <c r="AB157" s="440"/>
      <c r="AC157" s="440"/>
      <c r="AD157" s="440"/>
      <c r="AE157" s="440"/>
      <c r="AF157" s="440"/>
      <c r="AG157" s="440"/>
      <c r="AH157" s="440"/>
      <c r="AI157" s="440"/>
      <c r="AJ157" s="441"/>
    </row>
    <row r="158" spans="2:36">
      <c r="B158" s="439"/>
      <c r="C158" s="440"/>
      <c r="D158" s="440"/>
      <c r="E158" s="440"/>
      <c r="F158" s="440"/>
      <c r="G158" s="440"/>
      <c r="H158" s="440"/>
      <c r="I158" s="440"/>
      <c r="J158" s="440"/>
      <c r="K158" s="440"/>
      <c r="L158" s="440"/>
      <c r="M158" s="440"/>
      <c r="N158" s="440"/>
      <c r="O158" s="440"/>
      <c r="P158" s="440"/>
      <c r="Q158" s="440"/>
      <c r="R158" s="440"/>
      <c r="S158" s="440"/>
      <c r="T158" s="440"/>
      <c r="U158" s="440"/>
      <c r="V158" s="440"/>
      <c r="W158" s="440"/>
      <c r="X158" s="440"/>
      <c r="Y158" s="440"/>
      <c r="Z158" s="440"/>
      <c r="AA158" s="440"/>
      <c r="AB158" s="440"/>
      <c r="AC158" s="440"/>
      <c r="AD158" s="440"/>
      <c r="AE158" s="440"/>
      <c r="AF158" s="440"/>
      <c r="AG158" s="440"/>
      <c r="AH158" s="440"/>
      <c r="AI158" s="440"/>
      <c r="AJ158" s="441"/>
    </row>
    <row r="159" spans="2:36">
      <c r="B159" s="439"/>
      <c r="C159" s="440"/>
      <c r="D159" s="440"/>
      <c r="E159" s="440"/>
      <c r="F159" s="440"/>
      <c r="G159" s="440"/>
      <c r="H159" s="440"/>
      <c r="I159" s="440"/>
      <c r="J159" s="440"/>
      <c r="K159" s="440"/>
      <c r="L159" s="440"/>
      <c r="M159" s="440"/>
      <c r="N159" s="440"/>
      <c r="O159" s="440"/>
      <c r="P159" s="440"/>
      <c r="Q159" s="440"/>
      <c r="R159" s="440"/>
      <c r="S159" s="440"/>
      <c r="T159" s="440"/>
      <c r="U159" s="440"/>
      <c r="V159" s="440"/>
      <c r="W159" s="440"/>
      <c r="X159" s="440"/>
      <c r="Y159" s="440"/>
      <c r="Z159" s="440"/>
      <c r="AA159" s="440"/>
      <c r="AB159" s="440"/>
      <c r="AC159" s="440"/>
      <c r="AD159" s="440"/>
      <c r="AE159" s="440"/>
      <c r="AF159" s="440"/>
      <c r="AG159" s="440"/>
      <c r="AH159" s="440"/>
      <c r="AI159" s="440"/>
      <c r="AJ159" s="441"/>
    </row>
    <row r="160" spans="2:36">
      <c r="B160" s="439"/>
      <c r="C160" s="440"/>
      <c r="D160" s="440"/>
      <c r="E160" s="440"/>
      <c r="F160" s="440"/>
      <c r="G160" s="440"/>
      <c r="H160" s="440"/>
      <c r="I160" s="440"/>
      <c r="J160" s="440"/>
      <c r="K160" s="440"/>
      <c r="L160" s="440"/>
      <c r="M160" s="440"/>
      <c r="N160" s="440"/>
      <c r="O160" s="440"/>
      <c r="P160" s="440"/>
      <c r="Q160" s="440"/>
      <c r="R160" s="440"/>
      <c r="S160" s="440"/>
      <c r="T160" s="440"/>
      <c r="U160" s="440"/>
      <c r="V160" s="440"/>
      <c r="W160" s="440"/>
      <c r="X160" s="440"/>
      <c r="Y160" s="440"/>
      <c r="Z160" s="440"/>
      <c r="AA160" s="440"/>
      <c r="AB160" s="440"/>
      <c r="AC160" s="440"/>
      <c r="AD160" s="440"/>
      <c r="AE160" s="440"/>
      <c r="AF160" s="440"/>
      <c r="AG160" s="440"/>
      <c r="AH160" s="440"/>
      <c r="AI160" s="440"/>
      <c r="AJ160" s="441"/>
    </row>
    <row r="161" spans="2:36">
      <c r="B161" s="439"/>
      <c r="C161" s="440"/>
      <c r="D161" s="440"/>
      <c r="E161" s="440"/>
      <c r="F161" s="440"/>
      <c r="G161" s="440"/>
      <c r="H161" s="440"/>
      <c r="I161" s="440"/>
      <c r="J161" s="440"/>
      <c r="K161" s="440"/>
      <c r="L161" s="440"/>
      <c r="M161" s="440"/>
      <c r="N161" s="440"/>
      <c r="O161" s="440"/>
      <c r="P161" s="440"/>
      <c r="Q161" s="440"/>
      <c r="R161" s="440"/>
      <c r="S161" s="440"/>
      <c r="T161" s="440"/>
      <c r="U161" s="440"/>
      <c r="V161" s="440"/>
      <c r="W161" s="440"/>
      <c r="X161" s="440"/>
      <c r="Y161" s="440"/>
      <c r="Z161" s="440"/>
      <c r="AA161" s="440"/>
      <c r="AB161" s="440"/>
      <c r="AC161" s="440"/>
      <c r="AD161" s="440"/>
      <c r="AE161" s="440"/>
      <c r="AF161" s="440"/>
      <c r="AG161" s="440"/>
      <c r="AH161" s="440"/>
      <c r="AI161" s="440"/>
      <c r="AJ161" s="441"/>
    </row>
    <row r="162" spans="2:36">
      <c r="B162" s="439"/>
      <c r="C162" s="440"/>
      <c r="D162" s="440"/>
      <c r="E162" s="440"/>
      <c r="F162" s="440"/>
      <c r="G162" s="440"/>
      <c r="H162" s="440"/>
      <c r="I162" s="440"/>
      <c r="J162" s="440"/>
      <c r="K162" s="440"/>
      <c r="L162" s="440"/>
      <c r="M162" s="440"/>
      <c r="N162" s="440"/>
      <c r="O162" s="440"/>
      <c r="P162" s="440"/>
      <c r="Q162" s="440"/>
      <c r="R162" s="440"/>
      <c r="S162" s="440"/>
      <c r="T162" s="440"/>
      <c r="U162" s="440"/>
      <c r="V162" s="440"/>
      <c r="W162" s="440"/>
      <c r="X162" s="440"/>
      <c r="Y162" s="440"/>
      <c r="Z162" s="440"/>
      <c r="AA162" s="440"/>
      <c r="AB162" s="440"/>
      <c r="AC162" s="440"/>
      <c r="AD162" s="440"/>
      <c r="AE162" s="440"/>
      <c r="AF162" s="440"/>
      <c r="AG162" s="440"/>
      <c r="AH162" s="440"/>
      <c r="AI162" s="440"/>
      <c r="AJ162" s="441"/>
    </row>
    <row r="163" spans="2:36">
      <c r="B163" s="439"/>
      <c r="C163" s="440"/>
      <c r="D163" s="440"/>
      <c r="E163" s="440"/>
      <c r="F163" s="440"/>
      <c r="G163" s="440"/>
      <c r="H163" s="440"/>
      <c r="I163" s="440"/>
      <c r="J163" s="440"/>
      <c r="K163" s="440"/>
      <c r="L163" s="440"/>
      <c r="M163" s="440"/>
      <c r="N163" s="440"/>
      <c r="O163" s="440"/>
      <c r="P163" s="440"/>
      <c r="Q163" s="440"/>
      <c r="R163" s="440"/>
      <c r="S163" s="440"/>
      <c r="T163" s="440"/>
      <c r="U163" s="440"/>
      <c r="V163" s="440"/>
      <c r="W163" s="440"/>
      <c r="X163" s="440"/>
      <c r="Y163" s="440"/>
      <c r="Z163" s="440"/>
      <c r="AA163" s="440"/>
      <c r="AB163" s="440"/>
      <c r="AC163" s="440"/>
      <c r="AD163" s="440"/>
      <c r="AE163" s="440"/>
      <c r="AF163" s="440"/>
      <c r="AG163" s="440"/>
      <c r="AH163" s="440"/>
      <c r="AI163" s="440"/>
      <c r="AJ163" s="441"/>
    </row>
    <row r="164" spans="2:36">
      <c r="B164" s="439"/>
      <c r="C164" s="440"/>
      <c r="D164" s="440"/>
      <c r="E164" s="440"/>
      <c r="F164" s="440"/>
      <c r="G164" s="440"/>
      <c r="H164" s="440"/>
      <c r="I164" s="440"/>
      <c r="J164" s="440"/>
      <c r="K164" s="440"/>
      <c r="L164" s="440"/>
      <c r="M164" s="440"/>
      <c r="N164" s="440"/>
      <c r="O164" s="440"/>
      <c r="P164" s="440"/>
      <c r="Q164" s="440"/>
      <c r="R164" s="440"/>
      <c r="S164" s="440"/>
      <c r="T164" s="440"/>
      <c r="U164" s="440"/>
      <c r="V164" s="440"/>
      <c r="W164" s="440"/>
      <c r="X164" s="440"/>
      <c r="Y164" s="440"/>
      <c r="Z164" s="440"/>
      <c r="AA164" s="440"/>
      <c r="AB164" s="440"/>
      <c r="AC164" s="440"/>
      <c r="AD164" s="440"/>
      <c r="AE164" s="440"/>
      <c r="AF164" s="440"/>
      <c r="AG164" s="440"/>
      <c r="AH164" s="440"/>
      <c r="AI164" s="440"/>
      <c r="AJ164" s="441"/>
    </row>
    <row r="165" spans="2:36">
      <c r="B165" s="285"/>
      <c r="C165" s="286"/>
      <c r="D165" s="286"/>
      <c r="E165" s="286"/>
      <c r="F165" s="286"/>
      <c r="G165" s="286"/>
      <c r="H165" s="286"/>
      <c r="I165" s="286"/>
      <c r="J165" s="286"/>
      <c r="K165" s="286"/>
      <c r="L165" s="286"/>
      <c r="M165" s="286"/>
      <c r="N165" s="286"/>
      <c r="O165" s="286"/>
      <c r="P165" s="286"/>
      <c r="Q165" s="286"/>
      <c r="R165" s="286"/>
      <c r="S165" s="286"/>
      <c r="T165" s="286"/>
      <c r="U165" s="286"/>
      <c r="V165" s="286"/>
      <c r="W165" s="286"/>
      <c r="X165" s="286"/>
      <c r="Y165" s="286"/>
      <c r="Z165" s="286"/>
      <c r="AA165" s="286"/>
      <c r="AB165" s="286"/>
      <c r="AC165" s="286"/>
      <c r="AD165" s="286"/>
      <c r="AE165" s="286"/>
      <c r="AF165" s="286"/>
      <c r="AG165" s="286"/>
      <c r="AH165" s="286"/>
      <c r="AI165" s="286"/>
      <c r="AJ165" s="287"/>
    </row>
    <row r="168" spans="2:36">
      <c r="B168" s="104" t="s">
        <v>239</v>
      </c>
      <c r="C168" s="104"/>
      <c r="D168" s="104"/>
      <c r="E168" s="104"/>
      <c r="F168" s="104"/>
      <c r="G168" s="104"/>
      <c r="H168" s="104"/>
      <c r="I168" s="104"/>
      <c r="J168" s="104"/>
      <c r="K168" s="104"/>
      <c r="L168" s="104"/>
      <c r="M168" s="104"/>
      <c r="N168" s="104"/>
      <c r="O168" s="104"/>
      <c r="P168" s="104"/>
      <c r="Q168" s="104"/>
      <c r="R168" s="104"/>
      <c r="S168" s="104"/>
      <c r="T168" s="104"/>
      <c r="U168" s="104"/>
    </row>
    <row r="169" spans="2:36">
      <c r="B169" s="104"/>
      <c r="C169" s="104"/>
      <c r="D169" s="104"/>
      <c r="E169" s="104"/>
      <c r="F169" s="104"/>
      <c r="G169" s="104"/>
      <c r="H169" s="104"/>
      <c r="I169" s="104"/>
      <c r="J169" s="104"/>
      <c r="K169" s="104"/>
      <c r="L169" s="104"/>
      <c r="M169" s="104"/>
      <c r="N169" s="104"/>
      <c r="O169" s="104"/>
      <c r="P169" s="104"/>
      <c r="Q169" s="104"/>
      <c r="R169" s="104"/>
      <c r="S169" s="104"/>
      <c r="T169" s="104"/>
      <c r="U169" s="104"/>
    </row>
    <row r="170" spans="2:36">
      <c r="B170" s="194"/>
      <c r="C170" s="431"/>
      <c r="D170" s="431"/>
      <c r="E170" s="431"/>
      <c r="F170" s="431"/>
      <c r="G170" s="431"/>
      <c r="H170" s="431"/>
      <c r="I170" s="431"/>
      <c r="J170" s="431"/>
      <c r="K170" s="431"/>
      <c r="L170" s="431"/>
      <c r="M170" s="431"/>
      <c r="N170" s="431"/>
      <c r="O170" s="431"/>
      <c r="P170" s="431"/>
      <c r="Q170" s="431"/>
      <c r="R170" s="431"/>
      <c r="S170" s="431"/>
      <c r="T170" s="431"/>
      <c r="U170" s="431"/>
      <c r="V170" s="431"/>
      <c r="W170" s="431"/>
      <c r="X170" s="431"/>
      <c r="Y170" s="431"/>
      <c r="Z170" s="431"/>
      <c r="AA170" s="431"/>
      <c r="AB170" s="431"/>
      <c r="AC170" s="431"/>
      <c r="AD170" s="431"/>
      <c r="AE170" s="431"/>
      <c r="AF170" s="431"/>
      <c r="AG170" s="431"/>
      <c r="AH170" s="431"/>
      <c r="AI170" s="431"/>
      <c r="AJ170" s="432"/>
    </row>
    <row r="171" spans="2:36">
      <c r="B171" s="433"/>
      <c r="C171" s="434"/>
      <c r="D171" s="434"/>
      <c r="E171" s="434"/>
      <c r="F171" s="434"/>
      <c r="G171" s="434"/>
      <c r="H171" s="434"/>
      <c r="I171" s="434"/>
      <c r="J171" s="434"/>
      <c r="K171" s="434"/>
      <c r="L171" s="434"/>
      <c r="M171" s="434"/>
      <c r="N171" s="434"/>
      <c r="O171" s="434"/>
      <c r="P171" s="434"/>
      <c r="Q171" s="434"/>
      <c r="R171" s="434"/>
      <c r="S171" s="434"/>
      <c r="T171" s="434"/>
      <c r="U171" s="434"/>
      <c r="V171" s="434"/>
      <c r="W171" s="434"/>
      <c r="X171" s="434"/>
      <c r="Y171" s="434"/>
      <c r="Z171" s="434"/>
      <c r="AA171" s="434"/>
      <c r="AB171" s="434"/>
      <c r="AC171" s="434"/>
      <c r="AD171" s="434"/>
      <c r="AE171" s="434"/>
      <c r="AF171" s="434"/>
      <c r="AG171" s="434"/>
      <c r="AH171" s="434"/>
      <c r="AI171" s="434"/>
      <c r="AJ171" s="435"/>
    </row>
    <row r="172" spans="2:36">
      <c r="B172" s="433"/>
      <c r="C172" s="434"/>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c r="AA172" s="434"/>
      <c r="AB172" s="434"/>
      <c r="AC172" s="434"/>
      <c r="AD172" s="434"/>
      <c r="AE172" s="434"/>
      <c r="AF172" s="434"/>
      <c r="AG172" s="434"/>
      <c r="AH172" s="434"/>
      <c r="AI172" s="434"/>
      <c r="AJ172" s="435"/>
    </row>
    <row r="173" spans="2:36">
      <c r="B173" s="433"/>
      <c r="C173" s="434"/>
      <c r="D173" s="434"/>
      <c r="E173" s="434"/>
      <c r="F173" s="434"/>
      <c r="G173" s="434"/>
      <c r="H173" s="434"/>
      <c r="I173" s="434"/>
      <c r="J173" s="434"/>
      <c r="K173" s="434"/>
      <c r="L173" s="434"/>
      <c r="M173" s="434"/>
      <c r="N173" s="434"/>
      <c r="O173" s="434"/>
      <c r="P173" s="434"/>
      <c r="Q173" s="434"/>
      <c r="R173" s="434"/>
      <c r="S173" s="434"/>
      <c r="T173" s="434"/>
      <c r="U173" s="434"/>
      <c r="V173" s="434"/>
      <c r="W173" s="434"/>
      <c r="X173" s="434"/>
      <c r="Y173" s="434"/>
      <c r="Z173" s="434"/>
      <c r="AA173" s="434"/>
      <c r="AB173" s="434"/>
      <c r="AC173" s="434"/>
      <c r="AD173" s="434"/>
      <c r="AE173" s="434"/>
      <c r="AF173" s="434"/>
      <c r="AG173" s="434"/>
      <c r="AH173" s="434"/>
      <c r="AI173" s="434"/>
      <c r="AJ173" s="435"/>
    </row>
    <row r="174" spans="2:36">
      <c r="B174" s="433"/>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34"/>
      <c r="AA174" s="434"/>
      <c r="AB174" s="434"/>
      <c r="AC174" s="434"/>
      <c r="AD174" s="434"/>
      <c r="AE174" s="434"/>
      <c r="AF174" s="434"/>
      <c r="AG174" s="434"/>
      <c r="AH174" s="434"/>
      <c r="AI174" s="434"/>
      <c r="AJ174" s="435"/>
    </row>
    <row r="175" spans="2:36">
      <c r="B175" s="433"/>
      <c r="C175" s="434"/>
      <c r="D175" s="434"/>
      <c r="E175" s="434"/>
      <c r="F175" s="434"/>
      <c r="G175" s="434"/>
      <c r="H175" s="434"/>
      <c r="I175" s="434"/>
      <c r="J175" s="434"/>
      <c r="K175" s="434"/>
      <c r="L175" s="434"/>
      <c r="M175" s="434"/>
      <c r="N175" s="434"/>
      <c r="O175" s="434"/>
      <c r="P175" s="434"/>
      <c r="Q175" s="434"/>
      <c r="R175" s="434"/>
      <c r="S175" s="434"/>
      <c r="T175" s="434"/>
      <c r="U175" s="434"/>
      <c r="V175" s="434"/>
      <c r="W175" s="434"/>
      <c r="X175" s="434"/>
      <c r="Y175" s="434"/>
      <c r="Z175" s="434"/>
      <c r="AA175" s="434"/>
      <c r="AB175" s="434"/>
      <c r="AC175" s="434"/>
      <c r="AD175" s="434"/>
      <c r="AE175" s="434"/>
      <c r="AF175" s="434"/>
      <c r="AG175" s="434"/>
      <c r="AH175" s="434"/>
      <c r="AI175" s="434"/>
      <c r="AJ175" s="435"/>
    </row>
    <row r="176" spans="2:36">
      <c r="B176" s="436"/>
      <c r="C176" s="437"/>
      <c r="D176" s="437"/>
      <c r="E176" s="437"/>
      <c r="F176" s="437"/>
      <c r="G176" s="437"/>
      <c r="H176" s="437"/>
      <c r="I176" s="437"/>
      <c r="J176" s="437"/>
      <c r="K176" s="437"/>
      <c r="L176" s="437"/>
      <c r="M176" s="437"/>
      <c r="N176" s="437"/>
      <c r="O176" s="437"/>
      <c r="P176" s="437"/>
      <c r="Q176" s="437"/>
      <c r="R176" s="437"/>
      <c r="S176" s="437"/>
      <c r="T176" s="437"/>
      <c r="U176" s="437"/>
      <c r="V176" s="437"/>
      <c r="W176" s="437"/>
      <c r="X176" s="437"/>
      <c r="Y176" s="437"/>
      <c r="Z176" s="437"/>
      <c r="AA176" s="437"/>
      <c r="AB176" s="437"/>
      <c r="AC176" s="437"/>
      <c r="AD176" s="437"/>
      <c r="AE176" s="437"/>
      <c r="AF176" s="437"/>
      <c r="AG176" s="437"/>
      <c r="AH176" s="437"/>
      <c r="AI176" s="437"/>
      <c r="AJ176" s="438"/>
    </row>
    <row r="177" spans="2:36">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row>
  </sheetData>
  <sheetProtection formatCells="0" formatColumns="0" formatRows="0" insertHyperlinks="0"/>
  <mergeCells count="248">
    <mergeCell ref="O106:S107"/>
    <mergeCell ref="Y106:AB107"/>
    <mergeCell ref="T106:X107"/>
    <mergeCell ref="AC112:AF113"/>
    <mergeCell ref="AG108:AJ109"/>
    <mergeCell ref="Y114:AB115"/>
    <mergeCell ref="T114:X115"/>
    <mergeCell ref="B108:D115"/>
    <mergeCell ref="Y112:AB113"/>
    <mergeCell ref="E108:N109"/>
    <mergeCell ref="E110:N111"/>
    <mergeCell ref="O110:S111"/>
    <mergeCell ref="J23:K23"/>
    <mergeCell ref="G23:H23"/>
    <mergeCell ref="D23:E23"/>
    <mergeCell ref="B24:I26"/>
    <mergeCell ref="J26:M26"/>
    <mergeCell ref="P23:Q23"/>
    <mergeCell ref="AG104:AJ105"/>
    <mergeCell ref="O114:S115"/>
    <mergeCell ref="E114:N115"/>
    <mergeCell ref="O108:S109"/>
    <mergeCell ref="T108:X109"/>
    <mergeCell ref="Y108:AB109"/>
    <mergeCell ref="AC104:AF105"/>
    <mergeCell ref="E112:N113"/>
    <mergeCell ref="O112:S113"/>
    <mergeCell ref="T112:X113"/>
    <mergeCell ref="AG114:AJ115"/>
    <mergeCell ref="AC110:AF111"/>
    <mergeCell ref="AG110:AJ111"/>
    <mergeCell ref="AG112:AJ113"/>
    <mergeCell ref="AG106:AJ107"/>
    <mergeCell ref="AC108:AF109"/>
    <mergeCell ref="AC106:AF107"/>
    <mergeCell ref="AC114:AF115"/>
    <mergeCell ref="T104:X105"/>
    <mergeCell ref="Y104:AB105"/>
    <mergeCell ref="T110:X111"/>
    <mergeCell ref="Y110:AB111"/>
    <mergeCell ref="AC98:AF99"/>
    <mergeCell ref="T102:X103"/>
    <mergeCell ref="Y102:AB103"/>
    <mergeCell ref="AC102:AF103"/>
    <mergeCell ref="B20:P21"/>
    <mergeCell ref="O102:S103"/>
    <mergeCell ref="E102:N103"/>
    <mergeCell ref="B100:D107"/>
    <mergeCell ref="B76:D83"/>
    <mergeCell ref="B84:D91"/>
    <mergeCell ref="B92:D99"/>
    <mergeCell ref="E106:N107"/>
    <mergeCell ref="E74:N75"/>
    <mergeCell ref="O104:S105"/>
    <mergeCell ref="E98:N99"/>
    <mergeCell ref="O98:S99"/>
    <mergeCell ref="E100:N101"/>
    <mergeCell ref="E104:N105"/>
    <mergeCell ref="B68:D75"/>
    <mergeCell ref="B33:I35"/>
    <mergeCell ref="AG102:AJ103"/>
    <mergeCell ref="AG98:AJ99"/>
    <mergeCell ref="AG100:AJ101"/>
    <mergeCell ref="AC100:AF101"/>
    <mergeCell ref="Y100:AB101"/>
    <mergeCell ref="E96:N97"/>
    <mergeCell ref="O96:S97"/>
    <mergeCell ref="T96:X97"/>
    <mergeCell ref="Y96:AB97"/>
    <mergeCell ref="AC96:AF97"/>
    <mergeCell ref="AG96:AJ97"/>
    <mergeCell ref="T98:X99"/>
    <mergeCell ref="Y98:AB99"/>
    <mergeCell ref="T100:X101"/>
    <mergeCell ref="O100:S101"/>
    <mergeCell ref="AG92:AJ93"/>
    <mergeCell ref="E94:N95"/>
    <mergeCell ref="O94:S95"/>
    <mergeCell ref="T94:X95"/>
    <mergeCell ref="Y94:AB95"/>
    <mergeCell ref="AC94:AF95"/>
    <mergeCell ref="AG94:AJ95"/>
    <mergeCell ref="E92:N93"/>
    <mergeCell ref="AG88:AJ89"/>
    <mergeCell ref="E90:N91"/>
    <mergeCell ref="O90:S91"/>
    <mergeCell ref="T90:X91"/>
    <mergeCell ref="Y90:AB91"/>
    <mergeCell ref="AC90:AF91"/>
    <mergeCell ref="AG90:AJ91"/>
    <mergeCell ref="E88:N89"/>
    <mergeCell ref="O88:S89"/>
    <mergeCell ref="T88:X89"/>
    <mergeCell ref="Y88:AB89"/>
    <mergeCell ref="AC88:AF89"/>
    <mergeCell ref="AC86:AF87"/>
    <mergeCell ref="O92:S93"/>
    <mergeCell ref="T92:X93"/>
    <mergeCell ref="Y92:AB93"/>
    <mergeCell ref="AC92:AF93"/>
    <mergeCell ref="Y76:AB77"/>
    <mergeCell ref="T74:X75"/>
    <mergeCell ref="O72:S73"/>
    <mergeCell ref="Y84:AB85"/>
    <mergeCell ref="AC78:AF79"/>
    <mergeCell ref="AE30:AJ32"/>
    <mergeCell ref="Y82:AB83"/>
    <mergeCell ref="O74:S75"/>
    <mergeCell ref="E76:N77"/>
    <mergeCell ref="E78:N79"/>
    <mergeCell ref="E80:N81"/>
    <mergeCell ref="E82:N83"/>
    <mergeCell ref="AG68:AJ69"/>
    <mergeCell ref="O70:S71"/>
    <mergeCell ref="AC70:AF71"/>
    <mergeCell ref="AC76:AF77"/>
    <mergeCell ref="AC74:AF75"/>
    <mergeCell ref="T72:X73"/>
    <mergeCell ref="AG70:AJ71"/>
    <mergeCell ref="T68:X69"/>
    <mergeCell ref="Y74:AB75"/>
    <mergeCell ref="AC68:AF69"/>
    <mergeCell ref="Y68:AB69"/>
    <mergeCell ref="Y70:AB71"/>
    <mergeCell ref="Y72:AB73"/>
    <mergeCell ref="T70:X71"/>
    <mergeCell ref="O76:S77"/>
    <mergeCell ref="T76:X77"/>
    <mergeCell ref="T78:X79"/>
    <mergeCell ref="Y39:AD41"/>
    <mergeCell ref="J24:O25"/>
    <mergeCell ref="N30:O32"/>
    <mergeCell ref="N36:O38"/>
    <mergeCell ref="P30:Q32"/>
    <mergeCell ref="R30:R32"/>
    <mergeCell ref="P33:Q35"/>
    <mergeCell ref="P24:R26"/>
    <mergeCell ref="R33:R35"/>
    <mergeCell ref="S36:V38"/>
    <mergeCell ref="N26:O26"/>
    <mergeCell ref="W30:X32"/>
    <mergeCell ref="Y36:AD38"/>
    <mergeCell ref="W36:X38"/>
    <mergeCell ref="J36:M38"/>
    <mergeCell ref="P36:Q38"/>
    <mergeCell ref="W39:X41"/>
    <mergeCell ref="J39:M41"/>
    <mergeCell ref="Y27:AD29"/>
    <mergeCell ref="Y30:AD32"/>
    <mergeCell ref="Y33:AD35"/>
    <mergeCell ref="J33:M35"/>
    <mergeCell ref="J30:M32"/>
    <mergeCell ref="B170:AJ176"/>
    <mergeCell ref="B124:AJ165"/>
    <mergeCell ref="AI66:AJ67"/>
    <mergeCell ref="AG66:AH67"/>
    <mergeCell ref="AE66:AF67"/>
    <mergeCell ref="AG74:AJ75"/>
    <mergeCell ref="E68:N69"/>
    <mergeCell ref="E70:N71"/>
    <mergeCell ref="AE39:AJ41"/>
    <mergeCell ref="AG86:AJ87"/>
    <mergeCell ref="AG78:AJ79"/>
    <mergeCell ref="O80:S81"/>
    <mergeCell ref="AC80:AF81"/>
    <mergeCell ref="Y78:AB79"/>
    <mergeCell ref="Y80:AB81"/>
    <mergeCell ref="T84:X85"/>
    <mergeCell ref="AG84:AJ85"/>
    <mergeCell ref="T80:X81"/>
    <mergeCell ref="Y86:AB87"/>
    <mergeCell ref="AG76:AJ77"/>
    <mergeCell ref="AG80:AJ81"/>
    <mergeCell ref="AC84:AF85"/>
    <mergeCell ref="AG82:AJ83"/>
    <mergeCell ref="AC82:AF83"/>
    <mergeCell ref="AG72:AJ73"/>
    <mergeCell ref="AC72:AF73"/>
    <mergeCell ref="E66:N67"/>
    <mergeCell ref="O66:S67"/>
    <mergeCell ref="Y66:Z67"/>
    <mergeCell ref="O68:S69"/>
    <mergeCell ref="W42:X44"/>
    <mergeCell ref="T66:X67"/>
    <mergeCell ref="D51:AJ51"/>
    <mergeCell ref="J42:M44"/>
    <mergeCell ref="B42:I44"/>
    <mergeCell ref="N42:O44"/>
    <mergeCell ref="AE42:AJ44"/>
    <mergeCell ref="AA66:AB67"/>
    <mergeCell ref="B64:G65"/>
    <mergeCell ref="Y42:AD44"/>
    <mergeCell ref="R42:R44"/>
    <mergeCell ref="P42:Q44"/>
    <mergeCell ref="D49:AJ50"/>
    <mergeCell ref="B66:D67"/>
    <mergeCell ref="AC66:AD67"/>
    <mergeCell ref="D46:AJ47"/>
    <mergeCell ref="D48:AJ48"/>
    <mergeCell ref="S42:V44"/>
    <mergeCell ref="AE33:AJ35"/>
    <mergeCell ref="N33:O35"/>
    <mergeCell ref="P27:Q29"/>
    <mergeCell ref="R36:R38"/>
    <mergeCell ref="S33:V35"/>
    <mergeCell ref="W33:X35"/>
    <mergeCell ref="B10:H11"/>
    <mergeCell ref="B27:I29"/>
    <mergeCell ref="B23:C23"/>
    <mergeCell ref="B30:I32"/>
    <mergeCell ref="B12:AJ17"/>
    <mergeCell ref="R27:R29"/>
    <mergeCell ref="S24:X25"/>
    <mergeCell ref="AE27:AJ29"/>
    <mergeCell ref="B22:F22"/>
    <mergeCell ref="N23:O23"/>
    <mergeCell ref="Y24:AD26"/>
    <mergeCell ref="S27:V29"/>
    <mergeCell ref="S26:V26"/>
    <mergeCell ref="W26:X26"/>
    <mergeCell ref="S30:V32"/>
    <mergeCell ref="B36:I38"/>
    <mergeCell ref="AE36:AJ38"/>
    <mergeCell ref="AE24:AJ26"/>
    <mergeCell ref="B122:N123"/>
    <mergeCell ref="B168:U169"/>
    <mergeCell ref="B5:C5"/>
    <mergeCell ref="N6:V6"/>
    <mergeCell ref="N7:V7"/>
    <mergeCell ref="V23:W23"/>
    <mergeCell ref="S23:T23"/>
    <mergeCell ref="J27:M29"/>
    <mergeCell ref="N27:O29"/>
    <mergeCell ref="W27:X29"/>
    <mergeCell ref="S39:V41"/>
    <mergeCell ref="N39:O41"/>
    <mergeCell ref="P39:Q41"/>
    <mergeCell ref="R39:R41"/>
    <mergeCell ref="B39:I41"/>
    <mergeCell ref="O86:S87"/>
    <mergeCell ref="O82:S83"/>
    <mergeCell ref="T82:X83"/>
    <mergeCell ref="E86:N87"/>
    <mergeCell ref="E72:N73"/>
    <mergeCell ref="O78:S79"/>
    <mergeCell ref="E84:N85"/>
    <mergeCell ref="O84:S85"/>
    <mergeCell ref="T86:X87"/>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2" manualBreakCount="2">
    <brk id="63" min="1" max="35" man="1"/>
    <brk id="121" min="1" max="3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2"/>
  </sheetPr>
  <dimension ref="B1:AS1298"/>
  <sheetViews>
    <sheetView showGridLines="0" view="pageBreakPreview" zoomScale="115" zoomScaleNormal="85" zoomScaleSheetLayoutView="115" workbookViewId="0">
      <pane xSplit="1" ySplit="4" topLeftCell="B1280" activePane="bottomRight" state="frozen"/>
      <selection activeCell="U135" sqref="U135"/>
      <selection pane="topRight" activeCell="U135" sqref="U135"/>
      <selection pane="bottomLeft" activeCell="U135" sqref="U135"/>
      <selection pane="bottomRight" activeCell="AP1298" sqref="AP1298"/>
    </sheetView>
  </sheetViews>
  <sheetFormatPr defaultColWidth="2.5" defaultRowHeight="13.5"/>
  <cols>
    <col min="1" max="2" width="2.5" style="1" customWidth="1"/>
    <col min="3" max="3" width="2.5" style="1" bestFit="1" customWidth="1"/>
    <col min="4" max="18" width="2.5" style="1" customWidth="1"/>
    <col min="19" max="38" width="2.5" style="1"/>
    <col min="39" max="39" width="12.5" style="43" customWidth="1"/>
    <col min="40" max="40" width="9.875" style="43" customWidth="1"/>
    <col min="41" max="41" width="62.125" style="43" customWidth="1"/>
    <col min="42" max="42" width="13.375" style="43" customWidth="1"/>
    <col min="43" max="43" width="4.375" style="1" customWidth="1"/>
    <col min="44" max="44" width="17.75" style="1" customWidth="1"/>
    <col min="45" max="45" width="20.125" style="1" customWidth="1"/>
    <col min="46" max="16384" width="2.5" style="1"/>
  </cols>
  <sheetData>
    <row r="1" spans="2:45" ht="13.5" customHeight="1">
      <c r="AM1" s="57" t="s">
        <v>2344</v>
      </c>
      <c r="AN1" s="57"/>
      <c r="AO1" s="57"/>
      <c r="AP1" s="57"/>
      <c r="AR1" s="57" t="s">
        <v>538</v>
      </c>
    </row>
    <row r="2" spans="2:45" ht="13.5" customHeight="1">
      <c r="AM2" s="58" t="s">
        <v>2345</v>
      </c>
      <c r="AN2" s="58"/>
      <c r="AO2" s="58"/>
      <c r="AP2" s="58"/>
      <c r="AR2" s="58" t="s">
        <v>539</v>
      </c>
    </row>
    <row r="3" spans="2:45" ht="13.5" customHeight="1">
      <c r="AM3" s="475" t="s">
        <v>772</v>
      </c>
      <c r="AN3" s="475"/>
      <c r="AO3" s="475"/>
      <c r="AP3" s="475"/>
      <c r="AR3" s="250" t="s">
        <v>535</v>
      </c>
      <c r="AS3" s="55" t="s">
        <v>536</v>
      </c>
    </row>
    <row r="4" spans="2:45" ht="14.25" thickBot="1">
      <c r="AM4" s="475"/>
      <c r="AN4" s="475"/>
      <c r="AO4" s="475"/>
      <c r="AP4" s="475"/>
      <c r="AR4" s="474"/>
      <c r="AS4" s="56" t="s">
        <v>537</v>
      </c>
    </row>
    <row r="5" spans="2:45" ht="13.5" customHeight="1" thickTop="1">
      <c r="B5" s="1" t="s">
        <v>99</v>
      </c>
      <c r="AM5" s="475" t="s">
        <v>773</v>
      </c>
      <c r="AN5" s="475"/>
      <c r="AO5" s="475"/>
      <c r="AP5" s="475"/>
      <c r="AR5" s="44" t="s">
        <v>515</v>
      </c>
      <c r="AS5" s="54">
        <v>5.3199999999999997E-2</v>
      </c>
    </row>
    <row r="6" spans="2:45">
      <c r="S6" s="8" t="s">
        <v>270</v>
      </c>
      <c r="AM6" s="475"/>
      <c r="AN6" s="475"/>
      <c r="AO6" s="475"/>
      <c r="AP6" s="475"/>
      <c r="AR6" s="44" t="s">
        <v>516</v>
      </c>
      <c r="AS6" s="54">
        <v>5.3199999999999997E-2</v>
      </c>
    </row>
    <row r="7" spans="2:45" ht="11.25" customHeight="1">
      <c r="AM7" s="475" t="s">
        <v>2346</v>
      </c>
      <c r="AN7" s="475"/>
      <c r="AO7" s="475"/>
      <c r="AP7" s="475"/>
      <c r="AR7" s="44" t="s">
        <v>517</v>
      </c>
      <c r="AS7" s="54">
        <v>5.3199999999999997E-2</v>
      </c>
    </row>
    <row r="8" spans="2:45" ht="13.5" customHeight="1">
      <c r="B8" s="104" t="s">
        <v>223</v>
      </c>
      <c r="C8" s="104"/>
      <c r="D8" s="104"/>
      <c r="E8" s="104"/>
      <c r="F8" s="104"/>
      <c r="N8" s="8"/>
      <c r="AM8" s="475"/>
      <c r="AN8" s="475"/>
      <c r="AO8" s="475"/>
      <c r="AP8" s="475"/>
      <c r="AR8" s="44" t="s">
        <v>514</v>
      </c>
      <c r="AS8" s="44">
        <v>5.3199999999999997E-2</v>
      </c>
    </row>
    <row r="9" spans="2:45"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c r="AM9" s="475"/>
      <c r="AN9" s="475"/>
      <c r="AO9" s="475"/>
      <c r="AP9" s="475"/>
    </row>
    <row r="10" spans="2:45" ht="13.5" customHeight="1">
      <c r="B10" s="104" t="s">
        <v>224</v>
      </c>
      <c r="C10" s="104"/>
      <c r="D10" s="104"/>
      <c r="E10" s="104"/>
      <c r="F10" s="104"/>
      <c r="G10"/>
      <c r="H10"/>
      <c r="J10"/>
      <c r="O10"/>
      <c r="P10"/>
      <c r="R10"/>
      <c r="S10"/>
      <c r="U10"/>
      <c r="V10"/>
      <c r="AM10" s="475"/>
      <c r="AN10" s="475"/>
      <c r="AO10" s="475"/>
      <c r="AP10" s="475"/>
    </row>
    <row r="11" spans="2:45" ht="13.5" customHeight="1" thickBot="1">
      <c r="B11" s="179"/>
      <c r="C11" s="179"/>
      <c r="D11" s="165">
        <f>IF(計画提出書!N47="","",計画提出書!N47-1)</f>
        <v>2025</v>
      </c>
      <c r="E11" s="165"/>
      <c r="F11" s="8" t="s">
        <v>4</v>
      </c>
      <c r="G11" s="165">
        <f>IF(計画提出書!N47="","",4)</f>
        <v>4</v>
      </c>
      <c r="H11" s="165"/>
      <c r="I11" s="8" t="s">
        <v>5</v>
      </c>
      <c r="J11" s="165">
        <f>IF(計画提出書!N47="","",1)</f>
        <v>1</v>
      </c>
      <c r="K11" s="165"/>
      <c r="L11" s="8" t="s">
        <v>6</v>
      </c>
      <c r="M11" s="8" t="s">
        <v>39</v>
      </c>
      <c r="N11" s="179"/>
      <c r="O11" s="179"/>
      <c r="P11" s="165">
        <f>IF(計画提出書!N47="","",計画提出書!N47)</f>
        <v>2026</v>
      </c>
      <c r="Q11" s="165"/>
      <c r="R11" s="8" t="s">
        <v>4</v>
      </c>
      <c r="S11" s="165">
        <f>IF(計画提出書!N47="","",3)</f>
        <v>3</v>
      </c>
      <c r="T11" s="165"/>
      <c r="U11" s="8" t="s">
        <v>5</v>
      </c>
      <c r="V11" s="165">
        <f>IF(計画提出書!N47="","",31)</f>
        <v>31</v>
      </c>
      <c r="W11" s="165"/>
      <c r="X11" s="8" t="s">
        <v>6</v>
      </c>
      <c r="AM11" s="470" t="s">
        <v>513</v>
      </c>
      <c r="AN11" s="470" t="s">
        <v>777</v>
      </c>
      <c r="AO11" s="472" t="s">
        <v>496</v>
      </c>
      <c r="AP11" s="470" t="s">
        <v>512</v>
      </c>
    </row>
    <row r="12" spans="2:45" ht="13.5" customHeight="1">
      <c r="B12" s="506" t="s">
        <v>215</v>
      </c>
      <c r="C12" s="507"/>
      <c r="D12" s="507"/>
      <c r="E12" s="507"/>
      <c r="F12" s="507"/>
      <c r="G12" s="507"/>
      <c r="H12" s="516" t="str">
        <f>IF(D11="","",D11&amp;"年度の使用量")</f>
        <v>2025年度の使用量</v>
      </c>
      <c r="I12" s="517"/>
      <c r="J12" s="517"/>
      <c r="K12" s="517"/>
      <c r="L12" s="517"/>
      <c r="M12" s="517"/>
      <c r="N12" s="517"/>
      <c r="O12" s="517"/>
      <c r="P12" s="520" t="s">
        <v>368</v>
      </c>
      <c r="Q12" s="521"/>
      <c r="R12" s="521"/>
      <c r="S12" s="521"/>
      <c r="T12" s="521"/>
      <c r="U12" s="521"/>
      <c r="V12" s="522"/>
      <c r="W12" s="516" t="s">
        <v>410</v>
      </c>
      <c r="X12" s="517"/>
      <c r="Y12" s="517"/>
      <c r="Z12" s="517"/>
      <c r="AA12" s="517"/>
      <c r="AB12" s="517"/>
      <c r="AC12" s="517"/>
      <c r="AD12" s="525" t="s">
        <v>95</v>
      </c>
      <c r="AE12" s="526"/>
      <c r="AF12" s="526"/>
      <c r="AG12" s="526"/>
      <c r="AH12" s="526"/>
      <c r="AI12" s="526"/>
      <c r="AJ12" s="527"/>
      <c r="AM12" s="471"/>
      <c r="AN12" s="650"/>
      <c r="AO12" s="473"/>
      <c r="AP12" s="471"/>
    </row>
    <row r="13" spans="2:45" ht="13.5" customHeight="1">
      <c r="B13" s="515"/>
      <c r="C13" s="179"/>
      <c r="D13" s="179"/>
      <c r="E13" s="179"/>
      <c r="F13" s="179"/>
      <c r="G13" s="179"/>
      <c r="H13" s="518"/>
      <c r="I13" s="519"/>
      <c r="J13" s="519"/>
      <c r="K13" s="519"/>
      <c r="L13" s="519"/>
      <c r="M13" s="519"/>
      <c r="N13" s="519"/>
      <c r="O13" s="519"/>
      <c r="P13" s="523"/>
      <c r="Q13" s="523"/>
      <c r="R13" s="523"/>
      <c r="S13" s="523"/>
      <c r="T13" s="523"/>
      <c r="U13" s="523"/>
      <c r="V13" s="524"/>
      <c r="W13" s="518"/>
      <c r="X13" s="519"/>
      <c r="Y13" s="519"/>
      <c r="Z13" s="519"/>
      <c r="AA13" s="519"/>
      <c r="AB13" s="519"/>
      <c r="AC13" s="519"/>
      <c r="AD13" s="528"/>
      <c r="AE13" s="529"/>
      <c r="AF13" s="529"/>
      <c r="AG13" s="529"/>
      <c r="AH13" s="529"/>
      <c r="AI13" s="529"/>
      <c r="AJ13" s="530"/>
      <c r="AM13" s="59" t="s">
        <v>497</v>
      </c>
      <c r="AN13" s="59"/>
      <c r="AO13" s="62" t="s">
        <v>774</v>
      </c>
      <c r="AP13" s="60"/>
    </row>
    <row r="14" spans="2:45" ht="13.5" customHeight="1" thickBot="1">
      <c r="B14" s="508"/>
      <c r="C14" s="509"/>
      <c r="D14" s="509"/>
      <c r="E14" s="509"/>
      <c r="F14" s="509"/>
      <c r="G14" s="509"/>
      <c r="H14" s="531" t="s">
        <v>243</v>
      </c>
      <c r="I14" s="532"/>
      <c r="J14" s="532"/>
      <c r="K14" s="532"/>
      <c r="L14" s="532"/>
      <c r="M14" s="532"/>
      <c r="N14" s="532"/>
      <c r="O14" s="533"/>
      <c r="P14" s="534" t="s">
        <v>244</v>
      </c>
      <c r="Q14" s="535"/>
      <c r="R14" s="535"/>
      <c r="S14" s="535"/>
      <c r="T14" s="535"/>
      <c r="U14" s="535"/>
      <c r="V14" s="535"/>
      <c r="W14" s="531" t="s">
        <v>370</v>
      </c>
      <c r="X14" s="532"/>
      <c r="Y14" s="532"/>
      <c r="Z14" s="532"/>
      <c r="AA14" s="532"/>
      <c r="AB14" s="532"/>
      <c r="AC14" s="532"/>
      <c r="AD14" s="536" t="s">
        <v>371</v>
      </c>
      <c r="AE14" s="532"/>
      <c r="AF14" s="532"/>
      <c r="AG14" s="532"/>
      <c r="AH14" s="532"/>
      <c r="AI14" s="532"/>
      <c r="AJ14" s="537"/>
      <c r="AM14" s="61"/>
      <c r="AN14" s="61"/>
      <c r="AO14" s="63" t="s">
        <v>778</v>
      </c>
      <c r="AP14" s="61"/>
    </row>
    <row r="15" spans="2:45" ht="13.5" customHeight="1">
      <c r="B15" s="656" t="s">
        <v>521</v>
      </c>
      <c r="C15" s="657"/>
      <c r="D15" s="584" t="s">
        <v>57</v>
      </c>
      <c r="E15" s="585"/>
      <c r="F15" s="585"/>
      <c r="G15" s="585"/>
      <c r="H15" s="588"/>
      <c r="I15" s="588"/>
      <c r="J15" s="588"/>
      <c r="K15" s="588"/>
      <c r="L15" s="588"/>
      <c r="M15" s="494" t="s">
        <v>228</v>
      </c>
      <c r="N15" s="507"/>
      <c r="O15" s="507"/>
      <c r="P15" s="574">
        <v>36.5</v>
      </c>
      <c r="Q15" s="574"/>
      <c r="R15" s="575"/>
      <c r="S15" s="498" t="s">
        <v>360</v>
      </c>
      <c r="T15" s="499"/>
      <c r="U15" s="499"/>
      <c r="V15" s="500"/>
      <c r="W15" s="544">
        <v>2.58E-2</v>
      </c>
      <c r="X15" s="507"/>
      <c r="Y15" s="507"/>
      <c r="Z15" s="662"/>
      <c r="AA15" s="494" t="s">
        <v>372</v>
      </c>
      <c r="AB15" s="507"/>
      <c r="AC15" s="495"/>
      <c r="AD15" s="491" t="str">
        <f>IF(H15="","",H15*P15*W$15)</f>
        <v/>
      </c>
      <c r="AE15" s="492"/>
      <c r="AF15" s="492"/>
      <c r="AG15" s="492"/>
      <c r="AH15" s="493"/>
      <c r="AI15" s="494" t="s">
        <v>228</v>
      </c>
      <c r="AJ15" s="495"/>
      <c r="AM15" s="40">
        <v>1</v>
      </c>
      <c r="AN15" s="40" t="s">
        <v>1833</v>
      </c>
      <c r="AO15" s="41" t="s">
        <v>540</v>
      </c>
      <c r="AP15" s="42">
        <v>4.2200000000000001E-4</v>
      </c>
      <c r="AQ15" s="1" t="s">
        <v>771</v>
      </c>
    </row>
    <row r="16" spans="2:45" ht="13.5" customHeight="1">
      <c r="B16" s="658"/>
      <c r="C16" s="659"/>
      <c r="D16" s="586"/>
      <c r="E16" s="587"/>
      <c r="F16" s="587"/>
      <c r="G16" s="587"/>
      <c r="H16" s="271"/>
      <c r="I16" s="271"/>
      <c r="J16" s="271"/>
      <c r="K16" s="271"/>
      <c r="L16" s="271"/>
      <c r="M16" s="496"/>
      <c r="N16" s="179"/>
      <c r="O16" s="179"/>
      <c r="P16" s="560"/>
      <c r="Q16" s="560"/>
      <c r="R16" s="561"/>
      <c r="S16" s="501"/>
      <c r="T16" s="502"/>
      <c r="U16" s="502"/>
      <c r="V16" s="503"/>
      <c r="W16" s="180"/>
      <c r="X16" s="179"/>
      <c r="Y16" s="179"/>
      <c r="Z16" s="663"/>
      <c r="AA16" s="496"/>
      <c r="AB16" s="179"/>
      <c r="AC16" s="497"/>
      <c r="AD16" s="485"/>
      <c r="AE16" s="486"/>
      <c r="AF16" s="486"/>
      <c r="AG16" s="486"/>
      <c r="AH16" s="487"/>
      <c r="AI16" s="496"/>
      <c r="AJ16" s="497"/>
      <c r="AM16" s="40">
        <v>2</v>
      </c>
      <c r="AN16" s="40" t="s">
        <v>1834</v>
      </c>
      <c r="AO16" s="41" t="s">
        <v>541</v>
      </c>
      <c r="AP16" s="42">
        <v>0</v>
      </c>
    </row>
    <row r="17" spans="2:42" ht="13.5" customHeight="1">
      <c r="B17" s="658"/>
      <c r="C17" s="659"/>
      <c r="D17" s="576" t="s">
        <v>58</v>
      </c>
      <c r="E17" s="577"/>
      <c r="F17" s="577"/>
      <c r="G17" s="577"/>
      <c r="H17" s="558"/>
      <c r="I17" s="558"/>
      <c r="J17" s="558"/>
      <c r="K17" s="558"/>
      <c r="L17" s="558"/>
      <c r="M17" s="483" t="s">
        <v>228</v>
      </c>
      <c r="N17" s="559"/>
      <c r="O17" s="559"/>
      <c r="P17" s="560">
        <v>38.9</v>
      </c>
      <c r="Q17" s="560"/>
      <c r="R17" s="561"/>
      <c r="S17" s="498" t="s">
        <v>360</v>
      </c>
      <c r="T17" s="499"/>
      <c r="U17" s="499"/>
      <c r="V17" s="500"/>
      <c r="W17" s="180"/>
      <c r="X17" s="179"/>
      <c r="Y17" s="179"/>
      <c r="Z17" s="663"/>
      <c r="AA17" s="496"/>
      <c r="AB17" s="179"/>
      <c r="AC17" s="497"/>
      <c r="AD17" s="485" t="str">
        <f>IF(H17="","",H17*P17*W$15)</f>
        <v/>
      </c>
      <c r="AE17" s="486"/>
      <c r="AF17" s="486"/>
      <c r="AG17" s="486"/>
      <c r="AH17" s="487"/>
      <c r="AI17" s="483" t="s">
        <v>228</v>
      </c>
      <c r="AJ17" s="484"/>
      <c r="AM17" s="40">
        <v>3</v>
      </c>
      <c r="AN17" s="40" t="s">
        <v>1835</v>
      </c>
      <c r="AO17" s="41" t="s">
        <v>779</v>
      </c>
      <c r="AP17" s="42">
        <v>0</v>
      </c>
    </row>
    <row r="18" spans="2:42" ht="13.5" customHeight="1">
      <c r="B18" s="658"/>
      <c r="C18" s="659"/>
      <c r="D18" s="576"/>
      <c r="E18" s="577"/>
      <c r="F18" s="577"/>
      <c r="G18" s="577"/>
      <c r="H18" s="558"/>
      <c r="I18" s="558"/>
      <c r="J18" s="558"/>
      <c r="K18" s="558"/>
      <c r="L18" s="558"/>
      <c r="M18" s="483"/>
      <c r="N18" s="559"/>
      <c r="O18" s="559"/>
      <c r="P18" s="560"/>
      <c r="Q18" s="560"/>
      <c r="R18" s="561"/>
      <c r="S18" s="501"/>
      <c r="T18" s="502"/>
      <c r="U18" s="502"/>
      <c r="V18" s="503"/>
      <c r="W18" s="180"/>
      <c r="X18" s="179"/>
      <c r="Y18" s="179"/>
      <c r="Z18" s="663"/>
      <c r="AA18" s="496"/>
      <c r="AB18" s="179"/>
      <c r="AC18" s="497"/>
      <c r="AD18" s="485"/>
      <c r="AE18" s="486"/>
      <c r="AF18" s="486"/>
      <c r="AG18" s="486"/>
      <c r="AH18" s="487"/>
      <c r="AI18" s="483"/>
      <c r="AJ18" s="484"/>
      <c r="AM18" s="40">
        <v>4</v>
      </c>
      <c r="AN18" s="40" t="s">
        <v>1835</v>
      </c>
      <c r="AO18" s="41" t="s">
        <v>780</v>
      </c>
      <c r="AP18" s="42">
        <v>0</v>
      </c>
    </row>
    <row r="19" spans="2:42" ht="13.5" customHeight="1">
      <c r="B19" s="658"/>
      <c r="C19" s="659"/>
      <c r="D19" s="576" t="s">
        <v>59</v>
      </c>
      <c r="E19" s="577"/>
      <c r="F19" s="577"/>
      <c r="G19" s="577"/>
      <c r="H19" s="558"/>
      <c r="I19" s="558"/>
      <c r="J19" s="558"/>
      <c r="K19" s="558"/>
      <c r="L19" s="558"/>
      <c r="M19" s="483" t="s">
        <v>228</v>
      </c>
      <c r="N19" s="559"/>
      <c r="O19" s="559"/>
      <c r="P19" s="560">
        <v>41.8</v>
      </c>
      <c r="Q19" s="560"/>
      <c r="R19" s="561"/>
      <c r="S19" s="498" t="s">
        <v>360</v>
      </c>
      <c r="T19" s="499"/>
      <c r="U19" s="499"/>
      <c r="V19" s="500"/>
      <c r="W19" s="180"/>
      <c r="X19" s="179"/>
      <c r="Y19" s="179"/>
      <c r="Z19" s="663"/>
      <c r="AA19" s="496"/>
      <c r="AB19" s="179"/>
      <c r="AC19" s="497"/>
      <c r="AD19" s="485" t="str">
        <f>IF(H19="","",H19*P19*W$15)</f>
        <v/>
      </c>
      <c r="AE19" s="486"/>
      <c r="AF19" s="486"/>
      <c r="AG19" s="486"/>
      <c r="AH19" s="487"/>
      <c r="AI19" s="483" t="s">
        <v>228</v>
      </c>
      <c r="AJ19" s="484"/>
      <c r="AM19" s="40">
        <v>5</v>
      </c>
      <c r="AN19" s="40" t="s">
        <v>1836</v>
      </c>
      <c r="AO19" s="41" t="s">
        <v>781</v>
      </c>
      <c r="AP19" s="42">
        <v>0</v>
      </c>
    </row>
    <row r="20" spans="2:42" ht="13.5" customHeight="1">
      <c r="B20" s="658"/>
      <c r="C20" s="659"/>
      <c r="D20" s="576"/>
      <c r="E20" s="577"/>
      <c r="F20" s="577"/>
      <c r="G20" s="577"/>
      <c r="H20" s="558"/>
      <c r="I20" s="558"/>
      <c r="J20" s="558"/>
      <c r="K20" s="558"/>
      <c r="L20" s="558"/>
      <c r="M20" s="483"/>
      <c r="N20" s="559"/>
      <c r="O20" s="559"/>
      <c r="P20" s="560"/>
      <c r="Q20" s="560"/>
      <c r="R20" s="561"/>
      <c r="S20" s="501"/>
      <c r="T20" s="502"/>
      <c r="U20" s="502"/>
      <c r="V20" s="503"/>
      <c r="W20" s="180"/>
      <c r="X20" s="179"/>
      <c r="Y20" s="179"/>
      <c r="Z20" s="663"/>
      <c r="AA20" s="496"/>
      <c r="AB20" s="179"/>
      <c r="AC20" s="497"/>
      <c r="AD20" s="485"/>
      <c r="AE20" s="486"/>
      <c r="AF20" s="486"/>
      <c r="AG20" s="486"/>
      <c r="AH20" s="487"/>
      <c r="AI20" s="483"/>
      <c r="AJ20" s="484"/>
      <c r="AM20" s="40">
        <v>6</v>
      </c>
      <c r="AN20" s="40" t="s">
        <v>1836</v>
      </c>
      <c r="AO20" s="41" t="s">
        <v>782</v>
      </c>
      <c r="AP20" s="42">
        <v>3.7399999999999998E-4</v>
      </c>
    </row>
    <row r="21" spans="2:42" ht="13.5" customHeight="1">
      <c r="B21" s="658"/>
      <c r="C21" s="659"/>
      <c r="D21" s="576" t="s">
        <v>60</v>
      </c>
      <c r="E21" s="577"/>
      <c r="F21" s="577"/>
      <c r="G21" s="577"/>
      <c r="H21" s="558"/>
      <c r="I21" s="558"/>
      <c r="J21" s="558"/>
      <c r="K21" s="558"/>
      <c r="L21" s="558"/>
      <c r="M21" s="483" t="s">
        <v>228</v>
      </c>
      <c r="N21" s="559"/>
      <c r="O21" s="559"/>
      <c r="P21" s="560">
        <v>41.8</v>
      </c>
      <c r="Q21" s="560"/>
      <c r="R21" s="561"/>
      <c r="S21" s="498" t="s">
        <v>360</v>
      </c>
      <c r="T21" s="499"/>
      <c r="U21" s="499"/>
      <c r="V21" s="500"/>
      <c r="W21" s="180"/>
      <c r="X21" s="179"/>
      <c r="Y21" s="179"/>
      <c r="Z21" s="663"/>
      <c r="AA21" s="496"/>
      <c r="AB21" s="179"/>
      <c r="AC21" s="497"/>
      <c r="AD21" s="485" t="str">
        <f>IF(H21="","",H21*P21*W$15)</f>
        <v/>
      </c>
      <c r="AE21" s="486"/>
      <c r="AF21" s="486"/>
      <c r="AG21" s="486"/>
      <c r="AH21" s="487"/>
      <c r="AI21" s="483" t="s">
        <v>228</v>
      </c>
      <c r="AJ21" s="484"/>
      <c r="AM21" s="40">
        <v>7</v>
      </c>
      <c r="AN21" s="40" t="s">
        <v>1836</v>
      </c>
      <c r="AO21" s="41" t="s">
        <v>783</v>
      </c>
      <c r="AP21" s="42">
        <v>3.0800000000000001E-4</v>
      </c>
    </row>
    <row r="22" spans="2:42" ht="13.5" customHeight="1">
      <c r="B22" s="658"/>
      <c r="C22" s="659"/>
      <c r="D22" s="576"/>
      <c r="E22" s="577"/>
      <c r="F22" s="577"/>
      <c r="G22" s="577"/>
      <c r="H22" s="558"/>
      <c r="I22" s="558"/>
      <c r="J22" s="558"/>
      <c r="K22" s="558"/>
      <c r="L22" s="558"/>
      <c r="M22" s="483"/>
      <c r="N22" s="559"/>
      <c r="O22" s="559"/>
      <c r="P22" s="560"/>
      <c r="Q22" s="560"/>
      <c r="R22" s="561"/>
      <c r="S22" s="501"/>
      <c r="T22" s="502"/>
      <c r="U22" s="502"/>
      <c r="V22" s="503"/>
      <c r="W22" s="180"/>
      <c r="X22" s="179"/>
      <c r="Y22" s="179"/>
      <c r="Z22" s="663"/>
      <c r="AA22" s="496"/>
      <c r="AB22" s="179"/>
      <c r="AC22" s="497"/>
      <c r="AD22" s="485"/>
      <c r="AE22" s="486"/>
      <c r="AF22" s="486"/>
      <c r="AG22" s="486"/>
      <c r="AH22" s="487"/>
      <c r="AI22" s="483"/>
      <c r="AJ22" s="484"/>
      <c r="AM22" s="40">
        <v>8</v>
      </c>
      <c r="AN22" s="40" t="s">
        <v>1837</v>
      </c>
      <c r="AO22" s="41" t="s">
        <v>542</v>
      </c>
      <c r="AP22" s="42">
        <v>4.1100000000000002E-4</v>
      </c>
    </row>
    <row r="23" spans="2:42" ht="13.5" customHeight="1">
      <c r="B23" s="658"/>
      <c r="C23" s="659"/>
      <c r="D23" s="594" t="s">
        <v>379</v>
      </c>
      <c r="E23" s="595"/>
      <c r="F23" s="595"/>
      <c r="G23" s="595"/>
      <c r="H23" s="558"/>
      <c r="I23" s="558"/>
      <c r="J23" s="558"/>
      <c r="K23" s="558"/>
      <c r="L23" s="558"/>
      <c r="M23" s="483" t="s">
        <v>229</v>
      </c>
      <c r="N23" s="559"/>
      <c r="O23" s="559"/>
      <c r="P23" s="560">
        <v>50.1</v>
      </c>
      <c r="Q23" s="560"/>
      <c r="R23" s="561"/>
      <c r="S23" s="501" t="s">
        <v>361</v>
      </c>
      <c r="T23" s="502"/>
      <c r="U23" s="502"/>
      <c r="V23" s="503"/>
      <c r="W23" s="180"/>
      <c r="X23" s="179"/>
      <c r="Y23" s="179"/>
      <c r="Z23" s="663"/>
      <c r="AA23" s="496"/>
      <c r="AB23" s="179"/>
      <c r="AC23" s="497"/>
      <c r="AD23" s="485" t="str">
        <f>IF(H23="","",H23*P23*W$15)</f>
        <v/>
      </c>
      <c r="AE23" s="486"/>
      <c r="AF23" s="486"/>
      <c r="AG23" s="486"/>
      <c r="AH23" s="487"/>
      <c r="AI23" s="483" t="s">
        <v>228</v>
      </c>
      <c r="AJ23" s="484"/>
      <c r="AM23" s="40">
        <v>9</v>
      </c>
      <c r="AN23" s="40" t="s">
        <v>1838</v>
      </c>
      <c r="AO23" s="41" t="s">
        <v>784</v>
      </c>
      <c r="AP23" s="42">
        <v>0</v>
      </c>
    </row>
    <row r="24" spans="2:42" ht="13.5" customHeight="1">
      <c r="B24" s="658"/>
      <c r="C24" s="659"/>
      <c r="D24" s="594"/>
      <c r="E24" s="595"/>
      <c r="F24" s="595"/>
      <c r="G24" s="595"/>
      <c r="H24" s="558"/>
      <c r="I24" s="558"/>
      <c r="J24" s="558"/>
      <c r="K24" s="558"/>
      <c r="L24" s="558"/>
      <c r="M24" s="483"/>
      <c r="N24" s="559"/>
      <c r="O24" s="559"/>
      <c r="P24" s="560"/>
      <c r="Q24" s="560"/>
      <c r="R24" s="561"/>
      <c r="S24" s="501"/>
      <c r="T24" s="502"/>
      <c r="U24" s="502"/>
      <c r="V24" s="503"/>
      <c r="W24" s="180"/>
      <c r="X24" s="179"/>
      <c r="Y24" s="179"/>
      <c r="Z24" s="663"/>
      <c r="AA24" s="496"/>
      <c r="AB24" s="179"/>
      <c r="AC24" s="497"/>
      <c r="AD24" s="485"/>
      <c r="AE24" s="486"/>
      <c r="AF24" s="486"/>
      <c r="AG24" s="486"/>
      <c r="AH24" s="487"/>
      <c r="AI24" s="483"/>
      <c r="AJ24" s="484"/>
      <c r="AM24" s="40">
        <v>10</v>
      </c>
      <c r="AN24" s="40" t="s">
        <v>1838</v>
      </c>
      <c r="AO24" s="41" t="s">
        <v>785</v>
      </c>
      <c r="AP24" s="42">
        <v>3.39E-4</v>
      </c>
    </row>
    <row r="25" spans="2:42" ht="13.5" customHeight="1">
      <c r="B25" s="658"/>
      <c r="C25" s="659"/>
      <c r="D25" s="589" t="s">
        <v>385</v>
      </c>
      <c r="E25" s="590"/>
      <c r="F25" s="590"/>
      <c r="G25" s="590"/>
      <c r="H25" s="558"/>
      <c r="I25" s="558"/>
      <c r="J25" s="558"/>
      <c r="K25" s="558"/>
      <c r="L25" s="558"/>
      <c r="M25" s="483" t="s">
        <v>344</v>
      </c>
      <c r="N25" s="559"/>
      <c r="O25" s="559"/>
      <c r="P25" s="560">
        <v>45</v>
      </c>
      <c r="Q25" s="560"/>
      <c r="R25" s="561"/>
      <c r="S25" s="501" t="s">
        <v>362</v>
      </c>
      <c r="T25" s="502"/>
      <c r="U25" s="502"/>
      <c r="V25" s="503"/>
      <c r="W25" s="180"/>
      <c r="X25" s="179"/>
      <c r="Y25" s="179"/>
      <c r="Z25" s="663"/>
      <c r="AA25" s="496"/>
      <c r="AB25" s="179"/>
      <c r="AC25" s="497"/>
      <c r="AD25" s="485" t="str">
        <f>IF(H25="","",H25*P25*W$15)</f>
        <v/>
      </c>
      <c r="AE25" s="486"/>
      <c r="AF25" s="486"/>
      <c r="AG25" s="486"/>
      <c r="AH25" s="487"/>
      <c r="AI25" s="483" t="s">
        <v>228</v>
      </c>
      <c r="AJ25" s="484"/>
      <c r="AM25" s="40">
        <v>11</v>
      </c>
      <c r="AN25" s="40" t="s">
        <v>1838</v>
      </c>
      <c r="AO25" s="41" t="s">
        <v>786</v>
      </c>
      <c r="AP25" s="42">
        <v>2.9999999999999997E-4</v>
      </c>
    </row>
    <row r="26" spans="2:42" ht="13.5" customHeight="1">
      <c r="B26" s="658"/>
      <c r="C26" s="659"/>
      <c r="D26" s="589"/>
      <c r="E26" s="590"/>
      <c r="F26" s="590"/>
      <c r="G26" s="590"/>
      <c r="H26" s="558"/>
      <c r="I26" s="558"/>
      <c r="J26" s="558"/>
      <c r="K26" s="558"/>
      <c r="L26" s="558"/>
      <c r="M26" s="483"/>
      <c r="N26" s="559"/>
      <c r="O26" s="559"/>
      <c r="P26" s="560"/>
      <c r="Q26" s="560"/>
      <c r="R26" s="561"/>
      <c r="S26" s="501"/>
      <c r="T26" s="502"/>
      <c r="U26" s="502"/>
      <c r="V26" s="503"/>
      <c r="W26" s="180"/>
      <c r="X26" s="179"/>
      <c r="Y26" s="179"/>
      <c r="Z26" s="663"/>
      <c r="AA26" s="496"/>
      <c r="AB26" s="179"/>
      <c r="AC26" s="497"/>
      <c r="AD26" s="485"/>
      <c r="AE26" s="486"/>
      <c r="AF26" s="486"/>
      <c r="AG26" s="486"/>
      <c r="AH26" s="487"/>
      <c r="AI26" s="483"/>
      <c r="AJ26" s="484"/>
      <c r="AM26" s="40">
        <v>12</v>
      </c>
      <c r="AN26" s="40" t="s">
        <v>1839</v>
      </c>
      <c r="AO26" s="41" t="s">
        <v>787</v>
      </c>
      <c r="AP26" s="42">
        <v>0</v>
      </c>
    </row>
    <row r="27" spans="2:42" ht="18.75" customHeight="1">
      <c r="B27" s="658"/>
      <c r="C27" s="659"/>
      <c r="D27" s="666" t="s">
        <v>501</v>
      </c>
      <c r="E27" s="667"/>
      <c r="F27" s="672" t="s">
        <v>502</v>
      </c>
      <c r="G27" s="673"/>
      <c r="H27" s="620"/>
      <c r="I27" s="621"/>
      <c r="J27" s="621"/>
      <c r="K27" s="621"/>
      <c r="L27" s="622"/>
      <c r="M27" s="578" t="s">
        <v>363</v>
      </c>
      <c r="N27" s="579"/>
      <c r="O27" s="580"/>
      <c r="P27" s="591">
        <v>8.64</v>
      </c>
      <c r="Q27" s="592"/>
      <c r="R27" s="593"/>
      <c r="S27" s="674" t="s">
        <v>503</v>
      </c>
      <c r="T27" s="675"/>
      <c r="U27" s="675"/>
      <c r="V27" s="676"/>
      <c r="W27" s="180"/>
      <c r="X27" s="179"/>
      <c r="Y27" s="179"/>
      <c r="Z27" s="663"/>
      <c r="AA27" s="496"/>
      <c r="AB27" s="179"/>
      <c r="AC27" s="497"/>
      <c r="AD27" s="485" t="str">
        <f>IF(H27="","",H27*P27*W$15)</f>
        <v/>
      </c>
      <c r="AE27" s="486"/>
      <c r="AF27" s="486"/>
      <c r="AG27" s="486"/>
      <c r="AH27" s="487"/>
      <c r="AI27" s="483" t="s">
        <v>228</v>
      </c>
      <c r="AJ27" s="484"/>
      <c r="AM27" s="40">
        <v>13</v>
      </c>
      <c r="AN27" s="40" t="s">
        <v>1839</v>
      </c>
      <c r="AO27" s="41" t="s">
        <v>788</v>
      </c>
      <c r="AP27" s="42">
        <v>0</v>
      </c>
    </row>
    <row r="28" spans="2:42" ht="11.25" customHeight="1">
      <c r="B28" s="658"/>
      <c r="C28" s="659"/>
      <c r="D28" s="668"/>
      <c r="E28" s="669"/>
      <c r="F28" s="618">
        <v>128</v>
      </c>
      <c r="G28" s="619"/>
      <c r="H28" s="479" t="str">
        <f>VLOOKUP(F28,AM:AP,3,FALSE)</f>
        <v>北海道瓦斯(株)メニューA</v>
      </c>
      <c r="I28" s="480"/>
      <c r="J28" s="480"/>
      <c r="K28" s="480"/>
      <c r="L28" s="480"/>
      <c r="M28" s="480"/>
      <c r="N28" s="480"/>
      <c r="O28" s="480"/>
      <c r="P28" s="480"/>
      <c r="Q28" s="480"/>
      <c r="R28" s="480"/>
      <c r="S28" s="481">
        <f>VLOOKUP(F28,AM:AP,4,FALSE)*1000</f>
        <v>0</v>
      </c>
      <c r="T28" s="481"/>
      <c r="U28" s="481"/>
      <c r="V28" s="482"/>
      <c r="W28" s="180"/>
      <c r="X28" s="179"/>
      <c r="Y28" s="179"/>
      <c r="Z28" s="663"/>
      <c r="AA28" s="496"/>
      <c r="AB28" s="179"/>
      <c r="AC28" s="497"/>
      <c r="AD28" s="485"/>
      <c r="AE28" s="486"/>
      <c r="AF28" s="486"/>
      <c r="AG28" s="486"/>
      <c r="AH28" s="487"/>
      <c r="AI28" s="483"/>
      <c r="AJ28" s="484"/>
      <c r="AM28" s="40">
        <v>14</v>
      </c>
      <c r="AN28" s="40" t="s">
        <v>1839</v>
      </c>
      <c r="AO28" s="41" t="s">
        <v>789</v>
      </c>
      <c r="AP28" s="42">
        <v>2.9999999999999997E-4</v>
      </c>
    </row>
    <row r="29" spans="2:42" ht="18.75" customHeight="1">
      <c r="B29" s="658"/>
      <c r="C29" s="659"/>
      <c r="D29" s="668"/>
      <c r="E29" s="669"/>
      <c r="F29" s="672" t="s">
        <v>502</v>
      </c>
      <c r="G29" s="673"/>
      <c r="H29" s="620"/>
      <c r="I29" s="621"/>
      <c r="J29" s="621"/>
      <c r="K29" s="621"/>
      <c r="L29" s="622"/>
      <c r="M29" s="581" t="s">
        <v>363</v>
      </c>
      <c r="N29" s="582"/>
      <c r="O29" s="583"/>
      <c r="P29" s="591">
        <v>8.64</v>
      </c>
      <c r="Q29" s="592"/>
      <c r="R29" s="593"/>
      <c r="S29" s="674" t="s">
        <v>503</v>
      </c>
      <c r="T29" s="675"/>
      <c r="U29" s="675"/>
      <c r="V29" s="676"/>
      <c r="W29" s="180"/>
      <c r="X29" s="179"/>
      <c r="Y29" s="179"/>
      <c r="Z29" s="663"/>
      <c r="AA29" s="496"/>
      <c r="AB29" s="179"/>
      <c r="AC29" s="497"/>
      <c r="AD29" s="485" t="str">
        <f>IF(H29="","",H29*P29*W$15)</f>
        <v/>
      </c>
      <c r="AE29" s="486"/>
      <c r="AF29" s="486"/>
      <c r="AG29" s="486"/>
      <c r="AH29" s="487"/>
      <c r="AI29" s="483" t="s">
        <v>228</v>
      </c>
      <c r="AJ29" s="484"/>
      <c r="AM29" s="40">
        <v>15</v>
      </c>
      <c r="AN29" s="40" t="s">
        <v>1839</v>
      </c>
      <c r="AO29" s="41" t="s">
        <v>790</v>
      </c>
      <c r="AP29" s="42">
        <v>3.4900000000000003E-4</v>
      </c>
    </row>
    <row r="30" spans="2:42" ht="11.25" customHeight="1">
      <c r="B30" s="658"/>
      <c r="C30" s="659"/>
      <c r="D30" s="668"/>
      <c r="E30" s="669"/>
      <c r="F30" s="618">
        <v>604</v>
      </c>
      <c r="G30" s="619"/>
      <c r="H30" s="479" t="str">
        <f>VLOOKUP(F30,AM:AP,3,FALSE)</f>
        <v>北海道電力(株)メニューA</v>
      </c>
      <c r="I30" s="480"/>
      <c r="J30" s="480"/>
      <c r="K30" s="480"/>
      <c r="L30" s="480"/>
      <c r="M30" s="480"/>
      <c r="N30" s="480"/>
      <c r="O30" s="480"/>
      <c r="P30" s="480"/>
      <c r="Q30" s="480"/>
      <c r="R30" s="480"/>
      <c r="S30" s="481">
        <f>VLOOKUP(F30,AM:AP,4,FALSE)*1000</f>
        <v>0</v>
      </c>
      <c r="T30" s="481"/>
      <c r="U30" s="481"/>
      <c r="V30" s="482"/>
      <c r="W30" s="180"/>
      <c r="X30" s="179"/>
      <c r="Y30" s="179"/>
      <c r="Z30" s="663"/>
      <c r="AA30" s="496"/>
      <c r="AB30" s="179"/>
      <c r="AC30" s="497"/>
      <c r="AD30" s="485"/>
      <c r="AE30" s="486"/>
      <c r="AF30" s="486"/>
      <c r="AG30" s="486"/>
      <c r="AH30" s="487"/>
      <c r="AI30" s="483"/>
      <c r="AJ30" s="484"/>
      <c r="AM30" s="40">
        <v>16</v>
      </c>
      <c r="AN30" s="40" t="s">
        <v>1839</v>
      </c>
      <c r="AO30" s="41" t="s">
        <v>791</v>
      </c>
      <c r="AP30" s="42">
        <v>4.0000000000000002E-4</v>
      </c>
    </row>
    <row r="31" spans="2:42" ht="18.75" customHeight="1">
      <c r="B31" s="658"/>
      <c r="C31" s="659"/>
      <c r="D31" s="668"/>
      <c r="E31" s="669"/>
      <c r="F31" s="672" t="s">
        <v>502</v>
      </c>
      <c r="G31" s="673"/>
      <c r="H31" s="620"/>
      <c r="I31" s="621"/>
      <c r="J31" s="621"/>
      <c r="K31" s="621"/>
      <c r="L31" s="622"/>
      <c r="M31" s="581" t="s">
        <v>363</v>
      </c>
      <c r="N31" s="582"/>
      <c r="O31" s="583"/>
      <c r="P31" s="591">
        <v>8.64</v>
      </c>
      <c r="Q31" s="592"/>
      <c r="R31" s="593"/>
      <c r="S31" s="674" t="s">
        <v>503</v>
      </c>
      <c r="T31" s="675"/>
      <c r="U31" s="675"/>
      <c r="V31" s="676"/>
      <c r="W31" s="180"/>
      <c r="X31" s="179"/>
      <c r="Y31" s="179"/>
      <c r="Z31" s="663"/>
      <c r="AA31" s="496"/>
      <c r="AB31" s="179"/>
      <c r="AC31" s="497"/>
      <c r="AD31" s="485" t="str">
        <f>IF(H31="","",H31*P31*W$15)</f>
        <v/>
      </c>
      <c r="AE31" s="486"/>
      <c r="AF31" s="486"/>
      <c r="AG31" s="486"/>
      <c r="AH31" s="487"/>
      <c r="AI31" s="483" t="s">
        <v>228</v>
      </c>
      <c r="AJ31" s="484"/>
      <c r="AM31" s="40">
        <v>17</v>
      </c>
      <c r="AN31" s="40" t="s">
        <v>1839</v>
      </c>
      <c r="AO31" s="41" t="s">
        <v>792</v>
      </c>
      <c r="AP31" s="42">
        <v>5.4699999999999996E-4</v>
      </c>
    </row>
    <row r="32" spans="2:42" ht="11.25" customHeight="1">
      <c r="B32" s="658"/>
      <c r="C32" s="659"/>
      <c r="D32" s="670"/>
      <c r="E32" s="671"/>
      <c r="F32" s="618"/>
      <c r="G32" s="619"/>
      <c r="H32" s="479" t="e">
        <f>VLOOKUP(F32,AM:AP,3,FALSE)</f>
        <v>#N/A</v>
      </c>
      <c r="I32" s="480"/>
      <c r="J32" s="480"/>
      <c r="K32" s="480"/>
      <c r="L32" s="480"/>
      <c r="M32" s="480"/>
      <c r="N32" s="480"/>
      <c r="O32" s="480"/>
      <c r="P32" s="480"/>
      <c r="Q32" s="480"/>
      <c r="R32" s="480"/>
      <c r="S32" s="481" t="e">
        <f>VLOOKUP(F32,AM:AP,4,FALSE)*1000</f>
        <v>#N/A</v>
      </c>
      <c r="T32" s="481"/>
      <c r="U32" s="481"/>
      <c r="V32" s="482"/>
      <c r="W32" s="180"/>
      <c r="X32" s="179"/>
      <c r="Y32" s="179"/>
      <c r="Z32" s="663"/>
      <c r="AA32" s="496"/>
      <c r="AB32" s="179"/>
      <c r="AC32" s="497"/>
      <c r="AD32" s="488"/>
      <c r="AE32" s="489"/>
      <c r="AF32" s="489"/>
      <c r="AG32" s="489"/>
      <c r="AH32" s="490"/>
      <c r="AI32" s="483"/>
      <c r="AJ32" s="484"/>
      <c r="AM32" s="40">
        <v>18</v>
      </c>
      <c r="AN32" s="40" t="s">
        <v>1839</v>
      </c>
      <c r="AO32" s="41" t="s">
        <v>793</v>
      </c>
      <c r="AP32" s="42">
        <v>4.1399999999999998E-4</v>
      </c>
    </row>
    <row r="33" spans="2:42">
      <c r="B33" s="658"/>
      <c r="C33" s="659"/>
      <c r="D33" s="568" t="s">
        <v>504</v>
      </c>
      <c r="E33" s="569"/>
      <c r="F33" s="569"/>
      <c r="G33" s="570"/>
      <c r="H33" s="620"/>
      <c r="I33" s="621"/>
      <c r="J33" s="621"/>
      <c r="K33" s="621"/>
      <c r="L33" s="622"/>
      <c r="M33" s="610" t="s">
        <v>363</v>
      </c>
      <c r="N33" s="611"/>
      <c r="O33" s="612"/>
      <c r="P33" s="613">
        <v>3.6</v>
      </c>
      <c r="Q33" s="613"/>
      <c r="R33" s="614"/>
      <c r="S33" s="653" t="s">
        <v>503</v>
      </c>
      <c r="T33" s="654"/>
      <c r="U33" s="654"/>
      <c r="V33" s="655"/>
      <c r="W33" s="180"/>
      <c r="X33" s="179"/>
      <c r="Y33" s="179"/>
      <c r="Z33" s="663"/>
      <c r="AA33" s="496"/>
      <c r="AB33" s="179"/>
      <c r="AC33" s="497"/>
      <c r="AD33" s="485" t="str">
        <f>IF(H33="","",H33*P33*W$15)</f>
        <v/>
      </c>
      <c r="AE33" s="486"/>
      <c r="AF33" s="486"/>
      <c r="AG33" s="486"/>
      <c r="AH33" s="487"/>
      <c r="AI33" s="483" t="s">
        <v>228</v>
      </c>
      <c r="AJ33" s="484"/>
      <c r="AM33" s="40">
        <v>19</v>
      </c>
      <c r="AN33" s="40" t="s">
        <v>1840</v>
      </c>
      <c r="AO33" s="41" t="s">
        <v>794</v>
      </c>
      <c r="AP33" s="42">
        <v>0</v>
      </c>
    </row>
    <row r="34" spans="2:42">
      <c r="B34" s="658"/>
      <c r="C34" s="659"/>
      <c r="D34" s="571"/>
      <c r="E34" s="572"/>
      <c r="F34" s="572"/>
      <c r="G34" s="573"/>
      <c r="H34" s="677"/>
      <c r="I34" s="678"/>
      <c r="J34" s="678"/>
      <c r="K34" s="678"/>
      <c r="L34" s="679"/>
      <c r="M34" s="610"/>
      <c r="N34" s="611"/>
      <c r="O34" s="612"/>
      <c r="P34" s="613"/>
      <c r="Q34" s="613"/>
      <c r="R34" s="614"/>
      <c r="S34" s="653"/>
      <c r="T34" s="654"/>
      <c r="U34" s="654"/>
      <c r="V34" s="655"/>
      <c r="W34" s="180"/>
      <c r="X34" s="179"/>
      <c r="Y34" s="179"/>
      <c r="Z34" s="663"/>
      <c r="AA34" s="496"/>
      <c r="AB34" s="179"/>
      <c r="AC34" s="497"/>
      <c r="AD34" s="485"/>
      <c r="AE34" s="486"/>
      <c r="AF34" s="486"/>
      <c r="AG34" s="486"/>
      <c r="AH34" s="487"/>
      <c r="AI34" s="483"/>
      <c r="AJ34" s="484"/>
      <c r="AM34" s="40">
        <v>20</v>
      </c>
      <c r="AN34" s="40" t="s">
        <v>1840</v>
      </c>
      <c r="AO34" s="41" t="s">
        <v>795</v>
      </c>
      <c r="AP34" s="42">
        <v>0</v>
      </c>
    </row>
    <row r="35" spans="2:42" ht="20.25" customHeight="1">
      <c r="B35" s="658"/>
      <c r="C35" s="659"/>
      <c r="D35" s="546" t="s">
        <v>403</v>
      </c>
      <c r="E35" s="547"/>
      <c r="F35" s="547"/>
      <c r="G35" s="548"/>
      <c r="H35" s="620"/>
      <c r="I35" s="621"/>
      <c r="J35" s="621"/>
      <c r="K35" s="621"/>
      <c r="L35" s="622"/>
      <c r="M35" s="581" t="s">
        <v>365</v>
      </c>
      <c r="N35" s="582"/>
      <c r="O35" s="583"/>
      <c r="P35" s="591">
        <v>1.19</v>
      </c>
      <c r="Q35" s="592"/>
      <c r="R35" s="593"/>
      <c r="S35" s="623" t="s">
        <v>505</v>
      </c>
      <c r="T35" s="624"/>
      <c r="U35" s="624"/>
      <c r="V35" s="625"/>
      <c r="W35" s="180"/>
      <c r="X35" s="179"/>
      <c r="Y35" s="179"/>
      <c r="Z35" s="663"/>
      <c r="AA35" s="496"/>
      <c r="AB35" s="179"/>
      <c r="AC35" s="497"/>
      <c r="AD35" s="606" t="str">
        <f>IF(H35="","",H35*P35*W$15)</f>
        <v/>
      </c>
      <c r="AE35" s="607"/>
      <c r="AF35" s="607"/>
      <c r="AG35" s="607"/>
      <c r="AH35" s="608"/>
      <c r="AI35" s="483" t="s">
        <v>228</v>
      </c>
      <c r="AJ35" s="484"/>
      <c r="AM35" s="40">
        <v>21</v>
      </c>
      <c r="AN35" s="40" t="s">
        <v>1840</v>
      </c>
      <c r="AO35" s="41" t="s">
        <v>796</v>
      </c>
      <c r="AP35" s="42">
        <v>0</v>
      </c>
    </row>
    <row r="36" spans="2:42" ht="10.5" customHeight="1" thickBot="1">
      <c r="B36" s="660"/>
      <c r="C36" s="661"/>
      <c r="D36" s="553" t="s">
        <v>514</v>
      </c>
      <c r="E36" s="554"/>
      <c r="F36" s="554"/>
      <c r="G36" s="555"/>
      <c r="H36" s="628" t="str">
        <f>D36</f>
        <v>（代替値）</v>
      </c>
      <c r="I36" s="629"/>
      <c r="J36" s="629"/>
      <c r="K36" s="629"/>
      <c r="L36" s="629"/>
      <c r="M36" s="629"/>
      <c r="N36" s="629"/>
      <c r="O36" s="629"/>
      <c r="P36" s="629"/>
      <c r="Q36" s="629"/>
      <c r="R36" s="629"/>
      <c r="S36" s="626">
        <f>VLOOKUP(D36,AR5:AS8,2,FALSE)</f>
        <v>5.3199999999999997E-2</v>
      </c>
      <c r="T36" s="626"/>
      <c r="U36" s="626"/>
      <c r="V36" s="627"/>
      <c r="W36" s="630"/>
      <c r="X36" s="509"/>
      <c r="Y36" s="509"/>
      <c r="Z36" s="664"/>
      <c r="AA36" s="665"/>
      <c r="AB36" s="509"/>
      <c r="AC36" s="510"/>
      <c r="AD36" s="615"/>
      <c r="AE36" s="616"/>
      <c r="AF36" s="616"/>
      <c r="AG36" s="616"/>
      <c r="AH36" s="617"/>
      <c r="AI36" s="483"/>
      <c r="AJ36" s="484"/>
      <c r="AM36" s="40">
        <v>22</v>
      </c>
      <c r="AN36" s="40" t="s">
        <v>1840</v>
      </c>
      <c r="AO36" s="41" t="s">
        <v>797</v>
      </c>
      <c r="AP36" s="42">
        <v>4.95E-4</v>
      </c>
    </row>
    <row r="37" spans="2:42" ht="13.5" customHeight="1" thickBot="1">
      <c r="B37" s="646" t="s">
        <v>63</v>
      </c>
      <c r="C37" s="647"/>
      <c r="D37" s="596" t="s">
        <v>235</v>
      </c>
      <c r="E37" s="596"/>
      <c r="F37" s="596"/>
      <c r="G37" s="596"/>
      <c r="H37" s="597"/>
      <c r="I37" s="598"/>
      <c r="J37" s="598"/>
      <c r="K37" s="598"/>
      <c r="L37" s="598"/>
      <c r="M37" s="599" t="s">
        <v>228</v>
      </c>
      <c r="N37" s="600"/>
      <c r="O37" s="600"/>
      <c r="P37" s="601">
        <v>33.4</v>
      </c>
      <c r="Q37" s="601"/>
      <c r="R37" s="602"/>
      <c r="S37" s="603" t="s">
        <v>366</v>
      </c>
      <c r="T37" s="171"/>
      <c r="U37" s="171"/>
      <c r="V37" s="604"/>
      <c r="W37" s="544">
        <v>2.58E-2</v>
      </c>
      <c r="X37" s="507"/>
      <c r="Y37" s="507"/>
      <c r="Z37" s="507"/>
      <c r="AA37" s="631" t="s">
        <v>372</v>
      </c>
      <c r="AB37" s="632"/>
      <c r="AC37" s="632"/>
      <c r="AD37" s="606" t="str">
        <f>IF(H37="","",H37*P37*W$15)</f>
        <v/>
      </c>
      <c r="AE37" s="607"/>
      <c r="AF37" s="607"/>
      <c r="AG37" s="607"/>
      <c r="AH37" s="608"/>
      <c r="AI37" s="599" t="s">
        <v>387</v>
      </c>
      <c r="AJ37" s="609"/>
      <c r="AM37" s="40">
        <v>23</v>
      </c>
      <c r="AN37" s="40" t="s">
        <v>1840</v>
      </c>
      <c r="AO37" s="41" t="s">
        <v>798</v>
      </c>
      <c r="AP37" s="42">
        <v>4.4499999999999997E-4</v>
      </c>
    </row>
    <row r="38" spans="2:42" ht="13.5" customHeight="1" thickBot="1">
      <c r="B38" s="648"/>
      <c r="C38" s="649"/>
      <c r="D38" s="556"/>
      <c r="E38" s="556"/>
      <c r="F38" s="556"/>
      <c r="G38" s="556"/>
      <c r="H38" s="557"/>
      <c r="I38" s="558"/>
      <c r="J38" s="558"/>
      <c r="K38" s="558"/>
      <c r="L38" s="558"/>
      <c r="M38" s="483"/>
      <c r="N38" s="559"/>
      <c r="O38" s="559"/>
      <c r="P38" s="560"/>
      <c r="Q38" s="560"/>
      <c r="R38" s="561"/>
      <c r="S38" s="605"/>
      <c r="T38" s="103"/>
      <c r="U38" s="103"/>
      <c r="V38" s="353"/>
      <c r="W38" s="180"/>
      <c r="X38" s="179"/>
      <c r="Y38" s="179"/>
      <c r="Z38" s="179"/>
      <c r="AA38" s="631"/>
      <c r="AB38" s="632"/>
      <c r="AC38" s="632"/>
      <c r="AD38" s="485"/>
      <c r="AE38" s="486"/>
      <c r="AF38" s="486"/>
      <c r="AG38" s="486"/>
      <c r="AH38" s="487"/>
      <c r="AI38" s="483"/>
      <c r="AJ38" s="484"/>
      <c r="AM38" s="40">
        <v>24</v>
      </c>
      <c r="AN38" s="40" t="s">
        <v>1841</v>
      </c>
      <c r="AO38" s="41" t="s">
        <v>799</v>
      </c>
      <c r="AP38" s="42">
        <v>0</v>
      </c>
    </row>
    <row r="39" spans="2:42" ht="13.5" customHeight="1" thickBot="1">
      <c r="B39" s="648"/>
      <c r="C39" s="649"/>
      <c r="D39" s="556"/>
      <c r="E39" s="556"/>
      <c r="F39" s="556"/>
      <c r="G39" s="556"/>
      <c r="H39" s="557"/>
      <c r="I39" s="558"/>
      <c r="J39" s="558"/>
      <c r="K39" s="558"/>
      <c r="L39" s="558"/>
      <c r="M39" s="483"/>
      <c r="N39" s="559"/>
      <c r="O39" s="559"/>
      <c r="P39" s="560"/>
      <c r="Q39" s="560"/>
      <c r="R39" s="561"/>
      <c r="S39" s="605"/>
      <c r="T39" s="103"/>
      <c r="U39" s="103"/>
      <c r="V39" s="353"/>
      <c r="W39" s="180"/>
      <c r="X39" s="179"/>
      <c r="Y39" s="179"/>
      <c r="Z39" s="179"/>
      <c r="AA39" s="631"/>
      <c r="AB39" s="632"/>
      <c r="AC39" s="632"/>
      <c r="AD39" s="485"/>
      <c r="AE39" s="486"/>
      <c r="AF39" s="486"/>
      <c r="AG39" s="486"/>
      <c r="AH39" s="487"/>
      <c r="AI39" s="483"/>
      <c r="AJ39" s="484"/>
      <c r="AM39" s="40">
        <v>25</v>
      </c>
      <c r="AN39" s="40" t="s">
        <v>1841</v>
      </c>
      <c r="AO39" s="41" t="s">
        <v>800</v>
      </c>
      <c r="AP39" s="42">
        <v>0</v>
      </c>
    </row>
    <row r="40" spans="2:42" ht="13.5" customHeight="1" thickBot="1">
      <c r="B40" s="648"/>
      <c r="C40" s="649"/>
      <c r="D40" s="556" t="s">
        <v>61</v>
      </c>
      <c r="E40" s="556"/>
      <c r="F40" s="556"/>
      <c r="G40" s="556"/>
      <c r="H40" s="557"/>
      <c r="I40" s="558"/>
      <c r="J40" s="558"/>
      <c r="K40" s="558"/>
      <c r="L40" s="558"/>
      <c r="M40" s="483" t="s">
        <v>228</v>
      </c>
      <c r="N40" s="559"/>
      <c r="O40" s="559"/>
      <c r="P40" s="560">
        <v>38</v>
      </c>
      <c r="Q40" s="560"/>
      <c r="R40" s="561"/>
      <c r="S40" s="550" t="s">
        <v>366</v>
      </c>
      <c r="T40" s="551"/>
      <c r="U40" s="551"/>
      <c r="V40" s="552"/>
      <c r="W40" s="180"/>
      <c r="X40" s="179"/>
      <c r="Y40" s="179"/>
      <c r="Z40" s="179"/>
      <c r="AA40" s="631"/>
      <c r="AB40" s="632"/>
      <c r="AC40" s="632"/>
      <c r="AD40" s="485" t="str">
        <f>IF(H40="","",H40*P40*W$15)</f>
        <v/>
      </c>
      <c r="AE40" s="486"/>
      <c r="AF40" s="486"/>
      <c r="AG40" s="486"/>
      <c r="AH40" s="487"/>
      <c r="AI40" s="483" t="s">
        <v>228</v>
      </c>
      <c r="AJ40" s="484"/>
      <c r="AM40" s="40">
        <v>26</v>
      </c>
      <c r="AN40" s="40" t="s">
        <v>1841</v>
      </c>
      <c r="AO40" s="41" t="s">
        <v>801</v>
      </c>
      <c r="AP40" s="42">
        <v>2.0000000000000001E-4</v>
      </c>
    </row>
    <row r="41" spans="2:42" ht="13.5" customHeight="1" thickBot="1">
      <c r="B41" s="648"/>
      <c r="C41" s="649"/>
      <c r="D41" s="556"/>
      <c r="E41" s="556"/>
      <c r="F41" s="556"/>
      <c r="G41" s="556"/>
      <c r="H41" s="557"/>
      <c r="I41" s="558"/>
      <c r="J41" s="558"/>
      <c r="K41" s="558"/>
      <c r="L41" s="558"/>
      <c r="M41" s="483"/>
      <c r="N41" s="559"/>
      <c r="O41" s="559"/>
      <c r="P41" s="560"/>
      <c r="Q41" s="560"/>
      <c r="R41" s="561"/>
      <c r="S41" s="550"/>
      <c r="T41" s="551"/>
      <c r="U41" s="551"/>
      <c r="V41" s="552"/>
      <c r="W41" s="180"/>
      <c r="X41" s="179"/>
      <c r="Y41" s="179"/>
      <c r="Z41" s="179"/>
      <c r="AA41" s="631"/>
      <c r="AB41" s="632"/>
      <c r="AC41" s="632"/>
      <c r="AD41" s="485"/>
      <c r="AE41" s="486"/>
      <c r="AF41" s="486"/>
      <c r="AG41" s="486"/>
      <c r="AH41" s="487"/>
      <c r="AI41" s="483"/>
      <c r="AJ41" s="484"/>
      <c r="AM41" s="40">
        <v>27</v>
      </c>
      <c r="AN41" s="40" t="s">
        <v>1841</v>
      </c>
      <c r="AO41" s="41" t="s">
        <v>802</v>
      </c>
      <c r="AP41" s="42">
        <v>5.3200000000000003E-4</v>
      </c>
    </row>
    <row r="42" spans="2:42" ht="13.5" customHeight="1" thickBot="1">
      <c r="B42" s="648"/>
      <c r="C42" s="649"/>
      <c r="D42" s="556" t="s">
        <v>62</v>
      </c>
      <c r="E42" s="556"/>
      <c r="F42" s="556"/>
      <c r="G42" s="556"/>
      <c r="H42" s="557"/>
      <c r="I42" s="558"/>
      <c r="J42" s="558"/>
      <c r="K42" s="558"/>
      <c r="L42" s="558"/>
      <c r="M42" s="483" t="s">
        <v>344</v>
      </c>
      <c r="N42" s="559"/>
      <c r="O42" s="559"/>
      <c r="P42" s="560">
        <v>38.4</v>
      </c>
      <c r="Q42" s="560"/>
      <c r="R42" s="561"/>
      <c r="S42" s="550" t="s">
        <v>362</v>
      </c>
      <c r="T42" s="551"/>
      <c r="U42" s="551"/>
      <c r="V42" s="552"/>
      <c r="W42" s="180"/>
      <c r="X42" s="179"/>
      <c r="Y42" s="179"/>
      <c r="Z42" s="179"/>
      <c r="AA42" s="631"/>
      <c r="AB42" s="632"/>
      <c r="AC42" s="632"/>
      <c r="AD42" s="485" t="str">
        <f>IF(H42="","",H42*P42*W$15)</f>
        <v/>
      </c>
      <c r="AE42" s="486"/>
      <c r="AF42" s="486"/>
      <c r="AG42" s="486"/>
      <c r="AH42" s="487"/>
      <c r="AI42" s="483" t="s">
        <v>228</v>
      </c>
      <c r="AJ42" s="484"/>
      <c r="AM42" s="40">
        <v>28</v>
      </c>
      <c r="AN42" s="40" t="s">
        <v>1841</v>
      </c>
      <c r="AO42" s="41" t="s">
        <v>803</v>
      </c>
      <c r="AP42" s="42">
        <v>4.1899999999999999E-4</v>
      </c>
    </row>
    <row r="43" spans="2:42" ht="13.5" customHeight="1" thickBot="1">
      <c r="B43" s="648"/>
      <c r="C43" s="649"/>
      <c r="D43" s="556"/>
      <c r="E43" s="556"/>
      <c r="F43" s="556"/>
      <c r="G43" s="556"/>
      <c r="H43" s="557"/>
      <c r="I43" s="558"/>
      <c r="J43" s="558"/>
      <c r="K43" s="558"/>
      <c r="L43" s="558"/>
      <c r="M43" s="483"/>
      <c r="N43" s="559"/>
      <c r="O43" s="559"/>
      <c r="P43" s="560"/>
      <c r="Q43" s="560"/>
      <c r="R43" s="561"/>
      <c r="S43" s="550"/>
      <c r="T43" s="551"/>
      <c r="U43" s="551"/>
      <c r="V43" s="552"/>
      <c r="W43" s="180"/>
      <c r="X43" s="179"/>
      <c r="Y43" s="179"/>
      <c r="Z43" s="179"/>
      <c r="AA43" s="631"/>
      <c r="AB43" s="632"/>
      <c r="AC43" s="632"/>
      <c r="AD43" s="485"/>
      <c r="AE43" s="486"/>
      <c r="AF43" s="486"/>
      <c r="AG43" s="486"/>
      <c r="AH43" s="487"/>
      <c r="AI43" s="483"/>
      <c r="AJ43" s="484"/>
      <c r="AM43" s="40">
        <v>29</v>
      </c>
      <c r="AN43" s="40" t="s">
        <v>1842</v>
      </c>
      <c r="AO43" s="41" t="s">
        <v>804</v>
      </c>
      <c r="AP43" s="42">
        <v>0</v>
      </c>
    </row>
    <row r="44" spans="2:42" ht="13.5" customHeight="1" thickBot="1">
      <c r="B44" s="648"/>
      <c r="C44" s="649"/>
      <c r="D44" s="566" t="s">
        <v>378</v>
      </c>
      <c r="E44" s="566"/>
      <c r="F44" s="566"/>
      <c r="G44" s="566"/>
      <c r="H44" s="557"/>
      <c r="I44" s="558"/>
      <c r="J44" s="558"/>
      <c r="K44" s="558"/>
      <c r="L44" s="558"/>
      <c r="M44" s="483" t="s">
        <v>229</v>
      </c>
      <c r="N44" s="559"/>
      <c r="O44" s="559"/>
      <c r="P44" s="560">
        <v>50.1</v>
      </c>
      <c r="Q44" s="560"/>
      <c r="R44" s="561"/>
      <c r="S44" s="550" t="s">
        <v>367</v>
      </c>
      <c r="T44" s="551"/>
      <c r="U44" s="551"/>
      <c r="V44" s="552"/>
      <c r="W44" s="180"/>
      <c r="X44" s="179"/>
      <c r="Y44" s="179"/>
      <c r="Z44" s="179"/>
      <c r="AA44" s="631"/>
      <c r="AB44" s="632"/>
      <c r="AC44" s="632"/>
      <c r="AD44" s="485" t="str">
        <f>IF(H44="","",H44*P44*W$15)</f>
        <v/>
      </c>
      <c r="AE44" s="486"/>
      <c r="AF44" s="486"/>
      <c r="AG44" s="486"/>
      <c r="AH44" s="487"/>
      <c r="AI44" s="483" t="s">
        <v>228</v>
      </c>
      <c r="AJ44" s="484"/>
      <c r="AM44" s="40">
        <v>30</v>
      </c>
      <c r="AN44" s="40" t="s">
        <v>1842</v>
      </c>
      <c r="AO44" s="41" t="s">
        <v>805</v>
      </c>
      <c r="AP44" s="42">
        <v>3.3300000000000002E-4</v>
      </c>
    </row>
    <row r="45" spans="2:42" ht="13.5" customHeight="1" thickBot="1">
      <c r="B45" s="648"/>
      <c r="C45" s="649"/>
      <c r="D45" s="567"/>
      <c r="E45" s="567"/>
      <c r="F45" s="567"/>
      <c r="G45" s="567"/>
      <c r="H45" s="267"/>
      <c r="I45" s="268"/>
      <c r="J45" s="268"/>
      <c r="K45" s="268"/>
      <c r="L45" s="268"/>
      <c r="M45" s="633"/>
      <c r="N45" s="107"/>
      <c r="O45" s="107"/>
      <c r="P45" s="680"/>
      <c r="Q45" s="680"/>
      <c r="R45" s="681"/>
      <c r="S45" s="643"/>
      <c r="T45" s="644"/>
      <c r="U45" s="644"/>
      <c r="V45" s="645"/>
      <c r="W45" s="630"/>
      <c r="X45" s="509"/>
      <c r="Y45" s="509"/>
      <c r="Z45" s="509"/>
      <c r="AA45" s="631"/>
      <c r="AB45" s="632"/>
      <c r="AC45" s="632"/>
      <c r="AD45" s="485"/>
      <c r="AE45" s="486"/>
      <c r="AF45" s="486"/>
      <c r="AG45" s="486"/>
      <c r="AH45" s="487"/>
      <c r="AI45" s="633"/>
      <c r="AJ45" s="634"/>
      <c r="AM45" s="40">
        <v>31</v>
      </c>
      <c r="AN45" s="40" t="s">
        <v>1842</v>
      </c>
      <c r="AO45" s="41" t="s">
        <v>806</v>
      </c>
      <c r="AP45" s="42">
        <v>3.3300000000000002E-4</v>
      </c>
    </row>
    <row r="46" spans="2:42" ht="13.5" customHeight="1">
      <c r="B46" s="639" t="s">
        <v>66</v>
      </c>
      <c r="C46" s="640"/>
      <c r="D46" s="640"/>
      <c r="E46" s="640"/>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35" t="str">
        <f>IF(SUM(AD15:AH45)=0,"",SUM(AD15:AH45))</f>
        <v/>
      </c>
      <c r="AE46" s="636"/>
      <c r="AF46" s="636"/>
      <c r="AG46" s="636"/>
      <c r="AH46" s="636"/>
      <c r="AI46" s="562" t="s">
        <v>228</v>
      </c>
      <c r="AJ46" s="563"/>
      <c r="AM46" s="40">
        <v>32</v>
      </c>
      <c r="AN46" s="40" t="s">
        <v>1843</v>
      </c>
      <c r="AO46" s="41" t="s">
        <v>807</v>
      </c>
      <c r="AP46" s="42">
        <v>0</v>
      </c>
    </row>
    <row r="47" spans="2:42" ht="9.75" customHeight="1" thickBot="1">
      <c r="B47" s="641"/>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37"/>
      <c r="AE47" s="638"/>
      <c r="AF47" s="638"/>
      <c r="AG47" s="638"/>
      <c r="AH47" s="638"/>
      <c r="AI47" s="564"/>
      <c r="AJ47" s="565"/>
      <c r="AM47" s="40">
        <v>33</v>
      </c>
      <c r="AN47" s="40" t="s">
        <v>1843</v>
      </c>
      <c r="AO47" s="41" t="s">
        <v>808</v>
      </c>
      <c r="AP47" s="42">
        <v>6.6E-4</v>
      </c>
    </row>
    <row r="48" spans="2:42" ht="13.5" customHeight="1">
      <c r="R48" s="10"/>
      <c r="S48" s="10"/>
      <c r="T48" s="10"/>
      <c r="U48" s="10"/>
      <c r="V48" s="10"/>
      <c r="W48" s="10"/>
      <c r="AA48" s="10"/>
      <c r="AB48" s="10"/>
      <c r="AC48" s="10"/>
      <c r="AD48" s="10"/>
      <c r="AE48" s="10"/>
      <c r="AF48" s="10"/>
      <c r="AG48" s="10"/>
      <c r="AH48"/>
      <c r="AI48"/>
      <c r="AJ48"/>
      <c r="AM48" s="40">
        <v>34</v>
      </c>
      <c r="AN48" s="40" t="s">
        <v>1843</v>
      </c>
      <c r="AO48" s="41" t="s">
        <v>809</v>
      </c>
      <c r="AP48" s="42">
        <v>2.8400000000000002E-4</v>
      </c>
    </row>
    <row r="49" spans="2:42" ht="13.5" customHeight="1">
      <c r="B49" s="1" t="s">
        <v>220</v>
      </c>
      <c r="C49" s="1">
        <v>1</v>
      </c>
      <c r="D49" s="104" t="s">
        <v>271</v>
      </c>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M49" s="40">
        <v>35</v>
      </c>
      <c r="AN49" s="40" t="s">
        <v>1844</v>
      </c>
      <c r="AO49" s="41" t="s">
        <v>810</v>
      </c>
      <c r="AP49" s="42">
        <v>4.0299999999999998E-4</v>
      </c>
    </row>
    <row r="50" spans="2:42" ht="13.5" customHeight="1">
      <c r="C50" s="1">
        <v>2</v>
      </c>
      <c r="D50" s="104" t="s">
        <v>221</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M50" s="40">
        <v>36</v>
      </c>
      <c r="AN50" s="40" t="s">
        <v>1844</v>
      </c>
      <c r="AO50" s="41" t="s">
        <v>811</v>
      </c>
      <c r="AP50" s="42">
        <v>3.79E-4</v>
      </c>
    </row>
    <row r="51" spans="2:42" ht="13.5" customHeight="1">
      <c r="C51" s="1">
        <v>3</v>
      </c>
      <c r="D51" s="193" t="s">
        <v>392</v>
      </c>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M51" s="40">
        <v>37</v>
      </c>
      <c r="AN51" s="40" t="s">
        <v>1844</v>
      </c>
      <c r="AO51" s="41" t="s">
        <v>812</v>
      </c>
      <c r="AP51" s="42">
        <v>3.79E-4</v>
      </c>
    </row>
    <row r="52" spans="2:42" ht="13.5" customHeight="1">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M52" s="40">
        <v>38</v>
      </c>
      <c r="AN52" s="40" t="s">
        <v>1845</v>
      </c>
      <c r="AO52" s="41" t="s">
        <v>813</v>
      </c>
      <c r="AP52" s="42">
        <v>0</v>
      </c>
    </row>
    <row r="53" spans="2:42" ht="13.5" customHeight="1">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M53" s="40">
        <v>39</v>
      </c>
      <c r="AN53" s="40" t="s">
        <v>1845</v>
      </c>
      <c r="AO53" s="41" t="s">
        <v>814</v>
      </c>
      <c r="AP53" s="42">
        <v>2.0000000000000001E-4</v>
      </c>
    </row>
    <row r="54" spans="2:42" ht="13.5" customHeight="1">
      <c r="H54" s="538" t="s">
        <v>393</v>
      </c>
      <c r="I54" s="538"/>
      <c r="J54" s="538"/>
      <c r="K54" s="538"/>
      <c r="L54" s="538"/>
      <c r="M54" s="538"/>
      <c r="N54" s="538"/>
      <c r="O54" s="538"/>
      <c r="P54" s="538"/>
      <c r="Q54" s="538" t="s">
        <v>397</v>
      </c>
      <c r="R54" s="538"/>
      <c r="S54" s="538"/>
      <c r="T54" s="538"/>
      <c r="U54" s="538"/>
      <c r="V54" s="538"/>
      <c r="W54" s="538"/>
      <c r="X54" s="538"/>
      <c r="Y54" s="538"/>
      <c r="Z54" s="538"/>
      <c r="AA54" s="538"/>
      <c r="AB54" s="538"/>
      <c r="AC54" s="538"/>
      <c r="AD54" s="538"/>
      <c r="AM54" s="40">
        <v>40</v>
      </c>
      <c r="AN54" s="40" t="s">
        <v>1845</v>
      </c>
      <c r="AO54" s="41" t="s">
        <v>815</v>
      </c>
      <c r="AP54" s="42">
        <v>0</v>
      </c>
    </row>
    <row r="55" spans="2:42" ht="13.5" customHeight="1">
      <c r="H55" s="538" t="s">
        <v>394</v>
      </c>
      <c r="I55" s="538"/>
      <c r="J55" s="538"/>
      <c r="K55" s="538"/>
      <c r="L55" s="538"/>
      <c r="M55" s="538"/>
      <c r="N55" s="538"/>
      <c r="O55" s="538"/>
      <c r="P55" s="538"/>
      <c r="Q55" s="538" t="s">
        <v>398</v>
      </c>
      <c r="R55" s="538"/>
      <c r="S55" s="538"/>
      <c r="T55" s="538"/>
      <c r="U55" s="538"/>
      <c r="V55" s="538"/>
      <c r="W55" s="538"/>
      <c r="X55" s="538"/>
      <c r="Y55" s="538"/>
      <c r="Z55" s="538"/>
      <c r="AA55" s="538"/>
      <c r="AB55" s="538"/>
      <c r="AC55" s="538"/>
      <c r="AD55" s="538"/>
      <c r="AM55" s="40">
        <v>41</v>
      </c>
      <c r="AN55" s="40" t="s">
        <v>1845</v>
      </c>
      <c r="AO55" s="41" t="s">
        <v>816</v>
      </c>
      <c r="AP55" s="42">
        <v>0</v>
      </c>
    </row>
    <row r="56" spans="2:42" ht="13.5" customHeight="1">
      <c r="H56" s="538" t="s">
        <v>395</v>
      </c>
      <c r="I56" s="538"/>
      <c r="J56" s="538"/>
      <c r="K56" s="538"/>
      <c r="L56" s="538"/>
      <c r="M56" s="538"/>
      <c r="N56" s="538"/>
      <c r="O56" s="538"/>
      <c r="P56" s="538"/>
      <c r="Q56" s="538" t="s">
        <v>399</v>
      </c>
      <c r="R56" s="538"/>
      <c r="S56" s="538"/>
      <c r="T56" s="538"/>
      <c r="U56" s="538"/>
      <c r="V56" s="538"/>
      <c r="W56" s="538"/>
      <c r="X56" s="538"/>
      <c r="Y56" s="538"/>
      <c r="Z56" s="538"/>
      <c r="AA56" s="538"/>
      <c r="AB56" s="538"/>
      <c r="AC56" s="538"/>
      <c r="AD56" s="538"/>
      <c r="AM56" s="40">
        <v>42</v>
      </c>
      <c r="AN56" s="40" t="s">
        <v>1845</v>
      </c>
      <c r="AO56" s="41" t="s">
        <v>817</v>
      </c>
      <c r="AP56" s="42">
        <v>2.5799999999999998E-4</v>
      </c>
    </row>
    <row r="57" spans="2:42" ht="13.5" customHeight="1">
      <c r="H57" s="538" t="s">
        <v>396</v>
      </c>
      <c r="I57" s="538"/>
      <c r="J57" s="538"/>
      <c r="K57" s="538"/>
      <c r="L57" s="538"/>
      <c r="M57" s="538"/>
      <c r="N57" s="538"/>
      <c r="O57" s="538"/>
      <c r="P57" s="538"/>
      <c r="Q57" s="538" t="s">
        <v>400</v>
      </c>
      <c r="R57" s="538"/>
      <c r="S57" s="538"/>
      <c r="T57" s="538"/>
      <c r="U57" s="538"/>
      <c r="V57" s="538"/>
      <c r="W57" s="538"/>
      <c r="X57" s="538"/>
      <c r="Y57" s="538"/>
      <c r="Z57" s="538"/>
      <c r="AA57" s="538"/>
      <c r="AB57" s="538"/>
      <c r="AC57" s="538"/>
      <c r="AD57" s="538"/>
      <c r="AM57" s="40">
        <v>43</v>
      </c>
      <c r="AN57" s="40" t="s">
        <v>1845</v>
      </c>
      <c r="AO57" s="41" t="s">
        <v>818</v>
      </c>
      <c r="AP57" s="42">
        <v>0</v>
      </c>
    </row>
    <row r="58" spans="2:42" ht="13.5" customHeight="1">
      <c r="D58" s="104" t="s">
        <v>402</v>
      </c>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M58" s="40">
        <v>44</v>
      </c>
      <c r="AN58" s="40" t="s">
        <v>1845</v>
      </c>
      <c r="AO58" s="41" t="s">
        <v>819</v>
      </c>
      <c r="AP58" s="42">
        <v>0</v>
      </c>
    </row>
    <row r="59" spans="2:42" ht="13.5" customHeight="1">
      <c r="C59" s="1">
        <v>4</v>
      </c>
      <c r="D59" s="193" t="s">
        <v>359</v>
      </c>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M59" s="40">
        <v>45</v>
      </c>
      <c r="AN59" s="40" t="s">
        <v>1845</v>
      </c>
      <c r="AO59" s="41" t="s">
        <v>820</v>
      </c>
      <c r="AP59" s="42">
        <v>0</v>
      </c>
    </row>
    <row r="60" spans="2:42" ht="13.5" customHeight="1">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M60" s="40">
        <v>46</v>
      </c>
      <c r="AN60" s="40" t="s">
        <v>1845</v>
      </c>
      <c r="AO60" s="41" t="s">
        <v>821</v>
      </c>
      <c r="AP60" s="42">
        <v>2.5799999999999998E-4</v>
      </c>
    </row>
    <row r="61" spans="2:42" ht="9" customHeight="1">
      <c r="AI61"/>
      <c r="AJ61"/>
      <c r="AM61" s="40">
        <v>47</v>
      </c>
      <c r="AN61" s="40" t="s">
        <v>1845</v>
      </c>
      <c r="AO61" s="41" t="s">
        <v>822</v>
      </c>
      <c r="AP61" s="42">
        <v>1.73E-4</v>
      </c>
    </row>
    <row r="62" spans="2:42" ht="13.5" customHeight="1" thickBot="1">
      <c r="B62" s="1" t="s">
        <v>312</v>
      </c>
      <c r="K62" s="549" t="s">
        <v>280</v>
      </c>
      <c r="L62" s="549"/>
      <c r="M62" s="549"/>
      <c r="N62" s="549"/>
      <c r="O62" s="549"/>
      <c r="P62" s="549"/>
      <c r="Q62" s="549"/>
      <c r="R62" s="549"/>
      <c r="S62" s="549"/>
      <c r="T62" s="549"/>
      <c r="U62" s="549"/>
      <c r="V62" s="549"/>
      <c r="W62" s="549"/>
      <c r="X62" s="549"/>
      <c r="Y62" s="549"/>
      <c r="Z62" s="549"/>
      <c r="AA62" s="549"/>
      <c r="AB62" s="549"/>
      <c r="AC62" s="549"/>
      <c r="AD62" s="549"/>
      <c r="AE62" s="549"/>
      <c r="AF62" s="549"/>
      <c r="AG62" s="549"/>
      <c r="AH62" s="549"/>
      <c r="AI62" s="549"/>
      <c r="AJ62" s="549"/>
      <c r="AM62" s="40">
        <v>48</v>
      </c>
      <c r="AN62" s="40" t="s">
        <v>1845</v>
      </c>
      <c r="AO62" s="41" t="s">
        <v>823</v>
      </c>
      <c r="AP62" s="42">
        <v>4.3600000000000003E-4</v>
      </c>
    </row>
    <row r="63" spans="2:42" ht="16.5" customHeight="1">
      <c r="B63" s="506" t="s">
        <v>265</v>
      </c>
      <c r="C63" s="507"/>
      <c r="D63" s="507"/>
      <c r="E63" s="495"/>
      <c r="F63" s="511" t="str">
        <f>IF(計画提出書!AB31="","",計画提出書!AB31)</f>
        <v/>
      </c>
      <c r="G63" s="512"/>
      <c r="H63" s="512"/>
      <c r="I63" s="507" t="s">
        <v>264</v>
      </c>
      <c r="J63" s="539"/>
      <c r="K63" s="544" t="s">
        <v>401</v>
      </c>
      <c r="L63" s="507"/>
      <c r="M63" s="507"/>
      <c r="N63" s="507"/>
      <c r="O63" s="507"/>
      <c r="P63" s="507"/>
      <c r="Q63" s="507"/>
      <c r="R63" s="507"/>
      <c r="S63" s="545"/>
      <c r="T63" s="541"/>
      <c r="U63" s="542"/>
      <c r="V63" s="543"/>
      <c r="W63" s="27" t="s">
        <v>264</v>
      </c>
      <c r="X63" s="27"/>
      <c r="Y63" s="27"/>
      <c r="Z63" s="27"/>
      <c r="AA63" s="27"/>
      <c r="AB63" s="27"/>
      <c r="AC63" s="27"/>
      <c r="AD63" s="27"/>
      <c r="AE63" s="27"/>
      <c r="AF63" s="27"/>
      <c r="AG63" s="27"/>
      <c r="AH63" s="27"/>
      <c r="AI63" s="27"/>
      <c r="AJ63" s="28"/>
      <c r="AM63" s="40">
        <v>49</v>
      </c>
      <c r="AN63" s="40" t="s">
        <v>1845</v>
      </c>
      <c r="AO63" s="41" t="s">
        <v>824</v>
      </c>
      <c r="AP63" s="42">
        <v>3.8699999999999997E-4</v>
      </c>
    </row>
    <row r="64" spans="2:42" ht="16.5" customHeight="1" thickBot="1">
      <c r="B64" s="508"/>
      <c r="C64" s="509"/>
      <c r="D64" s="509"/>
      <c r="E64" s="510"/>
      <c r="F64" s="513"/>
      <c r="G64" s="514"/>
      <c r="H64" s="514"/>
      <c r="I64" s="509"/>
      <c r="J64" s="540"/>
      <c r="K64" s="651" t="s">
        <v>518</v>
      </c>
      <c r="L64" s="652"/>
      <c r="M64" s="652"/>
      <c r="N64" s="652"/>
      <c r="O64" s="652"/>
      <c r="P64" s="46"/>
      <c r="Q64" s="46" t="s">
        <v>519</v>
      </c>
      <c r="R64" s="476"/>
      <c r="S64" s="477"/>
      <c r="T64" s="48" t="s">
        <v>507</v>
      </c>
      <c r="U64" s="45"/>
      <c r="V64" s="47" t="s">
        <v>509</v>
      </c>
      <c r="W64" s="478"/>
      <c r="X64" s="477"/>
      <c r="Y64" s="48" t="s">
        <v>507</v>
      </c>
      <c r="Z64" s="45"/>
      <c r="AA64" s="47" t="s">
        <v>508</v>
      </c>
      <c r="AB64" s="478"/>
      <c r="AC64" s="477"/>
      <c r="AD64" s="48" t="s">
        <v>507</v>
      </c>
      <c r="AE64" s="48"/>
      <c r="AF64" s="49" t="s">
        <v>506</v>
      </c>
      <c r="AG64" s="478"/>
      <c r="AH64" s="477"/>
      <c r="AI64" s="39" t="s">
        <v>510</v>
      </c>
      <c r="AJ64" s="50" t="s">
        <v>511</v>
      </c>
      <c r="AM64" s="40">
        <v>50</v>
      </c>
      <c r="AN64" s="40" t="s">
        <v>1846</v>
      </c>
      <c r="AO64" s="41" t="s">
        <v>825</v>
      </c>
      <c r="AP64" s="42">
        <v>0</v>
      </c>
    </row>
    <row r="65" spans="2:42" ht="15.75" customHeight="1">
      <c r="B65" s="504" t="s">
        <v>520</v>
      </c>
      <c r="C65" s="504"/>
      <c r="D65" s="504"/>
      <c r="E65" s="504"/>
      <c r="F65" s="504"/>
      <c r="G65" s="504"/>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M65" s="40">
        <v>51</v>
      </c>
      <c r="AN65" s="40" t="s">
        <v>1846</v>
      </c>
      <c r="AO65" s="41" t="s">
        <v>826</v>
      </c>
      <c r="AP65" s="42">
        <v>0</v>
      </c>
    </row>
    <row r="66" spans="2:42" ht="18" customHeight="1">
      <c r="B66" s="505"/>
      <c r="C66" s="505"/>
      <c r="D66" s="505"/>
      <c r="E66" s="505"/>
      <c r="F66" s="505"/>
      <c r="G66" s="505"/>
      <c r="H66" s="505"/>
      <c r="I66" s="505"/>
      <c r="J66" s="505"/>
      <c r="K66" s="505"/>
      <c r="L66" s="505"/>
      <c r="M66" s="505"/>
      <c r="N66" s="505"/>
      <c r="O66" s="505"/>
      <c r="P66" s="505"/>
      <c r="Q66" s="505"/>
      <c r="R66" s="505"/>
      <c r="S66" s="505"/>
      <c r="T66" s="505"/>
      <c r="U66" s="505"/>
      <c r="V66" s="505"/>
      <c r="W66" s="505"/>
      <c r="X66" s="505"/>
      <c r="Y66" s="505"/>
      <c r="Z66" s="505"/>
      <c r="AA66" s="505"/>
      <c r="AB66" s="505"/>
      <c r="AC66" s="505"/>
      <c r="AD66" s="505"/>
      <c r="AE66" s="505"/>
      <c r="AF66" s="505"/>
      <c r="AG66" s="505"/>
      <c r="AH66" s="505"/>
      <c r="AI66" s="505"/>
      <c r="AJ66" s="505"/>
      <c r="AM66" s="40">
        <v>52</v>
      </c>
      <c r="AN66" s="40" t="s">
        <v>1846</v>
      </c>
      <c r="AO66" s="41" t="s">
        <v>827</v>
      </c>
      <c r="AP66" s="42">
        <v>5.9199999999999997E-4</v>
      </c>
    </row>
    <row r="67" spans="2:42" ht="9" customHeight="1">
      <c r="B67" s="505"/>
      <c r="C67" s="505"/>
      <c r="D67" s="505"/>
      <c r="E67" s="505"/>
      <c r="F67" s="505"/>
      <c r="G67" s="505"/>
      <c r="H67" s="505"/>
      <c r="I67" s="505"/>
      <c r="J67" s="505"/>
      <c r="K67" s="505"/>
      <c r="L67" s="505"/>
      <c r="M67" s="505"/>
      <c r="N67" s="505"/>
      <c r="O67" s="505"/>
      <c r="P67" s="505"/>
      <c r="Q67" s="505"/>
      <c r="R67" s="505"/>
      <c r="S67" s="505"/>
      <c r="T67" s="505"/>
      <c r="U67" s="505"/>
      <c r="V67" s="505"/>
      <c r="W67" s="505"/>
      <c r="X67" s="505"/>
      <c r="Y67" s="505"/>
      <c r="Z67" s="505"/>
      <c r="AA67" s="505"/>
      <c r="AB67" s="505"/>
      <c r="AC67" s="505"/>
      <c r="AD67" s="505"/>
      <c r="AE67" s="505"/>
      <c r="AF67" s="505"/>
      <c r="AG67" s="505"/>
      <c r="AH67" s="505"/>
      <c r="AI67" s="505"/>
      <c r="AJ67" s="505"/>
      <c r="AM67" s="40">
        <v>53</v>
      </c>
      <c r="AN67" s="40" t="s">
        <v>1846</v>
      </c>
      <c r="AO67" s="41" t="s">
        <v>828</v>
      </c>
      <c r="AP67" s="42">
        <v>2.8499999999999999E-4</v>
      </c>
    </row>
    <row r="68" spans="2:42">
      <c r="AM68" s="40">
        <v>54</v>
      </c>
      <c r="AN68" s="40" t="s">
        <v>1847</v>
      </c>
      <c r="AO68" s="41" t="s">
        <v>829</v>
      </c>
      <c r="AP68" s="42">
        <v>0</v>
      </c>
    </row>
    <row r="69" spans="2:42">
      <c r="AM69" s="40">
        <v>55</v>
      </c>
      <c r="AN69" s="40" t="s">
        <v>1847</v>
      </c>
      <c r="AO69" s="41" t="s">
        <v>830</v>
      </c>
      <c r="AP69" s="42">
        <v>2.4499999999999999E-4</v>
      </c>
    </row>
    <row r="70" spans="2:42">
      <c r="AM70" s="40">
        <v>56</v>
      </c>
      <c r="AN70" s="40" t="s">
        <v>1847</v>
      </c>
      <c r="AO70" s="41" t="s">
        <v>831</v>
      </c>
      <c r="AP70" s="42">
        <v>4.7800000000000002E-4</v>
      </c>
    </row>
    <row r="71" spans="2:42">
      <c r="AM71" s="40">
        <v>57</v>
      </c>
      <c r="AN71" s="40" t="s">
        <v>1847</v>
      </c>
      <c r="AO71" s="41" t="s">
        <v>832</v>
      </c>
      <c r="AP71" s="42">
        <v>4.75E-4</v>
      </c>
    </row>
    <row r="72" spans="2:42">
      <c r="AM72" s="40">
        <v>58</v>
      </c>
      <c r="AN72" s="40" t="s">
        <v>1848</v>
      </c>
      <c r="AO72" s="41" t="s">
        <v>833</v>
      </c>
      <c r="AP72" s="42">
        <v>0</v>
      </c>
    </row>
    <row r="73" spans="2:42">
      <c r="AM73" s="40">
        <v>59</v>
      </c>
      <c r="AN73" s="40" t="s">
        <v>1848</v>
      </c>
      <c r="AO73" s="41" t="s">
        <v>834</v>
      </c>
      <c r="AP73" s="42">
        <v>4.2000000000000002E-4</v>
      </c>
    </row>
    <row r="74" spans="2:42">
      <c r="AM74" s="40">
        <v>60</v>
      </c>
      <c r="AN74" s="40" t="s">
        <v>1848</v>
      </c>
      <c r="AO74" s="41" t="s">
        <v>835</v>
      </c>
      <c r="AP74" s="42">
        <v>2.4000000000000001E-4</v>
      </c>
    </row>
    <row r="75" spans="2:42">
      <c r="AM75" s="40">
        <v>61</v>
      </c>
      <c r="AN75" s="40" t="s">
        <v>1849</v>
      </c>
      <c r="AO75" s="41" t="s">
        <v>836</v>
      </c>
      <c r="AP75" s="42">
        <v>0</v>
      </c>
    </row>
    <row r="76" spans="2:42">
      <c r="AM76" s="40">
        <v>62</v>
      </c>
      <c r="AN76" s="40" t="s">
        <v>1849</v>
      </c>
      <c r="AO76" s="41" t="s">
        <v>837</v>
      </c>
      <c r="AP76" s="42">
        <v>0</v>
      </c>
    </row>
    <row r="77" spans="2:42">
      <c r="AM77" s="40">
        <v>63</v>
      </c>
      <c r="AN77" s="40" t="s">
        <v>1849</v>
      </c>
      <c r="AO77" s="41" t="s">
        <v>838</v>
      </c>
      <c r="AP77" s="42">
        <v>0</v>
      </c>
    </row>
    <row r="78" spans="2:42">
      <c r="AM78" s="40">
        <v>64</v>
      </c>
      <c r="AN78" s="40" t="s">
        <v>1849</v>
      </c>
      <c r="AO78" s="41" t="s">
        <v>839</v>
      </c>
      <c r="AP78" s="42">
        <v>6.5099999999999999E-4</v>
      </c>
    </row>
    <row r="79" spans="2:42">
      <c r="AM79" s="40">
        <v>65</v>
      </c>
      <c r="AN79" s="40" t="s">
        <v>1849</v>
      </c>
      <c r="AO79" s="41" t="s">
        <v>840</v>
      </c>
      <c r="AP79" s="42">
        <v>2.9799999999999998E-4</v>
      </c>
    </row>
    <row r="80" spans="2:42">
      <c r="AM80" s="40">
        <v>66</v>
      </c>
      <c r="AN80" s="40" t="s">
        <v>1850</v>
      </c>
      <c r="AO80" s="41" t="s">
        <v>841</v>
      </c>
      <c r="AP80" s="42">
        <v>0</v>
      </c>
    </row>
    <row r="81" spans="39:42">
      <c r="AM81" s="40">
        <v>67</v>
      </c>
      <c r="AN81" s="40" t="s">
        <v>1850</v>
      </c>
      <c r="AO81" s="41" t="s">
        <v>842</v>
      </c>
      <c r="AP81" s="42">
        <v>1.73E-4</v>
      </c>
    </row>
    <row r="82" spans="39:42">
      <c r="AM82" s="40">
        <v>68</v>
      </c>
      <c r="AN82" s="40" t="s">
        <v>1850</v>
      </c>
      <c r="AO82" s="41" t="s">
        <v>843</v>
      </c>
      <c r="AP82" s="42">
        <v>5.9599999999999996E-4</v>
      </c>
    </row>
    <row r="83" spans="39:42">
      <c r="AM83" s="40">
        <v>69</v>
      </c>
      <c r="AN83" s="40" t="s">
        <v>1850</v>
      </c>
      <c r="AO83" s="41" t="s">
        <v>844</v>
      </c>
      <c r="AP83" s="42">
        <v>5.8699999999999996E-4</v>
      </c>
    </row>
    <row r="84" spans="39:42">
      <c r="AM84" s="40">
        <v>70</v>
      </c>
      <c r="AN84" s="40" t="s">
        <v>1851</v>
      </c>
      <c r="AO84" s="41" t="s">
        <v>845</v>
      </c>
      <c r="AP84" s="42">
        <v>6.5300000000000004E-4</v>
      </c>
    </row>
    <row r="85" spans="39:42">
      <c r="AM85" s="40">
        <v>71</v>
      </c>
      <c r="AN85" s="40" t="s">
        <v>1852</v>
      </c>
      <c r="AO85" s="41" t="s">
        <v>846</v>
      </c>
      <c r="AP85" s="42">
        <v>3.1399999999999999E-4</v>
      </c>
    </row>
    <row r="86" spans="39:42">
      <c r="AM86" s="40">
        <v>72</v>
      </c>
      <c r="AN86" s="40" t="s">
        <v>1852</v>
      </c>
      <c r="AO86" s="41" t="s">
        <v>847</v>
      </c>
      <c r="AP86" s="42">
        <v>0</v>
      </c>
    </row>
    <row r="87" spans="39:42">
      <c r="AM87" s="40">
        <v>73</v>
      </c>
      <c r="AN87" s="40" t="s">
        <v>1852</v>
      </c>
      <c r="AO87" s="41" t="s">
        <v>848</v>
      </c>
      <c r="AP87" s="42">
        <v>3.5500000000000001E-4</v>
      </c>
    </row>
    <row r="88" spans="39:42">
      <c r="AM88" s="40">
        <v>74</v>
      </c>
      <c r="AN88" s="40" t="s">
        <v>1852</v>
      </c>
      <c r="AO88" s="41" t="s">
        <v>849</v>
      </c>
      <c r="AP88" s="42">
        <v>0</v>
      </c>
    </row>
    <row r="89" spans="39:42">
      <c r="AM89" s="40">
        <v>75</v>
      </c>
      <c r="AN89" s="40" t="s">
        <v>1852</v>
      </c>
      <c r="AO89" s="41" t="s">
        <v>850</v>
      </c>
      <c r="AP89" s="42">
        <v>3.3199999999999999E-4</v>
      </c>
    </row>
    <row r="90" spans="39:42">
      <c r="AM90" s="40">
        <v>76</v>
      </c>
      <c r="AN90" s="40" t="s">
        <v>1852</v>
      </c>
      <c r="AO90" s="41" t="s">
        <v>851</v>
      </c>
      <c r="AP90" s="42">
        <v>4.8899999999999996E-4</v>
      </c>
    </row>
    <row r="91" spans="39:42">
      <c r="AM91" s="40">
        <v>77</v>
      </c>
      <c r="AN91" s="40" t="s">
        <v>1852</v>
      </c>
      <c r="AO91" s="41" t="s">
        <v>852</v>
      </c>
      <c r="AP91" s="42">
        <v>4.5899999999999999E-4</v>
      </c>
    </row>
    <row r="92" spans="39:42">
      <c r="AM92" s="40">
        <v>78</v>
      </c>
      <c r="AN92" s="40" t="s">
        <v>1853</v>
      </c>
      <c r="AO92" s="41" t="s">
        <v>853</v>
      </c>
      <c r="AP92" s="42">
        <v>0</v>
      </c>
    </row>
    <row r="93" spans="39:42">
      <c r="AM93" s="40">
        <v>79</v>
      </c>
      <c r="AN93" s="40" t="s">
        <v>1853</v>
      </c>
      <c r="AO93" s="41" t="s">
        <v>854</v>
      </c>
      <c r="AP93" s="42">
        <v>0</v>
      </c>
    </row>
    <row r="94" spans="39:42">
      <c r="AM94" s="40">
        <v>80</v>
      </c>
      <c r="AN94" s="40" t="s">
        <v>1853</v>
      </c>
      <c r="AO94" s="41" t="s">
        <v>855</v>
      </c>
      <c r="AP94" s="42">
        <v>1.36E-4</v>
      </c>
    </row>
    <row r="95" spans="39:42">
      <c r="AM95" s="40">
        <v>81</v>
      </c>
      <c r="AN95" s="40" t="s">
        <v>1853</v>
      </c>
      <c r="AO95" s="41" t="s">
        <v>856</v>
      </c>
      <c r="AP95" s="42">
        <v>2.7599999999999999E-4</v>
      </c>
    </row>
    <row r="96" spans="39:42">
      <c r="AM96" s="40">
        <v>82</v>
      </c>
      <c r="AN96" s="40" t="s">
        <v>1853</v>
      </c>
      <c r="AO96" s="41" t="s">
        <v>857</v>
      </c>
      <c r="AP96" s="42">
        <v>2.0599999999999999E-4</v>
      </c>
    </row>
    <row r="97" spans="39:42">
      <c r="AM97" s="40">
        <v>83</v>
      </c>
      <c r="AN97" s="40" t="s">
        <v>1853</v>
      </c>
      <c r="AO97" s="41" t="s">
        <v>858</v>
      </c>
      <c r="AP97" s="42">
        <v>2.7599999999999999E-4</v>
      </c>
    </row>
    <row r="98" spans="39:42">
      <c r="AM98" s="40">
        <v>84</v>
      </c>
      <c r="AN98" s="40" t="s">
        <v>1853</v>
      </c>
      <c r="AO98" s="41" t="s">
        <v>859</v>
      </c>
      <c r="AP98" s="42">
        <v>3.4699999999999998E-4</v>
      </c>
    </row>
    <row r="99" spans="39:42">
      <c r="AM99" s="40">
        <v>85</v>
      </c>
      <c r="AN99" s="40" t="s">
        <v>1853</v>
      </c>
      <c r="AO99" s="41" t="s">
        <v>860</v>
      </c>
      <c r="AP99" s="42">
        <v>3.6499999999999998E-4</v>
      </c>
    </row>
    <row r="100" spans="39:42">
      <c r="AM100" s="40">
        <v>86</v>
      </c>
      <c r="AN100" s="40" t="s">
        <v>1853</v>
      </c>
      <c r="AO100" s="41" t="s">
        <v>861</v>
      </c>
      <c r="AP100" s="42">
        <v>2.5000000000000001E-4</v>
      </c>
    </row>
    <row r="101" spans="39:42">
      <c r="AM101" s="40">
        <v>87</v>
      </c>
      <c r="AN101" s="40" t="s">
        <v>1853</v>
      </c>
      <c r="AO101" s="41" t="s">
        <v>862</v>
      </c>
      <c r="AP101" s="42">
        <v>2.9999999999999997E-4</v>
      </c>
    </row>
    <row r="102" spans="39:42">
      <c r="AM102" s="40">
        <v>88</v>
      </c>
      <c r="AN102" s="40" t="s">
        <v>1853</v>
      </c>
      <c r="AO102" s="41" t="s">
        <v>863</v>
      </c>
      <c r="AP102" s="42">
        <v>1.6200000000000001E-4</v>
      </c>
    </row>
    <row r="103" spans="39:42">
      <c r="AM103" s="40">
        <v>89</v>
      </c>
      <c r="AN103" s="40" t="s">
        <v>1853</v>
      </c>
      <c r="AO103" s="41" t="s">
        <v>864</v>
      </c>
      <c r="AP103" s="42">
        <v>4.2200000000000001E-4</v>
      </c>
    </row>
    <row r="104" spans="39:42">
      <c r="AM104" s="40">
        <v>90</v>
      </c>
      <c r="AN104" s="40" t="s">
        <v>1853</v>
      </c>
      <c r="AO104" s="41" t="s">
        <v>865</v>
      </c>
      <c r="AP104" s="42">
        <v>3.6499999999999998E-4</v>
      </c>
    </row>
    <row r="105" spans="39:42">
      <c r="AM105" s="40">
        <v>91</v>
      </c>
      <c r="AN105" s="40" t="s">
        <v>1853</v>
      </c>
      <c r="AO105" s="41" t="s">
        <v>866</v>
      </c>
      <c r="AP105" s="42">
        <v>4.6999999999999997E-5</v>
      </c>
    </row>
    <row r="106" spans="39:42">
      <c r="AM106" s="40">
        <v>92</v>
      </c>
      <c r="AN106" s="40" t="s">
        <v>1853</v>
      </c>
      <c r="AO106" s="41" t="s">
        <v>867</v>
      </c>
      <c r="AP106" s="42">
        <v>1.9000000000000001E-4</v>
      </c>
    </row>
    <row r="107" spans="39:42">
      <c r="AM107" s="40">
        <v>93</v>
      </c>
      <c r="AN107" s="40" t="s">
        <v>1853</v>
      </c>
      <c r="AO107" s="41" t="s">
        <v>868</v>
      </c>
      <c r="AP107" s="42">
        <v>2.04E-4</v>
      </c>
    </row>
    <row r="108" spans="39:42">
      <c r="AM108" s="40">
        <v>94</v>
      </c>
      <c r="AN108" s="40" t="s">
        <v>1853</v>
      </c>
      <c r="AO108" s="41" t="s">
        <v>869</v>
      </c>
      <c r="AP108" s="42">
        <v>0</v>
      </c>
    </row>
    <row r="109" spans="39:42">
      <c r="AM109" s="40">
        <v>95</v>
      </c>
      <c r="AN109" s="40" t="s">
        <v>1853</v>
      </c>
      <c r="AO109" s="41" t="s">
        <v>870</v>
      </c>
      <c r="AP109" s="42">
        <v>2.6200000000000003E-4</v>
      </c>
    </row>
    <row r="110" spans="39:42">
      <c r="AM110" s="40">
        <v>96</v>
      </c>
      <c r="AN110" s="40" t="s">
        <v>1853</v>
      </c>
      <c r="AO110" s="41" t="s">
        <v>871</v>
      </c>
      <c r="AP110" s="42">
        <v>2.4899999999999998E-4</v>
      </c>
    </row>
    <row r="111" spans="39:42">
      <c r="AM111" s="40">
        <v>97</v>
      </c>
      <c r="AN111" s="40" t="s">
        <v>1854</v>
      </c>
      <c r="AO111" s="41" t="s">
        <v>872</v>
      </c>
      <c r="AP111" s="42">
        <v>0</v>
      </c>
    </row>
    <row r="112" spans="39:42">
      <c r="AM112" s="40">
        <v>98</v>
      </c>
      <c r="AN112" s="40" t="s">
        <v>1854</v>
      </c>
      <c r="AO112" s="41" t="s">
        <v>873</v>
      </c>
      <c r="AP112" s="42">
        <v>5.8E-5</v>
      </c>
    </row>
    <row r="113" spans="39:42">
      <c r="AM113" s="40">
        <v>99</v>
      </c>
      <c r="AN113" s="40" t="s">
        <v>1854</v>
      </c>
      <c r="AO113" s="41" t="s">
        <v>874</v>
      </c>
      <c r="AP113" s="42">
        <v>4.8999999999999998E-5</v>
      </c>
    </row>
    <row r="114" spans="39:42">
      <c r="AM114" s="40">
        <v>100</v>
      </c>
      <c r="AN114" s="40" t="s">
        <v>1855</v>
      </c>
      <c r="AO114" s="41" t="s">
        <v>875</v>
      </c>
      <c r="AP114" s="42">
        <v>0</v>
      </c>
    </row>
    <row r="115" spans="39:42">
      <c r="AM115" s="40">
        <v>101</v>
      </c>
      <c r="AN115" s="40" t="s">
        <v>1855</v>
      </c>
      <c r="AO115" s="41" t="s">
        <v>876</v>
      </c>
      <c r="AP115" s="42">
        <v>1.18E-4</v>
      </c>
    </row>
    <row r="116" spans="39:42">
      <c r="AM116" s="40">
        <v>102</v>
      </c>
      <c r="AN116" s="40" t="s">
        <v>1855</v>
      </c>
      <c r="AO116" s="41" t="s">
        <v>877</v>
      </c>
      <c r="AP116" s="42">
        <v>2.6899999999999998E-4</v>
      </c>
    </row>
    <row r="117" spans="39:42">
      <c r="AM117" s="40">
        <v>103</v>
      </c>
      <c r="AN117" s="40" t="s">
        <v>1855</v>
      </c>
      <c r="AO117" s="41" t="s">
        <v>878</v>
      </c>
      <c r="AP117" s="42">
        <v>3.8400000000000001E-4</v>
      </c>
    </row>
    <row r="118" spans="39:42">
      <c r="AM118" s="40">
        <v>104</v>
      </c>
      <c r="AN118" s="40" t="s">
        <v>1855</v>
      </c>
      <c r="AO118" s="41" t="s">
        <v>879</v>
      </c>
      <c r="AP118" s="42">
        <v>1.0059999999999999E-3</v>
      </c>
    </row>
    <row r="119" spans="39:42">
      <c r="AM119" s="40">
        <v>105</v>
      </c>
      <c r="AN119" s="40" t="s">
        <v>1856</v>
      </c>
      <c r="AO119" s="41" t="s">
        <v>880</v>
      </c>
      <c r="AP119" s="42">
        <v>0</v>
      </c>
    </row>
    <row r="120" spans="39:42">
      <c r="AM120" s="40">
        <v>106</v>
      </c>
      <c r="AN120" s="40" t="s">
        <v>1856</v>
      </c>
      <c r="AO120" s="41" t="s">
        <v>881</v>
      </c>
      <c r="AP120" s="42">
        <v>0</v>
      </c>
    </row>
    <row r="121" spans="39:42">
      <c r="AM121" s="40">
        <v>107</v>
      </c>
      <c r="AN121" s="40" t="s">
        <v>1856</v>
      </c>
      <c r="AO121" s="41" t="s">
        <v>882</v>
      </c>
      <c r="AP121" s="42">
        <v>0</v>
      </c>
    </row>
    <row r="122" spans="39:42">
      <c r="AM122" s="40">
        <v>108</v>
      </c>
      <c r="AN122" s="40" t="s">
        <v>1856</v>
      </c>
      <c r="AO122" s="41" t="s">
        <v>883</v>
      </c>
      <c r="AP122" s="42">
        <v>3.1399999999999999E-4</v>
      </c>
    </row>
    <row r="123" spans="39:42">
      <c r="AM123" s="40">
        <v>109</v>
      </c>
      <c r="AN123" s="40" t="s">
        <v>1856</v>
      </c>
      <c r="AO123" s="41" t="s">
        <v>884</v>
      </c>
      <c r="AP123" s="42">
        <v>2.5900000000000001E-4</v>
      </c>
    </row>
    <row r="124" spans="39:42">
      <c r="AM124" s="40">
        <v>110</v>
      </c>
      <c r="AN124" s="40" t="s">
        <v>1856</v>
      </c>
      <c r="AO124" s="41" t="s">
        <v>885</v>
      </c>
      <c r="AP124" s="42">
        <v>0</v>
      </c>
    </row>
    <row r="125" spans="39:42">
      <c r="AM125" s="40">
        <v>111</v>
      </c>
      <c r="AN125" s="40" t="s">
        <v>1856</v>
      </c>
      <c r="AO125" s="41" t="s">
        <v>886</v>
      </c>
      <c r="AP125" s="42">
        <v>0</v>
      </c>
    </row>
    <row r="126" spans="39:42">
      <c r="AM126" s="40">
        <v>112</v>
      </c>
      <c r="AN126" s="40" t="s">
        <v>1856</v>
      </c>
      <c r="AO126" s="41" t="s">
        <v>887</v>
      </c>
      <c r="AP126" s="42">
        <v>0</v>
      </c>
    </row>
    <row r="127" spans="39:42">
      <c r="AM127" s="40">
        <v>113</v>
      </c>
      <c r="AN127" s="40" t="s">
        <v>1856</v>
      </c>
      <c r="AO127" s="41" t="s">
        <v>888</v>
      </c>
      <c r="AP127" s="42">
        <v>0</v>
      </c>
    </row>
    <row r="128" spans="39:42">
      <c r="AM128" s="40">
        <v>114</v>
      </c>
      <c r="AN128" s="40" t="s">
        <v>1856</v>
      </c>
      <c r="AO128" s="41" t="s">
        <v>889</v>
      </c>
      <c r="AP128" s="42">
        <v>0</v>
      </c>
    </row>
    <row r="129" spans="39:42">
      <c r="AM129" s="40">
        <v>115</v>
      </c>
      <c r="AN129" s="40" t="s">
        <v>1856</v>
      </c>
      <c r="AO129" s="41" t="s">
        <v>890</v>
      </c>
      <c r="AP129" s="42">
        <v>5.1999999999999995E-4</v>
      </c>
    </row>
    <row r="130" spans="39:42">
      <c r="AM130" s="40">
        <v>116</v>
      </c>
      <c r="AN130" s="40" t="s">
        <v>1856</v>
      </c>
      <c r="AO130" s="41" t="s">
        <v>891</v>
      </c>
      <c r="AP130" s="42">
        <v>4.3300000000000001E-4</v>
      </c>
    </row>
    <row r="131" spans="39:42">
      <c r="AM131" s="40">
        <v>117</v>
      </c>
      <c r="AN131" s="40" t="s">
        <v>1857</v>
      </c>
      <c r="AO131" s="41" t="s">
        <v>543</v>
      </c>
      <c r="AP131" s="42">
        <v>3.4900000000000003E-4</v>
      </c>
    </row>
    <row r="132" spans="39:42">
      <c r="AM132" s="40">
        <v>118</v>
      </c>
      <c r="AN132" s="40" t="s">
        <v>1858</v>
      </c>
      <c r="AO132" s="41" t="s">
        <v>892</v>
      </c>
      <c r="AP132" s="42">
        <v>4.64E-4</v>
      </c>
    </row>
    <row r="133" spans="39:42">
      <c r="AM133" s="40">
        <v>119</v>
      </c>
      <c r="AN133" s="40" t="s">
        <v>1859</v>
      </c>
      <c r="AO133" s="41" t="s">
        <v>893</v>
      </c>
      <c r="AP133" s="42">
        <v>0</v>
      </c>
    </row>
    <row r="134" spans="39:42">
      <c r="AM134" s="40">
        <v>120</v>
      </c>
      <c r="AN134" s="40" t="s">
        <v>1859</v>
      </c>
      <c r="AO134" s="41" t="s">
        <v>894</v>
      </c>
      <c r="AP134" s="42">
        <v>3.9999999999999998E-6</v>
      </c>
    </row>
    <row r="135" spans="39:42">
      <c r="AM135" s="40">
        <v>121</v>
      </c>
      <c r="AN135" s="40" t="s">
        <v>1859</v>
      </c>
      <c r="AO135" s="41" t="s">
        <v>895</v>
      </c>
      <c r="AP135" s="42">
        <v>9.1000000000000003E-5</v>
      </c>
    </row>
    <row r="136" spans="39:42">
      <c r="AM136" s="40">
        <v>122</v>
      </c>
      <c r="AN136" s="40" t="s">
        <v>1859</v>
      </c>
      <c r="AO136" s="41" t="s">
        <v>896</v>
      </c>
      <c r="AP136" s="42">
        <v>1.12E-4</v>
      </c>
    </row>
    <row r="137" spans="39:42">
      <c r="AM137" s="40">
        <v>123</v>
      </c>
      <c r="AN137" s="40" t="s">
        <v>1859</v>
      </c>
      <c r="AO137" s="41" t="s">
        <v>897</v>
      </c>
      <c r="AP137" s="42">
        <v>9.2500000000000004E-4</v>
      </c>
    </row>
    <row r="138" spans="39:42">
      <c r="AM138" s="40">
        <v>124</v>
      </c>
      <c r="AN138" s="40" t="s">
        <v>1859</v>
      </c>
      <c r="AO138" s="41" t="s">
        <v>898</v>
      </c>
      <c r="AP138" s="42">
        <v>3.4900000000000003E-4</v>
      </c>
    </row>
    <row r="139" spans="39:42">
      <c r="AM139" s="40">
        <v>125</v>
      </c>
      <c r="AN139" s="40" t="s">
        <v>1860</v>
      </c>
      <c r="AO139" s="41" t="s">
        <v>899</v>
      </c>
      <c r="AP139" s="42">
        <v>0</v>
      </c>
    </row>
    <row r="140" spans="39:42">
      <c r="AM140" s="40">
        <v>126</v>
      </c>
      <c r="AN140" s="40" t="s">
        <v>1860</v>
      </c>
      <c r="AO140" s="41" t="s">
        <v>900</v>
      </c>
      <c r="AP140" s="42">
        <v>4.3600000000000003E-4</v>
      </c>
    </row>
    <row r="141" spans="39:42">
      <c r="AM141" s="40">
        <v>127</v>
      </c>
      <c r="AN141" s="40" t="s">
        <v>1860</v>
      </c>
      <c r="AO141" s="41" t="s">
        <v>901</v>
      </c>
      <c r="AP141" s="42">
        <v>2.8600000000000001E-4</v>
      </c>
    </row>
    <row r="142" spans="39:42">
      <c r="AM142" s="40">
        <v>128</v>
      </c>
      <c r="AN142" s="40" t="s">
        <v>1861</v>
      </c>
      <c r="AO142" s="41" t="s">
        <v>902</v>
      </c>
      <c r="AP142" s="42">
        <v>0</v>
      </c>
    </row>
    <row r="143" spans="39:42">
      <c r="AM143" s="40">
        <v>129</v>
      </c>
      <c r="AN143" s="40" t="s">
        <v>1861</v>
      </c>
      <c r="AO143" s="41" t="s">
        <v>903</v>
      </c>
      <c r="AP143" s="42">
        <v>5.6999999999999998E-4</v>
      </c>
    </row>
    <row r="144" spans="39:42">
      <c r="AM144" s="40">
        <v>130</v>
      </c>
      <c r="AN144" s="40" t="s">
        <v>1861</v>
      </c>
      <c r="AO144" s="41" t="s">
        <v>904</v>
      </c>
      <c r="AP144" s="42">
        <v>4.7699999999999999E-4</v>
      </c>
    </row>
    <row r="145" spans="39:43">
      <c r="AM145" s="40">
        <v>131</v>
      </c>
      <c r="AN145" s="40" t="s">
        <v>1862</v>
      </c>
      <c r="AO145" s="41" t="s">
        <v>544</v>
      </c>
      <c r="AP145" s="42">
        <v>4.95E-4</v>
      </c>
    </row>
    <row r="146" spans="39:43">
      <c r="AM146" s="40">
        <v>132</v>
      </c>
      <c r="AN146" s="40" t="s">
        <v>1863</v>
      </c>
      <c r="AO146" s="41" t="s">
        <v>905</v>
      </c>
      <c r="AP146" s="42">
        <v>5.5699999999999999E-4</v>
      </c>
    </row>
    <row r="147" spans="39:43">
      <c r="AM147" s="40">
        <v>133</v>
      </c>
      <c r="AN147" s="40" t="s">
        <v>1863</v>
      </c>
      <c r="AO147" s="41" t="s">
        <v>906</v>
      </c>
      <c r="AP147" s="42">
        <v>0</v>
      </c>
    </row>
    <row r="148" spans="39:43">
      <c r="AM148" s="40">
        <v>134</v>
      </c>
      <c r="AN148" s="40" t="s">
        <v>1863</v>
      </c>
      <c r="AO148" s="41" t="s">
        <v>907</v>
      </c>
      <c r="AP148" s="42">
        <v>5.4900000000000001E-4</v>
      </c>
    </row>
    <row r="149" spans="39:43">
      <c r="AM149" s="40">
        <v>135</v>
      </c>
      <c r="AN149" s="40" t="s">
        <v>1864</v>
      </c>
      <c r="AO149" s="41" t="s">
        <v>908</v>
      </c>
      <c r="AP149" s="42">
        <v>2.5300000000000002E-4</v>
      </c>
    </row>
    <row r="150" spans="39:43">
      <c r="AM150" s="40">
        <v>136</v>
      </c>
      <c r="AN150" s="40" t="s">
        <v>1864</v>
      </c>
      <c r="AO150" s="41" t="s">
        <v>909</v>
      </c>
      <c r="AP150" s="42">
        <v>4.2200000000000001E-4</v>
      </c>
      <c r="AQ150" s="1" t="s">
        <v>771</v>
      </c>
    </row>
    <row r="151" spans="39:43">
      <c r="AM151" s="40">
        <v>137</v>
      </c>
      <c r="AN151" s="40" t="s">
        <v>1864</v>
      </c>
      <c r="AO151" s="41" t="s">
        <v>910</v>
      </c>
      <c r="AP151" s="42">
        <v>4.2200000000000001E-4</v>
      </c>
      <c r="AQ151" s="1" t="s">
        <v>771</v>
      </c>
    </row>
    <row r="152" spans="39:43">
      <c r="AM152" s="40">
        <v>138</v>
      </c>
      <c r="AN152" s="40" t="s">
        <v>1865</v>
      </c>
      <c r="AO152" s="41" t="s">
        <v>911</v>
      </c>
      <c r="AP152" s="42">
        <v>0</v>
      </c>
    </row>
    <row r="153" spans="39:43">
      <c r="AM153" s="40">
        <v>139</v>
      </c>
      <c r="AN153" s="40" t="s">
        <v>1865</v>
      </c>
      <c r="AO153" s="41" t="s">
        <v>912</v>
      </c>
      <c r="AP153" s="42">
        <v>0</v>
      </c>
    </row>
    <row r="154" spans="39:43">
      <c r="AM154" s="40">
        <v>140</v>
      </c>
      <c r="AN154" s="40" t="s">
        <v>1865</v>
      </c>
      <c r="AO154" s="41" t="s">
        <v>913</v>
      </c>
      <c r="AP154" s="42">
        <v>0</v>
      </c>
    </row>
    <row r="155" spans="39:43">
      <c r="AM155" s="40">
        <v>141</v>
      </c>
      <c r="AN155" s="40" t="s">
        <v>1865</v>
      </c>
      <c r="AO155" s="41" t="s">
        <v>914</v>
      </c>
      <c r="AP155" s="42">
        <v>4.8200000000000001E-4</v>
      </c>
    </row>
    <row r="156" spans="39:43">
      <c r="AM156" s="40">
        <v>142</v>
      </c>
      <c r="AN156" s="40" t="s">
        <v>1865</v>
      </c>
      <c r="AO156" s="41" t="s">
        <v>915</v>
      </c>
      <c r="AP156" s="42">
        <v>4.4700000000000002E-4</v>
      </c>
    </row>
    <row r="157" spans="39:43">
      <c r="AM157" s="40">
        <v>143</v>
      </c>
      <c r="AN157" s="40" t="s">
        <v>1866</v>
      </c>
      <c r="AO157" s="41" t="s">
        <v>545</v>
      </c>
      <c r="AP157" s="42">
        <v>4.5800000000000002E-4</v>
      </c>
    </row>
    <row r="158" spans="39:43">
      <c r="AM158" s="40">
        <v>144</v>
      </c>
      <c r="AN158" s="40" t="s">
        <v>1867</v>
      </c>
      <c r="AO158" s="41" t="s">
        <v>916</v>
      </c>
      <c r="AP158" s="42">
        <v>0</v>
      </c>
    </row>
    <row r="159" spans="39:43">
      <c r="AM159" s="40">
        <v>145</v>
      </c>
      <c r="AN159" s="40" t="s">
        <v>1867</v>
      </c>
      <c r="AO159" s="41" t="s">
        <v>917</v>
      </c>
      <c r="AP159" s="42">
        <v>0</v>
      </c>
    </row>
    <row r="160" spans="39:43">
      <c r="AM160" s="40">
        <v>146</v>
      </c>
      <c r="AN160" s="40" t="s">
        <v>1867</v>
      </c>
      <c r="AO160" s="41" t="s">
        <v>918</v>
      </c>
      <c r="AP160" s="42">
        <v>3.48E-4</v>
      </c>
    </row>
    <row r="161" spans="39:42">
      <c r="AM161" s="40">
        <v>147</v>
      </c>
      <c r="AN161" s="40" t="s">
        <v>1867</v>
      </c>
      <c r="AO161" s="41" t="s">
        <v>919</v>
      </c>
      <c r="AP161" s="42">
        <v>3.4900000000000003E-4</v>
      </c>
    </row>
    <row r="162" spans="39:42">
      <c r="AM162" s="40">
        <v>148</v>
      </c>
      <c r="AN162" s="40" t="s">
        <v>1867</v>
      </c>
      <c r="AO162" s="41" t="s">
        <v>920</v>
      </c>
      <c r="AP162" s="42">
        <v>2.9500000000000001E-4</v>
      </c>
    </row>
    <row r="163" spans="39:42">
      <c r="AM163" s="40">
        <v>149</v>
      </c>
      <c r="AN163" s="40" t="s">
        <v>1867</v>
      </c>
      <c r="AO163" s="41" t="s">
        <v>921</v>
      </c>
      <c r="AP163" s="42">
        <v>0</v>
      </c>
    </row>
    <row r="164" spans="39:42">
      <c r="AM164" s="40">
        <v>150</v>
      </c>
      <c r="AN164" s="40" t="s">
        <v>1867</v>
      </c>
      <c r="AO164" s="41" t="s">
        <v>922</v>
      </c>
      <c r="AP164" s="42">
        <v>5.0100000000000003E-4</v>
      </c>
    </row>
    <row r="165" spans="39:42">
      <c r="AM165" s="40">
        <v>151</v>
      </c>
      <c r="AN165" s="40" t="s">
        <v>1867</v>
      </c>
      <c r="AO165" s="41" t="s">
        <v>923</v>
      </c>
      <c r="AP165" s="42">
        <v>4.6500000000000003E-4</v>
      </c>
    </row>
    <row r="166" spans="39:42">
      <c r="AM166" s="40">
        <v>152</v>
      </c>
      <c r="AN166" s="40" t="s">
        <v>1868</v>
      </c>
      <c r="AO166" s="41" t="s">
        <v>924</v>
      </c>
      <c r="AP166" s="42">
        <v>1E-4</v>
      </c>
    </row>
    <row r="167" spans="39:42">
      <c r="AM167" s="40">
        <v>153</v>
      </c>
      <c r="AN167" s="40" t="s">
        <v>1868</v>
      </c>
      <c r="AO167" s="41" t="s">
        <v>925</v>
      </c>
      <c r="AP167" s="42">
        <v>0</v>
      </c>
    </row>
    <row r="168" spans="39:42">
      <c r="AM168" s="40">
        <v>154</v>
      </c>
      <c r="AN168" s="40" t="s">
        <v>1868</v>
      </c>
      <c r="AO168" s="41" t="s">
        <v>926</v>
      </c>
      <c r="AP168" s="42">
        <v>2.13E-4</v>
      </c>
    </row>
    <row r="169" spans="39:42">
      <c r="AM169" s="40">
        <v>155</v>
      </c>
      <c r="AN169" s="40" t="s">
        <v>1868</v>
      </c>
      <c r="AO169" s="41" t="s">
        <v>927</v>
      </c>
      <c r="AP169" s="42">
        <v>2.1100000000000001E-4</v>
      </c>
    </row>
    <row r="170" spans="39:42">
      <c r="AM170" s="40">
        <v>156</v>
      </c>
      <c r="AN170" s="40" t="s">
        <v>1869</v>
      </c>
      <c r="AO170" s="41" t="s">
        <v>928</v>
      </c>
      <c r="AP170" s="42">
        <v>0</v>
      </c>
    </row>
    <row r="171" spans="39:42">
      <c r="AM171" s="40">
        <v>157</v>
      </c>
      <c r="AN171" s="40" t="s">
        <v>1869</v>
      </c>
      <c r="AO171" s="41" t="s">
        <v>929</v>
      </c>
      <c r="AP171" s="42">
        <v>0</v>
      </c>
    </row>
    <row r="172" spans="39:42">
      <c r="AM172" s="40">
        <v>158</v>
      </c>
      <c r="AN172" s="40" t="s">
        <v>1869</v>
      </c>
      <c r="AO172" s="41" t="s">
        <v>930</v>
      </c>
      <c r="AP172" s="42">
        <v>0</v>
      </c>
    </row>
    <row r="173" spans="39:42">
      <c r="AM173" s="40">
        <v>159</v>
      </c>
      <c r="AN173" s="40" t="s">
        <v>1869</v>
      </c>
      <c r="AO173" s="41" t="s">
        <v>931</v>
      </c>
      <c r="AP173" s="42">
        <v>0</v>
      </c>
    </row>
    <row r="174" spans="39:42">
      <c r="AM174" s="40">
        <v>160</v>
      </c>
      <c r="AN174" s="40" t="s">
        <v>1869</v>
      </c>
      <c r="AO174" s="41" t="s">
        <v>932</v>
      </c>
      <c r="AP174" s="42">
        <v>0</v>
      </c>
    </row>
    <row r="175" spans="39:42">
      <c r="AM175" s="40">
        <v>161</v>
      </c>
      <c r="AN175" s="40" t="s">
        <v>1869</v>
      </c>
      <c r="AO175" s="41" t="s">
        <v>933</v>
      </c>
      <c r="AP175" s="42">
        <v>5.0799999999999999E-4</v>
      </c>
    </row>
    <row r="176" spans="39:42">
      <c r="AM176" s="40">
        <v>162</v>
      </c>
      <c r="AN176" s="40" t="s">
        <v>1869</v>
      </c>
      <c r="AO176" s="41" t="s">
        <v>934</v>
      </c>
      <c r="AP176" s="42">
        <v>4.8200000000000001E-4</v>
      </c>
    </row>
    <row r="177" spans="39:43">
      <c r="AM177" s="40">
        <v>163</v>
      </c>
      <c r="AN177" s="40" t="s">
        <v>1870</v>
      </c>
      <c r="AO177" s="41" t="s">
        <v>546</v>
      </c>
      <c r="AP177" s="42">
        <v>3.9800000000000002E-4</v>
      </c>
    </row>
    <row r="178" spans="39:43">
      <c r="AM178" s="40">
        <v>164</v>
      </c>
      <c r="AN178" s="40" t="s">
        <v>1871</v>
      </c>
      <c r="AO178" s="41" t="s">
        <v>935</v>
      </c>
      <c r="AP178" s="42">
        <v>0</v>
      </c>
    </row>
    <row r="179" spans="39:43">
      <c r="AM179" s="40">
        <v>165</v>
      </c>
      <c r="AN179" s="40" t="s">
        <v>1871</v>
      </c>
      <c r="AO179" s="41" t="s">
        <v>936</v>
      </c>
      <c r="AP179" s="42">
        <v>0</v>
      </c>
    </row>
    <row r="180" spans="39:43">
      <c r="AM180" s="40">
        <v>166</v>
      </c>
      <c r="AN180" s="40" t="s">
        <v>1871</v>
      </c>
      <c r="AO180" s="41" t="s">
        <v>937</v>
      </c>
      <c r="AP180" s="42">
        <v>4.2400000000000001E-4</v>
      </c>
    </row>
    <row r="181" spans="39:43">
      <c r="AM181" s="40">
        <v>167</v>
      </c>
      <c r="AN181" s="40" t="s">
        <v>1871</v>
      </c>
      <c r="AO181" s="41" t="s">
        <v>938</v>
      </c>
      <c r="AP181" s="42">
        <v>1.2589999999999999E-3</v>
      </c>
    </row>
    <row r="182" spans="39:43">
      <c r="AM182" s="40">
        <v>168</v>
      </c>
      <c r="AN182" s="40" t="s">
        <v>1871</v>
      </c>
      <c r="AO182" s="41" t="s">
        <v>939</v>
      </c>
      <c r="AP182" s="42">
        <v>8.2200000000000003E-4</v>
      </c>
    </row>
    <row r="183" spans="39:43">
      <c r="AM183" s="40">
        <v>169</v>
      </c>
      <c r="AN183" s="40" t="s">
        <v>1872</v>
      </c>
      <c r="AO183" s="41" t="s">
        <v>940</v>
      </c>
      <c r="AP183" s="42">
        <v>3.9899999999999999E-4</v>
      </c>
    </row>
    <row r="184" spans="39:43">
      <c r="AM184" s="40">
        <v>170</v>
      </c>
      <c r="AN184" s="40" t="s">
        <v>1872</v>
      </c>
      <c r="AO184" s="41" t="s">
        <v>941</v>
      </c>
      <c r="AP184" s="42">
        <v>2.99E-4</v>
      </c>
    </row>
    <row r="185" spans="39:43">
      <c r="AM185" s="40">
        <v>171</v>
      </c>
      <c r="AN185" s="40" t="s">
        <v>1872</v>
      </c>
      <c r="AO185" s="41" t="s">
        <v>942</v>
      </c>
      <c r="AP185" s="42">
        <v>1.9900000000000001E-4</v>
      </c>
    </row>
    <row r="186" spans="39:43">
      <c r="AM186" s="40">
        <v>172</v>
      </c>
      <c r="AN186" s="40" t="s">
        <v>1872</v>
      </c>
      <c r="AO186" s="41" t="s">
        <v>943</v>
      </c>
      <c r="AP186" s="42">
        <v>0</v>
      </c>
    </row>
    <row r="187" spans="39:43">
      <c r="AM187" s="40">
        <v>173</v>
      </c>
      <c r="AN187" s="40" t="s">
        <v>1872</v>
      </c>
      <c r="AO187" s="41" t="s">
        <v>944</v>
      </c>
      <c r="AP187" s="42">
        <v>4.4999999999999999E-4</v>
      </c>
    </row>
    <row r="188" spans="39:43">
      <c r="AM188" s="40">
        <v>174</v>
      </c>
      <c r="AN188" s="40" t="s">
        <v>1872</v>
      </c>
      <c r="AO188" s="41" t="s">
        <v>945</v>
      </c>
      <c r="AP188" s="42">
        <v>3.1500000000000001E-4</v>
      </c>
    </row>
    <row r="189" spans="39:43">
      <c r="AM189" s="40">
        <v>175</v>
      </c>
      <c r="AN189" s="40" t="s">
        <v>1872</v>
      </c>
      <c r="AO189" s="41" t="s">
        <v>946</v>
      </c>
      <c r="AP189" s="42">
        <v>2.3499999999999999E-4</v>
      </c>
    </row>
    <row r="190" spans="39:43">
      <c r="AM190" s="40">
        <v>176</v>
      </c>
      <c r="AN190" s="40" t="s">
        <v>1872</v>
      </c>
      <c r="AO190" s="41" t="s">
        <v>947</v>
      </c>
      <c r="AP190" s="42">
        <v>4.2200000000000001E-4</v>
      </c>
      <c r="AQ190" s="1" t="s">
        <v>1793</v>
      </c>
    </row>
    <row r="191" spans="39:43">
      <c r="AM191" s="40">
        <v>177</v>
      </c>
      <c r="AN191" s="40" t="s">
        <v>1872</v>
      </c>
      <c r="AO191" s="41" t="s">
        <v>948</v>
      </c>
      <c r="AP191" s="42">
        <v>1.096E-3</v>
      </c>
    </row>
    <row r="192" spans="39:43">
      <c r="AM192" s="40">
        <v>178</v>
      </c>
      <c r="AN192" s="40" t="s">
        <v>1873</v>
      </c>
      <c r="AO192" s="41" t="s">
        <v>547</v>
      </c>
      <c r="AP192" s="42">
        <v>3.3799999999999998E-4</v>
      </c>
    </row>
    <row r="193" spans="39:42">
      <c r="AM193" s="40">
        <v>179</v>
      </c>
      <c r="AN193" s="40" t="s">
        <v>1874</v>
      </c>
      <c r="AO193" s="41" t="s">
        <v>949</v>
      </c>
      <c r="AP193" s="42">
        <v>0</v>
      </c>
    </row>
    <row r="194" spans="39:42">
      <c r="AM194" s="40">
        <v>180</v>
      </c>
      <c r="AN194" s="40" t="s">
        <v>1874</v>
      </c>
      <c r="AO194" s="41" t="s">
        <v>950</v>
      </c>
      <c r="AP194" s="42">
        <v>4.0499999999999998E-4</v>
      </c>
    </row>
    <row r="195" spans="39:42">
      <c r="AM195" s="40">
        <v>181</v>
      </c>
      <c r="AN195" s="40" t="s">
        <v>1874</v>
      </c>
      <c r="AO195" s="41" t="s">
        <v>951</v>
      </c>
      <c r="AP195" s="42">
        <v>3.8000000000000002E-5</v>
      </c>
    </row>
    <row r="196" spans="39:42">
      <c r="AM196" s="40">
        <v>182</v>
      </c>
      <c r="AN196" s="40" t="s">
        <v>1875</v>
      </c>
      <c r="AO196" s="41" t="s">
        <v>952</v>
      </c>
      <c r="AP196" s="42">
        <v>4.2400000000000001E-4</v>
      </c>
    </row>
    <row r="197" spans="39:42">
      <c r="AM197" s="40">
        <v>183</v>
      </c>
      <c r="AN197" s="40" t="s">
        <v>1875</v>
      </c>
      <c r="AO197" s="41" t="s">
        <v>953</v>
      </c>
      <c r="AP197" s="42">
        <v>0</v>
      </c>
    </row>
    <row r="198" spans="39:42">
      <c r="AM198" s="40">
        <v>184</v>
      </c>
      <c r="AN198" s="40" t="s">
        <v>1875</v>
      </c>
      <c r="AO198" s="41" t="s">
        <v>954</v>
      </c>
      <c r="AP198" s="42">
        <v>3.0899999999999998E-4</v>
      </c>
    </row>
    <row r="199" spans="39:42">
      <c r="AM199" s="40">
        <v>185</v>
      </c>
      <c r="AN199" s="40" t="s">
        <v>1875</v>
      </c>
      <c r="AO199" s="41" t="s">
        <v>955</v>
      </c>
      <c r="AP199" s="42">
        <v>0</v>
      </c>
    </row>
    <row r="200" spans="39:42">
      <c r="AM200" s="40">
        <v>186</v>
      </c>
      <c r="AN200" s="40" t="s">
        <v>1875</v>
      </c>
      <c r="AO200" s="41" t="s">
        <v>956</v>
      </c>
      <c r="AP200" s="42">
        <v>5.9599999999999996E-4</v>
      </c>
    </row>
    <row r="201" spans="39:42">
      <c r="AM201" s="40">
        <v>187</v>
      </c>
      <c r="AN201" s="40" t="s">
        <v>1875</v>
      </c>
      <c r="AO201" s="41" t="s">
        <v>957</v>
      </c>
      <c r="AP201" s="42">
        <v>5.3799999999999996E-4</v>
      </c>
    </row>
    <row r="202" spans="39:42">
      <c r="AM202" s="40">
        <v>188</v>
      </c>
      <c r="AN202" s="40" t="s">
        <v>1876</v>
      </c>
      <c r="AO202" s="41" t="s">
        <v>958</v>
      </c>
      <c r="AP202" s="42">
        <v>0</v>
      </c>
    </row>
    <row r="203" spans="39:42">
      <c r="AM203" s="40">
        <v>189</v>
      </c>
      <c r="AN203" s="40" t="s">
        <v>1876</v>
      </c>
      <c r="AO203" s="41" t="s">
        <v>959</v>
      </c>
      <c r="AP203" s="42">
        <v>0</v>
      </c>
    </row>
    <row r="204" spans="39:42">
      <c r="AM204" s="40">
        <v>190</v>
      </c>
      <c r="AN204" s="40" t="s">
        <v>1876</v>
      </c>
      <c r="AO204" s="41" t="s">
        <v>960</v>
      </c>
      <c r="AP204" s="42">
        <v>2.99E-4</v>
      </c>
    </row>
    <row r="205" spans="39:42">
      <c r="AM205" s="40">
        <v>191</v>
      </c>
      <c r="AN205" s="40" t="s">
        <v>1876</v>
      </c>
      <c r="AO205" s="41" t="s">
        <v>961</v>
      </c>
      <c r="AP205" s="42">
        <v>2.72E-4</v>
      </c>
    </row>
    <row r="206" spans="39:42">
      <c r="AM206" s="40">
        <v>192</v>
      </c>
      <c r="AN206" s="40" t="s">
        <v>1876</v>
      </c>
      <c r="AO206" s="41" t="s">
        <v>962</v>
      </c>
      <c r="AP206" s="42">
        <v>4.84E-4</v>
      </c>
    </row>
    <row r="207" spans="39:42">
      <c r="AM207" s="40">
        <v>193</v>
      </c>
      <c r="AN207" s="40" t="s">
        <v>1876</v>
      </c>
      <c r="AO207" s="41" t="s">
        <v>963</v>
      </c>
      <c r="AP207" s="42">
        <v>4.7800000000000002E-4</v>
      </c>
    </row>
    <row r="208" spans="39:42">
      <c r="AM208" s="40">
        <v>194</v>
      </c>
      <c r="AN208" s="40" t="s">
        <v>1877</v>
      </c>
      <c r="AO208" s="41" t="s">
        <v>964</v>
      </c>
      <c r="AP208" s="42">
        <v>0</v>
      </c>
    </row>
    <row r="209" spans="39:42">
      <c r="AM209" s="40">
        <v>195</v>
      </c>
      <c r="AN209" s="40" t="s">
        <v>1877</v>
      </c>
      <c r="AO209" s="41" t="s">
        <v>965</v>
      </c>
      <c r="AP209" s="42">
        <v>7.5500000000000003E-4</v>
      </c>
    </row>
    <row r="210" spans="39:42">
      <c r="AM210" s="40">
        <v>196</v>
      </c>
      <c r="AN210" s="40" t="s">
        <v>1877</v>
      </c>
      <c r="AO210" s="41" t="s">
        <v>966</v>
      </c>
      <c r="AP210" s="42">
        <v>1.74E-4</v>
      </c>
    </row>
    <row r="211" spans="39:42">
      <c r="AM211" s="40">
        <v>197</v>
      </c>
      <c r="AN211" s="40" t="s">
        <v>1878</v>
      </c>
      <c r="AO211" s="41" t="s">
        <v>967</v>
      </c>
      <c r="AP211" s="42">
        <v>0</v>
      </c>
    </row>
    <row r="212" spans="39:42">
      <c r="AM212" s="40">
        <v>198</v>
      </c>
      <c r="AN212" s="40" t="s">
        <v>1878</v>
      </c>
      <c r="AO212" s="41" t="s">
        <v>968</v>
      </c>
      <c r="AP212" s="42">
        <v>5.6499999999999996E-4</v>
      </c>
    </row>
    <row r="213" spans="39:42">
      <c r="AM213" s="40">
        <v>199</v>
      </c>
      <c r="AN213" s="40" t="s">
        <v>1878</v>
      </c>
      <c r="AO213" s="41" t="s">
        <v>969</v>
      </c>
      <c r="AP213" s="42">
        <v>4.6799999999999999E-4</v>
      </c>
    </row>
    <row r="214" spans="39:42">
      <c r="AM214" s="40">
        <v>200</v>
      </c>
      <c r="AN214" s="40" t="s">
        <v>1879</v>
      </c>
      <c r="AO214" s="41" t="s">
        <v>970</v>
      </c>
      <c r="AP214" s="42">
        <v>0</v>
      </c>
    </row>
    <row r="215" spans="39:42">
      <c r="AM215" s="40">
        <v>201</v>
      </c>
      <c r="AN215" s="40" t="s">
        <v>1879</v>
      </c>
      <c r="AO215" s="41" t="s">
        <v>971</v>
      </c>
      <c r="AP215" s="42">
        <v>5.2400000000000005E-4</v>
      </c>
    </row>
    <row r="216" spans="39:42">
      <c r="AM216" s="40">
        <v>202</v>
      </c>
      <c r="AN216" s="40" t="s">
        <v>1879</v>
      </c>
      <c r="AO216" s="41" t="s">
        <v>972</v>
      </c>
      <c r="AP216" s="42">
        <v>4.2000000000000002E-4</v>
      </c>
    </row>
    <row r="217" spans="39:42">
      <c r="AM217" s="40">
        <v>203</v>
      </c>
      <c r="AN217" s="40" t="s">
        <v>1880</v>
      </c>
      <c r="AO217" s="41" t="s">
        <v>973</v>
      </c>
      <c r="AP217" s="42">
        <v>0</v>
      </c>
    </row>
    <row r="218" spans="39:42">
      <c r="AM218" s="40">
        <v>204</v>
      </c>
      <c r="AN218" s="40" t="s">
        <v>1880</v>
      </c>
      <c r="AO218" s="41" t="s">
        <v>974</v>
      </c>
      <c r="AP218" s="42">
        <v>0</v>
      </c>
    </row>
    <row r="219" spans="39:42">
      <c r="AM219" s="40">
        <v>205</v>
      </c>
      <c r="AN219" s="40" t="s">
        <v>1880</v>
      </c>
      <c r="AO219" s="41" t="s">
        <v>975</v>
      </c>
      <c r="AP219" s="42">
        <v>3.0699999999999998E-4</v>
      </c>
    </row>
    <row r="220" spans="39:42">
      <c r="AM220" s="40">
        <v>206</v>
      </c>
      <c r="AN220" s="40" t="s">
        <v>1880</v>
      </c>
      <c r="AO220" s="41" t="s">
        <v>976</v>
      </c>
      <c r="AP220" s="42">
        <v>0</v>
      </c>
    </row>
    <row r="221" spans="39:42">
      <c r="AM221" s="40">
        <v>207</v>
      </c>
      <c r="AN221" s="40" t="s">
        <v>1880</v>
      </c>
      <c r="AO221" s="41" t="s">
        <v>977</v>
      </c>
      <c r="AP221" s="42">
        <v>3.6999999999999999E-4</v>
      </c>
    </row>
    <row r="222" spans="39:42">
      <c r="AM222" s="40">
        <v>208</v>
      </c>
      <c r="AN222" s="40" t="s">
        <v>1880</v>
      </c>
      <c r="AO222" s="41" t="s">
        <v>978</v>
      </c>
      <c r="AP222" s="42">
        <v>5.3499999999999999E-4</v>
      </c>
    </row>
    <row r="223" spans="39:42">
      <c r="AM223" s="40">
        <v>209</v>
      </c>
      <c r="AN223" s="40" t="s">
        <v>1880</v>
      </c>
      <c r="AO223" s="41" t="s">
        <v>979</v>
      </c>
      <c r="AP223" s="42">
        <v>4.7699999999999999E-4</v>
      </c>
    </row>
    <row r="224" spans="39:42">
      <c r="AM224" s="40">
        <v>210</v>
      </c>
      <c r="AN224" s="40" t="s">
        <v>1881</v>
      </c>
      <c r="AO224" s="41" t="s">
        <v>980</v>
      </c>
      <c r="AP224" s="42">
        <v>0</v>
      </c>
    </row>
    <row r="225" spans="39:42">
      <c r="AM225" s="40">
        <v>211</v>
      </c>
      <c r="AN225" s="40" t="s">
        <v>1881</v>
      </c>
      <c r="AO225" s="41" t="s">
        <v>981</v>
      </c>
      <c r="AP225" s="42">
        <v>5.5000000000000003E-4</v>
      </c>
    </row>
    <row r="226" spans="39:42">
      <c r="AM226" s="40">
        <v>212</v>
      </c>
      <c r="AN226" s="40" t="s">
        <v>1881</v>
      </c>
      <c r="AO226" s="41" t="s">
        <v>982</v>
      </c>
      <c r="AP226" s="42">
        <v>5.2700000000000002E-4</v>
      </c>
    </row>
    <row r="227" spans="39:42">
      <c r="AM227" s="40">
        <v>213</v>
      </c>
      <c r="AN227" s="40" t="s">
        <v>1882</v>
      </c>
      <c r="AO227" s="41" t="s">
        <v>983</v>
      </c>
      <c r="AP227" s="42">
        <v>0</v>
      </c>
    </row>
    <row r="228" spans="39:42">
      <c r="AM228" s="40">
        <v>214</v>
      </c>
      <c r="AN228" s="40" t="s">
        <v>1882</v>
      </c>
      <c r="AO228" s="41" t="s">
        <v>984</v>
      </c>
      <c r="AP228" s="42">
        <v>0</v>
      </c>
    </row>
    <row r="229" spans="39:42">
      <c r="AM229" s="40">
        <v>215</v>
      </c>
      <c r="AN229" s="40" t="s">
        <v>1882</v>
      </c>
      <c r="AO229" s="41" t="s">
        <v>985</v>
      </c>
      <c r="AP229" s="42">
        <v>0</v>
      </c>
    </row>
    <row r="230" spans="39:42">
      <c r="AM230" s="40">
        <v>216</v>
      </c>
      <c r="AN230" s="40" t="s">
        <v>1882</v>
      </c>
      <c r="AO230" s="41" t="s">
        <v>986</v>
      </c>
      <c r="AP230" s="42">
        <v>0</v>
      </c>
    </row>
    <row r="231" spans="39:42">
      <c r="AM231" s="40">
        <v>217</v>
      </c>
      <c r="AN231" s="40" t="s">
        <v>1882</v>
      </c>
      <c r="AO231" s="41" t="s">
        <v>987</v>
      </c>
      <c r="AP231" s="42">
        <v>0</v>
      </c>
    </row>
    <row r="232" spans="39:42">
      <c r="AM232" s="40">
        <v>218</v>
      </c>
      <c r="AN232" s="40" t="s">
        <v>1882</v>
      </c>
      <c r="AO232" s="41" t="s">
        <v>988</v>
      </c>
      <c r="AP232" s="42">
        <v>3.68E-4</v>
      </c>
    </row>
    <row r="233" spans="39:42">
      <c r="AM233" s="40">
        <v>219</v>
      </c>
      <c r="AN233" s="40" t="s">
        <v>1882</v>
      </c>
      <c r="AO233" s="41" t="s">
        <v>989</v>
      </c>
      <c r="AP233" s="42">
        <v>3.5399999999999999E-4</v>
      </c>
    </row>
    <row r="234" spans="39:42">
      <c r="AM234" s="40">
        <v>220</v>
      </c>
      <c r="AN234" s="40" t="s">
        <v>1883</v>
      </c>
      <c r="AO234" s="41" t="s">
        <v>990</v>
      </c>
      <c r="AP234" s="42">
        <v>0</v>
      </c>
    </row>
    <row r="235" spans="39:42">
      <c r="AM235" s="40">
        <v>221</v>
      </c>
      <c r="AN235" s="40" t="s">
        <v>1883</v>
      </c>
      <c r="AO235" s="41" t="s">
        <v>991</v>
      </c>
      <c r="AP235" s="42">
        <v>0</v>
      </c>
    </row>
    <row r="236" spans="39:42">
      <c r="AM236" s="40">
        <v>222</v>
      </c>
      <c r="AN236" s="40" t="s">
        <v>1883</v>
      </c>
      <c r="AO236" s="41" t="s">
        <v>992</v>
      </c>
      <c r="AP236" s="42">
        <v>4.28E-4</v>
      </c>
    </row>
    <row r="237" spans="39:42">
      <c r="AM237" s="40">
        <v>223</v>
      </c>
      <c r="AN237" s="40" t="s">
        <v>1883</v>
      </c>
      <c r="AO237" s="41" t="s">
        <v>993</v>
      </c>
      <c r="AP237" s="42">
        <v>4.1100000000000002E-4</v>
      </c>
    </row>
    <row r="238" spans="39:42">
      <c r="AM238" s="40">
        <v>224</v>
      </c>
      <c r="AN238" s="40" t="s">
        <v>1884</v>
      </c>
      <c r="AO238" s="41" t="s">
        <v>994</v>
      </c>
      <c r="AP238" s="42">
        <v>0</v>
      </c>
    </row>
    <row r="239" spans="39:42">
      <c r="AM239" s="40">
        <v>225</v>
      </c>
      <c r="AN239" s="40" t="s">
        <v>1884</v>
      </c>
      <c r="AO239" s="41" t="s">
        <v>995</v>
      </c>
      <c r="AP239" s="42">
        <v>4.2000000000000002E-4</v>
      </c>
    </row>
    <row r="240" spans="39:42">
      <c r="AM240" s="40">
        <v>226</v>
      </c>
      <c r="AN240" s="40" t="s">
        <v>1884</v>
      </c>
      <c r="AO240" s="41" t="s">
        <v>996</v>
      </c>
      <c r="AP240" s="42">
        <v>4.1800000000000002E-4</v>
      </c>
    </row>
    <row r="241" spans="39:42">
      <c r="AM241" s="40">
        <v>227</v>
      </c>
      <c r="AN241" s="40" t="s">
        <v>1885</v>
      </c>
      <c r="AO241" s="41" t="s">
        <v>997</v>
      </c>
      <c r="AP241" s="42">
        <v>0</v>
      </c>
    </row>
    <row r="242" spans="39:42">
      <c r="AM242" s="40">
        <v>228</v>
      </c>
      <c r="AN242" s="40" t="s">
        <v>1885</v>
      </c>
      <c r="AO242" s="41" t="s">
        <v>998</v>
      </c>
      <c r="AP242" s="42">
        <v>0</v>
      </c>
    </row>
    <row r="243" spans="39:42">
      <c r="AM243" s="40">
        <v>229</v>
      </c>
      <c r="AN243" s="40" t="s">
        <v>1885</v>
      </c>
      <c r="AO243" s="41" t="s">
        <v>999</v>
      </c>
      <c r="AP243" s="42">
        <v>0</v>
      </c>
    </row>
    <row r="244" spans="39:42">
      <c r="AM244" s="40">
        <v>230</v>
      </c>
      <c r="AN244" s="40" t="s">
        <v>1885</v>
      </c>
      <c r="AO244" s="41" t="s">
        <v>1000</v>
      </c>
      <c r="AP244" s="42">
        <v>0</v>
      </c>
    </row>
    <row r="245" spans="39:42">
      <c r="AM245" s="40">
        <v>231</v>
      </c>
      <c r="AN245" s="40" t="s">
        <v>1885</v>
      </c>
      <c r="AO245" s="41" t="s">
        <v>1001</v>
      </c>
      <c r="AP245" s="42">
        <v>6.3900000000000003E-4</v>
      </c>
    </row>
    <row r="246" spans="39:42">
      <c r="AM246" s="40">
        <v>232</v>
      </c>
      <c r="AN246" s="40" t="s">
        <v>1885</v>
      </c>
      <c r="AO246" s="41" t="s">
        <v>1002</v>
      </c>
      <c r="AP246" s="42">
        <v>5.2300000000000003E-4</v>
      </c>
    </row>
    <row r="247" spans="39:42">
      <c r="AM247" s="40">
        <v>233</v>
      </c>
      <c r="AN247" s="40" t="s">
        <v>1886</v>
      </c>
      <c r="AO247" s="41" t="s">
        <v>548</v>
      </c>
      <c r="AP247" s="42">
        <v>3.9800000000000002E-4</v>
      </c>
    </row>
    <row r="248" spans="39:42">
      <c r="AM248" s="40">
        <v>234</v>
      </c>
      <c r="AN248" s="40" t="s">
        <v>1887</v>
      </c>
      <c r="AO248" s="41" t="s">
        <v>1003</v>
      </c>
      <c r="AP248" s="42">
        <v>0</v>
      </c>
    </row>
    <row r="249" spans="39:42">
      <c r="AM249" s="40">
        <v>235</v>
      </c>
      <c r="AN249" s="40" t="s">
        <v>1887</v>
      </c>
      <c r="AO249" s="41" t="s">
        <v>1004</v>
      </c>
      <c r="AP249" s="42">
        <v>0</v>
      </c>
    </row>
    <row r="250" spans="39:42">
      <c r="AM250" s="40">
        <v>236</v>
      </c>
      <c r="AN250" s="40" t="s">
        <v>1887</v>
      </c>
      <c r="AO250" s="41" t="s">
        <v>1005</v>
      </c>
      <c r="AP250" s="42">
        <v>0</v>
      </c>
    </row>
    <row r="251" spans="39:42">
      <c r="AM251" s="40">
        <v>237</v>
      </c>
      <c r="AN251" s="40" t="s">
        <v>1887</v>
      </c>
      <c r="AO251" s="41" t="s">
        <v>1006</v>
      </c>
      <c r="AP251" s="42">
        <v>0</v>
      </c>
    </row>
    <row r="252" spans="39:42">
      <c r="AM252" s="40">
        <v>238</v>
      </c>
      <c r="AN252" s="40" t="s">
        <v>1887</v>
      </c>
      <c r="AO252" s="41" t="s">
        <v>1007</v>
      </c>
      <c r="AP252" s="42">
        <v>0</v>
      </c>
    </row>
    <row r="253" spans="39:42">
      <c r="AM253" s="40">
        <v>239</v>
      </c>
      <c r="AN253" s="40" t="s">
        <v>1887</v>
      </c>
      <c r="AO253" s="41" t="s">
        <v>1008</v>
      </c>
      <c r="AP253" s="42">
        <v>0</v>
      </c>
    </row>
    <row r="254" spans="39:42">
      <c r="AM254" s="40">
        <v>240</v>
      </c>
      <c r="AN254" s="40" t="s">
        <v>1887</v>
      </c>
      <c r="AO254" s="41" t="s">
        <v>1009</v>
      </c>
      <c r="AP254" s="42">
        <v>6.1899999999999998E-4</v>
      </c>
    </row>
    <row r="255" spans="39:42">
      <c r="AM255" s="40">
        <v>241</v>
      </c>
      <c r="AN255" s="40" t="s">
        <v>1887</v>
      </c>
      <c r="AO255" s="41" t="s">
        <v>1010</v>
      </c>
      <c r="AP255" s="42">
        <v>1.3300000000000001E-4</v>
      </c>
    </row>
    <row r="256" spans="39:42">
      <c r="AM256" s="40">
        <v>242</v>
      </c>
      <c r="AN256" s="40" t="s">
        <v>1888</v>
      </c>
      <c r="AO256" s="41" t="s">
        <v>1011</v>
      </c>
      <c r="AP256" s="42">
        <v>0</v>
      </c>
    </row>
    <row r="257" spans="39:43">
      <c r="AM257" s="40">
        <v>243</v>
      </c>
      <c r="AN257" s="40" t="s">
        <v>1888</v>
      </c>
      <c r="AO257" s="41" t="s">
        <v>1012</v>
      </c>
      <c r="AP257" s="42">
        <v>1.2999999999999999E-4</v>
      </c>
    </row>
    <row r="258" spans="39:43">
      <c r="AM258" s="40">
        <v>244</v>
      </c>
      <c r="AN258" s="40" t="s">
        <v>1888</v>
      </c>
      <c r="AO258" s="41" t="s">
        <v>1013</v>
      </c>
      <c r="AP258" s="42">
        <v>2.3699999999999999E-4</v>
      </c>
    </row>
    <row r="259" spans="39:43">
      <c r="AM259" s="40">
        <v>245</v>
      </c>
      <c r="AN259" s="40" t="s">
        <v>1888</v>
      </c>
      <c r="AO259" s="41" t="s">
        <v>1014</v>
      </c>
      <c r="AP259" s="42">
        <v>2.5900000000000001E-4</v>
      </c>
    </row>
    <row r="260" spans="39:43">
      <c r="AM260" s="40">
        <v>246</v>
      </c>
      <c r="AN260" s="40" t="s">
        <v>1888</v>
      </c>
      <c r="AO260" s="41" t="s">
        <v>1015</v>
      </c>
      <c r="AP260" s="42">
        <v>3.01E-4</v>
      </c>
    </row>
    <row r="261" spans="39:43">
      <c r="AM261" s="40">
        <v>247</v>
      </c>
      <c r="AN261" s="40" t="s">
        <v>1888</v>
      </c>
      <c r="AO261" s="41" t="s">
        <v>1016</v>
      </c>
      <c r="AP261" s="42">
        <v>3.2600000000000001E-4</v>
      </c>
    </row>
    <row r="262" spans="39:43">
      <c r="AM262" s="40">
        <v>248</v>
      </c>
      <c r="AN262" s="40" t="s">
        <v>1888</v>
      </c>
      <c r="AO262" s="41" t="s">
        <v>1017</v>
      </c>
      <c r="AP262" s="42">
        <v>4.2200000000000001E-4</v>
      </c>
    </row>
    <row r="263" spans="39:43">
      <c r="AM263" s="40">
        <v>249</v>
      </c>
      <c r="AN263" s="40" t="s">
        <v>1888</v>
      </c>
      <c r="AO263" s="41" t="s">
        <v>1018</v>
      </c>
      <c r="AP263" s="42">
        <v>2.14E-4</v>
      </c>
    </row>
    <row r="264" spans="39:43">
      <c r="AM264" s="40">
        <v>250</v>
      </c>
      <c r="AN264" s="40" t="s">
        <v>1889</v>
      </c>
      <c r="AO264" s="41" t="s">
        <v>1019</v>
      </c>
      <c r="AP264" s="42">
        <v>0</v>
      </c>
    </row>
    <row r="265" spans="39:43">
      <c r="AM265" s="40">
        <v>251</v>
      </c>
      <c r="AN265" s="40" t="s">
        <v>1889</v>
      </c>
      <c r="AO265" s="41" t="s">
        <v>1020</v>
      </c>
      <c r="AP265" s="42">
        <v>0</v>
      </c>
    </row>
    <row r="266" spans="39:43">
      <c r="AM266" s="40">
        <v>252</v>
      </c>
      <c r="AN266" s="40" t="s">
        <v>1889</v>
      </c>
      <c r="AO266" s="41" t="s">
        <v>1021</v>
      </c>
      <c r="AP266" s="42">
        <v>4.2200000000000001E-4</v>
      </c>
      <c r="AQ266" s="1" t="s">
        <v>1793</v>
      </c>
    </row>
    <row r="267" spans="39:43">
      <c r="AM267" s="40">
        <v>253</v>
      </c>
      <c r="AN267" s="40" t="s">
        <v>1889</v>
      </c>
      <c r="AO267" s="41" t="s">
        <v>1022</v>
      </c>
      <c r="AP267" s="42">
        <v>4.2200000000000001E-4</v>
      </c>
      <c r="AQ267" s="1" t="s">
        <v>1793</v>
      </c>
    </row>
    <row r="268" spans="39:43">
      <c r="AM268" s="40">
        <v>254</v>
      </c>
      <c r="AN268" s="40" t="s">
        <v>1890</v>
      </c>
      <c r="AO268" s="41" t="s">
        <v>1023</v>
      </c>
      <c r="AP268" s="42">
        <v>0</v>
      </c>
    </row>
    <row r="269" spans="39:43">
      <c r="AM269" s="40">
        <v>255</v>
      </c>
      <c r="AN269" s="40" t="s">
        <v>1890</v>
      </c>
      <c r="AO269" s="41" t="s">
        <v>1024</v>
      </c>
      <c r="AP269" s="42">
        <v>0</v>
      </c>
    </row>
    <row r="270" spans="39:43">
      <c r="AM270" s="40">
        <v>256</v>
      </c>
      <c r="AN270" s="40" t="s">
        <v>1890</v>
      </c>
      <c r="AO270" s="41" t="s">
        <v>1025</v>
      </c>
      <c r="AP270" s="42">
        <v>4.37E-4</v>
      </c>
    </row>
    <row r="271" spans="39:43">
      <c r="AM271" s="40">
        <v>257</v>
      </c>
      <c r="AN271" s="40" t="s">
        <v>1890</v>
      </c>
      <c r="AO271" s="41" t="s">
        <v>1026</v>
      </c>
      <c r="AP271" s="42">
        <v>3.8099999999999999E-4</v>
      </c>
    </row>
    <row r="272" spans="39:43">
      <c r="AM272" s="40">
        <v>258</v>
      </c>
      <c r="AN272" s="40" t="s">
        <v>1891</v>
      </c>
      <c r="AO272" s="41" t="s">
        <v>549</v>
      </c>
      <c r="AP272" s="42">
        <v>4.1899999999999999E-4</v>
      </c>
    </row>
    <row r="273" spans="39:42">
      <c r="AM273" s="40">
        <v>259</v>
      </c>
      <c r="AN273" s="40" t="s">
        <v>1892</v>
      </c>
      <c r="AO273" s="41" t="s">
        <v>550</v>
      </c>
      <c r="AP273" s="42">
        <v>5.2899999999999996E-4</v>
      </c>
    </row>
    <row r="274" spans="39:42">
      <c r="AM274" s="40">
        <v>260</v>
      </c>
      <c r="AN274" s="40" t="s">
        <v>1893</v>
      </c>
      <c r="AO274" s="41" t="s">
        <v>1027</v>
      </c>
      <c r="AP274" s="42">
        <v>0</v>
      </c>
    </row>
    <row r="275" spans="39:42">
      <c r="AM275" s="40">
        <v>261</v>
      </c>
      <c r="AN275" s="40" t="s">
        <v>1893</v>
      </c>
      <c r="AO275" s="41" t="s">
        <v>1028</v>
      </c>
      <c r="AP275" s="42">
        <v>0</v>
      </c>
    </row>
    <row r="276" spans="39:42">
      <c r="AM276" s="40">
        <v>262</v>
      </c>
      <c r="AN276" s="40" t="s">
        <v>1893</v>
      </c>
      <c r="AO276" s="41" t="s">
        <v>1029</v>
      </c>
      <c r="AP276" s="42">
        <v>1E-4</v>
      </c>
    </row>
    <row r="277" spans="39:42">
      <c r="AM277" s="40">
        <v>263</v>
      </c>
      <c r="AN277" s="40" t="s">
        <v>1893</v>
      </c>
      <c r="AO277" s="41" t="s">
        <v>1030</v>
      </c>
      <c r="AP277" s="42">
        <v>2.5000000000000001E-4</v>
      </c>
    </row>
    <row r="278" spans="39:42">
      <c r="AM278" s="40">
        <v>264</v>
      </c>
      <c r="AN278" s="40" t="s">
        <v>1893</v>
      </c>
      <c r="AO278" s="41" t="s">
        <v>1031</v>
      </c>
      <c r="AP278" s="42">
        <v>6.9200000000000002E-4</v>
      </c>
    </row>
    <row r="279" spans="39:42">
      <c r="AM279" s="40">
        <v>265</v>
      </c>
      <c r="AN279" s="40" t="s">
        <v>1893</v>
      </c>
      <c r="AO279" s="41" t="s">
        <v>1032</v>
      </c>
      <c r="AP279" s="42">
        <v>5.44E-4</v>
      </c>
    </row>
    <row r="280" spans="39:42">
      <c r="AM280" s="40">
        <v>266</v>
      </c>
      <c r="AN280" s="40" t="s">
        <v>1894</v>
      </c>
      <c r="AO280" s="41" t="s">
        <v>1033</v>
      </c>
      <c r="AP280" s="42">
        <v>0</v>
      </c>
    </row>
    <row r="281" spans="39:42">
      <c r="AM281" s="40">
        <v>267</v>
      </c>
      <c r="AN281" s="40" t="s">
        <v>1894</v>
      </c>
      <c r="AO281" s="41" t="s">
        <v>1034</v>
      </c>
      <c r="AP281" s="42">
        <v>0</v>
      </c>
    </row>
    <row r="282" spans="39:42">
      <c r="AM282" s="40">
        <v>268</v>
      </c>
      <c r="AN282" s="40" t="s">
        <v>1894</v>
      </c>
      <c r="AO282" s="41" t="s">
        <v>1035</v>
      </c>
      <c r="AP282" s="42">
        <v>4.2499999999999998E-4</v>
      </c>
    </row>
    <row r="283" spans="39:42">
      <c r="AM283" s="40">
        <v>269</v>
      </c>
      <c r="AN283" s="40" t="s">
        <v>1894</v>
      </c>
      <c r="AO283" s="41" t="s">
        <v>1036</v>
      </c>
      <c r="AP283" s="42">
        <v>4.0200000000000001E-4</v>
      </c>
    </row>
    <row r="284" spans="39:42">
      <c r="AM284" s="40">
        <v>270</v>
      </c>
      <c r="AN284" s="40" t="s">
        <v>1895</v>
      </c>
      <c r="AO284" s="41" t="s">
        <v>551</v>
      </c>
      <c r="AP284" s="42">
        <v>5.8799999999999998E-4</v>
      </c>
    </row>
    <row r="285" spans="39:42">
      <c r="AM285" s="40">
        <v>271</v>
      </c>
      <c r="AN285" s="40" t="s">
        <v>1896</v>
      </c>
      <c r="AO285" s="41" t="s">
        <v>552</v>
      </c>
      <c r="AP285" s="42">
        <v>5.6099999999999998E-4</v>
      </c>
    </row>
    <row r="286" spans="39:42">
      <c r="AM286" s="40">
        <v>272</v>
      </c>
      <c r="AN286" s="40" t="s">
        <v>1897</v>
      </c>
      <c r="AO286" s="41" t="s">
        <v>1037</v>
      </c>
      <c r="AP286" s="42">
        <v>0</v>
      </c>
    </row>
    <row r="287" spans="39:42">
      <c r="AM287" s="40">
        <v>273</v>
      </c>
      <c r="AN287" s="40" t="s">
        <v>1897</v>
      </c>
      <c r="AO287" s="41" t="s">
        <v>1038</v>
      </c>
      <c r="AP287" s="42">
        <v>3.8699999999999997E-4</v>
      </c>
    </row>
    <row r="288" spans="39:42">
      <c r="AM288" s="40">
        <v>274</v>
      </c>
      <c r="AN288" s="40" t="s">
        <v>1897</v>
      </c>
      <c r="AO288" s="41" t="s">
        <v>1039</v>
      </c>
      <c r="AP288" s="42">
        <v>4.2000000000000002E-4</v>
      </c>
    </row>
    <row r="289" spans="39:42">
      <c r="AM289" s="40">
        <v>275</v>
      </c>
      <c r="AN289" s="40" t="s">
        <v>1897</v>
      </c>
      <c r="AO289" s="41" t="s">
        <v>1040</v>
      </c>
      <c r="AP289" s="42">
        <v>4.1300000000000001E-4</v>
      </c>
    </row>
    <row r="290" spans="39:42">
      <c r="AM290" s="40">
        <v>276</v>
      </c>
      <c r="AN290" s="40" t="s">
        <v>1898</v>
      </c>
      <c r="AO290" s="41" t="s">
        <v>1041</v>
      </c>
      <c r="AP290" s="42">
        <v>0</v>
      </c>
    </row>
    <row r="291" spans="39:42">
      <c r="AM291" s="40">
        <v>277</v>
      </c>
      <c r="AN291" s="40" t="s">
        <v>1898</v>
      </c>
      <c r="AO291" s="41" t="s">
        <v>1042</v>
      </c>
      <c r="AP291" s="42">
        <v>3.7199999999999999E-4</v>
      </c>
    </row>
    <row r="292" spans="39:42">
      <c r="AM292" s="40">
        <v>278</v>
      </c>
      <c r="AN292" s="40" t="s">
        <v>1898</v>
      </c>
      <c r="AO292" s="41" t="s">
        <v>1043</v>
      </c>
      <c r="AP292" s="42">
        <v>3.3599999999999998E-4</v>
      </c>
    </row>
    <row r="293" spans="39:42">
      <c r="AM293" s="40">
        <v>279</v>
      </c>
      <c r="AN293" s="40" t="s">
        <v>1899</v>
      </c>
      <c r="AO293" s="41" t="s">
        <v>1044</v>
      </c>
      <c r="AP293" s="42">
        <v>0</v>
      </c>
    </row>
    <row r="294" spans="39:42">
      <c r="AM294" s="40">
        <v>280</v>
      </c>
      <c r="AN294" s="40" t="s">
        <v>1899</v>
      </c>
      <c r="AO294" s="41" t="s">
        <v>1045</v>
      </c>
      <c r="AP294" s="42">
        <v>4.5399999999999998E-4</v>
      </c>
    </row>
    <row r="295" spans="39:42">
      <c r="AM295" s="40">
        <v>281</v>
      </c>
      <c r="AN295" s="40" t="s">
        <v>1899</v>
      </c>
      <c r="AO295" s="41" t="s">
        <v>1046</v>
      </c>
      <c r="AP295" s="42">
        <v>4.1399999999999998E-4</v>
      </c>
    </row>
    <row r="296" spans="39:42">
      <c r="AM296" s="40">
        <v>282</v>
      </c>
      <c r="AN296" s="40" t="s">
        <v>1900</v>
      </c>
      <c r="AO296" s="41" t="s">
        <v>1047</v>
      </c>
      <c r="AP296" s="42">
        <v>3.2000000000000003E-4</v>
      </c>
    </row>
    <row r="297" spans="39:42">
      <c r="AM297" s="40">
        <v>283</v>
      </c>
      <c r="AN297" s="40" t="s">
        <v>1900</v>
      </c>
      <c r="AO297" s="41" t="s">
        <v>1048</v>
      </c>
      <c r="AP297" s="42">
        <v>0</v>
      </c>
    </row>
    <row r="298" spans="39:42">
      <c r="AM298" s="40">
        <v>284</v>
      </c>
      <c r="AN298" s="40" t="s">
        <v>1900</v>
      </c>
      <c r="AO298" s="41" t="s">
        <v>1049</v>
      </c>
      <c r="AP298" s="42">
        <v>5.4299999999999997E-4</v>
      </c>
    </row>
    <row r="299" spans="39:42">
      <c r="AM299" s="40">
        <v>285</v>
      </c>
      <c r="AN299" s="40" t="s">
        <v>1900</v>
      </c>
      <c r="AO299" s="41" t="s">
        <v>1050</v>
      </c>
      <c r="AP299" s="42">
        <v>5.1400000000000003E-4</v>
      </c>
    </row>
    <row r="300" spans="39:42">
      <c r="AM300" s="40">
        <v>286</v>
      </c>
      <c r="AN300" s="40" t="s">
        <v>1901</v>
      </c>
      <c r="AO300" s="41" t="s">
        <v>1051</v>
      </c>
      <c r="AP300" s="42">
        <v>0</v>
      </c>
    </row>
    <row r="301" spans="39:42">
      <c r="AM301" s="40">
        <v>287</v>
      </c>
      <c r="AN301" s="40" t="s">
        <v>1901</v>
      </c>
      <c r="AO301" s="41" t="s">
        <v>1052</v>
      </c>
      <c r="AP301" s="42">
        <v>1.25E-4</v>
      </c>
    </row>
    <row r="302" spans="39:42">
      <c r="AM302" s="40">
        <v>288</v>
      </c>
      <c r="AN302" s="40" t="s">
        <v>1901</v>
      </c>
      <c r="AO302" s="41" t="s">
        <v>1053</v>
      </c>
      <c r="AP302" s="42">
        <v>1.7799999999999999E-4</v>
      </c>
    </row>
    <row r="303" spans="39:42">
      <c r="AM303" s="40">
        <v>289</v>
      </c>
      <c r="AN303" s="40" t="s">
        <v>1901</v>
      </c>
      <c r="AO303" s="41" t="s">
        <v>1054</v>
      </c>
      <c r="AP303" s="42">
        <v>2.4699999999999999E-4</v>
      </c>
    </row>
    <row r="304" spans="39:42">
      <c r="AM304" s="40">
        <v>290</v>
      </c>
      <c r="AN304" s="40" t="s">
        <v>1901</v>
      </c>
      <c r="AO304" s="41" t="s">
        <v>1055</v>
      </c>
      <c r="AP304" s="42">
        <v>3.8099999999999999E-4</v>
      </c>
    </row>
    <row r="305" spans="39:42">
      <c r="AM305" s="40">
        <v>291</v>
      </c>
      <c r="AN305" s="40" t="s">
        <v>1901</v>
      </c>
      <c r="AO305" s="41" t="s">
        <v>1056</v>
      </c>
      <c r="AP305" s="42">
        <v>2.9E-4</v>
      </c>
    </row>
    <row r="306" spans="39:42">
      <c r="AM306" s="40">
        <v>292</v>
      </c>
      <c r="AN306" s="40" t="s">
        <v>1901</v>
      </c>
      <c r="AO306" s="41" t="s">
        <v>1057</v>
      </c>
      <c r="AP306" s="42">
        <v>3.8999999999999999E-4</v>
      </c>
    </row>
    <row r="307" spans="39:42">
      <c r="AM307" s="40">
        <v>293</v>
      </c>
      <c r="AN307" s="40" t="s">
        <v>1901</v>
      </c>
      <c r="AO307" s="41" t="s">
        <v>1058</v>
      </c>
      <c r="AP307" s="42">
        <v>0</v>
      </c>
    </row>
    <row r="308" spans="39:42">
      <c r="AM308" s="40">
        <v>294</v>
      </c>
      <c r="AN308" s="40" t="s">
        <v>1901</v>
      </c>
      <c r="AO308" s="41" t="s">
        <v>1059</v>
      </c>
      <c r="AP308" s="42">
        <v>1.5E-5</v>
      </c>
    </row>
    <row r="309" spans="39:42">
      <c r="AM309" s="40">
        <v>295</v>
      </c>
      <c r="AN309" s="40" t="s">
        <v>1902</v>
      </c>
      <c r="AO309" s="41" t="s">
        <v>1060</v>
      </c>
      <c r="AP309" s="42">
        <v>0</v>
      </c>
    </row>
    <row r="310" spans="39:42">
      <c r="AM310" s="40">
        <v>296</v>
      </c>
      <c r="AN310" s="40" t="s">
        <v>1902</v>
      </c>
      <c r="AO310" s="41" t="s">
        <v>1061</v>
      </c>
      <c r="AP310" s="42">
        <v>2.9999999999999997E-4</v>
      </c>
    </row>
    <row r="311" spans="39:42">
      <c r="AM311" s="40">
        <v>297</v>
      </c>
      <c r="AN311" s="40" t="s">
        <v>1902</v>
      </c>
      <c r="AO311" s="41" t="s">
        <v>1062</v>
      </c>
      <c r="AP311" s="42">
        <v>5.3799999999999996E-4</v>
      </c>
    </row>
    <row r="312" spans="39:42">
      <c r="AM312" s="40">
        <v>298</v>
      </c>
      <c r="AN312" s="40" t="s">
        <v>1902</v>
      </c>
      <c r="AO312" s="41" t="s">
        <v>1063</v>
      </c>
      <c r="AP312" s="42">
        <v>3.9199999999999999E-4</v>
      </c>
    </row>
    <row r="313" spans="39:42">
      <c r="AM313" s="40">
        <v>299</v>
      </c>
      <c r="AN313" s="40" t="s">
        <v>1903</v>
      </c>
      <c r="AO313" s="41" t="s">
        <v>1064</v>
      </c>
      <c r="AP313" s="42">
        <v>0</v>
      </c>
    </row>
    <row r="314" spans="39:42">
      <c r="AM314" s="40">
        <v>300</v>
      </c>
      <c r="AN314" s="40" t="s">
        <v>1903</v>
      </c>
      <c r="AO314" s="41" t="s">
        <v>1065</v>
      </c>
      <c r="AP314" s="42">
        <v>4.57E-4</v>
      </c>
    </row>
    <row r="315" spans="39:42">
      <c r="AM315" s="40">
        <v>301</v>
      </c>
      <c r="AN315" s="40" t="s">
        <v>1903</v>
      </c>
      <c r="AO315" s="41" t="s">
        <v>1066</v>
      </c>
      <c r="AP315" s="42">
        <v>5.1699999999999999E-4</v>
      </c>
    </row>
    <row r="316" spans="39:42">
      <c r="AM316" s="40">
        <v>302</v>
      </c>
      <c r="AN316" s="40" t="s">
        <v>1903</v>
      </c>
      <c r="AO316" s="41" t="s">
        <v>1067</v>
      </c>
      <c r="AP316" s="42">
        <v>5.13E-4</v>
      </c>
    </row>
    <row r="317" spans="39:42">
      <c r="AM317" s="40">
        <v>303</v>
      </c>
      <c r="AN317" s="40" t="s">
        <v>1904</v>
      </c>
      <c r="AO317" s="41" t="s">
        <v>1068</v>
      </c>
      <c r="AP317" s="42">
        <v>0</v>
      </c>
    </row>
    <row r="318" spans="39:42">
      <c r="AM318" s="40">
        <v>304</v>
      </c>
      <c r="AN318" s="40" t="s">
        <v>1904</v>
      </c>
      <c r="AO318" s="41" t="s">
        <v>1069</v>
      </c>
      <c r="AP318" s="42">
        <v>0</v>
      </c>
    </row>
    <row r="319" spans="39:42">
      <c r="AM319" s="40">
        <v>305</v>
      </c>
      <c r="AN319" s="40" t="s">
        <v>1904</v>
      </c>
      <c r="AO319" s="41" t="s">
        <v>1070</v>
      </c>
      <c r="AP319" s="42">
        <v>4.0000000000000002E-4</v>
      </c>
    </row>
    <row r="320" spans="39:42">
      <c r="AM320" s="40">
        <v>306</v>
      </c>
      <c r="AN320" s="40" t="s">
        <v>1904</v>
      </c>
      <c r="AO320" s="41" t="s">
        <v>1071</v>
      </c>
      <c r="AP320" s="42">
        <v>5.3499999999999999E-4</v>
      </c>
    </row>
    <row r="321" spans="39:42">
      <c r="AM321" s="40">
        <v>307</v>
      </c>
      <c r="AN321" s="40" t="s">
        <v>1904</v>
      </c>
      <c r="AO321" s="41" t="s">
        <v>1072</v>
      </c>
      <c r="AP321" s="42">
        <v>5.2999999999999998E-4</v>
      </c>
    </row>
    <row r="322" spans="39:42">
      <c r="AM322" s="40">
        <v>308</v>
      </c>
      <c r="AN322" s="40" t="s">
        <v>1905</v>
      </c>
      <c r="AO322" s="41" t="s">
        <v>553</v>
      </c>
      <c r="AP322" s="42">
        <v>7.3999999999999999E-4</v>
      </c>
    </row>
    <row r="323" spans="39:42">
      <c r="AM323" s="40">
        <v>309</v>
      </c>
      <c r="AN323" s="40" t="s">
        <v>1906</v>
      </c>
      <c r="AO323" s="41" t="s">
        <v>1073</v>
      </c>
      <c r="AP323" s="42">
        <v>0</v>
      </c>
    </row>
    <row r="324" spans="39:42">
      <c r="AM324" s="40">
        <v>310</v>
      </c>
      <c r="AN324" s="40" t="s">
        <v>1906</v>
      </c>
      <c r="AO324" s="41" t="s">
        <v>1074</v>
      </c>
      <c r="AP324" s="42">
        <v>0</v>
      </c>
    </row>
    <row r="325" spans="39:42">
      <c r="AM325" s="40">
        <v>311</v>
      </c>
      <c r="AN325" s="40" t="s">
        <v>1906</v>
      </c>
      <c r="AO325" s="41" t="s">
        <v>1075</v>
      </c>
      <c r="AP325" s="42">
        <v>4.0299999999999998E-4</v>
      </c>
    </row>
    <row r="326" spans="39:42">
      <c r="AM326" s="40">
        <v>312</v>
      </c>
      <c r="AN326" s="40" t="s">
        <v>1906</v>
      </c>
      <c r="AO326" s="41" t="s">
        <v>1076</v>
      </c>
      <c r="AP326" s="42">
        <v>1.63E-4</v>
      </c>
    </row>
    <row r="327" spans="39:42">
      <c r="AM327" s="40">
        <v>313</v>
      </c>
      <c r="AN327" s="40" t="s">
        <v>1907</v>
      </c>
      <c r="AO327" s="41" t="s">
        <v>1077</v>
      </c>
      <c r="AP327" s="42">
        <v>0</v>
      </c>
    </row>
    <row r="328" spans="39:42">
      <c r="AM328" s="40">
        <v>314</v>
      </c>
      <c r="AN328" s="40" t="s">
        <v>1907</v>
      </c>
      <c r="AO328" s="41" t="s">
        <v>1078</v>
      </c>
      <c r="AP328" s="42">
        <v>5.4699999999999996E-4</v>
      </c>
    </row>
    <row r="329" spans="39:42">
      <c r="AM329" s="40">
        <v>315</v>
      </c>
      <c r="AN329" s="40" t="s">
        <v>1907</v>
      </c>
      <c r="AO329" s="41" t="s">
        <v>1079</v>
      </c>
      <c r="AP329" s="42">
        <v>5.3700000000000004E-4</v>
      </c>
    </row>
    <row r="330" spans="39:42">
      <c r="AM330" s="40">
        <v>316</v>
      </c>
      <c r="AN330" s="40" t="s">
        <v>1908</v>
      </c>
      <c r="AO330" s="41" t="s">
        <v>554</v>
      </c>
      <c r="AP330" s="42">
        <v>4.0900000000000002E-4</v>
      </c>
    </row>
    <row r="331" spans="39:42">
      <c r="AM331" s="40">
        <v>317</v>
      </c>
      <c r="AN331" s="40" t="s">
        <v>1909</v>
      </c>
      <c r="AO331" s="41" t="s">
        <v>555</v>
      </c>
      <c r="AP331" s="42">
        <v>4.2900000000000002E-4</v>
      </c>
    </row>
    <row r="332" spans="39:42">
      <c r="AM332" s="40">
        <v>318</v>
      </c>
      <c r="AN332" s="40" t="s">
        <v>1910</v>
      </c>
      <c r="AO332" s="41" t="s">
        <v>1080</v>
      </c>
      <c r="AP332" s="42">
        <v>0</v>
      </c>
    </row>
    <row r="333" spans="39:42">
      <c r="AM333" s="40">
        <v>319</v>
      </c>
      <c r="AN333" s="40" t="s">
        <v>1910</v>
      </c>
      <c r="AO333" s="41" t="s">
        <v>1081</v>
      </c>
      <c r="AP333" s="42">
        <v>2.9E-4</v>
      </c>
    </row>
    <row r="334" spans="39:42">
      <c r="AM334" s="40">
        <v>320</v>
      </c>
      <c r="AN334" s="40" t="s">
        <v>1910</v>
      </c>
      <c r="AO334" s="41" t="s">
        <v>1082</v>
      </c>
      <c r="AP334" s="42">
        <v>3.1599999999999998E-4</v>
      </c>
    </row>
    <row r="335" spans="39:42">
      <c r="AM335" s="40">
        <v>321</v>
      </c>
      <c r="AN335" s="40" t="s">
        <v>1910</v>
      </c>
      <c r="AO335" s="41" t="s">
        <v>1083</v>
      </c>
      <c r="AP335" s="42">
        <v>2.5500000000000002E-4</v>
      </c>
    </row>
    <row r="336" spans="39:42">
      <c r="AM336" s="40">
        <v>322</v>
      </c>
      <c r="AN336" s="40" t="s">
        <v>1910</v>
      </c>
      <c r="AO336" s="41" t="s">
        <v>1084</v>
      </c>
      <c r="AP336" s="42">
        <v>3.7300000000000001E-4</v>
      </c>
    </row>
    <row r="337" spans="39:42">
      <c r="AM337" s="40">
        <v>323</v>
      </c>
      <c r="AN337" s="40" t="s">
        <v>1910</v>
      </c>
      <c r="AO337" s="41" t="s">
        <v>1085</v>
      </c>
      <c r="AP337" s="42">
        <v>3.6200000000000002E-4</v>
      </c>
    </row>
    <row r="338" spans="39:42">
      <c r="AM338" s="40">
        <v>324</v>
      </c>
      <c r="AN338" s="40" t="s">
        <v>1910</v>
      </c>
      <c r="AO338" s="41" t="s">
        <v>1086</v>
      </c>
      <c r="AP338" s="42">
        <v>3.8000000000000002E-4</v>
      </c>
    </row>
    <row r="339" spans="39:42">
      <c r="AM339" s="40">
        <v>325</v>
      </c>
      <c r="AN339" s="40" t="s">
        <v>1910</v>
      </c>
      <c r="AO339" s="41" t="s">
        <v>1087</v>
      </c>
      <c r="AP339" s="42">
        <v>1.65E-4</v>
      </c>
    </row>
    <row r="340" spans="39:42">
      <c r="AM340" s="40">
        <v>326</v>
      </c>
      <c r="AN340" s="40" t="s">
        <v>1911</v>
      </c>
      <c r="AO340" s="41" t="s">
        <v>556</v>
      </c>
      <c r="AP340" s="42">
        <v>1.2019999999999999E-3</v>
      </c>
    </row>
    <row r="341" spans="39:42">
      <c r="AM341" s="40">
        <v>327</v>
      </c>
      <c r="AN341" s="40" t="s">
        <v>1912</v>
      </c>
      <c r="AO341" s="41" t="s">
        <v>1088</v>
      </c>
      <c r="AP341" s="42">
        <v>0</v>
      </c>
    </row>
    <row r="342" spans="39:42">
      <c r="AM342" s="40">
        <v>328</v>
      </c>
      <c r="AN342" s="40" t="s">
        <v>1912</v>
      </c>
      <c r="AO342" s="41" t="s">
        <v>1089</v>
      </c>
      <c r="AP342" s="42">
        <v>6.1600000000000001E-4</v>
      </c>
    </row>
    <row r="343" spans="39:42">
      <c r="AM343" s="40">
        <v>329</v>
      </c>
      <c r="AN343" s="40" t="s">
        <v>1912</v>
      </c>
      <c r="AO343" s="41" t="s">
        <v>1090</v>
      </c>
      <c r="AP343" s="42">
        <v>6.1600000000000001E-4</v>
      </c>
    </row>
    <row r="344" spans="39:42">
      <c r="AM344" s="40">
        <v>330</v>
      </c>
      <c r="AN344" s="40" t="s">
        <v>1913</v>
      </c>
      <c r="AO344" s="41" t="s">
        <v>1091</v>
      </c>
      <c r="AP344" s="42">
        <v>0</v>
      </c>
    </row>
    <row r="345" spans="39:42">
      <c r="AM345" s="40">
        <v>331</v>
      </c>
      <c r="AN345" s="40" t="s">
        <v>1913</v>
      </c>
      <c r="AO345" s="41" t="s">
        <v>1092</v>
      </c>
      <c r="AP345" s="42">
        <v>0</v>
      </c>
    </row>
    <row r="346" spans="39:42">
      <c r="AM346" s="40">
        <v>332</v>
      </c>
      <c r="AN346" s="40" t="s">
        <v>1913</v>
      </c>
      <c r="AO346" s="41" t="s">
        <v>1093</v>
      </c>
      <c r="AP346" s="42">
        <v>0</v>
      </c>
    </row>
    <row r="347" spans="39:42">
      <c r="AM347" s="40">
        <v>333</v>
      </c>
      <c r="AN347" s="40" t="s">
        <v>1913</v>
      </c>
      <c r="AO347" s="41" t="s">
        <v>1094</v>
      </c>
      <c r="AP347" s="42">
        <v>0</v>
      </c>
    </row>
    <row r="348" spans="39:42">
      <c r="AM348" s="40">
        <v>334</v>
      </c>
      <c r="AN348" s="40" t="s">
        <v>1913</v>
      </c>
      <c r="AO348" s="41" t="s">
        <v>1095</v>
      </c>
      <c r="AP348" s="42">
        <v>0</v>
      </c>
    </row>
    <row r="349" spans="39:42">
      <c r="AM349" s="40">
        <v>335</v>
      </c>
      <c r="AN349" s="40" t="s">
        <v>1913</v>
      </c>
      <c r="AO349" s="41" t="s">
        <v>1096</v>
      </c>
      <c r="AP349" s="42">
        <v>0</v>
      </c>
    </row>
    <row r="350" spans="39:42">
      <c r="AM350" s="40">
        <v>336</v>
      </c>
      <c r="AN350" s="40" t="s">
        <v>1913</v>
      </c>
      <c r="AO350" s="41" t="s">
        <v>1097</v>
      </c>
      <c r="AP350" s="42">
        <v>0</v>
      </c>
    </row>
    <row r="351" spans="39:42">
      <c r="AM351" s="40">
        <v>337</v>
      </c>
      <c r="AN351" s="40" t="s">
        <v>1913</v>
      </c>
      <c r="AO351" s="41" t="s">
        <v>1098</v>
      </c>
      <c r="AP351" s="42">
        <v>0</v>
      </c>
    </row>
    <row r="352" spans="39:42">
      <c r="AM352" s="40">
        <v>338</v>
      </c>
      <c r="AN352" s="40" t="s">
        <v>1913</v>
      </c>
      <c r="AO352" s="41" t="s">
        <v>1099</v>
      </c>
      <c r="AP352" s="42">
        <v>0</v>
      </c>
    </row>
    <row r="353" spans="39:42">
      <c r="AM353" s="40">
        <v>339</v>
      </c>
      <c r="AN353" s="40" t="s">
        <v>1913</v>
      </c>
      <c r="AO353" s="41" t="s">
        <v>1100</v>
      </c>
      <c r="AP353" s="42">
        <v>7.7300000000000003E-4</v>
      </c>
    </row>
    <row r="354" spans="39:42">
      <c r="AM354" s="40">
        <v>340</v>
      </c>
      <c r="AN354" s="40" t="s">
        <v>1913</v>
      </c>
      <c r="AO354" s="41" t="s">
        <v>1101</v>
      </c>
      <c r="AP354" s="42">
        <v>3.5199999999999999E-4</v>
      </c>
    </row>
    <row r="355" spans="39:42">
      <c r="AM355" s="40">
        <v>341</v>
      </c>
      <c r="AN355" s="40" t="s">
        <v>1914</v>
      </c>
      <c r="AO355" s="41" t="s">
        <v>1102</v>
      </c>
      <c r="AP355" s="42">
        <v>0</v>
      </c>
    </row>
    <row r="356" spans="39:42">
      <c r="AM356" s="40">
        <v>342</v>
      </c>
      <c r="AN356" s="40" t="s">
        <v>1914</v>
      </c>
      <c r="AO356" s="41" t="s">
        <v>1103</v>
      </c>
      <c r="AP356" s="42">
        <v>1.6699999999999999E-4</v>
      </c>
    </row>
    <row r="357" spans="39:42">
      <c r="AM357" s="40">
        <v>343</v>
      </c>
      <c r="AN357" s="40" t="s">
        <v>1914</v>
      </c>
      <c r="AO357" s="41" t="s">
        <v>1104</v>
      </c>
      <c r="AP357" s="42">
        <v>2.5300000000000002E-4</v>
      </c>
    </row>
    <row r="358" spans="39:42">
      <c r="AM358" s="40">
        <v>344</v>
      </c>
      <c r="AN358" s="40" t="s">
        <v>1914</v>
      </c>
      <c r="AO358" s="41" t="s">
        <v>1105</v>
      </c>
      <c r="AP358" s="42">
        <v>2.7399999999999999E-4</v>
      </c>
    </row>
    <row r="359" spans="39:42">
      <c r="AM359" s="40">
        <v>345</v>
      </c>
      <c r="AN359" s="40" t="s">
        <v>1914</v>
      </c>
      <c r="AO359" s="41" t="s">
        <v>1106</v>
      </c>
      <c r="AP359" s="42">
        <v>2.9500000000000001E-4</v>
      </c>
    </row>
    <row r="360" spans="39:42">
      <c r="AM360" s="40">
        <v>346</v>
      </c>
      <c r="AN360" s="40" t="s">
        <v>1914</v>
      </c>
      <c r="AO360" s="41" t="s">
        <v>1107</v>
      </c>
      <c r="AP360" s="42">
        <v>3.8699999999999997E-4</v>
      </c>
    </row>
    <row r="361" spans="39:42">
      <c r="AM361" s="40">
        <v>347</v>
      </c>
      <c r="AN361" s="40" t="s">
        <v>1914</v>
      </c>
      <c r="AO361" s="41" t="s">
        <v>1108</v>
      </c>
      <c r="AP361" s="42">
        <v>0</v>
      </c>
    </row>
    <row r="362" spans="39:42">
      <c r="AM362" s="40">
        <v>348</v>
      </c>
      <c r="AN362" s="40" t="s">
        <v>1914</v>
      </c>
      <c r="AO362" s="41" t="s">
        <v>1109</v>
      </c>
      <c r="AP362" s="42">
        <v>0</v>
      </c>
    </row>
    <row r="363" spans="39:42">
      <c r="AM363" s="40">
        <v>349</v>
      </c>
      <c r="AN363" s="40" t="s">
        <v>1914</v>
      </c>
      <c r="AO363" s="41" t="s">
        <v>1110</v>
      </c>
      <c r="AP363" s="42">
        <v>3.3E-4</v>
      </c>
    </row>
    <row r="364" spans="39:42">
      <c r="AM364" s="40">
        <v>350</v>
      </c>
      <c r="AN364" s="40" t="s">
        <v>1914</v>
      </c>
      <c r="AO364" s="41" t="s">
        <v>1111</v>
      </c>
      <c r="AP364" s="42">
        <v>0</v>
      </c>
    </row>
    <row r="365" spans="39:42">
      <c r="AM365" s="40">
        <v>351</v>
      </c>
      <c r="AN365" s="40" t="s">
        <v>1914</v>
      </c>
      <c r="AO365" s="41" t="s">
        <v>1112</v>
      </c>
      <c r="AP365" s="42">
        <v>6.5700000000000003E-4</v>
      </c>
    </row>
    <row r="366" spans="39:42">
      <c r="AM366" s="40">
        <v>352</v>
      </c>
      <c r="AN366" s="40" t="s">
        <v>1914</v>
      </c>
      <c r="AO366" s="41" t="s">
        <v>1113</v>
      </c>
      <c r="AP366" s="42">
        <v>4.5399999999999998E-4</v>
      </c>
    </row>
    <row r="367" spans="39:42">
      <c r="AM367" s="40">
        <v>353</v>
      </c>
      <c r="AN367" s="40" t="s">
        <v>1915</v>
      </c>
      <c r="AO367" s="41" t="s">
        <v>557</v>
      </c>
      <c r="AP367" s="42">
        <v>6.29E-4</v>
      </c>
    </row>
    <row r="368" spans="39:42">
      <c r="AM368" s="40">
        <v>354</v>
      </c>
      <c r="AN368" s="40" t="s">
        <v>1916</v>
      </c>
      <c r="AO368" s="41" t="s">
        <v>1114</v>
      </c>
      <c r="AP368" s="42">
        <v>0</v>
      </c>
    </row>
    <row r="369" spans="39:42">
      <c r="AM369" s="40">
        <v>355</v>
      </c>
      <c r="AN369" s="40" t="s">
        <v>1916</v>
      </c>
      <c r="AO369" s="41" t="s">
        <v>1115</v>
      </c>
      <c r="AP369" s="42">
        <v>0</v>
      </c>
    </row>
    <row r="370" spans="39:42">
      <c r="AM370" s="40">
        <v>356</v>
      </c>
      <c r="AN370" s="40" t="s">
        <v>1916</v>
      </c>
      <c r="AO370" s="41" t="s">
        <v>1116</v>
      </c>
      <c r="AP370" s="42">
        <v>2.0000000000000001E-4</v>
      </c>
    </row>
    <row r="371" spans="39:42">
      <c r="AM371" s="40">
        <v>357</v>
      </c>
      <c r="AN371" s="40" t="s">
        <v>1916</v>
      </c>
      <c r="AO371" s="41" t="s">
        <v>1117</v>
      </c>
      <c r="AP371" s="42">
        <v>1.18E-4</v>
      </c>
    </row>
    <row r="372" spans="39:42">
      <c r="AM372" s="40">
        <v>358</v>
      </c>
      <c r="AN372" s="40" t="s">
        <v>1917</v>
      </c>
      <c r="AO372" s="41" t="s">
        <v>1118</v>
      </c>
      <c r="AP372" s="42">
        <v>0</v>
      </c>
    </row>
    <row r="373" spans="39:42">
      <c r="AM373" s="40">
        <v>359</v>
      </c>
      <c r="AN373" s="40" t="s">
        <v>1917</v>
      </c>
      <c r="AO373" s="41" t="s">
        <v>1119</v>
      </c>
      <c r="AP373" s="42">
        <v>4.17E-4</v>
      </c>
    </row>
    <row r="374" spans="39:42">
      <c r="AM374" s="40">
        <v>360</v>
      </c>
      <c r="AN374" s="40" t="s">
        <v>1917</v>
      </c>
      <c r="AO374" s="41" t="s">
        <v>1120</v>
      </c>
      <c r="AP374" s="42">
        <v>3.6900000000000002E-4</v>
      </c>
    </row>
    <row r="375" spans="39:42">
      <c r="AM375" s="40">
        <v>361</v>
      </c>
      <c r="AN375" s="40" t="s">
        <v>1918</v>
      </c>
      <c r="AO375" s="41" t="s">
        <v>1121</v>
      </c>
      <c r="AP375" s="42">
        <v>0</v>
      </c>
    </row>
    <row r="376" spans="39:42">
      <c r="AM376" s="40">
        <v>362</v>
      </c>
      <c r="AN376" s="40" t="s">
        <v>1918</v>
      </c>
      <c r="AO376" s="41" t="s">
        <v>1122</v>
      </c>
      <c r="AP376" s="42">
        <v>0</v>
      </c>
    </row>
    <row r="377" spans="39:42">
      <c r="AM377" s="40">
        <v>363</v>
      </c>
      <c r="AN377" s="40" t="s">
        <v>1918</v>
      </c>
      <c r="AO377" s="41" t="s">
        <v>1123</v>
      </c>
      <c r="AP377" s="42">
        <v>5.3899999999999998E-4</v>
      </c>
    </row>
    <row r="378" spans="39:42">
      <c r="AM378" s="40">
        <v>364</v>
      </c>
      <c r="AN378" s="40" t="s">
        <v>1918</v>
      </c>
      <c r="AO378" s="41" t="s">
        <v>1124</v>
      </c>
      <c r="AP378" s="42">
        <v>3.9100000000000002E-4</v>
      </c>
    </row>
    <row r="379" spans="39:42">
      <c r="AM379" s="40">
        <v>365</v>
      </c>
      <c r="AN379" s="40" t="s">
        <v>1919</v>
      </c>
      <c r="AO379" s="41" t="s">
        <v>558</v>
      </c>
      <c r="AP379" s="42">
        <v>3.2299999999999999E-4</v>
      </c>
    </row>
    <row r="380" spans="39:42">
      <c r="AM380" s="40">
        <v>366</v>
      </c>
      <c r="AN380" s="40" t="s">
        <v>1920</v>
      </c>
      <c r="AO380" s="41" t="s">
        <v>1125</v>
      </c>
      <c r="AP380" s="42">
        <v>0</v>
      </c>
    </row>
    <row r="381" spans="39:42">
      <c r="AM381" s="40">
        <v>367</v>
      </c>
      <c r="AN381" s="40" t="s">
        <v>1920</v>
      </c>
      <c r="AO381" s="41" t="s">
        <v>1126</v>
      </c>
      <c r="AP381" s="42">
        <v>6.38E-4</v>
      </c>
    </row>
    <row r="382" spans="39:42">
      <c r="AM382" s="40">
        <v>368</v>
      </c>
      <c r="AN382" s="40" t="s">
        <v>1920</v>
      </c>
      <c r="AO382" s="41" t="s">
        <v>1127</v>
      </c>
      <c r="AP382" s="42">
        <v>5.6800000000000004E-4</v>
      </c>
    </row>
    <row r="383" spans="39:42">
      <c r="AM383" s="40">
        <v>369</v>
      </c>
      <c r="AN383" s="40" t="s">
        <v>1921</v>
      </c>
      <c r="AO383" s="41" t="s">
        <v>1128</v>
      </c>
      <c r="AP383" s="42">
        <v>0</v>
      </c>
    </row>
    <row r="384" spans="39:42">
      <c r="AM384" s="40">
        <v>370</v>
      </c>
      <c r="AN384" s="40" t="s">
        <v>1921</v>
      </c>
      <c r="AO384" s="41" t="s">
        <v>1129</v>
      </c>
      <c r="AP384" s="42">
        <v>0</v>
      </c>
    </row>
    <row r="385" spans="39:42">
      <c r="AM385" s="40">
        <v>371</v>
      </c>
      <c r="AN385" s="40" t="s">
        <v>1921</v>
      </c>
      <c r="AO385" s="41" t="s">
        <v>1130</v>
      </c>
      <c r="AP385" s="42">
        <v>5.0500000000000002E-4</v>
      </c>
    </row>
    <row r="386" spans="39:42">
      <c r="AM386" s="40">
        <v>372</v>
      </c>
      <c r="AN386" s="40" t="s">
        <v>1921</v>
      </c>
      <c r="AO386" s="41" t="s">
        <v>1131</v>
      </c>
      <c r="AP386" s="42">
        <v>4.8700000000000002E-4</v>
      </c>
    </row>
    <row r="387" spans="39:42">
      <c r="AM387" s="40">
        <v>373</v>
      </c>
      <c r="AN387" s="40" t="s">
        <v>1922</v>
      </c>
      <c r="AO387" s="41" t="s">
        <v>1132</v>
      </c>
      <c r="AP387" s="42">
        <v>0</v>
      </c>
    </row>
    <row r="388" spans="39:42">
      <c r="AM388" s="40">
        <v>374</v>
      </c>
      <c r="AN388" s="40" t="s">
        <v>1922</v>
      </c>
      <c r="AO388" s="41" t="s">
        <v>1133</v>
      </c>
      <c r="AP388" s="42">
        <v>0</v>
      </c>
    </row>
    <row r="389" spans="39:42">
      <c r="AM389" s="40">
        <v>375</v>
      </c>
      <c r="AN389" s="40" t="s">
        <v>1922</v>
      </c>
      <c r="AO389" s="41" t="s">
        <v>1134</v>
      </c>
      <c r="AP389" s="42">
        <v>2.23E-4</v>
      </c>
    </row>
    <row r="390" spans="39:42">
      <c r="AM390" s="40">
        <v>376</v>
      </c>
      <c r="AN390" s="40" t="s">
        <v>1922</v>
      </c>
      <c r="AO390" s="41" t="s">
        <v>1135</v>
      </c>
      <c r="AP390" s="42">
        <v>6.0000000000000002E-5</v>
      </c>
    </row>
    <row r="391" spans="39:42">
      <c r="AM391" s="40">
        <v>377</v>
      </c>
      <c r="AN391" s="40" t="s">
        <v>1923</v>
      </c>
      <c r="AO391" s="41" t="s">
        <v>1136</v>
      </c>
      <c r="AP391" s="42">
        <v>0</v>
      </c>
    </row>
    <row r="392" spans="39:42">
      <c r="AM392" s="40">
        <v>378</v>
      </c>
      <c r="AN392" s="40" t="s">
        <v>1923</v>
      </c>
      <c r="AO392" s="41" t="s">
        <v>1137</v>
      </c>
      <c r="AP392" s="42">
        <v>4.2000000000000002E-4</v>
      </c>
    </row>
    <row r="393" spans="39:42">
      <c r="AM393" s="40">
        <v>379</v>
      </c>
      <c r="AN393" s="40" t="s">
        <v>1923</v>
      </c>
      <c r="AO393" s="41" t="s">
        <v>1138</v>
      </c>
      <c r="AP393" s="42">
        <v>4.1599999999999997E-4</v>
      </c>
    </row>
    <row r="394" spans="39:42">
      <c r="AM394" s="40">
        <v>380</v>
      </c>
      <c r="AN394" s="40" t="s">
        <v>1924</v>
      </c>
      <c r="AO394" s="41" t="s">
        <v>1139</v>
      </c>
      <c r="AP394" s="42">
        <v>0</v>
      </c>
    </row>
    <row r="395" spans="39:42">
      <c r="AM395" s="40">
        <v>381</v>
      </c>
      <c r="AN395" s="40" t="s">
        <v>1924</v>
      </c>
      <c r="AO395" s="41" t="s">
        <v>1140</v>
      </c>
      <c r="AP395" s="42">
        <v>0</v>
      </c>
    </row>
    <row r="396" spans="39:42">
      <c r="AM396" s="40">
        <v>382</v>
      </c>
      <c r="AN396" s="40" t="s">
        <v>1925</v>
      </c>
      <c r="AO396" s="41" t="s">
        <v>559</v>
      </c>
      <c r="AP396" s="42">
        <v>4.1899999999999999E-4</v>
      </c>
    </row>
    <row r="397" spans="39:42">
      <c r="AM397" s="40">
        <v>383</v>
      </c>
      <c r="AN397" s="40" t="s">
        <v>1926</v>
      </c>
      <c r="AO397" s="41" t="s">
        <v>1141</v>
      </c>
      <c r="AP397" s="42">
        <v>2.0599999999999999E-4</v>
      </c>
    </row>
    <row r="398" spans="39:42">
      <c r="AM398" s="40">
        <v>384</v>
      </c>
      <c r="AN398" s="40" t="s">
        <v>1926</v>
      </c>
      <c r="AO398" s="41" t="s">
        <v>1142</v>
      </c>
      <c r="AP398" s="42">
        <v>3.2499999999999999E-4</v>
      </c>
    </row>
    <row r="399" spans="39:42">
      <c r="AM399" s="40">
        <v>385</v>
      </c>
      <c r="AN399" s="40" t="s">
        <v>1926</v>
      </c>
      <c r="AO399" s="41" t="s">
        <v>1143</v>
      </c>
      <c r="AP399" s="42">
        <v>5.2999999999999998E-4</v>
      </c>
    </row>
    <row r="400" spans="39:42">
      <c r="AM400" s="40">
        <v>386</v>
      </c>
      <c r="AN400" s="40" t="s">
        <v>1926</v>
      </c>
      <c r="AO400" s="41" t="s">
        <v>1144</v>
      </c>
      <c r="AP400" s="42">
        <v>4.8999999999999998E-4</v>
      </c>
    </row>
    <row r="401" spans="39:43">
      <c r="AM401" s="40">
        <v>387</v>
      </c>
      <c r="AN401" s="40" t="s">
        <v>1927</v>
      </c>
      <c r="AO401" s="41" t="s">
        <v>1145</v>
      </c>
      <c r="AP401" s="42">
        <v>0</v>
      </c>
    </row>
    <row r="402" spans="39:43">
      <c r="AM402" s="40">
        <v>388</v>
      </c>
      <c r="AN402" s="40" t="s">
        <v>1927</v>
      </c>
      <c r="AO402" s="41" t="s">
        <v>1146</v>
      </c>
      <c r="AP402" s="42">
        <v>0</v>
      </c>
    </row>
    <row r="403" spans="39:43">
      <c r="AM403" s="40">
        <v>389</v>
      </c>
      <c r="AN403" s="40" t="s">
        <v>1927</v>
      </c>
      <c r="AO403" s="41" t="s">
        <v>1147</v>
      </c>
      <c r="AP403" s="42">
        <v>4.5199999999999998E-4</v>
      </c>
    </row>
    <row r="404" spans="39:43">
      <c r="AM404" s="40">
        <v>390</v>
      </c>
      <c r="AN404" s="40" t="s">
        <v>1927</v>
      </c>
      <c r="AO404" s="41" t="s">
        <v>1148</v>
      </c>
      <c r="AP404" s="42">
        <v>4.1899999999999999E-4</v>
      </c>
    </row>
    <row r="405" spans="39:43">
      <c r="AM405" s="40">
        <v>391</v>
      </c>
      <c r="AN405" s="40" t="s">
        <v>1928</v>
      </c>
      <c r="AO405" s="41" t="s">
        <v>1149</v>
      </c>
      <c r="AP405" s="42">
        <v>0</v>
      </c>
    </row>
    <row r="406" spans="39:43">
      <c r="AM406" s="40">
        <v>392</v>
      </c>
      <c r="AN406" s="40" t="s">
        <v>1928</v>
      </c>
      <c r="AO406" s="41" t="s">
        <v>1150</v>
      </c>
      <c r="AP406" s="42">
        <v>2.1800000000000001E-4</v>
      </c>
    </row>
    <row r="407" spans="39:43">
      <c r="AM407" s="40">
        <v>393</v>
      </c>
      <c r="AN407" s="40" t="s">
        <v>1928</v>
      </c>
      <c r="AO407" s="41" t="s">
        <v>1151</v>
      </c>
      <c r="AP407" s="42">
        <v>2.13E-4</v>
      </c>
    </row>
    <row r="408" spans="39:43">
      <c r="AM408" s="40">
        <v>394</v>
      </c>
      <c r="AN408" s="40" t="s">
        <v>1929</v>
      </c>
      <c r="AO408" s="41" t="s">
        <v>1152</v>
      </c>
      <c r="AP408" s="42">
        <v>0</v>
      </c>
    </row>
    <row r="409" spans="39:43">
      <c r="AM409" s="40">
        <v>395</v>
      </c>
      <c r="AN409" s="40" t="s">
        <v>1929</v>
      </c>
      <c r="AO409" s="41" t="s">
        <v>1153</v>
      </c>
      <c r="AP409" s="42">
        <v>4.8999999999999998E-4</v>
      </c>
    </row>
    <row r="410" spans="39:43">
      <c r="AM410" s="40">
        <v>396</v>
      </c>
      <c r="AN410" s="40" t="s">
        <v>1929</v>
      </c>
      <c r="AO410" s="41" t="s">
        <v>1154</v>
      </c>
      <c r="AP410" s="42">
        <v>4.8299999999999998E-4</v>
      </c>
    </row>
    <row r="411" spans="39:43">
      <c r="AM411" s="40">
        <v>397</v>
      </c>
      <c r="AN411" s="40" t="s">
        <v>1930</v>
      </c>
      <c r="AO411" s="41" t="s">
        <v>1155</v>
      </c>
      <c r="AP411" s="42">
        <v>0</v>
      </c>
    </row>
    <row r="412" spans="39:43">
      <c r="AM412" s="40">
        <v>398</v>
      </c>
      <c r="AN412" s="40" t="s">
        <v>1930</v>
      </c>
      <c r="AO412" s="41" t="s">
        <v>1156</v>
      </c>
      <c r="AP412" s="42">
        <v>0</v>
      </c>
    </row>
    <row r="413" spans="39:43">
      <c r="AM413" s="40">
        <v>399</v>
      </c>
      <c r="AN413" s="40" t="s">
        <v>1930</v>
      </c>
      <c r="AO413" s="41" t="s">
        <v>1157</v>
      </c>
      <c r="AP413" s="42">
        <v>4.0000000000000002E-4</v>
      </c>
    </row>
    <row r="414" spans="39:43">
      <c r="AM414" s="40">
        <v>400</v>
      </c>
      <c r="AN414" s="40" t="s">
        <v>1930</v>
      </c>
      <c r="AO414" s="41" t="s">
        <v>1158</v>
      </c>
      <c r="AP414" s="42">
        <v>0</v>
      </c>
    </row>
    <row r="415" spans="39:43">
      <c r="AM415" s="40">
        <v>401</v>
      </c>
      <c r="AN415" s="40" t="s">
        <v>1930</v>
      </c>
      <c r="AO415" s="41" t="s">
        <v>1159</v>
      </c>
      <c r="AP415" s="42">
        <v>4.2200000000000001E-4</v>
      </c>
      <c r="AQ415" s="1" t="s">
        <v>1793</v>
      </c>
    </row>
    <row r="416" spans="39:43">
      <c r="AM416" s="40">
        <v>402</v>
      </c>
      <c r="AN416" s="40" t="s">
        <v>1930</v>
      </c>
      <c r="AO416" s="41" t="s">
        <v>1160</v>
      </c>
      <c r="AP416" s="42">
        <v>4.57E-4</v>
      </c>
    </row>
    <row r="417" spans="39:43">
      <c r="AM417" s="40">
        <v>403</v>
      </c>
      <c r="AN417" s="40" t="s">
        <v>1931</v>
      </c>
      <c r="AO417" s="41" t="s">
        <v>560</v>
      </c>
      <c r="AP417" s="42">
        <v>5.7700000000000004E-4</v>
      </c>
    </row>
    <row r="418" spans="39:43">
      <c r="AM418" s="40">
        <v>404</v>
      </c>
      <c r="AN418" s="40" t="s">
        <v>1932</v>
      </c>
      <c r="AO418" s="41" t="s">
        <v>1161</v>
      </c>
      <c r="AP418" s="42">
        <v>0</v>
      </c>
    </row>
    <row r="419" spans="39:43">
      <c r="AM419" s="40">
        <v>405</v>
      </c>
      <c r="AN419" s="40" t="s">
        <v>1932</v>
      </c>
      <c r="AO419" s="41" t="s">
        <v>1162</v>
      </c>
      <c r="AP419" s="42">
        <v>4.4499999999999997E-4</v>
      </c>
    </row>
    <row r="420" spans="39:43">
      <c r="AM420" s="40">
        <v>406</v>
      </c>
      <c r="AN420" s="40" t="s">
        <v>1932</v>
      </c>
      <c r="AO420" s="41" t="s">
        <v>1163</v>
      </c>
      <c r="AP420" s="42">
        <v>4.37E-4</v>
      </c>
    </row>
    <row r="421" spans="39:43">
      <c r="AM421" s="40">
        <v>407</v>
      </c>
      <c r="AN421" s="40" t="s">
        <v>1933</v>
      </c>
      <c r="AO421" s="41" t="s">
        <v>561</v>
      </c>
      <c r="AP421" s="42">
        <v>4.2200000000000001E-4</v>
      </c>
      <c r="AQ421" s="1" t="s">
        <v>1793</v>
      </c>
    </row>
    <row r="422" spans="39:43">
      <c r="AM422" s="40">
        <v>408</v>
      </c>
      <c r="AN422" s="40" t="s">
        <v>1934</v>
      </c>
      <c r="AO422" s="41" t="s">
        <v>1164</v>
      </c>
      <c r="AP422" s="42">
        <v>2.8299999999999999E-4</v>
      </c>
    </row>
    <row r="423" spans="39:43">
      <c r="AM423" s="40">
        <v>409</v>
      </c>
      <c r="AN423" s="40" t="s">
        <v>1934</v>
      </c>
      <c r="AO423" s="41" t="s">
        <v>1165</v>
      </c>
      <c r="AP423" s="42">
        <v>0</v>
      </c>
    </row>
    <row r="424" spans="39:43">
      <c r="AM424" s="40">
        <v>410</v>
      </c>
      <c r="AN424" s="40" t="s">
        <v>1934</v>
      </c>
      <c r="AO424" s="41" t="s">
        <v>1166</v>
      </c>
      <c r="AP424" s="42">
        <v>5.5500000000000005E-4</v>
      </c>
    </row>
    <row r="425" spans="39:43">
      <c r="AM425" s="40">
        <v>411</v>
      </c>
      <c r="AN425" s="40" t="s">
        <v>1934</v>
      </c>
      <c r="AO425" s="41" t="s">
        <v>1167</v>
      </c>
      <c r="AP425" s="42">
        <v>5.2099999999999998E-4</v>
      </c>
    </row>
    <row r="426" spans="39:43">
      <c r="AM426" s="40">
        <v>412</v>
      </c>
      <c r="AN426" s="40" t="s">
        <v>1935</v>
      </c>
      <c r="AO426" s="41" t="s">
        <v>1168</v>
      </c>
      <c r="AP426" s="42">
        <v>3.8699999999999997E-4</v>
      </c>
    </row>
    <row r="427" spans="39:43">
      <c r="AM427" s="40">
        <v>413</v>
      </c>
      <c r="AN427" s="40" t="s">
        <v>1935</v>
      </c>
      <c r="AO427" s="41" t="s">
        <v>1169</v>
      </c>
      <c r="AP427" s="42">
        <v>3.6299999999999999E-4</v>
      </c>
    </row>
    <row r="428" spans="39:43">
      <c r="AM428" s="40">
        <v>414</v>
      </c>
      <c r="AN428" s="40" t="s">
        <v>1935</v>
      </c>
      <c r="AO428" s="41" t="s">
        <v>1170</v>
      </c>
      <c r="AP428" s="42">
        <v>3.9500000000000001E-4</v>
      </c>
    </row>
    <row r="429" spans="39:43">
      <c r="AM429" s="40">
        <v>415</v>
      </c>
      <c r="AN429" s="40" t="s">
        <v>1935</v>
      </c>
      <c r="AO429" s="41" t="s">
        <v>1171</v>
      </c>
      <c r="AP429" s="42">
        <v>3.8699999999999997E-4</v>
      </c>
    </row>
    <row r="430" spans="39:43">
      <c r="AM430" s="40">
        <v>416</v>
      </c>
      <c r="AN430" s="40" t="s">
        <v>1936</v>
      </c>
      <c r="AO430" s="41" t="s">
        <v>562</v>
      </c>
      <c r="AP430" s="42">
        <v>4.1899999999999999E-4</v>
      </c>
    </row>
    <row r="431" spans="39:43">
      <c r="AM431" s="40">
        <v>417</v>
      </c>
      <c r="AN431" s="40" t="s">
        <v>1937</v>
      </c>
      <c r="AO431" s="41" t="s">
        <v>563</v>
      </c>
      <c r="AP431" s="42">
        <v>4.1899999999999999E-4</v>
      </c>
    </row>
    <row r="432" spans="39:43">
      <c r="AM432" s="40">
        <v>418</v>
      </c>
      <c r="AN432" s="40" t="s">
        <v>1938</v>
      </c>
      <c r="AO432" s="41" t="s">
        <v>1172</v>
      </c>
      <c r="AP432" s="42">
        <v>0</v>
      </c>
    </row>
    <row r="433" spans="39:42">
      <c r="AM433" s="40">
        <v>419</v>
      </c>
      <c r="AN433" s="40" t="s">
        <v>1938</v>
      </c>
      <c r="AO433" s="41" t="s">
        <v>1173</v>
      </c>
      <c r="AP433" s="42">
        <v>5.4600000000000004E-4</v>
      </c>
    </row>
    <row r="434" spans="39:42">
      <c r="AM434" s="40">
        <v>420</v>
      </c>
      <c r="AN434" s="40" t="s">
        <v>1938</v>
      </c>
      <c r="AO434" s="41" t="s">
        <v>1174</v>
      </c>
      <c r="AP434" s="42">
        <v>5.4100000000000003E-4</v>
      </c>
    </row>
    <row r="435" spans="39:42">
      <c r="AM435" s="40">
        <v>421</v>
      </c>
      <c r="AN435" s="40" t="s">
        <v>1939</v>
      </c>
      <c r="AO435" s="41" t="s">
        <v>1175</v>
      </c>
      <c r="AP435" s="42">
        <v>8.3999999999999995E-5</v>
      </c>
    </row>
    <row r="436" spans="39:42">
      <c r="AM436" s="40">
        <v>422</v>
      </c>
      <c r="AN436" s="40" t="s">
        <v>1939</v>
      </c>
      <c r="AO436" s="41" t="s">
        <v>1176</v>
      </c>
      <c r="AP436" s="42">
        <v>1.7200000000000001E-4</v>
      </c>
    </row>
    <row r="437" spans="39:42">
      <c r="AM437" s="40">
        <v>423</v>
      </c>
      <c r="AN437" s="40" t="s">
        <v>1939</v>
      </c>
      <c r="AO437" s="41" t="s">
        <v>1177</v>
      </c>
      <c r="AP437" s="42">
        <v>1.8000000000000001E-4</v>
      </c>
    </row>
    <row r="438" spans="39:42">
      <c r="AM438" s="40">
        <v>424</v>
      </c>
      <c r="AN438" s="40" t="s">
        <v>1939</v>
      </c>
      <c r="AO438" s="41" t="s">
        <v>1178</v>
      </c>
      <c r="AP438" s="42">
        <v>5.04E-4</v>
      </c>
    </row>
    <row r="439" spans="39:42">
      <c r="AM439" s="40">
        <v>425</v>
      </c>
      <c r="AN439" s="40" t="s">
        <v>1939</v>
      </c>
      <c r="AO439" s="41" t="s">
        <v>1179</v>
      </c>
      <c r="AP439" s="42">
        <v>4.5399999999999998E-4</v>
      </c>
    </row>
    <row r="440" spans="39:42">
      <c r="AM440" s="40">
        <v>426</v>
      </c>
      <c r="AN440" s="40" t="s">
        <v>1940</v>
      </c>
      <c r="AO440" s="41" t="s">
        <v>1180</v>
      </c>
      <c r="AP440" s="42">
        <v>0</v>
      </c>
    </row>
    <row r="441" spans="39:42">
      <c r="AM441" s="40">
        <v>427</v>
      </c>
      <c r="AN441" s="40" t="s">
        <v>1940</v>
      </c>
      <c r="AO441" s="41" t="s">
        <v>1181</v>
      </c>
      <c r="AP441" s="42">
        <v>4.2000000000000002E-4</v>
      </c>
    </row>
    <row r="442" spans="39:42">
      <c r="AM442" s="40">
        <v>428</v>
      </c>
      <c r="AN442" s="40" t="s">
        <v>1940</v>
      </c>
      <c r="AO442" s="41" t="s">
        <v>1182</v>
      </c>
      <c r="AP442" s="42">
        <v>4.1300000000000001E-4</v>
      </c>
    </row>
    <row r="443" spans="39:42">
      <c r="AM443" s="40">
        <v>429</v>
      </c>
      <c r="AN443" s="40" t="s">
        <v>1941</v>
      </c>
      <c r="AO443" s="41" t="s">
        <v>564</v>
      </c>
      <c r="AP443" s="42">
        <v>4.1899999999999999E-4</v>
      </c>
    </row>
    <row r="444" spans="39:42">
      <c r="AM444" s="40">
        <v>430</v>
      </c>
      <c r="AN444" s="40" t="s">
        <v>1942</v>
      </c>
      <c r="AO444" s="41" t="s">
        <v>1183</v>
      </c>
      <c r="AP444" s="42">
        <v>0</v>
      </c>
    </row>
    <row r="445" spans="39:42">
      <c r="AM445" s="40">
        <v>431</v>
      </c>
      <c r="AN445" s="40" t="s">
        <v>1942</v>
      </c>
      <c r="AO445" s="41" t="s">
        <v>1184</v>
      </c>
      <c r="AP445" s="42">
        <v>2.9599999999999998E-4</v>
      </c>
    </row>
    <row r="446" spans="39:42">
      <c r="AM446" s="40">
        <v>432</v>
      </c>
      <c r="AN446" s="40" t="s">
        <v>1942</v>
      </c>
      <c r="AO446" s="41" t="s">
        <v>1185</v>
      </c>
      <c r="AP446" s="42">
        <v>2.9100000000000003E-4</v>
      </c>
    </row>
    <row r="447" spans="39:42">
      <c r="AM447" s="40">
        <v>433</v>
      </c>
      <c r="AN447" s="40" t="s">
        <v>1943</v>
      </c>
      <c r="AO447" s="41" t="s">
        <v>1186</v>
      </c>
      <c r="AP447" s="42">
        <v>7.1599999999999995E-4</v>
      </c>
    </row>
    <row r="448" spans="39:42">
      <c r="AM448" s="40">
        <v>434</v>
      </c>
      <c r="AN448" s="40" t="s">
        <v>1944</v>
      </c>
      <c r="AO448" s="41" t="s">
        <v>1187</v>
      </c>
      <c r="AP448" s="42">
        <v>0</v>
      </c>
    </row>
    <row r="449" spans="39:42">
      <c r="AM449" s="40">
        <v>435</v>
      </c>
      <c r="AN449" s="40" t="s">
        <v>1944</v>
      </c>
      <c r="AO449" s="41" t="s">
        <v>1188</v>
      </c>
      <c r="AP449" s="42">
        <v>4.0999999999999999E-4</v>
      </c>
    </row>
    <row r="450" spans="39:42">
      <c r="AM450" s="40">
        <v>436</v>
      </c>
      <c r="AN450" s="40" t="s">
        <v>1944</v>
      </c>
      <c r="AO450" s="41" t="s">
        <v>1189</v>
      </c>
      <c r="AP450" s="42">
        <v>3.8299999999999999E-4</v>
      </c>
    </row>
    <row r="451" spans="39:42">
      <c r="AM451" s="40">
        <v>437</v>
      </c>
      <c r="AN451" s="40" t="s">
        <v>1945</v>
      </c>
      <c r="AO451" s="41" t="s">
        <v>565</v>
      </c>
      <c r="AP451" s="42">
        <v>4.1899999999999999E-4</v>
      </c>
    </row>
    <row r="452" spans="39:42">
      <c r="AM452" s="40">
        <v>438</v>
      </c>
      <c r="AN452" s="40" t="s">
        <v>1946</v>
      </c>
      <c r="AO452" s="41" t="s">
        <v>1190</v>
      </c>
      <c r="AP452" s="42">
        <v>0</v>
      </c>
    </row>
    <row r="453" spans="39:42">
      <c r="AM453" s="40">
        <v>439</v>
      </c>
      <c r="AN453" s="40" t="s">
        <v>1946</v>
      </c>
      <c r="AO453" s="41" t="s">
        <v>1191</v>
      </c>
      <c r="AP453" s="42">
        <v>5.8399999999999999E-4</v>
      </c>
    </row>
    <row r="454" spans="39:42">
      <c r="AM454" s="40">
        <v>440</v>
      </c>
      <c r="AN454" s="40" t="s">
        <v>1946</v>
      </c>
      <c r="AO454" s="41" t="s">
        <v>1192</v>
      </c>
      <c r="AP454" s="42">
        <v>0</v>
      </c>
    </row>
    <row r="455" spans="39:42">
      <c r="AM455" s="40">
        <v>441</v>
      </c>
      <c r="AN455" s="40" t="s">
        <v>1947</v>
      </c>
      <c r="AO455" s="41" t="s">
        <v>1193</v>
      </c>
      <c r="AP455" s="42">
        <v>0</v>
      </c>
    </row>
    <row r="456" spans="39:42">
      <c r="AM456" s="40">
        <v>442</v>
      </c>
      <c r="AN456" s="40" t="s">
        <v>1947</v>
      </c>
      <c r="AO456" s="41" t="s">
        <v>1194</v>
      </c>
      <c r="AP456" s="42">
        <v>0</v>
      </c>
    </row>
    <row r="457" spans="39:42">
      <c r="AM457" s="40">
        <v>443</v>
      </c>
      <c r="AN457" s="40" t="s">
        <v>1947</v>
      </c>
      <c r="AO457" s="41" t="s">
        <v>1195</v>
      </c>
      <c r="AP457" s="42">
        <v>7.8999999999999996E-5</v>
      </c>
    </row>
    <row r="458" spans="39:42">
      <c r="AM458" s="40">
        <v>444</v>
      </c>
      <c r="AN458" s="40" t="s">
        <v>1947</v>
      </c>
      <c r="AO458" s="41" t="s">
        <v>1196</v>
      </c>
      <c r="AP458" s="42">
        <v>2.5500000000000002E-4</v>
      </c>
    </row>
    <row r="459" spans="39:42">
      <c r="AM459" s="40">
        <v>445</v>
      </c>
      <c r="AN459" s="40" t="s">
        <v>1947</v>
      </c>
      <c r="AO459" s="41" t="s">
        <v>1197</v>
      </c>
      <c r="AP459" s="42">
        <v>2.7500000000000002E-4</v>
      </c>
    </row>
    <row r="460" spans="39:42">
      <c r="AM460" s="40">
        <v>446</v>
      </c>
      <c r="AN460" s="40" t="s">
        <v>1947</v>
      </c>
      <c r="AO460" s="41" t="s">
        <v>1198</v>
      </c>
      <c r="AP460" s="42">
        <v>3.7800000000000003E-4</v>
      </c>
    </row>
    <row r="461" spans="39:42">
      <c r="AM461" s="40">
        <v>447</v>
      </c>
      <c r="AN461" s="40" t="s">
        <v>1947</v>
      </c>
      <c r="AO461" s="41" t="s">
        <v>1199</v>
      </c>
      <c r="AP461" s="42">
        <v>3.2499999999999999E-4</v>
      </c>
    </row>
    <row r="462" spans="39:42">
      <c r="AM462" s="40">
        <v>448</v>
      </c>
      <c r="AN462" s="40" t="s">
        <v>1948</v>
      </c>
      <c r="AO462" s="41" t="s">
        <v>1200</v>
      </c>
      <c r="AP462" s="42">
        <v>0</v>
      </c>
    </row>
    <row r="463" spans="39:42">
      <c r="AM463" s="40">
        <v>449</v>
      </c>
      <c r="AN463" s="40" t="s">
        <v>1948</v>
      </c>
      <c r="AO463" s="41" t="s">
        <v>1201</v>
      </c>
      <c r="AP463" s="42">
        <v>3.9599999999999998E-4</v>
      </c>
    </row>
    <row r="464" spans="39:42">
      <c r="AM464" s="40">
        <v>450</v>
      </c>
      <c r="AN464" s="40" t="s">
        <v>1948</v>
      </c>
      <c r="AO464" s="41" t="s">
        <v>1202</v>
      </c>
      <c r="AP464" s="42">
        <v>3.6299999999999999E-4</v>
      </c>
    </row>
    <row r="465" spans="39:43">
      <c r="AM465" s="40">
        <v>451</v>
      </c>
      <c r="AN465" s="40" t="s">
        <v>1949</v>
      </c>
      <c r="AO465" s="41" t="s">
        <v>566</v>
      </c>
      <c r="AP465" s="42">
        <v>6.1600000000000001E-4</v>
      </c>
    </row>
    <row r="466" spans="39:43">
      <c r="AM466" s="40">
        <v>452</v>
      </c>
      <c r="AN466" s="40" t="s">
        <v>1950</v>
      </c>
      <c r="AO466" s="41" t="s">
        <v>567</v>
      </c>
      <c r="AP466" s="42">
        <v>6.4800000000000003E-4</v>
      </c>
    </row>
    <row r="467" spans="39:43">
      <c r="AM467" s="40">
        <v>453</v>
      </c>
      <c r="AN467" s="40" t="s">
        <v>1951</v>
      </c>
      <c r="AO467" s="41" t="s">
        <v>1203</v>
      </c>
      <c r="AP467" s="42">
        <v>0</v>
      </c>
    </row>
    <row r="468" spans="39:43">
      <c r="AM468" s="40">
        <v>454</v>
      </c>
      <c r="AN468" s="40" t="s">
        <v>1951</v>
      </c>
      <c r="AO468" s="41" t="s">
        <v>1204</v>
      </c>
      <c r="AP468" s="42">
        <v>5.4699999999999996E-4</v>
      </c>
    </row>
    <row r="469" spans="39:43">
      <c r="AM469" s="40">
        <v>455</v>
      </c>
      <c r="AN469" s="40" t="s">
        <v>1951</v>
      </c>
      <c r="AO469" s="41" t="s">
        <v>1205</v>
      </c>
      <c r="AP469" s="42">
        <v>5.0600000000000005E-4</v>
      </c>
    </row>
    <row r="470" spans="39:43">
      <c r="AM470" s="40">
        <v>456</v>
      </c>
      <c r="AN470" s="40" t="s">
        <v>1952</v>
      </c>
      <c r="AO470" s="41" t="s">
        <v>568</v>
      </c>
      <c r="AP470" s="42">
        <v>5.7600000000000001E-4</v>
      </c>
    </row>
    <row r="471" spans="39:43">
      <c r="AM471" s="40">
        <v>457</v>
      </c>
      <c r="AN471" s="40" t="s">
        <v>1953</v>
      </c>
      <c r="AO471" s="41" t="s">
        <v>1206</v>
      </c>
      <c r="AP471" s="42">
        <v>0</v>
      </c>
    </row>
    <row r="472" spans="39:43">
      <c r="AM472" s="40">
        <v>458</v>
      </c>
      <c r="AN472" s="40" t="s">
        <v>1953</v>
      </c>
      <c r="AO472" s="41" t="s">
        <v>1207</v>
      </c>
      <c r="AP472" s="42">
        <v>4.2099999999999999E-4</v>
      </c>
    </row>
    <row r="473" spans="39:43">
      <c r="AM473" s="40">
        <v>459</v>
      </c>
      <c r="AN473" s="40" t="s">
        <v>1953</v>
      </c>
      <c r="AO473" s="41" t="s">
        <v>1208</v>
      </c>
      <c r="AP473" s="42">
        <v>3.9199999999999999E-4</v>
      </c>
    </row>
    <row r="474" spans="39:43">
      <c r="AM474" s="40">
        <v>460</v>
      </c>
      <c r="AN474" s="40" t="s">
        <v>1954</v>
      </c>
      <c r="AO474" s="41" t="s">
        <v>1209</v>
      </c>
      <c r="AP474" s="42">
        <v>4.2499999999999998E-4</v>
      </c>
    </row>
    <row r="475" spans="39:43">
      <c r="AM475" s="40">
        <v>461</v>
      </c>
      <c r="AN475" s="40" t="s">
        <v>1954</v>
      </c>
      <c r="AO475" s="41" t="s">
        <v>1210</v>
      </c>
      <c r="AP475" s="42">
        <v>4.2200000000000001E-4</v>
      </c>
      <c r="AQ475" s="1" t="s">
        <v>1793</v>
      </c>
    </row>
    <row r="476" spans="39:43">
      <c r="AM476" s="40">
        <v>462</v>
      </c>
      <c r="AN476" s="40" t="s">
        <v>1954</v>
      </c>
      <c r="AO476" s="41" t="s">
        <v>1211</v>
      </c>
      <c r="AP476" s="42">
        <v>4.2200000000000001E-4</v>
      </c>
      <c r="AQ476" s="1" t="s">
        <v>1793</v>
      </c>
    </row>
    <row r="477" spans="39:43">
      <c r="AM477" s="40">
        <v>463</v>
      </c>
      <c r="AN477" s="40" t="s">
        <v>1955</v>
      </c>
      <c r="AO477" s="41" t="s">
        <v>1212</v>
      </c>
      <c r="AP477" s="42">
        <v>2.9599999999999998E-4</v>
      </c>
    </row>
    <row r="478" spans="39:43">
      <c r="AM478" s="40">
        <v>464</v>
      </c>
      <c r="AN478" s="40" t="s">
        <v>1955</v>
      </c>
      <c r="AO478" s="41" t="s">
        <v>1213</v>
      </c>
      <c r="AP478" s="42">
        <v>0</v>
      </c>
    </row>
    <row r="479" spans="39:43">
      <c r="AM479" s="40">
        <v>465</v>
      </c>
      <c r="AN479" s="40" t="s">
        <v>1955</v>
      </c>
      <c r="AO479" s="41" t="s">
        <v>1214</v>
      </c>
      <c r="AP479" s="42">
        <v>0</v>
      </c>
    </row>
    <row r="480" spans="39:43">
      <c r="AM480" s="40">
        <v>466</v>
      </c>
      <c r="AN480" s="40" t="s">
        <v>1955</v>
      </c>
      <c r="AO480" s="41" t="s">
        <v>1215</v>
      </c>
      <c r="AP480" s="42">
        <v>5.2999999999999998E-4</v>
      </c>
    </row>
    <row r="481" spans="39:42">
      <c r="AM481" s="40">
        <v>467</v>
      </c>
      <c r="AN481" s="40" t="s">
        <v>1955</v>
      </c>
      <c r="AO481" s="41" t="s">
        <v>1216</v>
      </c>
      <c r="AP481" s="42">
        <v>5.1999999999999995E-4</v>
      </c>
    </row>
    <row r="482" spans="39:42">
      <c r="AM482" s="40">
        <v>468</v>
      </c>
      <c r="AN482" s="40" t="s">
        <v>1955</v>
      </c>
      <c r="AO482" s="41" t="s">
        <v>1217</v>
      </c>
      <c r="AP482" s="42">
        <v>4.6999999999999999E-4</v>
      </c>
    </row>
    <row r="483" spans="39:42">
      <c r="AM483" s="40">
        <v>469</v>
      </c>
      <c r="AN483" s="40" t="s">
        <v>1955</v>
      </c>
      <c r="AO483" s="41" t="s">
        <v>1218</v>
      </c>
      <c r="AP483" s="42">
        <v>0</v>
      </c>
    </row>
    <row r="484" spans="39:42">
      <c r="AM484" s="40">
        <v>470</v>
      </c>
      <c r="AN484" s="40" t="s">
        <v>1955</v>
      </c>
      <c r="AO484" s="41" t="s">
        <v>1219</v>
      </c>
      <c r="AP484" s="42">
        <v>6.3900000000000003E-4</v>
      </c>
    </row>
    <row r="485" spans="39:42">
      <c r="AM485" s="40">
        <v>471</v>
      </c>
      <c r="AN485" s="40" t="s">
        <v>1955</v>
      </c>
      <c r="AO485" s="41" t="s">
        <v>1220</v>
      </c>
      <c r="AP485" s="42">
        <v>4.73E-4</v>
      </c>
    </row>
    <row r="486" spans="39:42">
      <c r="AM486" s="40">
        <v>472</v>
      </c>
      <c r="AN486" s="40" t="s">
        <v>1956</v>
      </c>
      <c r="AO486" s="41" t="s">
        <v>1221</v>
      </c>
      <c r="AP486" s="42">
        <v>0</v>
      </c>
    </row>
    <row r="487" spans="39:42">
      <c r="AM487" s="40">
        <v>473</v>
      </c>
      <c r="AN487" s="40" t="s">
        <v>1956</v>
      </c>
      <c r="AO487" s="41" t="s">
        <v>1222</v>
      </c>
      <c r="AP487" s="42">
        <v>6.2799999999999998E-4</v>
      </c>
    </row>
    <row r="488" spans="39:42">
      <c r="AM488" s="40">
        <v>474</v>
      </c>
      <c r="AN488" s="40" t="s">
        <v>1956</v>
      </c>
      <c r="AO488" s="41" t="s">
        <v>1223</v>
      </c>
      <c r="AP488" s="42">
        <v>4.95E-4</v>
      </c>
    </row>
    <row r="489" spans="39:42">
      <c r="AM489" s="40">
        <v>475</v>
      </c>
      <c r="AN489" s="40" t="s">
        <v>1957</v>
      </c>
      <c r="AO489" s="41" t="s">
        <v>569</v>
      </c>
      <c r="AP489" s="42">
        <v>3.7100000000000002E-4</v>
      </c>
    </row>
    <row r="490" spans="39:42">
      <c r="AM490" s="40">
        <v>476</v>
      </c>
      <c r="AN490" s="40" t="s">
        <v>1958</v>
      </c>
      <c r="AO490" s="41" t="s">
        <v>1224</v>
      </c>
      <c r="AP490" s="42">
        <v>0</v>
      </c>
    </row>
    <row r="491" spans="39:42">
      <c r="AM491" s="40">
        <v>477</v>
      </c>
      <c r="AN491" s="40" t="s">
        <v>1958</v>
      </c>
      <c r="AO491" s="41" t="s">
        <v>1225</v>
      </c>
      <c r="AP491" s="42">
        <v>0</v>
      </c>
    </row>
    <row r="492" spans="39:42">
      <c r="AM492" s="40">
        <v>478</v>
      </c>
      <c r="AN492" s="40" t="s">
        <v>1958</v>
      </c>
      <c r="AO492" s="41" t="s">
        <v>1226</v>
      </c>
      <c r="AP492" s="42">
        <v>1.66E-4</v>
      </c>
    </row>
    <row r="493" spans="39:42">
      <c r="AM493" s="40">
        <v>479</v>
      </c>
      <c r="AN493" s="40" t="s">
        <v>1958</v>
      </c>
      <c r="AO493" s="41" t="s">
        <v>1227</v>
      </c>
      <c r="AP493" s="42">
        <v>3.8999999999999999E-4</v>
      </c>
    </row>
    <row r="494" spans="39:42">
      <c r="AM494" s="40">
        <v>480</v>
      </c>
      <c r="AN494" s="40" t="s">
        <v>1958</v>
      </c>
      <c r="AO494" s="41" t="s">
        <v>1228</v>
      </c>
      <c r="AP494" s="42">
        <v>6.5899999999999997E-4</v>
      </c>
    </row>
    <row r="495" spans="39:42">
      <c r="AM495" s="40">
        <v>481</v>
      </c>
      <c r="AN495" s="40" t="s">
        <v>1958</v>
      </c>
      <c r="AO495" s="41" t="s">
        <v>1229</v>
      </c>
      <c r="AP495" s="42">
        <v>6.2E-4</v>
      </c>
    </row>
    <row r="496" spans="39:42">
      <c r="AM496" s="40">
        <v>482</v>
      </c>
      <c r="AN496" s="40" t="s">
        <v>1959</v>
      </c>
      <c r="AO496" s="41" t="s">
        <v>1230</v>
      </c>
      <c r="AP496" s="42">
        <v>0</v>
      </c>
    </row>
    <row r="497" spans="39:42">
      <c r="AM497" s="40">
        <v>483</v>
      </c>
      <c r="AN497" s="40" t="s">
        <v>1959</v>
      </c>
      <c r="AO497" s="41" t="s">
        <v>1231</v>
      </c>
      <c r="AP497" s="42">
        <v>3.8699999999999997E-4</v>
      </c>
    </row>
    <row r="498" spans="39:42">
      <c r="AM498" s="40">
        <v>484</v>
      </c>
      <c r="AN498" s="40" t="s">
        <v>1959</v>
      </c>
      <c r="AO498" s="41" t="s">
        <v>1232</v>
      </c>
      <c r="AP498" s="42">
        <v>2.9300000000000002E-4</v>
      </c>
    </row>
    <row r="499" spans="39:42">
      <c r="AM499" s="40">
        <v>485</v>
      </c>
      <c r="AN499" s="40" t="s">
        <v>1960</v>
      </c>
      <c r="AO499" s="41" t="s">
        <v>1233</v>
      </c>
      <c r="AP499" s="42">
        <v>2.9300000000000002E-4</v>
      </c>
    </row>
    <row r="500" spans="39:42">
      <c r="AM500" s="40">
        <v>486</v>
      </c>
      <c r="AN500" s="40" t="s">
        <v>1960</v>
      </c>
      <c r="AO500" s="41" t="s">
        <v>1234</v>
      </c>
      <c r="AP500" s="42">
        <v>3.4000000000000002E-4</v>
      </c>
    </row>
    <row r="501" spans="39:42">
      <c r="AM501" s="40">
        <v>487</v>
      </c>
      <c r="AN501" s="40" t="s">
        <v>1960</v>
      </c>
      <c r="AO501" s="41" t="s">
        <v>1235</v>
      </c>
      <c r="AP501" s="42">
        <v>2.0599999999999999E-4</v>
      </c>
    </row>
    <row r="502" spans="39:42">
      <c r="AM502" s="40">
        <v>488</v>
      </c>
      <c r="AN502" s="40" t="s">
        <v>1960</v>
      </c>
      <c r="AO502" s="41" t="s">
        <v>1236</v>
      </c>
      <c r="AP502" s="42">
        <v>0</v>
      </c>
    </row>
    <row r="503" spans="39:42">
      <c r="AM503" s="40">
        <v>489</v>
      </c>
      <c r="AN503" s="40" t="s">
        <v>1960</v>
      </c>
      <c r="AO503" s="41" t="s">
        <v>1237</v>
      </c>
      <c r="AP503" s="42">
        <v>4.1399999999999998E-4</v>
      </c>
    </row>
    <row r="504" spans="39:42">
      <c r="AM504" s="40">
        <v>490</v>
      </c>
      <c r="AN504" s="40" t="s">
        <v>1960</v>
      </c>
      <c r="AO504" s="41" t="s">
        <v>1238</v>
      </c>
      <c r="AP504" s="42">
        <v>3.7300000000000001E-4</v>
      </c>
    </row>
    <row r="505" spans="39:42">
      <c r="AM505" s="40">
        <v>491</v>
      </c>
      <c r="AN505" s="40" t="s">
        <v>1961</v>
      </c>
      <c r="AO505" s="41" t="s">
        <v>570</v>
      </c>
      <c r="AP505" s="42">
        <v>6.2200000000000005E-4</v>
      </c>
    </row>
    <row r="506" spans="39:42">
      <c r="AM506" s="40">
        <v>492</v>
      </c>
      <c r="AN506" s="40" t="s">
        <v>1962</v>
      </c>
      <c r="AO506" s="41" t="s">
        <v>571</v>
      </c>
      <c r="AP506" s="42">
        <v>3.7199999999999999E-4</v>
      </c>
    </row>
    <row r="507" spans="39:42">
      <c r="AM507" s="40">
        <v>493</v>
      </c>
      <c r="AN507" s="40" t="s">
        <v>1963</v>
      </c>
      <c r="AO507" s="41" t="s">
        <v>1239</v>
      </c>
      <c r="AP507" s="42">
        <v>0</v>
      </c>
    </row>
    <row r="508" spans="39:42">
      <c r="AM508" s="40">
        <v>494</v>
      </c>
      <c r="AN508" s="40" t="s">
        <v>1963</v>
      </c>
      <c r="AO508" s="41" t="s">
        <v>1240</v>
      </c>
      <c r="AP508" s="42">
        <v>4.5100000000000001E-4</v>
      </c>
    </row>
    <row r="509" spans="39:42">
      <c r="AM509" s="40">
        <v>495</v>
      </c>
      <c r="AN509" s="40" t="s">
        <v>1963</v>
      </c>
      <c r="AO509" s="41" t="s">
        <v>1241</v>
      </c>
      <c r="AP509" s="42">
        <v>4.3600000000000003E-4</v>
      </c>
    </row>
    <row r="510" spans="39:42">
      <c r="AM510" s="40">
        <v>496</v>
      </c>
      <c r="AN510" s="40" t="s">
        <v>1964</v>
      </c>
      <c r="AO510" s="41" t="s">
        <v>572</v>
      </c>
      <c r="AP510" s="42">
        <v>4.46E-4</v>
      </c>
    </row>
    <row r="511" spans="39:42">
      <c r="AM511" s="40">
        <v>497</v>
      </c>
      <c r="AN511" s="40" t="s">
        <v>1965</v>
      </c>
      <c r="AO511" s="41" t="s">
        <v>573</v>
      </c>
      <c r="AP511" s="42">
        <v>4.1899999999999999E-4</v>
      </c>
    </row>
    <row r="512" spans="39:42">
      <c r="AM512" s="40">
        <v>498</v>
      </c>
      <c r="AN512" s="40" t="s">
        <v>1966</v>
      </c>
      <c r="AO512" s="41" t="s">
        <v>1242</v>
      </c>
      <c r="AP512" s="42">
        <v>0</v>
      </c>
    </row>
    <row r="513" spans="39:42">
      <c r="AM513" s="40">
        <v>499</v>
      </c>
      <c r="AN513" s="40" t="s">
        <v>1966</v>
      </c>
      <c r="AO513" s="41" t="s">
        <v>1243</v>
      </c>
      <c r="AP513" s="42">
        <v>1.07E-4</v>
      </c>
    </row>
    <row r="514" spans="39:42">
      <c r="AM514" s="40">
        <v>500</v>
      </c>
      <c r="AN514" s="40" t="s">
        <v>1967</v>
      </c>
      <c r="AO514" s="41" t="s">
        <v>1244</v>
      </c>
      <c r="AP514" s="42">
        <v>0</v>
      </c>
    </row>
    <row r="515" spans="39:42">
      <c r="AM515" s="40">
        <v>501</v>
      </c>
      <c r="AN515" s="40" t="s">
        <v>1967</v>
      </c>
      <c r="AO515" s="41" t="s">
        <v>1245</v>
      </c>
      <c r="AP515" s="42">
        <v>3.9300000000000001E-4</v>
      </c>
    </row>
    <row r="516" spans="39:42">
      <c r="AM516" s="40">
        <v>502</v>
      </c>
      <c r="AN516" s="40" t="s">
        <v>1967</v>
      </c>
      <c r="AO516" s="41" t="s">
        <v>1246</v>
      </c>
      <c r="AP516" s="42">
        <v>3.88E-4</v>
      </c>
    </row>
    <row r="517" spans="39:42">
      <c r="AM517" s="40">
        <v>503</v>
      </c>
      <c r="AN517" s="40" t="s">
        <v>1968</v>
      </c>
      <c r="AO517" s="41" t="s">
        <v>1247</v>
      </c>
      <c r="AP517" s="42">
        <v>0</v>
      </c>
    </row>
    <row r="518" spans="39:42">
      <c r="AM518" s="40">
        <v>504</v>
      </c>
      <c r="AN518" s="40" t="s">
        <v>1968</v>
      </c>
      <c r="AO518" s="41" t="s">
        <v>1248</v>
      </c>
      <c r="AP518" s="42">
        <v>4.3800000000000002E-4</v>
      </c>
    </row>
    <row r="519" spans="39:42">
      <c r="AM519" s="40">
        <v>505</v>
      </c>
      <c r="AN519" s="40" t="s">
        <v>1968</v>
      </c>
      <c r="AO519" s="41" t="s">
        <v>1249</v>
      </c>
      <c r="AP519" s="42">
        <v>3.97E-4</v>
      </c>
    </row>
    <row r="520" spans="39:42">
      <c r="AM520" s="40">
        <v>506</v>
      </c>
      <c r="AN520" s="40" t="s">
        <v>1969</v>
      </c>
      <c r="AO520" s="41" t="s">
        <v>574</v>
      </c>
      <c r="AP520" s="42">
        <v>4.4900000000000002E-4</v>
      </c>
    </row>
    <row r="521" spans="39:42">
      <c r="AM521" s="40">
        <v>507</v>
      </c>
      <c r="AN521" s="40" t="s">
        <v>1970</v>
      </c>
      <c r="AO521" s="41" t="s">
        <v>1250</v>
      </c>
      <c r="AP521" s="42">
        <v>0</v>
      </c>
    </row>
    <row r="522" spans="39:42">
      <c r="AM522" s="40">
        <v>508</v>
      </c>
      <c r="AN522" s="40" t="s">
        <v>1970</v>
      </c>
      <c r="AO522" s="41" t="s">
        <v>1251</v>
      </c>
      <c r="AP522" s="42">
        <v>5.0199999999999995E-4</v>
      </c>
    </row>
    <row r="523" spans="39:42">
      <c r="AM523" s="40">
        <v>509</v>
      </c>
      <c r="AN523" s="40" t="s">
        <v>1970</v>
      </c>
      <c r="AO523" s="41" t="s">
        <v>1252</v>
      </c>
      <c r="AP523" s="42">
        <v>1.1E-4</v>
      </c>
    </row>
    <row r="524" spans="39:42">
      <c r="AM524" s="40">
        <v>510</v>
      </c>
      <c r="AN524" s="40" t="s">
        <v>1971</v>
      </c>
      <c r="AO524" s="41" t="s">
        <v>1253</v>
      </c>
      <c r="AP524" s="42">
        <v>0</v>
      </c>
    </row>
    <row r="525" spans="39:42">
      <c r="AM525" s="40">
        <v>511</v>
      </c>
      <c r="AN525" s="40" t="s">
        <v>1971</v>
      </c>
      <c r="AO525" s="41" t="s">
        <v>1254</v>
      </c>
      <c r="AP525" s="42">
        <v>4.2900000000000002E-4</v>
      </c>
    </row>
    <row r="526" spans="39:42">
      <c r="AM526" s="40">
        <v>512</v>
      </c>
      <c r="AN526" s="40" t="s">
        <v>1971</v>
      </c>
      <c r="AO526" s="41" t="s">
        <v>1255</v>
      </c>
      <c r="AP526" s="42">
        <v>4.2700000000000002E-4</v>
      </c>
    </row>
    <row r="527" spans="39:42">
      <c r="AM527" s="40">
        <v>513</v>
      </c>
      <c r="AN527" s="40" t="s">
        <v>1972</v>
      </c>
      <c r="AO527" s="41" t="s">
        <v>575</v>
      </c>
      <c r="AP527" s="42">
        <v>4.1899999999999999E-4</v>
      </c>
    </row>
    <row r="528" spans="39:42">
      <c r="AM528" s="40">
        <v>514</v>
      </c>
      <c r="AN528" s="40" t="s">
        <v>1973</v>
      </c>
      <c r="AO528" s="41" t="s">
        <v>576</v>
      </c>
      <c r="AP528" s="42">
        <v>4.08E-4</v>
      </c>
    </row>
    <row r="529" spans="39:42">
      <c r="AM529" s="40">
        <v>515</v>
      </c>
      <c r="AN529" s="40" t="s">
        <v>1974</v>
      </c>
      <c r="AO529" s="41" t="s">
        <v>577</v>
      </c>
      <c r="AP529" s="42">
        <v>4.7199999999999998E-4</v>
      </c>
    </row>
    <row r="530" spans="39:42">
      <c r="AM530" s="40">
        <v>516</v>
      </c>
      <c r="AN530" s="40" t="s">
        <v>1975</v>
      </c>
      <c r="AO530" s="41" t="s">
        <v>1256</v>
      </c>
      <c r="AP530" s="42">
        <v>0</v>
      </c>
    </row>
    <row r="531" spans="39:42">
      <c r="AM531" s="40">
        <v>517</v>
      </c>
      <c r="AN531" s="40" t="s">
        <v>1975</v>
      </c>
      <c r="AO531" s="41" t="s">
        <v>1257</v>
      </c>
      <c r="AP531" s="42">
        <v>4.9600000000000002E-4</v>
      </c>
    </row>
    <row r="532" spans="39:42">
      <c r="AM532" s="40">
        <v>518</v>
      </c>
      <c r="AN532" s="40" t="s">
        <v>1975</v>
      </c>
      <c r="AO532" s="41" t="s">
        <v>1258</v>
      </c>
      <c r="AP532" s="42">
        <v>5.4100000000000003E-4</v>
      </c>
    </row>
    <row r="533" spans="39:42">
      <c r="AM533" s="40">
        <v>519</v>
      </c>
      <c r="AN533" s="40" t="s">
        <v>1975</v>
      </c>
      <c r="AO533" s="41" t="s">
        <v>1259</v>
      </c>
      <c r="AP533" s="42">
        <v>0</v>
      </c>
    </row>
    <row r="534" spans="39:42">
      <c r="AM534" s="40">
        <v>520</v>
      </c>
      <c r="AN534" s="40" t="s">
        <v>1975</v>
      </c>
      <c r="AO534" s="41" t="s">
        <v>1260</v>
      </c>
      <c r="AP534" s="42">
        <v>4.8299999999999998E-4</v>
      </c>
    </row>
    <row r="535" spans="39:42">
      <c r="AM535" s="40">
        <v>521</v>
      </c>
      <c r="AN535" s="40" t="s">
        <v>1975</v>
      </c>
      <c r="AO535" s="41" t="s">
        <v>1261</v>
      </c>
      <c r="AP535" s="42">
        <v>4.6799999999999999E-4</v>
      </c>
    </row>
    <row r="536" spans="39:42">
      <c r="AM536" s="40">
        <v>522</v>
      </c>
      <c r="AN536" s="40" t="s">
        <v>1976</v>
      </c>
      <c r="AO536" s="41" t="s">
        <v>578</v>
      </c>
      <c r="AP536" s="42">
        <v>4.5100000000000001E-4</v>
      </c>
    </row>
    <row r="537" spans="39:42">
      <c r="AM537" s="40">
        <v>523</v>
      </c>
      <c r="AN537" s="40" t="s">
        <v>1977</v>
      </c>
      <c r="AO537" s="41" t="s">
        <v>1262</v>
      </c>
      <c r="AP537" s="42">
        <v>0</v>
      </c>
    </row>
    <row r="538" spans="39:42">
      <c r="AM538" s="40">
        <v>524</v>
      </c>
      <c r="AN538" s="40" t="s">
        <v>1977</v>
      </c>
      <c r="AO538" s="41" t="s">
        <v>1263</v>
      </c>
      <c r="AP538" s="42">
        <v>5.6999999999999998E-4</v>
      </c>
    </row>
    <row r="539" spans="39:42">
      <c r="AM539" s="40">
        <v>525</v>
      </c>
      <c r="AN539" s="40" t="s">
        <v>1977</v>
      </c>
      <c r="AO539" s="41" t="s">
        <v>1264</v>
      </c>
      <c r="AP539" s="42">
        <v>2.43E-4</v>
      </c>
    </row>
    <row r="540" spans="39:42">
      <c r="AM540" s="40">
        <v>526</v>
      </c>
      <c r="AN540" s="40" t="s">
        <v>1978</v>
      </c>
      <c r="AO540" s="41" t="s">
        <v>1265</v>
      </c>
      <c r="AP540" s="42">
        <v>0</v>
      </c>
    </row>
    <row r="541" spans="39:42">
      <c r="AM541" s="40">
        <v>527</v>
      </c>
      <c r="AN541" s="40" t="s">
        <v>1978</v>
      </c>
      <c r="AO541" s="41" t="s">
        <v>1266</v>
      </c>
      <c r="AP541" s="42">
        <v>5.3700000000000004E-4</v>
      </c>
    </row>
    <row r="542" spans="39:42">
      <c r="AM542" s="40">
        <v>528</v>
      </c>
      <c r="AN542" s="40" t="s">
        <v>1978</v>
      </c>
      <c r="AO542" s="41" t="s">
        <v>1267</v>
      </c>
      <c r="AP542" s="42">
        <v>4.0400000000000001E-4</v>
      </c>
    </row>
    <row r="543" spans="39:42">
      <c r="AM543" s="40">
        <v>529</v>
      </c>
      <c r="AN543" s="40" t="s">
        <v>1979</v>
      </c>
      <c r="AO543" s="41" t="s">
        <v>1268</v>
      </c>
      <c r="AP543" s="42">
        <v>0</v>
      </c>
    </row>
    <row r="544" spans="39:42">
      <c r="AM544" s="40">
        <v>530</v>
      </c>
      <c r="AN544" s="40" t="s">
        <v>1979</v>
      </c>
      <c r="AO544" s="41" t="s">
        <v>1269</v>
      </c>
      <c r="AP544" s="42">
        <v>1.6200000000000001E-4</v>
      </c>
    </row>
    <row r="545" spans="39:43">
      <c r="AM545" s="40">
        <v>531</v>
      </c>
      <c r="AN545" s="40" t="s">
        <v>1979</v>
      </c>
      <c r="AO545" s="41" t="s">
        <v>1270</v>
      </c>
      <c r="AP545" s="42">
        <v>1.4899999999999999E-4</v>
      </c>
    </row>
    <row r="546" spans="39:43">
      <c r="AM546" s="40">
        <v>532</v>
      </c>
      <c r="AN546" s="40" t="s">
        <v>1980</v>
      </c>
      <c r="AO546" s="41" t="s">
        <v>1271</v>
      </c>
      <c r="AP546" s="42">
        <v>0</v>
      </c>
    </row>
    <row r="547" spans="39:43">
      <c r="AM547" s="40">
        <v>533</v>
      </c>
      <c r="AN547" s="40" t="s">
        <v>1980</v>
      </c>
      <c r="AO547" s="41" t="s">
        <v>1272</v>
      </c>
      <c r="AP547" s="42">
        <v>0</v>
      </c>
    </row>
    <row r="548" spans="39:43">
      <c r="AM548" s="40">
        <v>534</v>
      </c>
      <c r="AN548" s="40" t="s">
        <v>1980</v>
      </c>
      <c r="AO548" s="41" t="s">
        <v>1273</v>
      </c>
      <c r="AP548" s="42">
        <v>0</v>
      </c>
    </row>
    <row r="549" spans="39:43">
      <c r="AM549" s="40">
        <v>535</v>
      </c>
      <c r="AN549" s="40" t="s">
        <v>1981</v>
      </c>
      <c r="AO549" s="41" t="s">
        <v>1274</v>
      </c>
      <c r="AP549" s="42">
        <v>0</v>
      </c>
    </row>
    <row r="550" spans="39:43">
      <c r="AM550" s="40">
        <v>536</v>
      </c>
      <c r="AN550" s="40" t="s">
        <v>1981</v>
      </c>
      <c r="AO550" s="41" t="s">
        <v>1275</v>
      </c>
      <c r="AP550" s="42">
        <v>4.2200000000000001E-4</v>
      </c>
      <c r="AQ550" s="1" t="s">
        <v>1793</v>
      </c>
    </row>
    <row r="551" spans="39:43">
      <c r="AM551" s="40">
        <v>537</v>
      </c>
      <c r="AN551" s="40" t="s">
        <v>1981</v>
      </c>
      <c r="AO551" s="41" t="s">
        <v>1276</v>
      </c>
      <c r="AP551" s="42">
        <v>1.3749999999999999E-3</v>
      </c>
    </row>
    <row r="552" spans="39:43">
      <c r="AM552" s="40">
        <v>538</v>
      </c>
      <c r="AN552" s="40" t="s">
        <v>1982</v>
      </c>
      <c r="AO552" s="41" t="s">
        <v>579</v>
      </c>
      <c r="AP552" s="42">
        <v>6.0499999999999996E-4</v>
      </c>
    </row>
    <row r="553" spans="39:43">
      <c r="AM553" s="40">
        <v>539</v>
      </c>
      <c r="AN553" s="40" t="s">
        <v>1983</v>
      </c>
      <c r="AO553" s="41" t="s">
        <v>1277</v>
      </c>
      <c r="AP553" s="42">
        <v>0</v>
      </c>
    </row>
    <row r="554" spans="39:43">
      <c r="AM554" s="40">
        <v>540</v>
      </c>
      <c r="AN554" s="40" t="s">
        <v>1983</v>
      </c>
      <c r="AO554" s="41" t="s">
        <v>1278</v>
      </c>
      <c r="AP554" s="42">
        <v>5.9400000000000002E-4</v>
      </c>
    </row>
    <row r="555" spans="39:43">
      <c r="AM555" s="40">
        <v>541</v>
      </c>
      <c r="AN555" s="40" t="s">
        <v>1983</v>
      </c>
      <c r="AO555" s="41" t="s">
        <v>1279</v>
      </c>
      <c r="AP555" s="42">
        <v>5.7899999999999998E-4</v>
      </c>
    </row>
    <row r="556" spans="39:43">
      <c r="AM556" s="40">
        <v>542</v>
      </c>
      <c r="AN556" s="40" t="s">
        <v>1984</v>
      </c>
      <c r="AO556" s="41" t="s">
        <v>1280</v>
      </c>
      <c r="AP556" s="42">
        <v>0</v>
      </c>
    </row>
    <row r="557" spans="39:43">
      <c r="AM557" s="40">
        <v>543</v>
      </c>
      <c r="AN557" s="40" t="s">
        <v>1984</v>
      </c>
      <c r="AO557" s="41" t="s">
        <v>1281</v>
      </c>
      <c r="AP557" s="42">
        <v>1.2400000000000001E-4</v>
      </c>
    </row>
    <row r="558" spans="39:43">
      <c r="AM558" s="40">
        <v>544</v>
      </c>
      <c r="AN558" s="40" t="s">
        <v>1985</v>
      </c>
      <c r="AO558" s="41" t="s">
        <v>1282</v>
      </c>
      <c r="AP558" s="42">
        <v>0</v>
      </c>
    </row>
    <row r="559" spans="39:43">
      <c r="AM559" s="40">
        <v>545</v>
      </c>
      <c r="AN559" s="40" t="s">
        <v>1985</v>
      </c>
      <c r="AO559" s="41" t="s">
        <v>1283</v>
      </c>
      <c r="AP559" s="42">
        <v>0</v>
      </c>
    </row>
    <row r="560" spans="39:43">
      <c r="AM560" s="40">
        <v>546</v>
      </c>
      <c r="AN560" s="40" t="s">
        <v>1985</v>
      </c>
      <c r="AO560" s="41" t="s">
        <v>1284</v>
      </c>
      <c r="AP560" s="42">
        <v>0</v>
      </c>
    </row>
    <row r="561" spans="39:43">
      <c r="AM561" s="40">
        <v>547</v>
      </c>
      <c r="AN561" s="40" t="s">
        <v>1985</v>
      </c>
      <c r="AO561" s="41" t="s">
        <v>1285</v>
      </c>
      <c r="AP561" s="42">
        <v>0</v>
      </c>
    </row>
    <row r="562" spans="39:43">
      <c r="AM562" s="40">
        <v>548</v>
      </c>
      <c r="AN562" s="40" t="s">
        <v>1985</v>
      </c>
      <c r="AO562" s="41" t="s">
        <v>1286</v>
      </c>
      <c r="AP562" s="42">
        <v>0</v>
      </c>
    </row>
    <row r="563" spans="39:43">
      <c r="AM563" s="40">
        <v>549</v>
      </c>
      <c r="AN563" s="40" t="s">
        <v>1985</v>
      </c>
      <c r="AO563" s="41" t="s">
        <v>1287</v>
      </c>
      <c r="AP563" s="42">
        <v>0</v>
      </c>
    </row>
    <row r="564" spans="39:43">
      <c r="AM564" s="40">
        <v>550</v>
      </c>
      <c r="AN564" s="40" t="s">
        <v>1985</v>
      </c>
      <c r="AO564" s="41" t="s">
        <v>1288</v>
      </c>
      <c r="AP564" s="42">
        <v>0</v>
      </c>
    </row>
    <row r="565" spans="39:43">
      <c r="AM565" s="40">
        <v>551</v>
      </c>
      <c r="AN565" s="40" t="s">
        <v>1985</v>
      </c>
      <c r="AO565" s="41" t="s">
        <v>1289</v>
      </c>
      <c r="AP565" s="42">
        <v>0</v>
      </c>
    </row>
    <row r="566" spans="39:43">
      <c r="AM566" s="40">
        <v>552</v>
      </c>
      <c r="AN566" s="40" t="s">
        <v>1985</v>
      </c>
      <c r="AO566" s="41" t="s">
        <v>1290</v>
      </c>
      <c r="AP566" s="42">
        <v>6.3E-5</v>
      </c>
    </row>
    <row r="567" spans="39:43">
      <c r="AM567" s="40">
        <v>553</v>
      </c>
      <c r="AN567" s="40" t="s">
        <v>1985</v>
      </c>
      <c r="AO567" s="41" t="s">
        <v>1291</v>
      </c>
      <c r="AP567" s="42">
        <v>7.9999999999999996E-6</v>
      </c>
    </row>
    <row r="568" spans="39:43">
      <c r="AM568" s="40">
        <v>554</v>
      </c>
      <c r="AN568" s="40" t="s">
        <v>1986</v>
      </c>
      <c r="AO568" s="41" t="s">
        <v>1292</v>
      </c>
      <c r="AP568" s="42">
        <v>0</v>
      </c>
    </row>
    <row r="569" spans="39:43">
      <c r="AM569" s="40">
        <v>555</v>
      </c>
      <c r="AN569" s="40" t="s">
        <v>1986</v>
      </c>
      <c r="AO569" s="41" t="s">
        <v>1293</v>
      </c>
      <c r="AP569" s="42">
        <v>0</v>
      </c>
    </row>
    <row r="570" spans="39:43">
      <c r="AM570" s="40">
        <v>556</v>
      </c>
      <c r="AN570" s="40" t="s">
        <v>1986</v>
      </c>
      <c r="AO570" s="41" t="s">
        <v>1294</v>
      </c>
      <c r="AP570" s="42">
        <v>4.1399999999999998E-4</v>
      </c>
    </row>
    <row r="571" spans="39:43">
      <c r="AM571" s="40">
        <v>557</v>
      </c>
      <c r="AN571" s="40" t="s">
        <v>1986</v>
      </c>
      <c r="AO571" s="41" t="s">
        <v>1295</v>
      </c>
      <c r="AP571" s="42">
        <v>7.7700000000000002E-4</v>
      </c>
    </row>
    <row r="572" spans="39:43">
      <c r="AM572" s="40">
        <v>558</v>
      </c>
      <c r="AN572" s="40" t="s">
        <v>1986</v>
      </c>
      <c r="AO572" s="41" t="s">
        <v>1296</v>
      </c>
      <c r="AP572" s="42">
        <v>7.5299999999999998E-4</v>
      </c>
    </row>
    <row r="573" spans="39:43">
      <c r="AM573" s="40">
        <v>559</v>
      </c>
      <c r="AN573" s="40" t="s">
        <v>1987</v>
      </c>
      <c r="AO573" s="41" t="s">
        <v>1297</v>
      </c>
      <c r="AP573" s="42">
        <v>0</v>
      </c>
    </row>
    <row r="574" spans="39:43">
      <c r="AM574" s="40">
        <v>560</v>
      </c>
      <c r="AN574" s="40" t="s">
        <v>1987</v>
      </c>
      <c r="AO574" s="41" t="s">
        <v>1298</v>
      </c>
      <c r="AP574" s="42">
        <v>5.0000000000000004E-6</v>
      </c>
    </row>
    <row r="575" spans="39:43">
      <c r="AM575" s="40">
        <v>561</v>
      </c>
      <c r="AN575" s="40" t="s">
        <v>1987</v>
      </c>
      <c r="AO575" s="41" t="s">
        <v>1299</v>
      </c>
      <c r="AP575" s="42">
        <v>1.17E-4</v>
      </c>
    </row>
    <row r="576" spans="39:43">
      <c r="AM576" s="40">
        <v>562</v>
      </c>
      <c r="AN576" s="40" t="s">
        <v>1987</v>
      </c>
      <c r="AO576" s="41" t="s">
        <v>1300</v>
      </c>
      <c r="AP576" s="42">
        <v>4.2200000000000001E-4</v>
      </c>
      <c r="AQ576" s="1" t="s">
        <v>1793</v>
      </c>
    </row>
    <row r="577" spans="39:42">
      <c r="AM577" s="40">
        <v>563</v>
      </c>
      <c r="AN577" s="40" t="s">
        <v>1987</v>
      </c>
      <c r="AO577" s="41" t="s">
        <v>1301</v>
      </c>
      <c r="AP577" s="42">
        <v>1.2999999999999999E-4</v>
      </c>
    </row>
    <row r="578" spans="39:42">
      <c r="AM578" s="40">
        <v>564</v>
      </c>
      <c r="AN578" s="40" t="s">
        <v>1988</v>
      </c>
      <c r="AO578" s="41" t="s">
        <v>1302</v>
      </c>
      <c r="AP578" s="42">
        <v>9.0000000000000002E-6</v>
      </c>
    </row>
    <row r="579" spans="39:42">
      <c r="AM579" s="40">
        <v>565</v>
      </c>
      <c r="AN579" s="40" t="s">
        <v>1988</v>
      </c>
      <c r="AO579" s="41" t="s">
        <v>1303</v>
      </c>
      <c r="AP579" s="42">
        <v>4.75E-4</v>
      </c>
    </row>
    <row r="580" spans="39:42">
      <c r="AM580" s="40">
        <v>566</v>
      </c>
      <c r="AN580" s="40" t="s">
        <v>1988</v>
      </c>
      <c r="AO580" s="41" t="s">
        <v>1304</v>
      </c>
      <c r="AP580" s="42">
        <v>4.6500000000000003E-4</v>
      </c>
    </row>
    <row r="581" spans="39:42">
      <c r="AM581" s="40">
        <v>567</v>
      </c>
      <c r="AN581" s="40" t="s">
        <v>1989</v>
      </c>
      <c r="AO581" s="41" t="s">
        <v>1305</v>
      </c>
      <c r="AP581" s="42">
        <v>0</v>
      </c>
    </row>
    <row r="582" spans="39:42">
      <c r="AM582" s="40">
        <v>568</v>
      </c>
      <c r="AN582" s="40" t="s">
        <v>1989</v>
      </c>
      <c r="AO582" s="41" t="s">
        <v>1306</v>
      </c>
      <c r="AP582" s="42">
        <v>1.2E-4</v>
      </c>
    </row>
    <row r="583" spans="39:42">
      <c r="AM583" s="40">
        <v>569</v>
      </c>
      <c r="AN583" s="40" t="s">
        <v>1989</v>
      </c>
      <c r="AO583" s="41" t="s">
        <v>1307</v>
      </c>
      <c r="AP583" s="42">
        <v>2.1800000000000001E-4</v>
      </c>
    </row>
    <row r="584" spans="39:42">
      <c r="AM584" s="40">
        <v>570</v>
      </c>
      <c r="AN584" s="40" t="s">
        <v>1989</v>
      </c>
      <c r="AO584" s="41" t="s">
        <v>1308</v>
      </c>
      <c r="AP584" s="42">
        <v>1.17E-4</v>
      </c>
    </row>
    <row r="585" spans="39:42">
      <c r="AM585" s="40">
        <v>571</v>
      </c>
      <c r="AN585" s="40" t="s">
        <v>1990</v>
      </c>
      <c r="AO585" s="41" t="s">
        <v>1309</v>
      </c>
      <c r="AP585" s="42">
        <v>5.6800000000000004E-4</v>
      </c>
    </row>
    <row r="586" spans="39:42">
      <c r="AM586" s="40">
        <v>572</v>
      </c>
      <c r="AN586" s="40" t="s">
        <v>1991</v>
      </c>
      <c r="AO586" s="41" t="s">
        <v>580</v>
      </c>
      <c r="AP586" s="42">
        <v>4.8000000000000001E-4</v>
      </c>
    </row>
    <row r="587" spans="39:42">
      <c r="AM587" s="40">
        <v>573</v>
      </c>
      <c r="AN587" s="40" t="s">
        <v>1992</v>
      </c>
      <c r="AO587" s="41" t="s">
        <v>1310</v>
      </c>
      <c r="AP587" s="42">
        <v>0</v>
      </c>
    </row>
    <row r="588" spans="39:42">
      <c r="AM588" s="40">
        <v>574</v>
      </c>
      <c r="AN588" s="40" t="s">
        <v>1992</v>
      </c>
      <c r="AO588" s="41" t="s">
        <v>1311</v>
      </c>
      <c r="AP588" s="42">
        <v>3.8299999999999999E-4</v>
      </c>
    </row>
    <row r="589" spans="39:42">
      <c r="AM589" s="40">
        <v>575</v>
      </c>
      <c r="AN589" s="40" t="s">
        <v>1992</v>
      </c>
      <c r="AO589" s="41" t="s">
        <v>1312</v>
      </c>
      <c r="AP589" s="42">
        <v>2.5799999999999998E-4</v>
      </c>
    </row>
    <row r="590" spans="39:42">
      <c r="AM590" s="40">
        <v>576</v>
      </c>
      <c r="AN590" s="40" t="s">
        <v>1993</v>
      </c>
      <c r="AO590" s="41" t="s">
        <v>1313</v>
      </c>
      <c r="AP590" s="42">
        <v>0</v>
      </c>
    </row>
    <row r="591" spans="39:42">
      <c r="AM591" s="40">
        <v>577</v>
      </c>
      <c r="AN591" s="40" t="s">
        <v>1993</v>
      </c>
      <c r="AO591" s="41" t="s">
        <v>1314</v>
      </c>
      <c r="AP591" s="42">
        <v>4.5899999999999999E-4</v>
      </c>
    </row>
    <row r="592" spans="39:42">
      <c r="AM592" s="40">
        <v>578</v>
      </c>
      <c r="AN592" s="40" t="s">
        <v>1993</v>
      </c>
      <c r="AO592" s="41" t="s">
        <v>1315</v>
      </c>
      <c r="AP592" s="42">
        <v>4.5899999999999999E-4</v>
      </c>
    </row>
    <row r="593" spans="39:42">
      <c r="AM593" s="40">
        <v>579</v>
      </c>
      <c r="AN593" s="40" t="s">
        <v>1994</v>
      </c>
      <c r="AO593" s="41" t="s">
        <v>581</v>
      </c>
      <c r="AP593" s="42">
        <v>5.8699999999999996E-4</v>
      </c>
    </row>
    <row r="594" spans="39:42">
      <c r="AM594" s="40">
        <v>580</v>
      </c>
      <c r="AN594" s="40" t="s">
        <v>1995</v>
      </c>
      <c r="AO594" s="41" t="s">
        <v>582</v>
      </c>
      <c r="AP594" s="42">
        <v>3.7800000000000003E-4</v>
      </c>
    </row>
    <row r="595" spans="39:42">
      <c r="AM595" s="40">
        <v>581</v>
      </c>
      <c r="AN595" s="40" t="s">
        <v>1996</v>
      </c>
      <c r="AO595" s="41" t="s">
        <v>583</v>
      </c>
      <c r="AP595" s="42">
        <v>3.8299999999999999E-4</v>
      </c>
    </row>
    <row r="596" spans="39:42">
      <c r="AM596" s="40">
        <v>582</v>
      </c>
      <c r="AN596" s="40" t="s">
        <v>1997</v>
      </c>
      <c r="AO596" s="41" t="s">
        <v>1316</v>
      </c>
      <c r="AP596" s="42">
        <v>0</v>
      </c>
    </row>
    <row r="597" spans="39:42">
      <c r="AM597" s="40">
        <v>583</v>
      </c>
      <c r="AN597" s="40" t="s">
        <v>1997</v>
      </c>
      <c r="AO597" s="41" t="s">
        <v>1317</v>
      </c>
      <c r="AP597" s="42">
        <v>3.7500000000000001E-4</v>
      </c>
    </row>
    <row r="598" spans="39:42">
      <c r="AM598" s="40">
        <v>584</v>
      </c>
      <c r="AN598" s="40" t="s">
        <v>1997</v>
      </c>
      <c r="AO598" s="41" t="s">
        <v>1318</v>
      </c>
      <c r="AP598" s="42">
        <v>3.5100000000000002E-4</v>
      </c>
    </row>
    <row r="599" spans="39:42">
      <c r="AM599" s="40">
        <v>585</v>
      </c>
      <c r="AN599" s="40" t="s">
        <v>1998</v>
      </c>
      <c r="AO599" s="41" t="s">
        <v>584</v>
      </c>
      <c r="AP599" s="42">
        <v>5.6700000000000001E-4</v>
      </c>
    </row>
    <row r="600" spans="39:42">
      <c r="AM600" s="40">
        <v>586</v>
      </c>
      <c r="AN600" s="40" t="s">
        <v>1999</v>
      </c>
      <c r="AO600" s="41" t="s">
        <v>585</v>
      </c>
      <c r="AP600" s="42">
        <v>6.4700000000000001E-4</v>
      </c>
    </row>
    <row r="601" spans="39:42">
      <c r="AM601" s="40">
        <v>587</v>
      </c>
      <c r="AN601" s="40" t="s">
        <v>2000</v>
      </c>
      <c r="AO601" s="41" t="s">
        <v>1319</v>
      </c>
      <c r="AP601" s="42">
        <v>0</v>
      </c>
    </row>
    <row r="602" spans="39:42">
      <c r="AM602" s="40">
        <v>588</v>
      </c>
      <c r="AN602" s="40" t="s">
        <v>2000</v>
      </c>
      <c r="AO602" s="41" t="s">
        <v>1320</v>
      </c>
      <c r="AP602" s="42">
        <v>5.4299999999999997E-4</v>
      </c>
    </row>
    <row r="603" spans="39:42">
      <c r="AM603" s="40">
        <v>589</v>
      </c>
      <c r="AN603" s="40" t="s">
        <v>2000</v>
      </c>
      <c r="AO603" s="41" t="s">
        <v>1321</v>
      </c>
      <c r="AP603" s="42">
        <v>4.9399999999999997E-4</v>
      </c>
    </row>
    <row r="604" spans="39:42">
      <c r="AM604" s="40">
        <v>590</v>
      </c>
      <c r="AN604" s="40" t="s">
        <v>2001</v>
      </c>
      <c r="AO604" s="41" t="s">
        <v>586</v>
      </c>
      <c r="AP604" s="42">
        <v>4.2299999999999998E-4</v>
      </c>
    </row>
    <row r="605" spans="39:42">
      <c r="AM605" s="40">
        <v>591</v>
      </c>
      <c r="AN605" s="40" t="s">
        <v>2002</v>
      </c>
      <c r="AO605" s="41" t="s">
        <v>587</v>
      </c>
      <c r="AP605" s="42">
        <v>4.06E-4</v>
      </c>
    </row>
    <row r="606" spans="39:42">
      <c r="AM606" s="40">
        <v>592</v>
      </c>
      <c r="AN606" s="40" t="s">
        <v>2003</v>
      </c>
      <c r="AO606" s="41" t="s">
        <v>1322</v>
      </c>
      <c r="AP606" s="42">
        <v>4.5600000000000003E-4</v>
      </c>
    </row>
    <row r="607" spans="39:42">
      <c r="AM607" s="40">
        <v>593</v>
      </c>
      <c r="AN607" s="40" t="s">
        <v>2004</v>
      </c>
      <c r="AO607" s="41" t="s">
        <v>588</v>
      </c>
      <c r="AP607" s="42">
        <v>4.3800000000000002E-4</v>
      </c>
    </row>
    <row r="608" spans="39:42">
      <c r="AM608" s="40">
        <v>594</v>
      </c>
      <c r="AN608" s="40" t="s">
        <v>2005</v>
      </c>
      <c r="AO608" s="41" t="s">
        <v>589</v>
      </c>
      <c r="AP608" s="42">
        <v>4.5399999999999998E-4</v>
      </c>
    </row>
    <row r="609" spans="39:42">
      <c r="AM609" s="40">
        <v>595</v>
      </c>
      <c r="AN609" s="40" t="s">
        <v>2006</v>
      </c>
      <c r="AO609" s="41" t="s">
        <v>1323</v>
      </c>
      <c r="AP609" s="42">
        <v>0</v>
      </c>
    </row>
    <row r="610" spans="39:42">
      <c r="AM610" s="40">
        <v>596</v>
      </c>
      <c r="AN610" s="40" t="s">
        <v>2006</v>
      </c>
      <c r="AO610" s="41" t="s">
        <v>1324</v>
      </c>
      <c r="AP610" s="42">
        <v>4.1899999999999999E-4</v>
      </c>
    </row>
    <row r="611" spans="39:42">
      <c r="AM611" s="40">
        <v>597</v>
      </c>
      <c r="AN611" s="40" t="s">
        <v>2006</v>
      </c>
      <c r="AO611" s="41" t="s">
        <v>1325</v>
      </c>
      <c r="AP611" s="42">
        <v>4.1899999999999999E-4</v>
      </c>
    </row>
    <row r="612" spans="39:42">
      <c r="AM612" s="40">
        <v>598</v>
      </c>
      <c r="AN612" s="40" t="s">
        <v>2007</v>
      </c>
      <c r="AO612" s="41" t="s">
        <v>590</v>
      </c>
      <c r="AP612" s="42">
        <v>4.3800000000000002E-4</v>
      </c>
    </row>
    <row r="613" spans="39:42">
      <c r="AM613" s="40">
        <v>599</v>
      </c>
      <c r="AN613" s="40" t="s">
        <v>2008</v>
      </c>
      <c r="AO613" s="41" t="s">
        <v>1326</v>
      </c>
      <c r="AP613" s="42">
        <v>0</v>
      </c>
    </row>
    <row r="614" spans="39:42">
      <c r="AM614" s="40">
        <v>600</v>
      </c>
      <c r="AN614" s="40" t="s">
        <v>2008</v>
      </c>
      <c r="AO614" s="41" t="s">
        <v>1327</v>
      </c>
      <c r="AP614" s="42">
        <v>2.05E-4</v>
      </c>
    </row>
    <row r="615" spans="39:42">
      <c r="AM615" s="40">
        <v>601</v>
      </c>
      <c r="AN615" s="40" t="s">
        <v>2008</v>
      </c>
      <c r="AO615" s="41" t="s">
        <v>1328</v>
      </c>
      <c r="AP615" s="42">
        <v>4.2099999999999999E-4</v>
      </c>
    </row>
    <row r="616" spans="39:42">
      <c r="AM616" s="40">
        <v>602</v>
      </c>
      <c r="AN616" s="40" t="s">
        <v>2008</v>
      </c>
      <c r="AO616" s="41" t="s">
        <v>1329</v>
      </c>
      <c r="AP616" s="42">
        <v>4.1199999999999999E-4</v>
      </c>
    </row>
    <row r="617" spans="39:42">
      <c r="AM617" s="40">
        <v>603</v>
      </c>
      <c r="AN617" s="40" t="s">
        <v>2009</v>
      </c>
      <c r="AO617" s="41" t="s">
        <v>1330</v>
      </c>
      <c r="AP617" s="42">
        <v>5.5800000000000001E-4</v>
      </c>
    </row>
    <row r="618" spans="39:42">
      <c r="AM618" s="40">
        <v>604</v>
      </c>
      <c r="AN618" s="40" t="s">
        <v>2010</v>
      </c>
      <c r="AO618" s="41" t="s">
        <v>1331</v>
      </c>
      <c r="AP618" s="42">
        <v>0</v>
      </c>
    </row>
    <row r="619" spans="39:42">
      <c r="AM619" s="40">
        <v>605</v>
      </c>
      <c r="AN619" s="40" t="s">
        <v>2010</v>
      </c>
      <c r="AO619" s="41" t="s">
        <v>1332</v>
      </c>
      <c r="AP619" s="42">
        <v>0</v>
      </c>
    </row>
    <row r="620" spans="39:42">
      <c r="AM620" s="40">
        <v>606</v>
      </c>
      <c r="AN620" s="40" t="s">
        <v>2010</v>
      </c>
      <c r="AO620" s="41" t="s">
        <v>1333</v>
      </c>
      <c r="AP620" s="42">
        <v>0</v>
      </c>
    </row>
    <row r="621" spans="39:42">
      <c r="AM621" s="40">
        <v>607</v>
      </c>
      <c r="AN621" s="40" t="s">
        <v>2010</v>
      </c>
      <c r="AO621" s="41" t="s">
        <v>1334</v>
      </c>
      <c r="AP621" s="42">
        <v>0</v>
      </c>
    </row>
    <row r="622" spans="39:42">
      <c r="AM622" s="40">
        <v>608</v>
      </c>
      <c r="AN622" s="40" t="s">
        <v>2010</v>
      </c>
      <c r="AO622" s="41" t="s">
        <v>1335</v>
      </c>
      <c r="AP622" s="42">
        <v>0</v>
      </c>
    </row>
    <row r="623" spans="39:42">
      <c r="AM623" s="40">
        <v>609</v>
      </c>
      <c r="AN623" s="40" t="s">
        <v>2010</v>
      </c>
      <c r="AO623" s="41" t="s">
        <v>1336</v>
      </c>
      <c r="AP623" s="42">
        <v>5.2599999999999999E-4</v>
      </c>
    </row>
    <row r="624" spans="39:42">
      <c r="AM624" s="40">
        <v>610</v>
      </c>
      <c r="AN624" s="40" t="s">
        <v>2010</v>
      </c>
      <c r="AO624" s="41" t="s">
        <v>1337</v>
      </c>
      <c r="AP624" s="42">
        <v>5.1800000000000001E-4</v>
      </c>
    </row>
    <row r="625" spans="39:42">
      <c r="AM625" s="40">
        <v>611</v>
      </c>
      <c r="AN625" s="40" t="s">
        <v>2011</v>
      </c>
      <c r="AO625" s="41" t="s">
        <v>1338</v>
      </c>
      <c r="AP625" s="42">
        <v>0</v>
      </c>
    </row>
    <row r="626" spans="39:42">
      <c r="AM626" s="40">
        <v>612</v>
      </c>
      <c r="AN626" s="40" t="s">
        <v>2011</v>
      </c>
      <c r="AO626" s="41" t="s">
        <v>1339</v>
      </c>
      <c r="AP626" s="42">
        <v>0</v>
      </c>
    </row>
    <row r="627" spans="39:42">
      <c r="AM627" s="40">
        <v>613</v>
      </c>
      <c r="AN627" s="40" t="s">
        <v>2011</v>
      </c>
      <c r="AO627" s="41" t="s">
        <v>1340</v>
      </c>
      <c r="AP627" s="42">
        <v>0</v>
      </c>
    </row>
    <row r="628" spans="39:42">
      <c r="AM628" s="40">
        <v>614</v>
      </c>
      <c r="AN628" s="40" t="s">
        <v>2011</v>
      </c>
      <c r="AO628" s="41" t="s">
        <v>1341</v>
      </c>
      <c r="AP628" s="42">
        <v>4.2099999999999999E-4</v>
      </c>
    </row>
    <row r="629" spans="39:42">
      <c r="AM629" s="40">
        <v>615</v>
      </c>
      <c r="AN629" s="40" t="s">
        <v>2011</v>
      </c>
      <c r="AO629" s="41" t="s">
        <v>1342</v>
      </c>
      <c r="AP629" s="42">
        <v>4.0000000000000002E-4</v>
      </c>
    </row>
    <row r="630" spans="39:42">
      <c r="AM630" s="40">
        <v>616</v>
      </c>
      <c r="AN630" s="40" t="s">
        <v>2012</v>
      </c>
      <c r="AO630" s="41" t="s">
        <v>1343</v>
      </c>
      <c r="AP630" s="42">
        <v>0</v>
      </c>
    </row>
    <row r="631" spans="39:42">
      <c r="AM631" s="40">
        <v>617</v>
      </c>
      <c r="AN631" s="40" t="s">
        <v>2012</v>
      </c>
      <c r="AO631" s="41" t="s">
        <v>1344</v>
      </c>
      <c r="AP631" s="42">
        <v>0</v>
      </c>
    </row>
    <row r="632" spans="39:42">
      <c r="AM632" s="40">
        <v>618</v>
      </c>
      <c r="AN632" s="40" t="s">
        <v>2012</v>
      </c>
      <c r="AO632" s="41" t="s">
        <v>1345</v>
      </c>
      <c r="AP632" s="42">
        <v>0</v>
      </c>
    </row>
    <row r="633" spans="39:42">
      <c r="AM633" s="40">
        <v>619</v>
      </c>
      <c r="AN633" s="40" t="s">
        <v>2012</v>
      </c>
      <c r="AO633" s="41" t="s">
        <v>1346</v>
      </c>
      <c r="AP633" s="42">
        <v>0</v>
      </c>
    </row>
    <row r="634" spans="39:42">
      <c r="AM634" s="40">
        <v>620</v>
      </c>
      <c r="AN634" s="40" t="s">
        <v>2012</v>
      </c>
      <c r="AO634" s="41" t="s">
        <v>1347</v>
      </c>
      <c r="AP634" s="42">
        <v>0</v>
      </c>
    </row>
    <row r="635" spans="39:42">
      <c r="AM635" s="40">
        <v>621</v>
      </c>
      <c r="AN635" s="40" t="s">
        <v>2012</v>
      </c>
      <c r="AO635" s="41" t="s">
        <v>1348</v>
      </c>
      <c r="AP635" s="42">
        <v>0</v>
      </c>
    </row>
    <row r="636" spans="39:42">
      <c r="AM636" s="40">
        <v>622</v>
      </c>
      <c r="AN636" s="40" t="s">
        <v>2012</v>
      </c>
      <c r="AO636" s="41" t="s">
        <v>1349</v>
      </c>
      <c r="AP636" s="42">
        <v>0</v>
      </c>
    </row>
    <row r="637" spans="39:42">
      <c r="AM637" s="40">
        <v>623</v>
      </c>
      <c r="AN637" s="40" t="s">
        <v>2012</v>
      </c>
      <c r="AO637" s="41" t="s">
        <v>1350</v>
      </c>
      <c r="AP637" s="42">
        <v>0</v>
      </c>
    </row>
    <row r="638" spans="39:42">
      <c r="AM638" s="40">
        <v>624</v>
      </c>
      <c r="AN638" s="40" t="s">
        <v>2012</v>
      </c>
      <c r="AO638" s="41" t="s">
        <v>1351</v>
      </c>
      <c r="AP638" s="42">
        <v>0</v>
      </c>
    </row>
    <row r="639" spans="39:42">
      <c r="AM639" s="40">
        <v>625</v>
      </c>
      <c r="AN639" s="40" t="s">
        <v>2012</v>
      </c>
      <c r="AO639" s="41" t="s">
        <v>1352</v>
      </c>
      <c r="AP639" s="42">
        <v>0</v>
      </c>
    </row>
    <row r="640" spans="39:42">
      <c r="AM640" s="40">
        <v>626</v>
      </c>
      <c r="AN640" s="40" t="s">
        <v>2012</v>
      </c>
      <c r="AO640" s="41" t="s">
        <v>1353</v>
      </c>
      <c r="AP640" s="42">
        <v>0</v>
      </c>
    </row>
    <row r="641" spans="39:42">
      <c r="AM641" s="40">
        <v>627</v>
      </c>
      <c r="AN641" s="40" t="s">
        <v>2012</v>
      </c>
      <c r="AO641" s="41" t="s">
        <v>1354</v>
      </c>
      <c r="AP641" s="42">
        <v>0</v>
      </c>
    </row>
    <row r="642" spans="39:42">
      <c r="AM642" s="40">
        <v>628</v>
      </c>
      <c r="AN642" s="40" t="s">
        <v>2012</v>
      </c>
      <c r="AO642" s="41" t="s">
        <v>1355</v>
      </c>
      <c r="AP642" s="42">
        <v>4.5199999999999998E-4</v>
      </c>
    </row>
    <row r="643" spans="39:42">
      <c r="AM643" s="40">
        <v>629</v>
      </c>
      <c r="AN643" s="40" t="s">
        <v>2012</v>
      </c>
      <c r="AO643" s="41" t="s">
        <v>1356</v>
      </c>
      <c r="AP643" s="42">
        <v>4.2099999999999999E-4</v>
      </c>
    </row>
    <row r="644" spans="39:42">
      <c r="AM644" s="40">
        <v>630</v>
      </c>
      <c r="AN644" s="40" t="s">
        <v>2013</v>
      </c>
      <c r="AO644" s="41" t="s">
        <v>1357</v>
      </c>
      <c r="AP644" s="42">
        <v>0</v>
      </c>
    </row>
    <row r="645" spans="39:42">
      <c r="AM645" s="40">
        <v>631</v>
      </c>
      <c r="AN645" s="40" t="s">
        <v>2013</v>
      </c>
      <c r="AO645" s="41" t="s">
        <v>1358</v>
      </c>
      <c r="AP645" s="42">
        <v>4.1100000000000002E-4</v>
      </c>
    </row>
    <row r="646" spans="39:42">
      <c r="AM646" s="40">
        <v>632</v>
      </c>
      <c r="AN646" s="40" t="s">
        <v>2013</v>
      </c>
      <c r="AO646" s="41" t="s">
        <v>1359</v>
      </c>
      <c r="AP646" s="42">
        <v>3.7599999999999998E-4</v>
      </c>
    </row>
    <row r="647" spans="39:42">
      <c r="AM647" s="40">
        <v>633</v>
      </c>
      <c r="AN647" s="40" t="s">
        <v>2014</v>
      </c>
      <c r="AO647" s="41" t="s">
        <v>1360</v>
      </c>
      <c r="AP647" s="42">
        <v>0</v>
      </c>
    </row>
    <row r="648" spans="39:42">
      <c r="AM648" s="40">
        <v>634</v>
      </c>
      <c r="AN648" s="40" t="s">
        <v>2014</v>
      </c>
      <c r="AO648" s="41" t="s">
        <v>1361</v>
      </c>
      <c r="AP648" s="42">
        <v>4.55E-4</v>
      </c>
    </row>
    <row r="649" spans="39:42">
      <c r="AM649" s="40">
        <v>635</v>
      </c>
      <c r="AN649" s="40" t="s">
        <v>2014</v>
      </c>
      <c r="AO649" s="41" t="s">
        <v>1362</v>
      </c>
      <c r="AP649" s="42">
        <v>4.3100000000000001E-4</v>
      </c>
    </row>
    <row r="650" spans="39:42">
      <c r="AM650" s="40">
        <v>636</v>
      </c>
      <c r="AN650" s="40" t="s">
        <v>2015</v>
      </c>
      <c r="AO650" s="41" t="s">
        <v>1363</v>
      </c>
      <c r="AP650" s="42">
        <v>0</v>
      </c>
    </row>
    <row r="651" spans="39:42">
      <c r="AM651" s="40">
        <v>637</v>
      </c>
      <c r="AN651" s="40" t="s">
        <v>2015</v>
      </c>
      <c r="AO651" s="41" t="s">
        <v>1364</v>
      </c>
      <c r="AP651" s="42">
        <v>0</v>
      </c>
    </row>
    <row r="652" spans="39:42">
      <c r="AM652" s="40">
        <v>638</v>
      </c>
      <c r="AN652" s="40" t="s">
        <v>2015</v>
      </c>
      <c r="AO652" s="41" t="s">
        <v>1365</v>
      </c>
      <c r="AP652" s="42">
        <v>0</v>
      </c>
    </row>
    <row r="653" spans="39:42">
      <c r="AM653" s="40">
        <v>639</v>
      </c>
      <c r="AN653" s="40" t="s">
        <v>2015</v>
      </c>
      <c r="AO653" s="41" t="s">
        <v>1366</v>
      </c>
      <c r="AP653" s="42">
        <v>0</v>
      </c>
    </row>
    <row r="654" spans="39:42">
      <c r="AM654" s="40">
        <v>640</v>
      </c>
      <c r="AN654" s="40" t="s">
        <v>2015</v>
      </c>
      <c r="AO654" s="41" t="s">
        <v>1367</v>
      </c>
      <c r="AP654" s="42">
        <v>0</v>
      </c>
    </row>
    <row r="655" spans="39:42">
      <c r="AM655" s="40">
        <v>641</v>
      </c>
      <c r="AN655" s="40" t="s">
        <v>2015</v>
      </c>
      <c r="AO655" s="41" t="s">
        <v>1368</v>
      </c>
      <c r="AP655" s="42">
        <v>0</v>
      </c>
    </row>
    <row r="656" spans="39:42">
      <c r="AM656" s="40">
        <v>642</v>
      </c>
      <c r="AN656" s="40" t="s">
        <v>2015</v>
      </c>
      <c r="AO656" s="41" t="s">
        <v>1369</v>
      </c>
      <c r="AP656" s="42">
        <v>0</v>
      </c>
    </row>
    <row r="657" spans="39:42">
      <c r="AM657" s="40">
        <v>643</v>
      </c>
      <c r="AN657" s="40" t="s">
        <v>2015</v>
      </c>
      <c r="AO657" s="41" t="s">
        <v>1370</v>
      </c>
      <c r="AP657" s="42">
        <v>0</v>
      </c>
    </row>
    <row r="658" spans="39:42">
      <c r="AM658" s="40">
        <v>644</v>
      </c>
      <c r="AN658" s="40" t="s">
        <v>2015</v>
      </c>
      <c r="AO658" s="41" t="s">
        <v>1371</v>
      </c>
      <c r="AP658" s="42">
        <v>0</v>
      </c>
    </row>
    <row r="659" spans="39:42">
      <c r="AM659" s="40">
        <v>645</v>
      </c>
      <c r="AN659" s="40" t="s">
        <v>2015</v>
      </c>
      <c r="AO659" s="41" t="s">
        <v>1372</v>
      </c>
      <c r="AP659" s="42">
        <v>4.15E-4</v>
      </c>
    </row>
    <row r="660" spans="39:42">
      <c r="AM660" s="40">
        <v>646</v>
      </c>
      <c r="AN660" s="40" t="s">
        <v>2015</v>
      </c>
      <c r="AO660" s="41" t="s">
        <v>1373</v>
      </c>
      <c r="AP660" s="42">
        <v>3.9599999999999998E-4</v>
      </c>
    </row>
    <row r="661" spans="39:42">
      <c r="AM661" s="40">
        <v>647</v>
      </c>
      <c r="AN661" s="40" t="s">
        <v>2016</v>
      </c>
      <c r="AO661" s="41" t="s">
        <v>1374</v>
      </c>
      <c r="AP661" s="42">
        <v>0</v>
      </c>
    </row>
    <row r="662" spans="39:42">
      <c r="AM662" s="40">
        <v>648</v>
      </c>
      <c r="AN662" s="40" t="s">
        <v>2016</v>
      </c>
      <c r="AO662" s="41" t="s">
        <v>1375</v>
      </c>
      <c r="AP662" s="42">
        <v>0</v>
      </c>
    </row>
    <row r="663" spans="39:42">
      <c r="AM663" s="40">
        <v>649</v>
      </c>
      <c r="AN663" s="40" t="s">
        <v>2016</v>
      </c>
      <c r="AO663" s="41" t="s">
        <v>1376</v>
      </c>
      <c r="AP663" s="42">
        <v>0</v>
      </c>
    </row>
    <row r="664" spans="39:42">
      <c r="AM664" s="40">
        <v>650</v>
      </c>
      <c r="AN664" s="40" t="s">
        <v>2016</v>
      </c>
      <c r="AO664" s="41" t="s">
        <v>1377</v>
      </c>
      <c r="AP664" s="42">
        <v>0</v>
      </c>
    </row>
    <row r="665" spans="39:42">
      <c r="AM665" s="40">
        <v>651</v>
      </c>
      <c r="AN665" s="40" t="s">
        <v>2016</v>
      </c>
      <c r="AO665" s="41" t="s">
        <v>1378</v>
      </c>
      <c r="AP665" s="42">
        <v>0</v>
      </c>
    </row>
    <row r="666" spans="39:42">
      <c r="AM666" s="40">
        <v>652</v>
      </c>
      <c r="AN666" s="40" t="s">
        <v>2016</v>
      </c>
      <c r="AO666" s="41" t="s">
        <v>1379</v>
      </c>
      <c r="AP666" s="42">
        <v>0</v>
      </c>
    </row>
    <row r="667" spans="39:42">
      <c r="AM667" s="40">
        <v>653</v>
      </c>
      <c r="AN667" s="40" t="s">
        <v>2016</v>
      </c>
      <c r="AO667" s="41" t="s">
        <v>1380</v>
      </c>
      <c r="AP667" s="42">
        <v>3.8699999999999997E-4</v>
      </c>
    </row>
    <row r="668" spans="39:42">
      <c r="AM668" s="40">
        <v>654</v>
      </c>
      <c r="AN668" s="40" t="s">
        <v>2016</v>
      </c>
      <c r="AO668" s="41" t="s">
        <v>1381</v>
      </c>
      <c r="AP668" s="42">
        <v>4.84E-4</v>
      </c>
    </row>
    <row r="669" spans="39:42">
      <c r="AM669" s="40">
        <v>655</v>
      </c>
      <c r="AN669" s="40" t="s">
        <v>2016</v>
      </c>
      <c r="AO669" s="41" t="s">
        <v>1382</v>
      </c>
      <c r="AP669" s="42">
        <v>4.7199999999999998E-4</v>
      </c>
    </row>
    <row r="670" spans="39:42">
      <c r="AM670" s="40">
        <v>656</v>
      </c>
      <c r="AN670" s="40" t="s">
        <v>2017</v>
      </c>
      <c r="AO670" s="41" t="s">
        <v>1383</v>
      </c>
      <c r="AP670" s="42">
        <v>0</v>
      </c>
    </row>
    <row r="671" spans="39:42">
      <c r="AM671" s="40">
        <v>657</v>
      </c>
      <c r="AN671" s="40" t="s">
        <v>2017</v>
      </c>
      <c r="AO671" s="41" t="s">
        <v>1384</v>
      </c>
      <c r="AP671" s="42">
        <v>0</v>
      </c>
    </row>
    <row r="672" spans="39:42">
      <c r="AM672" s="40">
        <v>658</v>
      </c>
      <c r="AN672" s="40" t="s">
        <v>2017</v>
      </c>
      <c r="AO672" s="41" t="s">
        <v>1385</v>
      </c>
      <c r="AP672" s="42">
        <v>4.57E-4</v>
      </c>
    </row>
    <row r="673" spans="39:42">
      <c r="AM673" s="40">
        <v>659</v>
      </c>
      <c r="AN673" s="40" t="s">
        <v>2017</v>
      </c>
      <c r="AO673" s="41" t="s">
        <v>1386</v>
      </c>
      <c r="AP673" s="42">
        <v>4.4799999999999999E-4</v>
      </c>
    </row>
    <row r="674" spans="39:42">
      <c r="AM674" s="40">
        <v>660</v>
      </c>
      <c r="AN674" s="40" t="s">
        <v>2018</v>
      </c>
      <c r="AO674" s="41" t="s">
        <v>1387</v>
      </c>
      <c r="AP674" s="42">
        <v>0</v>
      </c>
    </row>
    <row r="675" spans="39:42">
      <c r="AM675" s="40">
        <v>661</v>
      </c>
      <c r="AN675" s="40" t="s">
        <v>2018</v>
      </c>
      <c r="AO675" s="41" t="s">
        <v>1388</v>
      </c>
      <c r="AP675" s="42">
        <v>4.7199999999999998E-4</v>
      </c>
    </row>
    <row r="676" spans="39:42">
      <c r="AM676" s="40">
        <v>662</v>
      </c>
      <c r="AN676" s="40" t="s">
        <v>2018</v>
      </c>
      <c r="AO676" s="41" t="s">
        <v>1389</v>
      </c>
      <c r="AP676" s="42">
        <v>4.4900000000000002E-4</v>
      </c>
    </row>
    <row r="677" spans="39:42">
      <c r="AM677" s="40">
        <v>663</v>
      </c>
      <c r="AN677" s="40" t="s">
        <v>2019</v>
      </c>
      <c r="AO677" s="41" t="s">
        <v>1390</v>
      </c>
      <c r="AP677" s="42">
        <v>0</v>
      </c>
    </row>
    <row r="678" spans="39:42">
      <c r="AM678" s="40">
        <v>664</v>
      </c>
      <c r="AN678" s="40" t="s">
        <v>2019</v>
      </c>
      <c r="AO678" s="41" t="s">
        <v>1391</v>
      </c>
      <c r="AP678" s="42">
        <v>6.8499999999999995E-4</v>
      </c>
    </row>
    <row r="679" spans="39:42">
      <c r="AM679" s="40">
        <v>665</v>
      </c>
      <c r="AN679" s="40" t="s">
        <v>2019</v>
      </c>
      <c r="AO679" s="41" t="s">
        <v>1392</v>
      </c>
      <c r="AP679" s="42">
        <v>6.7699999999999998E-4</v>
      </c>
    </row>
    <row r="680" spans="39:42">
      <c r="AM680" s="40">
        <v>666</v>
      </c>
      <c r="AN680" s="40" t="s">
        <v>2020</v>
      </c>
      <c r="AO680" s="41" t="s">
        <v>591</v>
      </c>
      <c r="AP680" s="42">
        <v>4.8999999999999998E-4</v>
      </c>
    </row>
    <row r="681" spans="39:42">
      <c r="AM681" s="40">
        <v>667</v>
      </c>
      <c r="AN681" s="40" t="s">
        <v>2021</v>
      </c>
      <c r="AO681" s="41" t="s">
        <v>592</v>
      </c>
      <c r="AP681" s="42">
        <v>4.64E-4</v>
      </c>
    </row>
    <row r="682" spans="39:42">
      <c r="AM682" s="40">
        <v>668</v>
      </c>
      <c r="AN682" s="40" t="s">
        <v>2022</v>
      </c>
      <c r="AO682" s="41" t="s">
        <v>593</v>
      </c>
      <c r="AP682" s="42">
        <v>4.26E-4</v>
      </c>
    </row>
    <row r="683" spans="39:42">
      <c r="AM683" s="40">
        <v>669</v>
      </c>
      <c r="AN683" s="40" t="s">
        <v>2023</v>
      </c>
      <c r="AO683" s="41" t="s">
        <v>594</v>
      </c>
      <c r="AP683" s="42">
        <v>6.78E-4</v>
      </c>
    </row>
    <row r="684" spans="39:42">
      <c r="AM684" s="40">
        <v>670</v>
      </c>
      <c r="AN684" s="40" t="s">
        <v>2024</v>
      </c>
      <c r="AO684" s="41" t="s">
        <v>595</v>
      </c>
      <c r="AP684" s="42">
        <v>4.1899999999999999E-4</v>
      </c>
    </row>
    <row r="685" spans="39:42">
      <c r="AM685" s="40">
        <v>671</v>
      </c>
      <c r="AN685" s="40" t="s">
        <v>2025</v>
      </c>
      <c r="AO685" s="41" t="s">
        <v>596</v>
      </c>
      <c r="AP685" s="42">
        <v>3.2400000000000001E-4</v>
      </c>
    </row>
    <row r="686" spans="39:42">
      <c r="AM686" s="40">
        <v>672</v>
      </c>
      <c r="AN686" s="40" t="s">
        <v>2026</v>
      </c>
      <c r="AO686" s="41" t="s">
        <v>597</v>
      </c>
      <c r="AP686" s="42">
        <v>4.3899999999999999E-4</v>
      </c>
    </row>
    <row r="687" spans="39:42">
      <c r="AM687" s="40">
        <v>673</v>
      </c>
      <c r="AN687" s="40" t="s">
        <v>2027</v>
      </c>
      <c r="AO687" s="41" t="s">
        <v>1393</v>
      </c>
      <c r="AP687" s="42">
        <v>0</v>
      </c>
    </row>
    <row r="688" spans="39:42">
      <c r="AM688" s="40">
        <v>674</v>
      </c>
      <c r="AN688" s="40" t="s">
        <v>2027</v>
      </c>
      <c r="AO688" s="41" t="s">
        <v>1394</v>
      </c>
      <c r="AP688" s="42">
        <v>0</v>
      </c>
    </row>
    <row r="689" spans="39:42">
      <c r="AM689" s="40">
        <v>675</v>
      </c>
      <c r="AN689" s="40" t="s">
        <v>2027</v>
      </c>
      <c r="AO689" s="41" t="s">
        <v>1395</v>
      </c>
      <c r="AP689" s="42">
        <v>0</v>
      </c>
    </row>
    <row r="690" spans="39:42">
      <c r="AM690" s="40">
        <v>676</v>
      </c>
      <c r="AN690" s="40" t="s">
        <v>2028</v>
      </c>
      <c r="AO690" s="41" t="s">
        <v>598</v>
      </c>
      <c r="AP690" s="42">
        <v>4.3800000000000002E-4</v>
      </c>
    </row>
    <row r="691" spans="39:42">
      <c r="AM691" s="40">
        <v>677</v>
      </c>
      <c r="AN691" s="40" t="s">
        <v>2029</v>
      </c>
      <c r="AO691" s="41" t="s">
        <v>1396</v>
      </c>
      <c r="AP691" s="42">
        <v>6.1300000000000005E-4</v>
      </c>
    </row>
    <row r="692" spans="39:42">
      <c r="AM692" s="40">
        <v>678</v>
      </c>
      <c r="AN692" s="40" t="s">
        <v>2030</v>
      </c>
      <c r="AO692" s="41" t="s">
        <v>599</v>
      </c>
      <c r="AP692" s="42">
        <v>6.1200000000000002E-4</v>
      </c>
    </row>
    <row r="693" spans="39:42">
      <c r="AM693" s="40">
        <v>679</v>
      </c>
      <c r="AN693" s="40" t="s">
        <v>2031</v>
      </c>
      <c r="AO693" s="41" t="s">
        <v>600</v>
      </c>
      <c r="AP693" s="42">
        <v>4.08E-4</v>
      </c>
    </row>
    <row r="694" spans="39:42">
      <c r="AM694" s="40">
        <v>680</v>
      </c>
      <c r="AN694" s="40" t="s">
        <v>2032</v>
      </c>
      <c r="AO694" s="41" t="s">
        <v>1397</v>
      </c>
      <c r="AP694" s="42">
        <v>0</v>
      </c>
    </row>
    <row r="695" spans="39:42">
      <c r="AM695" s="40">
        <v>681</v>
      </c>
      <c r="AN695" s="40" t="s">
        <v>2032</v>
      </c>
      <c r="AO695" s="41" t="s">
        <v>1398</v>
      </c>
      <c r="AP695" s="42">
        <v>0</v>
      </c>
    </row>
    <row r="696" spans="39:42">
      <c r="AM696" s="40">
        <v>682</v>
      </c>
      <c r="AN696" s="40" t="s">
        <v>2032</v>
      </c>
      <c r="AO696" s="41" t="s">
        <v>1399</v>
      </c>
      <c r="AP696" s="42">
        <v>5.9400000000000002E-4</v>
      </c>
    </row>
    <row r="697" spans="39:42">
      <c r="AM697" s="40">
        <v>683</v>
      </c>
      <c r="AN697" s="40" t="s">
        <v>2032</v>
      </c>
      <c r="AO697" s="41" t="s">
        <v>1400</v>
      </c>
      <c r="AP697" s="42">
        <v>2.02E-4</v>
      </c>
    </row>
    <row r="698" spans="39:42">
      <c r="AM698" s="40">
        <v>684</v>
      </c>
      <c r="AN698" s="40" t="s">
        <v>2033</v>
      </c>
      <c r="AO698" s="41" t="s">
        <v>1401</v>
      </c>
      <c r="AP698" s="42">
        <v>4.4799999999999999E-4</v>
      </c>
    </row>
    <row r="699" spans="39:42">
      <c r="AM699" s="40">
        <v>685</v>
      </c>
      <c r="AN699" s="40" t="s">
        <v>2033</v>
      </c>
      <c r="AO699" s="41" t="s">
        <v>1402</v>
      </c>
      <c r="AP699" s="42">
        <v>4.4799999999999999E-4</v>
      </c>
    </row>
    <row r="700" spans="39:42">
      <c r="AM700" s="40">
        <v>686</v>
      </c>
      <c r="AN700" s="40" t="s">
        <v>2033</v>
      </c>
      <c r="AO700" s="41" t="s">
        <v>1403</v>
      </c>
      <c r="AP700" s="42">
        <v>4.0700000000000003E-4</v>
      </c>
    </row>
    <row r="701" spans="39:42">
      <c r="AM701" s="40">
        <v>687</v>
      </c>
      <c r="AN701" s="40" t="s">
        <v>2033</v>
      </c>
      <c r="AO701" s="41" t="s">
        <v>1404</v>
      </c>
      <c r="AP701" s="42">
        <v>4.2400000000000001E-4</v>
      </c>
    </row>
    <row r="702" spans="39:42">
      <c r="AM702" s="40">
        <v>688</v>
      </c>
      <c r="AN702" s="40" t="s">
        <v>2034</v>
      </c>
      <c r="AO702" s="41" t="s">
        <v>1405</v>
      </c>
      <c r="AP702" s="42">
        <v>0</v>
      </c>
    </row>
    <row r="703" spans="39:42">
      <c r="AM703" s="40">
        <v>689</v>
      </c>
      <c r="AN703" s="40" t="s">
        <v>2034</v>
      </c>
      <c r="AO703" s="41" t="s">
        <v>1406</v>
      </c>
      <c r="AP703" s="42">
        <v>0</v>
      </c>
    </row>
    <row r="704" spans="39:42">
      <c r="AM704" s="40">
        <v>690</v>
      </c>
      <c r="AN704" s="40" t="s">
        <v>2034</v>
      </c>
      <c r="AO704" s="41" t="s">
        <v>1407</v>
      </c>
      <c r="AP704" s="42">
        <v>0</v>
      </c>
    </row>
    <row r="705" spans="39:43">
      <c r="AM705" s="40">
        <v>691</v>
      </c>
      <c r="AN705" s="40" t="s">
        <v>2034</v>
      </c>
      <c r="AO705" s="41" t="s">
        <v>1408</v>
      </c>
      <c r="AP705" s="42">
        <v>0</v>
      </c>
    </row>
    <row r="706" spans="39:43">
      <c r="AM706" s="40">
        <v>692</v>
      </c>
      <c r="AN706" s="40" t="s">
        <v>2034</v>
      </c>
      <c r="AO706" s="41" t="s">
        <v>1409</v>
      </c>
      <c r="AP706" s="42">
        <v>3.3799999999999998E-4</v>
      </c>
    </row>
    <row r="707" spans="39:43">
      <c r="AM707" s="40">
        <v>693</v>
      </c>
      <c r="AN707" s="40" t="s">
        <v>2034</v>
      </c>
      <c r="AO707" s="41" t="s">
        <v>1410</v>
      </c>
      <c r="AP707" s="42">
        <v>2.9999999999999997E-4</v>
      </c>
    </row>
    <row r="708" spans="39:43">
      <c r="AM708" s="40">
        <v>694</v>
      </c>
      <c r="AN708" s="40" t="s">
        <v>2035</v>
      </c>
      <c r="AO708" s="41" t="s">
        <v>601</v>
      </c>
      <c r="AP708" s="42">
        <v>6.1799999999999995E-4</v>
      </c>
    </row>
    <row r="709" spans="39:43">
      <c r="AM709" s="40">
        <v>695</v>
      </c>
      <c r="AN709" s="40" t="s">
        <v>2036</v>
      </c>
      <c r="AO709" s="41" t="s">
        <v>602</v>
      </c>
      <c r="AP709" s="42">
        <v>6.5099999999999999E-4</v>
      </c>
    </row>
    <row r="710" spans="39:43">
      <c r="AM710" s="40">
        <v>696</v>
      </c>
      <c r="AN710" s="40" t="s">
        <v>2037</v>
      </c>
      <c r="AO710" s="41" t="s">
        <v>603</v>
      </c>
      <c r="AP710" s="42">
        <v>4.9799999999999996E-4</v>
      </c>
    </row>
    <row r="711" spans="39:43">
      <c r="AM711" s="40">
        <v>697</v>
      </c>
      <c r="AN711" s="40" t="s">
        <v>2038</v>
      </c>
      <c r="AO711" s="41" t="s">
        <v>1411</v>
      </c>
      <c r="AP711" s="42">
        <v>0</v>
      </c>
    </row>
    <row r="712" spans="39:43">
      <c r="AM712" s="40">
        <v>698</v>
      </c>
      <c r="AN712" s="40" t="s">
        <v>2038</v>
      </c>
      <c r="AO712" s="41" t="s">
        <v>1412</v>
      </c>
      <c r="AP712" s="42">
        <v>6.0300000000000002E-4</v>
      </c>
    </row>
    <row r="713" spans="39:43">
      <c r="AM713" s="40">
        <v>699</v>
      </c>
      <c r="AN713" s="40" t="s">
        <v>2038</v>
      </c>
      <c r="AO713" s="41" t="s">
        <v>1413</v>
      </c>
      <c r="AP713" s="42">
        <v>5.9999999999999995E-4</v>
      </c>
    </row>
    <row r="714" spans="39:43">
      <c r="AM714" s="40">
        <v>700</v>
      </c>
      <c r="AN714" s="40" t="s">
        <v>2039</v>
      </c>
      <c r="AO714" s="41" t="s">
        <v>1414</v>
      </c>
      <c r="AP714" s="42">
        <v>0</v>
      </c>
    </row>
    <row r="715" spans="39:43">
      <c r="AM715" s="40">
        <v>701</v>
      </c>
      <c r="AN715" s="40" t="s">
        <v>2039</v>
      </c>
      <c r="AO715" s="41" t="s">
        <v>1415</v>
      </c>
      <c r="AP715" s="42">
        <v>0</v>
      </c>
      <c r="AQ715" s="1" t="s">
        <v>771</v>
      </c>
    </row>
    <row r="716" spans="39:43">
      <c r="AM716" s="40">
        <v>702</v>
      </c>
      <c r="AN716" s="40" t="s">
        <v>2039</v>
      </c>
      <c r="AO716" s="41" t="s">
        <v>1416</v>
      </c>
      <c r="AP716" s="42">
        <v>3.5300000000000002E-4</v>
      </c>
    </row>
    <row r="717" spans="39:43">
      <c r="AM717" s="40">
        <v>703</v>
      </c>
      <c r="AN717" s="40" t="s">
        <v>2039</v>
      </c>
      <c r="AO717" s="41" t="s">
        <v>1417</v>
      </c>
      <c r="AP717" s="42">
        <v>3.5300000000000002E-4</v>
      </c>
    </row>
    <row r="718" spans="39:43">
      <c r="AM718" s="40">
        <v>704</v>
      </c>
      <c r="AN718" s="40" t="s">
        <v>2040</v>
      </c>
      <c r="AO718" s="41" t="s">
        <v>604</v>
      </c>
      <c r="AP718" s="42">
        <v>4.3300000000000001E-4</v>
      </c>
    </row>
    <row r="719" spans="39:43">
      <c r="AM719" s="40">
        <v>705</v>
      </c>
      <c r="AN719" s="40" t="s">
        <v>2041</v>
      </c>
      <c r="AO719" s="41" t="s">
        <v>605</v>
      </c>
      <c r="AP719" s="42">
        <v>4.1899999999999999E-4</v>
      </c>
    </row>
    <row r="720" spans="39:43">
      <c r="AM720" s="40">
        <v>706</v>
      </c>
      <c r="AN720" s="40" t="s">
        <v>2042</v>
      </c>
      <c r="AO720" s="41" t="s">
        <v>606</v>
      </c>
      <c r="AP720" s="42">
        <v>6.2299999999999996E-4</v>
      </c>
    </row>
    <row r="721" spans="39:42">
      <c r="AM721" s="40">
        <v>707</v>
      </c>
      <c r="AN721" s="40" t="s">
        <v>2043</v>
      </c>
      <c r="AO721" s="41" t="s">
        <v>607</v>
      </c>
      <c r="AP721" s="42">
        <v>6.4599999999999998E-4</v>
      </c>
    </row>
    <row r="722" spans="39:42">
      <c r="AM722" s="40">
        <v>708</v>
      </c>
      <c r="AN722" s="40" t="s">
        <v>2044</v>
      </c>
      <c r="AO722" s="41" t="s">
        <v>608</v>
      </c>
      <c r="AP722" s="42">
        <v>4.0200000000000001E-4</v>
      </c>
    </row>
    <row r="723" spans="39:42">
      <c r="AM723" s="40">
        <v>709</v>
      </c>
      <c r="AN723" s="40" t="s">
        <v>2045</v>
      </c>
      <c r="AO723" s="41" t="s">
        <v>1418</v>
      </c>
      <c r="AP723" s="42">
        <v>0</v>
      </c>
    </row>
    <row r="724" spans="39:42">
      <c r="AM724" s="40">
        <v>710</v>
      </c>
      <c r="AN724" s="40" t="s">
        <v>2045</v>
      </c>
      <c r="AO724" s="41" t="s">
        <v>1419</v>
      </c>
      <c r="AP724" s="42">
        <v>1.84E-4</v>
      </c>
    </row>
    <row r="725" spans="39:42">
      <c r="AM725" s="40">
        <v>711</v>
      </c>
      <c r="AN725" s="40" t="s">
        <v>2045</v>
      </c>
      <c r="AO725" s="41" t="s">
        <v>1420</v>
      </c>
      <c r="AP725" s="42">
        <v>3.1199999999999999E-4</v>
      </c>
    </row>
    <row r="726" spans="39:42">
      <c r="AM726" s="40">
        <v>712</v>
      </c>
      <c r="AN726" s="40" t="s">
        <v>2045</v>
      </c>
      <c r="AO726" s="41" t="s">
        <v>1421</v>
      </c>
      <c r="AP726" s="42">
        <v>6.0599999999999998E-4</v>
      </c>
    </row>
    <row r="727" spans="39:42">
      <c r="AM727" s="40">
        <v>713</v>
      </c>
      <c r="AN727" s="40" t="s">
        <v>2045</v>
      </c>
      <c r="AO727" s="41" t="s">
        <v>1422</v>
      </c>
      <c r="AP727" s="42">
        <v>5.9400000000000002E-4</v>
      </c>
    </row>
    <row r="728" spans="39:42">
      <c r="AM728" s="40">
        <v>714</v>
      </c>
      <c r="AN728" s="40" t="s">
        <v>2046</v>
      </c>
      <c r="AO728" s="41" t="s">
        <v>1423</v>
      </c>
      <c r="AP728" s="42">
        <v>0</v>
      </c>
    </row>
    <row r="729" spans="39:42">
      <c r="AM729" s="40">
        <v>715</v>
      </c>
      <c r="AN729" s="40" t="s">
        <v>2046</v>
      </c>
      <c r="AO729" s="41" t="s">
        <v>1424</v>
      </c>
      <c r="AP729" s="42">
        <v>0</v>
      </c>
    </row>
    <row r="730" spans="39:42">
      <c r="AM730" s="40">
        <v>716</v>
      </c>
      <c r="AN730" s="40" t="s">
        <v>2046</v>
      </c>
      <c r="AO730" s="41" t="s">
        <v>1425</v>
      </c>
      <c r="AP730" s="42">
        <v>4.0499999999999998E-4</v>
      </c>
    </row>
    <row r="731" spans="39:42">
      <c r="AM731" s="40">
        <v>717</v>
      </c>
      <c r="AN731" s="40" t="s">
        <v>2046</v>
      </c>
      <c r="AO731" s="41" t="s">
        <v>1426</v>
      </c>
      <c r="AP731" s="42">
        <v>4.0000000000000002E-4</v>
      </c>
    </row>
    <row r="732" spans="39:42">
      <c r="AM732" s="40">
        <v>718</v>
      </c>
      <c r="AN732" s="40" t="s">
        <v>2047</v>
      </c>
      <c r="AO732" s="41" t="s">
        <v>1427</v>
      </c>
      <c r="AP732" s="42">
        <v>0</v>
      </c>
    </row>
    <row r="733" spans="39:42">
      <c r="AM733" s="40">
        <v>719</v>
      </c>
      <c r="AN733" s="40" t="s">
        <v>2047</v>
      </c>
      <c r="AO733" s="41" t="s">
        <v>1428</v>
      </c>
      <c r="AP733" s="42">
        <v>5.4799999999999998E-4</v>
      </c>
    </row>
    <row r="734" spans="39:42">
      <c r="AM734" s="40">
        <v>720</v>
      </c>
      <c r="AN734" s="40" t="s">
        <v>2047</v>
      </c>
      <c r="AO734" s="41" t="s">
        <v>1429</v>
      </c>
      <c r="AP734" s="42">
        <v>4.7800000000000002E-4</v>
      </c>
    </row>
    <row r="735" spans="39:42">
      <c r="AM735" s="40">
        <v>721</v>
      </c>
      <c r="AN735" s="40" t="s">
        <v>2048</v>
      </c>
      <c r="AO735" s="41" t="s">
        <v>609</v>
      </c>
      <c r="AP735" s="42">
        <v>4.1899999999999999E-4</v>
      </c>
    </row>
    <row r="736" spans="39:42">
      <c r="AM736" s="40">
        <v>722</v>
      </c>
      <c r="AN736" s="40" t="s">
        <v>2049</v>
      </c>
      <c r="AO736" s="41" t="s">
        <v>610</v>
      </c>
      <c r="AP736" s="42">
        <v>5.9400000000000002E-4</v>
      </c>
    </row>
    <row r="737" spans="39:43">
      <c r="AM737" s="40">
        <v>723</v>
      </c>
      <c r="AN737" s="40" t="s">
        <v>2050</v>
      </c>
      <c r="AO737" s="41" t="s">
        <v>611</v>
      </c>
      <c r="AP737" s="42">
        <v>2.99E-4</v>
      </c>
    </row>
    <row r="738" spans="39:43">
      <c r="AM738" s="40">
        <v>724</v>
      </c>
      <c r="AN738" s="40" t="s">
        <v>2051</v>
      </c>
      <c r="AO738" s="41" t="s">
        <v>612</v>
      </c>
      <c r="AP738" s="42">
        <v>5.7399999999999997E-4</v>
      </c>
    </row>
    <row r="739" spans="39:43">
      <c r="AM739" s="40">
        <v>725</v>
      </c>
      <c r="AN739" s="40" t="s">
        <v>2052</v>
      </c>
      <c r="AO739" s="41" t="s">
        <v>613</v>
      </c>
      <c r="AP739" s="42">
        <v>4.1899999999999999E-4</v>
      </c>
    </row>
    <row r="740" spans="39:43">
      <c r="AM740" s="40">
        <v>726</v>
      </c>
      <c r="AN740" s="40" t="s">
        <v>2053</v>
      </c>
      <c r="AO740" s="41" t="s">
        <v>1430</v>
      </c>
      <c r="AP740" s="42">
        <v>0</v>
      </c>
    </row>
    <row r="741" spans="39:43">
      <c r="AM741" s="40">
        <v>727</v>
      </c>
      <c r="AN741" s="40" t="s">
        <v>2053</v>
      </c>
      <c r="AO741" s="41" t="s">
        <v>1431</v>
      </c>
      <c r="AP741" s="42">
        <v>4.3399999999999998E-4</v>
      </c>
    </row>
    <row r="742" spans="39:43">
      <c r="AM742" s="40">
        <v>728</v>
      </c>
      <c r="AN742" s="40" t="s">
        <v>2053</v>
      </c>
      <c r="AO742" s="41" t="s">
        <v>1432</v>
      </c>
      <c r="AP742" s="42">
        <v>3.4000000000000002E-4</v>
      </c>
    </row>
    <row r="743" spans="39:43">
      <c r="AM743" s="40">
        <v>729</v>
      </c>
      <c r="AN743" s="40" t="s">
        <v>2054</v>
      </c>
      <c r="AO743" s="41" t="s">
        <v>614</v>
      </c>
      <c r="AP743" s="42">
        <v>4.7800000000000002E-4</v>
      </c>
    </row>
    <row r="744" spans="39:43">
      <c r="AM744" s="40">
        <v>730</v>
      </c>
      <c r="AN744" s="40" t="s">
        <v>2055</v>
      </c>
      <c r="AO744" s="41" t="s">
        <v>615</v>
      </c>
      <c r="AP744" s="42">
        <v>5.6499999999999996E-4</v>
      </c>
    </row>
    <row r="745" spans="39:43">
      <c r="AM745" s="40">
        <v>731</v>
      </c>
      <c r="AN745" s="40" t="s">
        <v>2056</v>
      </c>
      <c r="AO745" s="41" t="s">
        <v>616</v>
      </c>
      <c r="AP745" s="42">
        <v>5.1800000000000001E-4</v>
      </c>
    </row>
    <row r="746" spans="39:43">
      <c r="AM746" s="40">
        <v>732</v>
      </c>
      <c r="AN746" s="40" t="s">
        <v>2057</v>
      </c>
      <c r="AO746" s="41" t="s">
        <v>617</v>
      </c>
      <c r="AP746" s="42">
        <v>3.9199999999999999E-4</v>
      </c>
    </row>
    <row r="747" spans="39:43">
      <c r="AM747" s="40">
        <v>733</v>
      </c>
      <c r="AN747" s="40" t="s">
        <v>2058</v>
      </c>
      <c r="AO747" s="41" t="s">
        <v>1433</v>
      </c>
      <c r="AP747" s="42">
        <v>5.6400000000000005E-4</v>
      </c>
    </row>
    <row r="748" spans="39:43">
      <c r="AM748" s="40">
        <v>734</v>
      </c>
      <c r="AN748" s="40" t="s">
        <v>2059</v>
      </c>
      <c r="AO748" s="41" t="s">
        <v>618</v>
      </c>
      <c r="AP748" s="42">
        <v>4.7800000000000002E-4</v>
      </c>
    </row>
    <row r="749" spans="39:43">
      <c r="AM749" s="40">
        <v>735</v>
      </c>
      <c r="AN749" s="40" t="s">
        <v>2060</v>
      </c>
      <c r="AO749" s="41" t="s">
        <v>1434</v>
      </c>
      <c r="AP749" s="42">
        <v>0</v>
      </c>
    </row>
    <row r="750" spans="39:43">
      <c r="AM750" s="40">
        <v>736</v>
      </c>
      <c r="AN750" s="40" t="s">
        <v>2060</v>
      </c>
      <c r="AO750" s="41" t="s">
        <v>1435</v>
      </c>
      <c r="AP750" s="42">
        <v>0</v>
      </c>
    </row>
    <row r="751" spans="39:43">
      <c r="AM751" s="40">
        <v>737</v>
      </c>
      <c r="AN751" s="40" t="s">
        <v>2060</v>
      </c>
      <c r="AO751" s="41" t="s">
        <v>1436</v>
      </c>
      <c r="AP751" s="42">
        <v>0</v>
      </c>
    </row>
    <row r="752" spans="39:43">
      <c r="AM752" s="40">
        <v>738</v>
      </c>
      <c r="AN752" s="40" t="s">
        <v>2060</v>
      </c>
      <c r="AO752" s="41" t="s">
        <v>1437</v>
      </c>
      <c r="AP752" s="42">
        <v>4.2200000000000001E-4</v>
      </c>
      <c r="AQ752" s="1" t="s">
        <v>1793</v>
      </c>
    </row>
    <row r="753" spans="39:42">
      <c r="AM753" s="40">
        <v>739</v>
      </c>
      <c r="AN753" s="40" t="s">
        <v>2060</v>
      </c>
      <c r="AO753" s="41" t="s">
        <v>1438</v>
      </c>
      <c r="AP753" s="42">
        <v>1.6200000000000001E-4</v>
      </c>
    </row>
    <row r="754" spans="39:42">
      <c r="AM754" s="40">
        <v>740</v>
      </c>
      <c r="AN754" s="40" t="s">
        <v>2061</v>
      </c>
      <c r="AO754" s="41" t="s">
        <v>619</v>
      </c>
      <c r="AP754" s="42">
        <v>4.15E-4</v>
      </c>
    </row>
    <row r="755" spans="39:42">
      <c r="AM755" s="40">
        <v>741</v>
      </c>
      <c r="AN755" s="40" t="s">
        <v>2062</v>
      </c>
      <c r="AO755" s="41" t="s">
        <v>620</v>
      </c>
      <c r="AP755" s="42">
        <v>3.4099999999999999E-4</v>
      </c>
    </row>
    <row r="756" spans="39:42">
      <c r="AM756" s="40">
        <v>742</v>
      </c>
      <c r="AN756" s="40" t="s">
        <v>2063</v>
      </c>
      <c r="AO756" s="41" t="s">
        <v>621</v>
      </c>
      <c r="AP756" s="42">
        <v>3.9800000000000002E-4</v>
      </c>
    </row>
    <row r="757" spans="39:42">
      <c r="AM757" s="40">
        <v>743</v>
      </c>
      <c r="AN757" s="40" t="s">
        <v>2064</v>
      </c>
      <c r="AO757" s="41" t="s">
        <v>1439</v>
      </c>
      <c r="AP757" s="42">
        <v>0</v>
      </c>
    </row>
    <row r="758" spans="39:42">
      <c r="AM758" s="40">
        <v>744</v>
      </c>
      <c r="AN758" s="40" t="s">
        <v>2064</v>
      </c>
      <c r="AO758" s="41" t="s">
        <v>1440</v>
      </c>
      <c r="AP758" s="42">
        <v>4.0099999999999999E-4</v>
      </c>
    </row>
    <row r="759" spans="39:42">
      <c r="AM759" s="40">
        <v>745</v>
      </c>
      <c r="AN759" s="40" t="s">
        <v>2064</v>
      </c>
      <c r="AO759" s="41" t="s">
        <v>1441</v>
      </c>
      <c r="AP759" s="42">
        <v>3.9399999999999998E-4</v>
      </c>
    </row>
    <row r="760" spans="39:42">
      <c r="AM760" s="40">
        <v>746</v>
      </c>
      <c r="AN760" s="40" t="s">
        <v>2065</v>
      </c>
      <c r="AO760" s="41" t="s">
        <v>622</v>
      </c>
      <c r="AP760" s="42">
        <v>3.3300000000000002E-4</v>
      </c>
    </row>
    <row r="761" spans="39:42">
      <c r="AM761" s="40">
        <v>747</v>
      </c>
      <c r="AN761" s="40" t="s">
        <v>2066</v>
      </c>
      <c r="AO761" s="41" t="s">
        <v>623</v>
      </c>
      <c r="AP761" s="42">
        <v>4.8200000000000001E-4</v>
      </c>
    </row>
    <row r="762" spans="39:42">
      <c r="AM762" s="40">
        <v>748</v>
      </c>
      <c r="AN762" s="40" t="s">
        <v>2067</v>
      </c>
      <c r="AO762" s="41" t="s">
        <v>624</v>
      </c>
      <c r="AP762" s="42">
        <v>3.7399999999999998E-4</v>
      </c>
    </row>
    <row r="763" spans="39:42">
      <c r="AM763" s="40">
        <v>749</v>
      </c>
      <c r="AN763" s="40" t="s">
        <v>2068</v>
      </c>
      <c r="AO763" s="41" t="s">
        <v>625</v>
      </c>
      <c r="AP763" s="42">
        <v>5.6999999999999998E-4</v>
      </c>
    </row>
    <row r="764" spans="39:42">
      <c r="AM764" s="40">
        <v>750</v>
      </c>
      <c r="AN764" s="40" t="s">
        <v>2069</v>
      </c>
      <c r="AO764" s="41" t="s">
        <v>1442</v>
      </c>
      <c r="AP764" s="42">
        <v>0</v>
      </c>
    </row>
    <row r="765" spans="39:42">
      <c r="AM765" s="40">
        <v>751</v>
      </c>
      <c r="AN765" s="40" t="s">
        <v>2069</v>
      </c>
      <c r="AO765" s="41" t="s">
        <v>1443</v>
      </c>
      <c r="AP765" s="42">
        <v>5.5199999999999997E-4</v>
      </c>
    </row>
    <row r="766" spans="39:42">
      <c r="AM766" s="40">
        <v>752</v>
      </c>
      <c r="AN766" s="40" t="s">
        <v>2069</v>
      </c>
      <c r="AO766" s="41" t="s">
        <v>1444</v>
      </c>
      <c r="AP766" s="42">
        <v>5.4699999999999996E-4</v>
      </c>
    </row>
    <row r="767" spans="39:42">
      <c r="AM767" s="40">
        <v>753</v>
      </c>
      <c r="AN767" s="40" t="s">
        <v>2070</v>
      </c>
      <c r="AO767" s="41" t="s">
        <v>1445</v>
      </c>
      <c r="AP767" s="42">
        <v>5.71E-4</v>
      </c>
    </row>
    <row r="768" spans="39:42">
      <c r="AM768" s="40">
        <v>754</v>
      </c>
      <c r="AN768" s="40" t="s">
        <v>2071</v>
      </c>
      <c r="AO768" s="41" t="s">
        <v>626</v>
      </c>
      <c r="AP768" s="42">
        <v>4.1899999999999999E-4</v>
      </c>
    </row>
    <row r="769" spans="39:42">
      <c r="AM769" s="40">
        <v>755</v>
      </c>
      <c r="AN769" s="40" t="s">
        <v>2072</v>
      </c>
      <c r="AO769" s="41" t="s">
        <v>627</v>
      </c>
      <c r="AP769" s="42">
        <v>4.84E-4</v>
      </c>
    </row>
    <row r="770" spans="39:42">
      <c r="AM770" s="40">
        <v>756</v>
      </c>
      <c r="AN770" s="40" t="s">
        <v>2073</v>
      </c>
      <c r="AO770" s="41" t="s">
        <v>1446</v>
      </c>
      <c r="AP770" s="42">
        <v>0</v>
      </c>
    </row>
    <row r="771" spans="39:42">
      <c r="AM771" s="40">
        <v>757</v>
      </c>
      <c r="AN771" s="40" t="s">
        <v>2073</v>
      </c>
      <c r="AO771" s="41" t="s">
        <v>1447</v>
      </c>
      <c r="AP771" s="42">
        <v>6.4400000000000004E-4</v>
      </c>
    </row>
    <row r="772" spans="39:42">
      <c r="AM772" s="40">
        <v>758</v>
      </c>
      <c r="AN772" s="40" t="s">
        <v>2073</v>
      </c>
      <c r="AO772" s="41" t="s">
        <v>1448</v>
      </c>
      <c r="AP772" s="42">
        <v>2.6800000000000001E-4</v>
      </c>
    </row>
    <row r="773" spans="39:42">
      <c r="AM773" s="40">
        <v>759</v>
      </c>
      <c r="AN773" s="40" t="s">
        <v>2074</v>
      </c>
      <c r="AO773" s="41" t="s">
        <v>1449</v>
      </c>
      <c r="AP773" s="42">
        <v>0</v>
      </c>
    </row>
    <row r="774" spans="39:42">
      <c r="AM774" s="40">
        <v>760</v>
      </c>
      <c r="AN774" s="40" t="s">
        <v>2074</v>
      </c>
      <c r="AO774" s="41" t="s">
        <v>1450</v>
      </c>
      <c r="AP774" s="42">
        <v>5.4100000000000003E-4</v>
      </c>
    </row>
    <row r="775" spans="39:42">
      <c r="AM775" s="40">
        <v>761</v>
      </c>
      <c r="AN775" s="40" t="s">
        <v>2074</v>
      </c>
      <c r="AO775" s="41" t="s">
        <v>1451</v>
      </c>
      <c r="AP775" s="42">
        <v>4.7699999999999999E-4</v>
      </c>
    </row>
    <row r="776" spans="39:42">
      <c r="AM776" s="40">
        <v>762</v>
      </c>
      <c r="AN776" s="40" t="s">
        <v>2075</v>
      </c>
      <c r="AO776" s="41" t="s">
        <v>628</v>
      </c>
      <c r="AP776" s="42">
        <v>4.4099999999999999E-4</v>
      </c>
    </row>
    <row r="777" spans="39:42">
      <c r="AM777" s="40">
        <v>763</v>
      </c>
      <c r="AN777" s="40" t="s">
        <v>2076</v>
      </c>
      <c r="AO777" s="41" t="s">
        <v>1452</v>
      </c>
      <c r="AP777" s="42">
        <v>0</v>
      </c>
    </row>
    <row r="778" spans="39:42">
      <c r="AM778" s="40">
        <v>764</v>
      </c>
      <c r="AN778" s="40" t="s">
        <v>2076</v>
      </c>
      <c r="AO778" s="41" t="s">
        <v>1453</v>
      </c>
      <c r="AP778" s="42">
        <v>4.55E-4</v>
      </c>
    </row>
    <row r="779" spans="39:42">
      <c r="AM779" s="40">
        <v>765</v>
      </c>
      <c r="AN779" s="40" t="s">
        <v>2076</v>
      </c>
      <c r="AO779" s="41" t="s">
        <v>1454</v>
      </c>
      <c r="AP779" s="42">
        <v>4.35E-4</v>
      </c>
    </row>
    <row r="780" spans="39:42">
      <c r="AM780" s="40">
        <v>766</v>
      </c>
      <c r="AN780" s="40" t="s">
        <v>2077</v>
      </c>
      <c r="AO780" s="41" t="s">
        <v>1455</v>
      </c>
      <c r="AP780" s="42">
        <v>0</v>
      </c>
    </row>
    <row r="781" spans="39:42">
      <c r="AM781" s="40">
        <v>767</v>
      </c>
      <c r="AN781" s="40" t="s">
        <v>2077</v>
      </c>
      <c r="AO781" s="41" t="s">
        <v>1456</v>
      </c>
      <c r="AP781" s="42">
        <v>4.2000000000000002E-4</v>
      </c>
    </row>
    <row r="782" spans="39:42">
      <c r="AM782" s="40">
        <v>768</v>
      </c>
      <c r="AN782" s="40" t="s">
        <v>2077</v>
      </c>
      <c r="AO782" s="41" t="s">
        <v>1457</v>
      </c>
      <c r="AP782" s="42">
        <v>4.1599999999999997E-4</v>
      </c>
    </row>
    <row r="783" spans="39:42">
      <c r="AM783" s="40">
        <v>769</v>
      </c>
      <c r="AN783" s="40" t="s">
        <v>2078</v>
      </c>
      <c r="AO783" s="41" t="s">
        <v>1458</v>
      </c>
      <c r="AP783" s="42">
        <v>0</v>
      </c>
    </row>
    <row r="784" spans="39:42">
      <c r="AM784" s="40">
        <v>770</v>
      </c>
      <c r="AN784" s="40" t="s">
        <v>2078</v>
      </c>
      <c r="AO784" s="41" t="s">
        <v>1459</v>
      </c>
      <c r="AP784" s="42">
        <v>0</v>
      </c>
    </row>
    <row r="785" spans="39:43">
      <c r="AM785" s="40">
        <v>771</v>
      </c>
      <c r="AN785" s="40" t="s">
        <v>2078</v>
      </c>
      <c r="AO785" s="41" t="s">
        <v>1460</v>
      </c>
      <c r="AP785" s="42">
        <v>5.7799999999999995E-4</v>
      </c>
    </row>
    <row r="786" spans="39:43">
      <c r="AM786" s="40">
        <v>772</v>
      </c>
      <c r="AN786" s="40" t="s">
        <v>2078</v>
      </c>
      <c r="AO786" s="41" t="s">
        <v>1461</v>
      </c>
      <c r="AP786" s="42">
        <v>5.71E-4</v>
      </c>
    </row>
    <row r="787" spans="39:43">
      <c r="AM787" s="40">
        <v>773</v>
      </c>
      <c r="AN787" s="40" t="s">
        <v>2079</v>
      </c>
      <c r="AO787" s="41" t="s">
        <v>629</v>
      </c>
      <c r="AP787" s="42">
        <v>5.5500000000000005E-4</v>
      </c>
    </row>
    <row r="788" spans="39:43">
      <c r="AM788" s="40">
        <v>774</v>
      </c>
      <c r="AN788" s="40" t="s">
        <v>2080</v>
      </c>
      <c r="AO788" s="41" t="s">
        <v>630</v>
      </c>
      <c r="AP788" s="42">
        <v>5.6300000000000002E-4</v>
      </c>
    </row>
    <row r="789" spans="39:43">
      <c r="AM789" s="40">
        <v>775</v>
      </c>
      <c r="AN789" s="40" t="s">
        <v>2081</v>
      </c>
      <c r="AO789" s="41" t="s">
        <v>1462</v>
      </c>
      <c r="AP789" s="42">
        <v>0</v>
      </c>
    </row>
    <row r="790" spans="39:43">
      <c r="AM790" s="40">
        <v>776</v>
      </c>
      <c r="AN790" s="40" t="s">
        <v>2081</v>
      </c>
      <c r="AO790" s="41" t="s">
        <v>1463</v>
      </c>
      <c r="AP790" s="42">
        <v>0</v>
      </c>
    </row>
    <row r="791" spans="39:43">
      <c r="AM791" s="40">
        <v>777</v>
      </c>
      <c r="AN791" s="40" t="s">
        <v>2082</v>
      </c>
      <c r="AO791" s="41" t="s">
        <v>631</v>
      </c>
      <c r="AP791" s="42">
        <v>4.1899999999999999E-4</v>
      </c>
    </row>
    <row r="792" spans="39:43">
      <c r="AM792" s="40">
        <v>778</v>
      </c>
      <c r="AN792" s="40" t="s">
        <v>2083</v>
      </c>
      <c r="AO792" s="41" t="s">
        <v>632</v>
      </c>
      <c r="AP792" s="42">
        <v>6.3699999999999998E-4</v>
      </c>
    </row>
    <row r="793" spans="39:43">
      <c r="AM793" s="40">
        <v>779</v>
      </c>
      <c r="AN793" s="40" t="s">
        <v>2084</v>
      </c>
      <c r="AO793" s="41" t="s">
        <v>1464</v>
      </c>
      <c r="AP793" s="42">
        <v>0</v>
      </c>
    </row>
    <row r="794" spans="39:43">
      <c r="AM794" s="40">
        <v>780</v>
      </c>
      <c r="AN794" s="40" t="s">
        <v>2084</v>
      </c>
      <c r="AO794" s="41" t="s">
        <v>1465</v>
      </c>
      <c r="AP794" s="42">
        <v>0</v>
      </c>
    </row>
    <row r="795" spans="39:43">
      <c r="AM795" s="40">
        <v>781</v>
      </c>
      <c r="AN795" s="40" t="s">
        <v>2084</v>
      </c>
      <c r="AO795" s="41" t="s">
        <v>1466</v>
      </c>
      <c r="AP795" s="42">
        <v>0</v>
      </c>
    </row>
    <row r="796" spans="39:43">
      <c r="AM796" s="40">
        <v>782</v>
      </c>
      <c r="AN796" s="40" t="s">
        <v>2084</v>
      </c>
      <c r="AO796" s="41" t="s">
        <v>1467</v>
      </c>
      <c r="AP796" s="42">
        <v>6.4199999999999999E-4</v>
      </c>
    </row>
    <row r="797" spans="39:43">
      <c r="AM797" s="40">
        <v>783</v>
      </c>
      <c r="AN797" s="40" t="s">
        <v>2084</v>
      </c>
      <c r="AO797" s="41" t="s">
        <v>1468</v>
      </c>
      <c r="AP797" s="42">
        <v>6.2299999999999996E-4</v>
      </c>
    </row>
    <row r="798" spans="39:43">
      <c r="AM798" s="40">
        <v>784</v>
      </c>
      <c r="AN798" s="40" t="s">
        <v>2085</v>
      </c>
      <c r="AO798" s="41" t="s">
        <v>633</v>
      </c>
      <c r="AP798" s="42">
        <v>4.2200000000000001E-4</v>
      </c>
      <c r="AQ798" s="1" t="s">
        <v>1793</v>
      </c>
    </row>
    <row r="799" spans="39:43">
      <c r="AM799" s="40">
        <v>785</v>
      </c>
      <c r="AN799" s="40" t="s">
        <v>2086</v>
      </c>
      <c r="AO799" s="41" t="s">
        <v>634</v>
      </c>
      <c r="AP799" s="42">
        <v>6.11E-4</v>
      </c>
    </row>
    <row r="800" spans="39:43">
      <c r="AM800" s="40">
        <v>786</v>
      </c>
      <c r="AN800" s="40" t="s">
        <v>2087</v>
      </c>
      <c r="AO800" s="41" t="s">
        <v>635</v>
      </c>
      <c r="AP800" s="42">
        <v>6.2600000000000004E-4</v>
      </c>
    </row>
    <row r="801" spans="39:43">
      <c r="AM801" s="40">
        <v>787</v>
      </c>
      <c r="AN801" s="40" t="s">
        <v>2088</v>
      </c>
      <c r="AO801" s="41" t="s">
        <v>1469</v>
      </c>
      <c r="AP801" s="42">
        <v>0</v>
      </c>
    </row>
    <row r="802" spans="39:43">
      <c r="AM802" s="40">
        <v>788</v>
      </c>
      <c r="AN802" s="40" t="s">
        <v>2088</v>
      </c>
      <c r="AO802" s="41" t="s">
        <v>1470</v>
      </c>
      <c r="AP802" s="42">
        <v>4.5800000000000002E-4</v>
      </c>
    </row>
    <row r="803" spans="39:43">
      <c r="AM803" s="40">
        <v>789</v>
      </c>
      <c r="AN803" s="40" t="s">
        <v>2088</v>
      </c>
      <c r="AO803" s="41" t="s">
        <v>1471</v>
      </c>
      <c r="AP803" s="42">
        <v>4.5800000000000002E-4</v>
      </c>
    </row>
    <row r="804" spans="39:43">
      <c r="AM804" s="40">
        <v>790</v>
      </c>
      <c r="AN804" s="40" t="s">
        <v>2089</v>
      </c>
      <c r="AO804" s="41" t="s">
        <v>1472</v>
      </c>
      <c r="AP804" s="42">
        <v>0</v>
      </c>
    </row>
    <row r="805" spans="39:43">
      <c r="AM805" s="40">
        <v>791</v>
      </c>
      <c r="AN805" s="40" t="s">
        <v>2089</v>
      </c>
      <c r="AO805" s="41" t="s">
        <v>1473</v>
      </c>
      <c r="AP805" s="42">
        <v>3.0600000000000001E-4</v>
      </c>
    </row>
    <row r="806" spans="39:43">
      <c r="AM806" s="40">
        <v>792</v>
      </c>
      <c r="AN806" s="40" t="s">
        <v>2089</v>
      </c>
      <c r="AO806" s="41" t="s">
        <v>1474</v>
      </c>
      <c r="AP806" s="42">
        <v>3.6900000000000002E-4</v>
      </c>
    </row>
    <row r="807" spans="39:43">
      <c r="AM807" s="40">
        <v>793</v>
      </c>
      <c r="AN807" s="40" t="s">
        <v>2089</v>
      </c>
      <c r="AO807" s="41" t="s">
        <v>1475</v>
      </c>
      <c r="AP807" s="42">
        <v>3.59E-4</v>
      </c>
    </row>
    <row r="808" spans="39:43">
      <c r="AM808" s="40">
        <v>794</v>
      </c>
      <c r="AN808" s="40" t="s">
        <v>2090</v>
      </c>
      <c r="AO808" s="41" t="s">
        <v>636</v>
      </c>
      <c r="AP808" s="42">
        <v>4.8799999999999999E-4</v>
      </c>
    </row>
    <row r="809" spans="39:43">
      <c r="AM809" s="40">
        <v>795</v>
      </c>
      <c r="AN809" s="40" t="s">
        <v>2091</v>
      </c>
      <c r="AO809" s="41" t="s">
        <v>637</v>
      </c>
      <c r="AP809" s="42">
        <v>4.2200000000000001E-4</v>
      </c>
      <c r="AQ809" s="1" t="s">
        <v>1793</v>
      </c>
    </row>
    <row r="810" spans="39:43">
      <c r="AM810" s="40">
        <v>796</v>
      </c>
      <c r="AN810" s="40" t="s">
        <v>2092</v>
      </c>
      <c r="AO810" s="41" t="s">
        <v>638</v>
      </c>
      <c r="AP810" s="42">
        <v>6.1899999999999998E-4</v>
      </c>
    </row>
    <row r="811" spans="39:43">
      <c r="AM811" s="40">
        <v>797</v>
      </c>
      <c r="AN811" s="40" t="s">
        <v>2093</v>
      </c>
      <c r="AO811" s="41" t="s">
        <v>1476</v>
      </c>
      <c r="AP811" s="42">
        <v>0</v>
      </c>
    </row>
    <row r="812" spans="39:43">
      <c r="AM812" s="40">
        <v>798</v>
      </c>
      <c r="AN812" s="40" t="s">
        <v>2093</v>
      </c>
      <c r="AO812" s="41" t="s">
        <v>1477</v>
      </c>
      <c r="AP812" s="42">
        <v>4.8299999999999998E-4</v>
      </c>
    </row>
    <row r="813" spans="39:43">
      <c r="AM813" s="40">
        <v>799</v>
      </c>
      <c r="AN813" s="40" t="s">
        <v>2093</v>
      </c>
      <c r="AO813" s="41" t="s">
        <v>1478</v>
      </c>
      <c r="AP813" s="42">
        <v>4.44E-4</v>
      </c>
    </row>
    <row r="814" spans="39:43">
      <c r="AM814" s="40">
        <v>800</v>
      </c>
      <c r="AN814" s="40" t="s">
        <v>2094</v>
      </c>
      <c r="AO814" s="41" t="s">
        <v>639</v>
      </c>
      <c r="AP814" s="42">
        <v>3.1399999999999999E-4</v>
      </c>
    </row>
    <row r="815" spans="39:43">
      <c r="AM815" s="40">
        <v>801</v>
      </c>
      <c r="AN815" s="40" t="s">
        <v>2095</v>
      </c>
      <c r="AO815" s="41" t="s">
        <v>640</v>
      </c>
      <c r="AP815" s="42">
        <v>4.0499999999999998E-4</v>
      </c>
    </row>
    <row r="816" spans="39:43">
      <c r="AM816" s="40">
        <v>802</v>
      </c>
      <c r="AN816" s="40" t="s">
        <v>2096</v>
      </c>
      <c r="AO816" s="41" t="s">
        <v>1479</v>
      </c>
      <c r="AP816" s="42">
        <v>0</v>
      </c>
    </row>
    <row r="817" spans="39:43">
      <c r="AM817" s="40">
        <v>803</v>
      </c>
      <c r="AN817" s="40" t="s">
        <v>2096</v>
      </c>
      <c r="AO817" s="41" t="s">
        <v>1480</v>
      </c>
      <c r="AP817" s="42">
        <v>4.3100000000000001E-4</v>
      </c>
    </row>
    <row r="818" spans="39:43">
      <c r="AM818" s="40">
        <v>804</v>
      </c>
      <c r="AN818" s="40" t="s">
        <v>2096</v>
      </c>
      <c r="AO818" s="41" t="s">
        <v>1481</v>
      </c>
      <c r="AP818" s="42">
        <v>6.7000000000000002E-5</v>
      </c>
    </row>
    <row r="819" spans="39:43">
      <c r="AM819" s="40">
        <v>805</v>
      </c>
      <c r="AN819" s="40" t="s">
        <v>2097</v>
      </c>
      <c r="AO819" s="41" t="s">
        <v>641</v>
      </c>
      <c r="AP819" s="42">
        <v>4.06E-4</v>
      </c>
    </row>
    <row r="820" spans="39:43">
      <c r="AM820" s="40">
        <v>806</v>
      </c>
      <c r="AN820" s="40" t="s">
        <v>2098</v>
      </c>
      <c r="AO820" s="41" t="s">
        <v>642</v>
      </c>
      <c r="AP820" s="42">
        <v>4.1899999999999999E-4</v>
      </c>
    </row>
    <row r="821" spans="39:43">
      <c r="AM821" s="40">
        <v>807</v>
      </c>
      <c r="AN821" s="40" t="s">
        <v>2099</v>
      </c>
      <c r="AO821" s="41" t="s">
        <v>1482</v>
      </c>
      <c r="AP821" s="42">
        <v>0</v>
      </c>
    </row>
    <row r="822" spans="39:43">
      <c r="AM822" s="40">
        <v>808</v>
      </c>
      <c r="AN822" s="40" t="s">
        <v>2099</v>
      </c>
      <c r="AO822" s="41" t="s">
        <v>1483</v>
      </c>
      <c r="AP822" s="42">
        <v>3.9100000000000002E-4</v>
      </c>
    </row>
    <row r="823" spans="39:43">
      <c r="AM823" s="40">
        <v>809</v>
      </c>
      <c r="AN823" s="40" t="s">
        <v>2099</v>
      </c>
      <c r="AO823" s="41" t="s">
        <v>1484</v>
      </c>
      <c r="AP823" s="42">
        <v>3.8400000000000001E-4</v>
      </c>
    </row>
    <row r="824" spans="39:43">
      <c r="AM824" s="40">
        <v>810</v>
      </c>
      <c r="AN824" s="40" t="s">
        <v>2100</v>
      </c>
      <c r="AO824" s="41" t="s">
        <v>643</v>
      </c>
      <c r="AP824" s="42">
        <v>4.6299999999999998E-4</v>
      </c>
    </row>
    <row r="825" spans="39:43">
      <c r="AM825" s="40">
        <v>811</v>
      </c>
      <c r="AN825" s="40" t="s">
        <v>2101</v>
      </c>
      <c r="AO825" s="41" t="s">
        <v>644</v>
      </c>
      <c r="AP825" s="42">
        <v>5.0600000000000005E-4</v>
      </c>
    </row>
    <row r="826" spans="39:43">
      <c r="AM826" s="40">
        <v>812</v>
      </c>
      <c r="AN826" s="40" t="s">
        <v>2102</v>
      </c>
      <c r="AO826" s="41" t="s">
        <v>645</v>
      </c>
      <c r="AP826" s="42">
        <v>6.1700000000000004E-4</v>
      </c>
    </row>
    <row r="827" spans="39:43">
      <c r="AM827" s="40">
        <v>813</v>
      </c>
      <c r="AN827" s="40" t="s">
        <v>2103</v>
      </c>
      <c r="AO827" s="41" t="s">
        <v>646</v>
      </c>
      <c r="AP827" s="42">
        <v>6.2299999999999996E-4</v>
      </c>
    </row>
    <row r="828" spans="39:43">
      <c r="AM828" s="40">
        <v>814</v>
      </c>
      <c r="AN828" s="40" t="s">
        <v>2104</v>
      </c>
      <c r="AO828" s="41" t="s">
        <v>647</v>
      </c>
      <c r="AP828" s="42">
        <v>5.1900000000000004E-4</v>
      </c>
    </row>
    <row r="829" spans="39:43">
      <c r="AM829" s="40">
        <v>815</v>
      </c>
      <c r="AN829" s="40" t="s">
        <v>2105</v>
      </c>
      <c r="AO829" s="41" t="s">
        <v>648</v>
      </c>
      <c r="AP829" s="42">
        <v>4.2200000000000001E-4</v>
      </c>
      <c r="AQ829" s="1" t="s">
        <v>1793</v>
      </c>
    </row>
    <row r="830" spans="39:43">
      <c r="AM830" s="40">
        <v>816</v>
      </c>
      <c r="AN830" s="40" t="s">
        <v>2106</v>
      </c>
      <c r="AO830" s="41" t="s">
        <v>1485</v>
      </c>
      <c r="AP830" s="42">
        <v>0</v>
      </c>
    </row>
    <row r="831" spans="39:43">
      <c r="AM831" s="40">
        <v>817</v>
      </c>
      <c r="AN831" s="40" t="s">
        <v>2106</v>
      </c>
      <c r="AO831" s="41" t="s">
        <v>1486</v>
      </c>
      <c r="AP831" s="42">
        <v>5.4699999999999996E-4</v>
      </c>
    </row>
    <row r="832" spans="39:43">
      <c r="AM832" s="40">
        <v>818</v>
      </c>
      <c r="AN832" s="40" t="s">
        <v>2106</v>
      </c>
      <c r="AO832" s="41" t="s">
        <v>1487</v>
      </c>
      <c r="AP832" s="42">
        <v>4.2499999999999998E-4</v>
      </c>
    </row>
    <row r="833" spans="39:42">
      <c r="AM833" s="40">
        <v>819</v>
      </c>
      <c r="AN833" s="40" t="s">
        <v>2107</v>
      </c>
      <c r="AO833" s="41" t="s">
        <v>1488</v>
      </c>
      <c r="AP833" s="42">
        <v>6.3599999999999996E-4</v>
      </c>
    </row>
    <row r="834" spans="39:42">
      <c r="AM834" s="40">
        <v>820</v>
      </c>
      <c r="AN834" s="40" t="s">
        <v>2108</v>
      </c>
      <c r="AO834" s="41" t="s">
        <v>649</v>
      </c>
      <c r="AP834" s="42">
        <v>5.8100000000000003E-4</v>
      </c>
    </row>
    <row r="835" spans="39:42">
      <c r="AM835" s="40">
        <v>821</v>
      </c>
      <c r="AN835" s="40" t="s">
        <v>2109</v>
      </c>
      <c r="AO835" s="41" t="s">
        <v>650</v>
      </c>
      <c r="AP835" s="42">
        <v>4.2200000000000001E-4</v>
      </c>
    </row>
    <row r="836" spans="39:42">
      <c r="AM836" s="40">
        <v>822</v>
      </c>
      <c r="AN836" s="40" t="s">
        <v>2110</v>
      </c>
      <c r="AO836" s="41" t="s">
        <v>651</v>
      </c>
      <c r="AP836" s="42">
        <v>4.6900000000000002E-4</v>
      </c>
    </row>
    <row r="837" spans="39:42">
      <c r="AM837" s="40">
        <v>823</v>
      </c>
      <c r="AN837" s="40" t="s">
        <v>2111</v>
      </c>
      <c r="AO837" s="41" t="s">
        <v>1489</v>
      </c>
      <c r="AP837" s="42">
        <v>5.0500000000000002E-4</v>
      </c>
    </row>
    <row r="838" spans="39:42">
      <c r="AM838" s="40">
        <v>824</v>
      </c>
      <c r="AN838" s="40" t="s">
        <v>2112</v>
      </c>
      <c r="AO838" s="41" t="s">
        <v>1490</v>
      </c>
      <c r="AP838" s="42">
        <v>7.0899999999999999E-4</v>
      </c>
    </row>
    <row r="839" spans="39:42">
      <c r="AM839" s="40">
        <v>825</v>
      </c>
      <c r="AN839" s="40" t="s">
        <v>2113</v>
      </c>
      <c r="AO839" s="41" t="s">
        <v>652</v>
      </c>
      <c r="AP839" s="42">
        <v>5.8699999999999996E-4</v>
      </c>
    </row>
    <row r="840" spans="39:42">
      <c r="AM840" s="40">
        <v>826</v>
      </c>
      <c r="AN840" s="40" t="s">
        <v>2114</v>
      </c>
      <c r="AO840" s="41" t="s">
        <v>653</v>
      </c>
      <c r="AP840" s="42">
        <v>6.5600000000000001E-4</v>
      </c>
    </row>
    <row r="841" spans="39:42">
      <c r="AM841" s="40">
        <v>827</v>
      </c>
      <c r="AN841" s="40" t="s">
        <v>2115</v>
      </c>
      <c r="AO841" s="41" t="s">
        <v>1491</v>
      </c>
      <c r="AP841" s="42">
        <v>0</v>
      </c>
    </row>
    <row r="842" spans="39:42">
      <c r="AM842" s="40">
        <v>828</v>
      </c>
      <c r="AN842" s="40" t="s">
        <v>2115</v>
      </c>
      <c r="AO842" s="41" t="s">
        <v>1492</v>
      </c>
      <c r="AP842" s="42">
        <v>4.0700000000000003E-4</v>
      </c>
    </row>
    <row r="843" spans="39:42">
      <c r="AM843" s="40">
        <v>829</v>
      </c>
      <c r="AN843" s="40" t="s">
        <v>2115</v>
      </c>
      <c r="AO843" s="41" t="s">
        <v>1493</v>
      </c>
      <c r="AP843" s="42">
        <v>3.1399999999999999E-4</v>
      </c>
    </row>
    <row r="844" spans="39:42">
      <c r="AM844" s="40">
        <v>830</v>
      </c>
      <c r="AN844" s="40" t="s">
        <v>2116</v>
      </c>
      <c r="AO844" s="41" t="s">
        <v>654</v>
      </c>
      <c r="AP844" s="42">
        <v>5.9000000000000003E-4</v>
      </c>
    </row>
    <row r="845" spans="39:42">
      <c r="AM845" s="40">
        <v>831</v>
      </c>
      <c r="AN845" s="40" t="s">
        <v>2117</v>
      </c>
      <c r="AO845" s="41" t="s">
        <v>1494</v>
      </c>
      <c r="AP845" s="42">
        <v>0</v>
      </c>
    </row>
    <row r="846" spans="39:42">
      <c r="AM846" s="40">
        <v>832</v>
      </c>
      <c r="AN846" s="40" t="s">
        <v>2117</v>
      </c>
      <c r="AO846" s="41" t="s">
        <v>1495</v>
      </c>
      <c r="AP846" s="42">
        <v>4.7199999999999998E-4</v>
      </c>
    </row>
    <row r="847" spans="39:42">
      <c r="AM847" s="40">
        <v>833</v>
      </c>
      <c r="AN847" s="40" t="s">
        <v>2117</v>
      </c>
      <c r="AO847" s="41" t="s">
        <v>1496</v>
      </c>
      <c r="AP847" s="42">
        <v>4.66E-4</v>
      </c>
    </row>
    <row r="848" spans="39:42">
      <c r="AM848" s="40">
        <v>834</v>
      </c>
      <c r="AN848" s="40" t="s">
        <v>2118</v>
      </c>
      <c r="AO848" s="41" t="s">
        <v>1497</v>
      </c>
      <c r="AP848" s="42">
        <v>3.3399999999999999E-4</v>
      </c>
    </row>
    <row r="849" spans="39:42">
      <c r="AM849" s="40">
        <v>835</v>
      </c>
      <c r="AN849" s="40" t="s">
        <v>2119</v>
      </c>
      <c r="AO849" s="41" t="s">
        <v>655</v>
      </c>
      <c r="AP849" s="42">
        <v>5.8600000000000004E-4</v>
      </c>
    </row>
    <row r="850" spans="39:42">
      <c r="AM850" s="40">
        <v>836</v>
      </c>
      <c r="AN850" s="40" t="s">
        <v>2120</v>
      </c>
      <c r="AO850" s="41" t="s">
        <v>656</v>
      </c>
      <c r="AP850" s="42">
        <v>2.9300000000000002E-4</v>
      </c>
    </row>
    <row r="851" spans="39:42">
      <c r="AM851" s="40">
        <v>837</v>
      </c>
      <c r="AN851" s="40" t="s">
        <v>2121</v>
      </c>
      <c r="AO851" s="41" t="s">
        <v>1498</v>
      </c>
      <c r="AP851" s="42">
        <v>0</v>
      </c>
    </row>
    <row r="852" spans="39:42">
      <c r="AM852" s="40">
        <v>838</v>
      </c>
      <c r="AN852" s="40" t="s">
        <v>2121</v>
      </c>
      <c r="AO852" s="41" t="s">
        <v>1499</v>
      </c>
      <c r="AP852" s="42">
        <v>4.6000000000000001E-4</v>
      </c>
    </row>
    <row r="853" spans="39:42">
      <c r="AM853" s="40">
        <v>839</v>
      </c>
      <c r="AN853" s="40" t="s">
        <v>2121</v>
      </c>
      <c r="AO853" s="41" t="s">
        <v>1500</v>
      </c>
      <c r="AP853" s="42">
        <v>3.1599999999999998E-4</v>
      </c>
    </row>
    <row r="854" spans="39:42">
      <c r="AM854" s="40">
        <v>840</v>
      </c>
      <c r="AN854" s="40" t="s">
        <v>2122</v>
      </c>
      <c r="AO854" s="41" t="s">
        <v>657</v>
      </c>
      <c r="AP854" s="42">
        <v>4.9200000000000003E-4</v>
      </c>
    </row>
    <row r="855" spans="39:42">
      <c r="AM855" s="40">
        <v>841</v>
      </c>
      <c r="AN855" s="40" t="s">
        <v>2123</v>
      </c>
      <c r="AO855" s="41" t="s">
        <v>1501</v>
      </c>
      <c r="AP855" s="42">
        <v>0</v>
      </c>
    </row>
    <row r="856" spans="39:42">
      <c r="AM856" s="40">
        <v>842</v>
      </c>
      <c r="AN856" s="40" t="s">
        <v>2123</v>
      </c>
      <c r="AO856" s="41" t="s">
        <v>1502</v>
      </c>
      <c r="AP856" s="42">
        <v>4.6500000000000003E-4</v>
      </c>
    </row>
    <row r="857" spans="39:42">
      <c r="AM857" s="40">
        <v>843</v>
      </c>
      <c r="AN857" s="40" t="s">
        <v>2123</v>
      </c>
      <c r="AO857" s="41" t="s">
        <v>1503</v>
      </c>
      <c r="AP857" s="42">
        <v>4.28E-4</v>
      </c>
    </row>
    <row r="858" spans="39:42">
      <c r="AM858" s="40">
        <v>844</v>
      </c>
      <c r="AN858" s="40" t="s">
        <v>2124</v>
      </c>
      <c r="AO858" s="41" t="s">
        <v>1504</v>
      </c>
      <c r="AP858" s="42">
        <v>0</v>
      </c>
    </row>
    <row r="859" spans="39:42">
      <c r="AM859" s="40">
        <v>845</v>
      </c>
      <c r="AN859" s="40" t="s">
        <v>2124</v>
      </c>
      <c r="AO859" s="41" t="s">
        <v>1505</v>
      </c>
      <c r="AP859" s="42">
        <v>3.19E-4</v>
      </c>
    </row>
    <row r="860" spans="39:42">
      <c r="AM860" s="40">
        <v>846</v>
      </c>
      <c r="AN860" s="40" t="s">
        <v>2124</v>
      </c>
      <c r="AO860" s="41" t="s">
        <v>1506</v>
      </c>
      <c r="AP860" s="42">
        <v>4.95E-4</v>
      </c>
    </row>
    <row r="861" spans="39:42">
      <c r="AM861" s="40">
        <v>847</v>
      </c>
      <c r="AN861" s="40" t="s">
        <v>2124</v>
      </c>
      <c r="AO861" s="41" t="s">
        <v>1507</v>
      </c>
      <c r="AP861" s="42">
        <v>3.2600000000000001E-4</v>
      </c>
    </row>
    <row r="862" spans="39:42">
      <c r="AM862" s="40">
        <v>848</v>
      </c>
      <c r="AN862" s="40" t="s">
        <v>2125</v>
      </c>
      <c r="AO862" s="41" t="s">
        <v>1508</v>
      </c>
      <c r="AP862" s="42">
        <v>0</v>
      </c>
    </row>
    <row r="863" spans="39:42">
      <c r="AM863" s="40">
        <v>849</v>
      </c>
      <c r="AN863" s="40" t="s">
        <v>2125</v>
      </c>
      <c r="AO863" s="41" t="s">
        <v>1509</v>
      </c>
      <c r="AP863" s="42">
        <v>3.8499999999999998E-4</v>
      </c>
    </row>
    <row r="864" spans="39:42">
      <c r="AM864" s="40">
        <v>850</v>
      </c>
      <c r="AN864" s="40" t="s">
        <v>2125</v>
      </c>
      <c r="AO864" s="41" t="s">
        <v>1510</v>
      </c>
      <c r="AP864" s="42">
        <v>3.8200000000000002E-4</v>
      </c>
    </row>
    <row r="865" spans="39:42">
      <c r="AM865" s="40">
        <v>851</v>
      </c>
      <c r="AN865" s="40" t="s">
        <v>2126</v>
      </c>
      <c r="AO865" s="41" t="s">
        <v>658</v>
      </c>
      <c r="AP865" s="42">
        <v>2.5300000000000002E-4</v>
      </c>
    </row>
    <row r="866" spans="39:42">
      <c r="AM866" s="40">
        <v>852</v>
      </c>
      <c r="AN866" s="40" t="s">
        <v>2127</v>
      </c>
      <c r="AO866" s="41" t="s">
        <v>659</v>
      </c>
      <c r="AP866" s="42">
        <v>6.2299999999999996E-4</v>
      </c>
    </row>
    <row r="867" spans="39:42">
      <c r="AM867" s="40">
        <v>853</v>
      </c>
      <c r="AN867" s="40" t="s">
        <v>2128</v>
      </c>
      <c r="AO867" s="41" t="s">
        <v>1511</v>
      </c>
      <c r="AP867" s="42">
        <v>0</v>
      </c>
    </row>
    <row r="868" spans="39:42">
      <c r="AM868" s="40">
        <v>854</v>
      </c>
      <c r="AN868" s="40" t="s">
        <v>2128</v>
      </c>
      <c r="AO868" s="41" t="s">
        <v>1512</v>
      </c>
      <c r="AP868" s="42">
        <v>4.2000000000000002E-4</v>
      </c>
    </row>
    <row r="869" spans="39:42">
      <c r="AM869" s="40">
        <v>855</v>
      </c>
      <c r="AN869" s="40" t="s">
        <v>2128</v>
      </c>
      <c r="AO869" s="41" t="s">
        <v>1513</v>
      </c>
      <c r="AP869" s="42">
        <v>4.1399999999999998E-4</v>
      </c>
    </row>
    <row r="870" spans="39:42">
      <c r="AM870" s="40">
        <v>856</v>
      </c>
      <c r="AN870" s="40" t="s">
        <v>2129</v>
      </c>
      <c r="AO870" s="41" t="s">
        <v>1514</v>
      </c>
      <c r="AP870" s="42">
        <v>6.4000000000000005E-4</v>
      </c>
    </row>
    <row r="871" spans="39:42">
      <c r="AM871" s="40">
        <v>857</v>
      </c>
      <c r="AN871" s="40" t="s">
        <v>2130</v>
      </c>
      <c r="AO871" s="41" t="s">
        <v>660</v>
      </c>
      <c r="AP871" s="42">
        <v>4.1899999999999999E-4</v>
      </c>
    </row>
    <row r="872" spans="39:42">
      <c r="AM872" s="40">
        <v>858</v>
      </c>
      <c r="AN872" s="40" t="s">
        <v>2131</v>
      </c>
      <c r="AO872" s="41" t="s">
        <v>661</v>
      </c>
      <c r="AP872" s="42">
        <v>5.4900000000000001E-4</v>
      </c>
    </row>
    <row r="873" spans="39:42">
      <c r="AM873" s="40">
        <v>859</v>
      </c>
      <c r="AN873" s="40" t="s">
        <v>2132</v>
      </c>
      <c r="AO873" s="41" t="s">
        <v>1515</v>
      </c>
      <c r="AP873" s="42">
        <v>0</v>
      </c>
    </row>
    <row r="874" spans="39:42">
      <c r="AM874" s="40">
        <v>860</v>
      </c>
      <c r="AN874" s="40" t="s">
        <v>2132</v>
      </c>
      <c r="AO874" s="41" t="s">
        <v>1516</v>
      </c>
      <c r="AP874" s="42">
        <v>4.3199999999999998E-4</v>
      </c>
    </row>
    <row r="875" spans="39:42">
      <c r="AM875" s="40">
        <v>861</v>
      </c>
      <c r="AN875" s="40" t="s">
        <v>2132</v>
      </c>
      <c r="AO875" s="41" t="s">
        <v>1517</v>
      </c>
      <c r="AP875" s="42">
        <v>4.28E-4</v>
      </c>
    </row>
    <row r="876" spans="39:42">
      <c r="AM876" s="40">
        <v>862</v>
      </c>
      <c r="AN876" s="40" t="s">
        <v>2133</v>
      </c>
      <c r="AO876" s="41" t="s">
        <v>1518</v>
      </c>
      <c r="AP876" s="42">
        <v>0</v>
      </c>
    </row>
    <row r="877" spans="39:42">
      <c r="AM877" s="40">
        <v>863</v>
      </c>
      <c r="AN877" s="40" t="s">
        <v>2133</v>
      </c>
      <c r="AO877" s="41" t="s">
        <v>1519</v>
      </c>
      <c r="AP877" s="42">
        <v>0</v>
      </c>
    </row>
    <row r="878" spans="39:42">
      <c r="AM878" s="40">
        <v>864</v>
      </c>
      <c r="AN878" s="40" t="s">
        <v>2133</v>
      </c>
      <c r="AO878" s="41" t="s">
        <v>1520</v>
      </c>
      <c r="AP878" s="42">
        <v>0</v>
      </c>
    </row>
    <row r="879" spans="39:42">
      <c r="AM879" s="40">
        <v>865</v>
      </c>
      <c r="AN879" s="40" t="s">
        <v>2133</v>
      </c>
      <c r="AO879" s="41" t="s">
        <v>1521</v>
      </c>
      <c r="AP879" s="42">
        <v>0</v>
      </c>
    </row>
    <row r="880" spans="39:42">
      <c r="AM880" s="40">
        <v>866</v>
      </c>
      <c r="AN880" s="40" t="s">
        <v>2133</v>
      </c>
      <c r="AO880" s="41" t="s">
        <v>1522</v>
      </c>
      <c r="AP880" s="42">
        <v>0</v>
      </c>
    </row>
    <row r="881" spans="39:42">
      <c r="AM881" s="40">
        <v>867</v>
      </c>
      <c r="AN881" s="40" t="s">
        <v>2133</v>
      </c>
      <c r="AO881" s="41" t="s">
        <v>1523</v>
      </c>
      <c r="AP881" s="42">
        <v>0</v>
      </c>
    </row>
    <row r="882" spans="39:42">
      <c r="AM882" s="40">
        <v>868</v>
      </c>
      <c r="AN882" s="40" t="s">
        <v>2133</v>
      </c>
      <c r="AO882" s="41" t="s">
        <v>1524</v>
      </c>
      <c r="AP882" s="42">
        <v>5.8799999999999998E-4</v>
      </c>
    </row>
    <row r="883" spans="39:42">
      <c r="AM883" s="40">
        <v>869</v>
      </c>
      <c r="AN883" s="40" t="s">
        <v>2133</v>
      </c>
      <c r="AO883" s="41" t="s">
        <v>1525</v>
      </c>
      <c r="AP883" s="42">
        <v>5.8500000000000002E-4</v>
      </c>
    </row>
    <row r="884" spans="39:42">
      <c r="AM884" s="40">
        <v>870</v>
      </c>
      <c r="AN884" s="40" t="s">
        <v>2133</v>
      </c>
      <c r="AO884" s="41" t="s">
        <v>1526</v>
      </c>
      <c r="AP884" s="42">
        <v>5.8399999999999999E-4</v>
      </c>
    </row>
    <row r="885" spans="39:42">
      <c r="AM885" s="40">
        <v>871</v>
      </c>
      <c r="AN885" s="40" t="s">
        <v>2133</v>
      </c>
      <c r="AO885" s="41" t="s">
        <v>1527</v>
      </c>
      <c r="AP885" s="42">
        <v>5.8E-4</v>
      </c>
    </row>
    <row r="886" spans="39:42">
      <c r="AM886" s="40">
        <v>872</v>
      </c>
      <c r="AN886" s="40" t="s">
        <v>2133</v>
      </c>
      <c r="AO886" s="41" t="s">
        <v>1528</v>
      </c>
      <c r="AP886" s="42">
        <v>0</v>
      </c>
    </row>
    <row r="887" spans="39:42">
      <c r="AM887" s="40">
        <v>873</v>
      </c>
      <c r="AN887" s="40" t="s">
        <v>2133</v>
      </c>
      <c r="AO887" s="41" t="s">
        <v>1529</v>
      </c>
      <c r="AP887" s="42">
        <v>6.2200000000000005E-4</v>
      </c>
    </row>
    <row r="888" spans="39:42">
      <c r="AM888" s="40">
        <v>874</v>
      </c>
      <c r="AN888" s="40" t="s">
        <v>2133</v>
      </c>
      <c r="AO888" s="41" t="s">
        <v>1530</v>
      </c>
      <c r="AP888" s="42">
        <v>5.2499999999999997E-4</v>
      </c>
    </row>
    <row r="889" spans="39:42">
      <c r="AM889" s="40">
        <v>875</v>
      </c>
      <c r="AN889" s="40" t="s">
        <v>2134</v>
      </c>
      <c r="AO889" s="41" t="s">
        <v>1531</v>
      </c>
      <c r="AP889" s="42">
        <v>0</v>
      </c>
    </row>
    <row r="890" spans="39:42">
      <c r="AM890" s="40">
        <v>876</v>
      </c>
      <c r="AN890" s="40" t="s">
        <v>2134</v>
      </c>
      <c r="AO890" s="41" t="s">
        <v>1532</v>
      </c>
      <c r="AP890" s="42">
        <v>4.2999999999999999E-4</v>
      </c>
    </row>
    <row r="891" spans="39:42">
      <c r="AM891" s="40">
        <v>877</v>
      </c>
      <c r="AN891" s="40" t="s">
        <v>2134</v>
      </c>
      <c r="AO891" s="41" t="s">
        <v>1533</v>
      </c>
      <c r="AP891" s="42">
        <v>4.2000000000000002E-4</v>
      </c>
    </row>
    <row r="892" spans="39:42">
      <c r="AM892" s="40">
        <v>878</v>
      </c>
      <c r="AN892" s="40" t="s">
        <v>2135</v>
      </c>
      <c r="AO892" s="41" t="s">
        <v>662</v>
      </c>
      <c r="AP892" s="42">
        <v>6.3500000000000004E-4</v>
      </c>
    </row>
    <row r="893" spans="39:42">
      <c r="AM893" s="40">
        <v>879</v>
      </c>
      <c r="AN893" s="40" t="s">
        <v>2136</v>
      </c>
      <c r="AO893" s="41" t="s">
        <v>1534</v>
      </c>
      <c r="AP893" s="42">
        <v>4.2400000000000001E-4</v>
      </c>
    </row>
    <row r="894" spans="39:42">
      <c r="AM894" s="40">
        <v>880</v>
      </c>
      <c r="AN894" s="40" t="s">
        <v>2136</v>
      </c>
      <c r="AO894" s="41" t="s">
        <v>1535</v>
      </c>
      <c r="AP894" s="42">
        <v>4.2400000000000001E-4</v>
      </c>
    </row>
    <row r="895" spans="39:42">
      <c r="AM895" s="40">
        <v>881</v>
      </c>
      <c r="AN895" s="40" t="s">
        <v>2137</v>
      </c>
      <c r="AO895" s="41" t="s">
        <v>1536</v>
      </c>
      <c r="AP895" s="42">
        <v>0</v>
      </c>
    </row>
    <row r="896" spans="39:42">
      <c r="AM896" s="40">
        <v>882</v>
      </c>
      <c r="AN896" s="40" t="s">
        <v>2137</v>
      </c>
      <c r="AO896" s="41" t="s">
        <v>1537</v>
      </c>
      <c r="AP896" s="42">
        <v>3.9199999999999999E-4</v>
      </c>
    </row>
    <row r="897" spans="39:42">
      <c r="AM897" s="40">
        <v>883</v>
      </c>
      <c r="AN897" s="40" t="s">
        <v>2137</v>
      </c>
      <c r="AO897" s="41" t="s">
        <v>1538</v>
      </c>
      <c r="AP897" s="42">
        <v>3.6299999999999999E-4</v>
      </c>
    </row>
    <row r="898" spans="39:42">
      <c r="AM898" s="40">
        <v>884</v>
      </c>
      <c r="AN898" s="40" t="s">
        <v>2138</v>
      </c>
      <c r="AO898" s="41" t="s">
        <v>663</v>
      </c>
      <c r="AP898" s="42">
        <v>4.6299999999999998E-4</v>
      </c>
    </row>
    <row r="899" spans="39:42">
      <c r="AM899" s="40">
        <v>885</v>
      </c>
      <c r="AN899" s="40" t="s">
        <v>2139</v>
      </c>
      <c r="AO899" s="41" t="s">
        <v>664</v>
      </c>
      <c r="AP899" s="42">
        <v>4.1899999999999999E-4</v>
      </c>
    </row>
    <row r="900" spans="39:42">
      <c r="AM900" s="40">
        <v>886</v>
      </c>
      <c r="AN900" s="40" t="s">
        <v>2140</v>
      </c>
      <c r="AO900" s="41" t="s">
        <v>1539</v>
      </c>
      <c r="AP900" s="42">
        <v>0</v>
      </c>
    </row>
    <row r="901" spans="39:42">
      <c r="AM901" s="40">
        <v>887</v>
      </c>
      <c r="AN901" s="40" t="s">
        <v>2140</v>
      </c>
      <c r="AO901" s="41" t="s">
        <v>1540</v>
      </c>
      <c r="AP901" s="42">
        <v>1.6699999999999999E-4</v>
      </c>
    </row>
    <row r="902" spans="39:42">
      <c r="AM902" s="40">
        <v>888</v>
      </c>
      <c r="AN902" s="40" t="s">
        <v>2140</v>
      </c>
      <c r="AO902" s="41" t="s">
        <v>1541</v>
      </c>
      <c r="AP902" s="42">
        <v>2.1000000000000001E-4</v>
      </c>
    </row>
    <row r="903" spans="39:42">
      <c r="AM903" s="40">
        <v>889</v>
      </c>
      <c r="AN903" s="40" t="s">
        <v>2140</v>
      </c>
      <c r="AO903" s="41" t="s">
        <v>1542</v>
      </c>
      <c r="AP903" s="42">
        <v>2.7399999999999999E-4</v>
      </c>
    </row>
    <row r="904" spans="39:42">
      <c r="AM904" s="40">
        <v>890</v>
      </c>
      <c r="AN904" s="40" t="s">
        <v>2140</v>
      </c>
      <c r="AO904" s="41" t="s">
        <v>1543</v>
      </c>
      <c r="AP904" s="42">
        <v>2.9500000000000001E-4</v>
      </c>
    </row>
    <row r="905" spans="39:42">
      <c r="AM905" s="40">
        <v>891</v>
      </c>
      <c r="AN905" s="40" t="s">
        <v>2140</v>
      </c>
      <c r="AO905" s="41" t="s">
        <v>1544</v>
      </c>
      <c r="AP905" s="42">
        <v>3.8000000000000002E-4</v>
      </c>
    </row>
    <row r="906" spans="39:42">
      <c r="AM906" s="40">
        <v>892</v>
      </c>
      <c r="AN906" s="40" t="s">
        <v>2140</v>
      </c>
      <c r="AO906" s="41" t="s">
        <v>1545</v>
      </c>
      <c r="AP906" s="42">
        <v>4.64E-4</v>
      </c>
    </row>
    <row r="907" spans="39:42">
      <c r="AM907" s="40">
        <v>893</v>
      </c>
      <c r="AN907" s="40" t="s">
        <v>2140</v>
      </c>
      <c r="AO907" s="41" t="s">
        <v>1546</v>
      </c>
      <c r="AP907" s="42">
        <v>3.9899999999999999E-4</v>
      </c>
    </row>
    <row r="908" spans="39:42">
      <c r="AM908" s="40">
        <v>894</v>
      </c>
      <c r="AN908" s="40" t="s">
        <v>2141</v>
      </c>
      <c r="AO908" s="41" t="s">
        <v>665</v>
      </c>
      <c r="AP908" s="42">
        <v>4.1899999999999999E-4</v>
      </c>
    </row>
    <row r="909" spans="39:42">
      <c r="AM909" s="40">
        <v>895</v>
      </c>
      <c r="AN909" s="40" t="s">
        <v>2142</v>
      </c>
      <c r="AO909" s="41" t="s">
        <v>1547</v>
      </c>
      <c r="AP909" s="42">
        <v>1E-4</v>
      </c>
    </row>
    <row r="910" spans="39:42">
      <c r="AM910" s="40">
        <v>896</v>
      </c>
      <c r="AN910" s="40" t="s">
        <v>2142</v>
      </c>
      <c r="AO910" s="41" t="s">
        <v>1548</v>
      </c>
      <c r="AP910" s="42">
        <v>0</v>
      </c>
    </row>
    <row r="911" spans="39:42">
      <c r="AM911" s="40">
        <v>897</v>
      </c>
      <c r="AN911" s="40" t="s">
        <v>2142</v>
      </c>
      <c r="AO911" s="41" t="s">
        <v>1549</v>
      </c>
      <c r="AP911" s="42">
        <v>1.02E-4</v>
      </c>
    </row>
    <row r="912" spans="39:42">
      <c r="AM912" s="40">
        <v>898</v>
      </c>
      <c r="AN912" s="40" t="s">
        <v>2142</v>
      </c>
      <c r="AO912" s="41" t="s">
        <v>1550</v>
      </c>
      <c r="AP912" s="42">
        <v>1E-4</v>
      </c>
    </row>
    <row r="913" spans="39:42">
      <c r="AM913" s="40">
        <v>899</v>
      </c>
      <c r="AN913" s="40" t="s">
        <v>2143</v>
      </c>
      <c r="AO913" s="41" t="s">
        <v>666</v>
      </c>
      <c r="AP913" s="42">
        <v>4.1899999999999999E-4</v>
      </c>
    </row>
    <row r="914" spans="39:42">
      <c r="AM914" s="40">
        <v>900</v>
      </c>
      <c r="AN914" s="40" t="s">
        <v>2144</v>
      </c>
      <c r="AO914" s="41" t="s">
        <v>1551</v>
      </c>
      <c r="AP914" s="42">
        <v>0</v>
      </c>
    </row>
    <row r="915" spans="39:42">
      <c r="AM915" s="40">
        <v>901</v>
      </c>
      <c r="AN915" s="40" t="s">
        <v>2144</v>
      </c>
      <c r="AO915" s="41" t="s">
        <v>1552</v>
      </c>
      <c r="AP915" s="42">
        <v>8.7000000000000001E-5</v>
      </c>
    </row>
    <row r="916" spans="39:42">
      <c r="AM916" s="40">
        <v>902</v>
      </c>
      <c r="AN916" s="40" t="s">
        <v>2144</v>
      </c>
      <c r="AO916" s="41" t="s">
        <v>1553</v>
      </c>
      <c r="AP916" s="42">
        <v>3.7300000000000001E-4</v>
      </c>
    </row>
    <row r="917" spans="39:42">
      <c r="AM917" s="40">
        <v>903</v>
      </c>
      <c r="AN917" s="40" t="s">
        <v>2144</v>
      </c>
      <c r="AO917" s="41" t="s">
        <v>1554</v>
      </c>
      <c r="AP917" s="42">
        <v>3.7199999999999999E-4</v>
      </c>
    </row>
    <row r="918" spans="39:42">
      <c r="AM918" s="40">
        <v>904</v>
      </c>
      <c r="AN918" s="40" t="s">
        <v>2145</v>
      </c>
      <c r="AO918" s="41" t="s">
        <v>667</v>
      </c>
      <c r="AP918" s="42">
        <v>5.9000000000000003E-4</v>
      </c>
    </row>
    <row r="919" spans="39:42">
      <c r="AM919" s="40">
        <v>905</v>
      </c>
      <c r="AN919" s="40" t="s">
        <v>2146</v>
      </c>
      <c r="AO919" s="41" t="s">
        <v>1555</v>
      </c>
      <c r="AP919" s="42">
        <v>4.2400000000000001E-4</v>
      </c>
    </row>
    <row r="920" spans="39:42">
      <c r="AM920" s="40">
        <v>906</v>
      </c>
      <c r="AN920" s="40" t="s">
        <v>2147</v>
      </c>
      <c r="AO920" s="41" t="s">
        <v>1556</v>
      </c>
      <c r="AP920" s="42">
        <v>0</v>
      </c>
    </row>
    <row r="921" spans="39:42">
      <c r="AM921" s="40">
        <v>907</v>
      </c>
      <c r="AN921" s="40" t="s">
        <v>2147</v>
      </c>
      <c r="AO921" s="41" t="s">
        <v>1557</v>
      </c>
      <c r="AP921" s="42">
        <v>2.99E-4</v>
      </c>
    </row>
    <row r="922" spans="39:42">
      <c r="AM922" s="40">
        <v>908</v>
      </c>
      <c r="AN922" s="40" t="s">
        <v>2147</v>
      </c>
      <c r="AO922" s="41" t="s">
        <v>1558</v>
      </c>
      <c r="AP922" s="42">
        <v>7.0100000000000002E-4</v>
      </c>
    </row>
    <row r="923" spans="39:42">
      <c r="AM923" s="40">
        <v>909</v>
      </c>
      <c r="AN923" s="40" t="s">
        <v>2147</v>
      </c>
      <c r="AO923" s="41" t="s">
        <v>1559</v>
      </c>
      <c r="AP923" s="42">
        <v>4.5199999999999998E-4</v>
      </c>
    </row>
    <row r="924" spans="39:42">
      <c r="AM924" s="40">
        <v>910</v>
      </c>
      <c r="AN924" s="40" t="s">
        <v>2148</v>
      </c>
      <c r="AO924" s="41" t="s">
        <v>1560</v>
      </c>
      <c r="AP924" s="42">
        <v>4.35E-4</v>
      </c>
    </row>
    <row r="925" spans="39:42">
      <c r="AM925" s="40">
        <v>911</v>
      </c>
      <c r="AN925" s="40" t="s">
        <v>2148</v>
      </c>
      <c r="AO925" s="41" t="s">
        <v>1561</v>
      </c>
      <c r="AP925" s="42">
        <v>5.5800000000000001E-4</v>
      </c>
    </row>
    <row r="926" spans="39:42">
      <c r="AM926" s="40">
        <v>912</v>
      </c>
      <c r="AN926" s="40" t="s">
        <v>2148</v>
      </c>
      <c r="AO926" s="41" t="s">
        <v>1562</v>
      </c>
      <c r="AP926" s="42">
        <v>5.1000000000000004E-4</v>
      </c>
    </row>
    <row r="927" spans="39:42">
      <c r="AM927" s="40">
        <v>913</v>
      </c>
      <c r="AN927" s="40" t="s">
        <v>2149</v>
      </c>
      <c r="AO927" s="41" t="s">
        <v>668</v>
      </c>
      <c r="AP927" s="42">
        <v>6.3400000000000001E-4</v>
      </c>
    </row>
    <row r="928" spans="39:42">
      <c r="AM928" s="40">
        <v>914</v>
      </c>
      <c r="AN928" s="40" t="s">
        <v>2150</v>
      </c>
      <c r="AO928" s="41" t="s">
        <v>669</v>
      </c>
      <c r="AP928" s="42">
        <v>4.1100000000000002E-4</v>
      </c>
    </row>
    <row r="929" spans="39:43">
      <c r="AM929" s="40">
        <v>915</v>
      </c>
      <c r="AN929" s="40" t="s">
        <v>2151</v>
      </c>
      <c r="AO929" s="41" t="s">
        <v>670</v>
      </c>
      <c r="AP929" s="42">
        <v>5.4799999999999998E-4</v>
      </c>
    </row>
    <row r="930" spans="39:43">
      <c r="AM930" s="40">
        <v>916</v>
      </c>
      <c r="AN930" s="40" t="s">
        <v>2152</v>
      </c>
      <c r="AO930" s="41" t="s">
        <v>1563</v>
      </c>
      <c r="AP930" s="42">
        <v>5.9000000000000003E-4</v>
      </c>
    </row>
    <row r="931" spans="39:43">
      <c r="AM931" s="40">
        <v>917</v>
      </c>
      <c r="AN931" s="40" t="s">
        <v>2152</v>
      </c>
      <c r="AO931" s="41" t="s">
        <v>1564</v>
      </c>
      <c r="AP931" s="42">
        <v>5.9000000000000003E-4</v>
      </c>
    </row>
    <row r="932" spans="39:43">
      <c r="AM932" s="40">
        <v>918</v>
      </c>
      <c r="AN932" s="40" t="s">
        <v>2153</v>
      </c>
      <c r="AO932" s="41" t="s">
        <v>671</v>
      </c>
      <c r="AP932" s="42">
        <v>5.8399999999999999E-4</v>
      </c>
    </row>
    <row r="933" spans="39:43">
      <c r="AM933" s="40">
        <v>919</v>
      </c>
      <c r="AN933" s="40" t="s">
        <v>2154</v>
      </c>
      <c r="AO933" s="41" t="s">
        <v>672</v>
      </c>
      <c r="AP933" s="42">
        <v>5.9199999999999997E-4</v>
      </c>
    </row>
    <row r="934" spans="39:43">
      <c r="AM934" s="40">
        <v>920</v>
      </c>
      <c r="AN934" s="40" t="s">
        <v>2155</v>
      </c>
      <c r="AO934" s="41" t="s">
        <v>673</v>
      </c>
      <c r="AP934" s="42">
        <v>4.2400000000000001E-4</v>
      </c>
    </row>
    <row r="935" spans="39:43">
      <c r="AM935" s="40">
        <v>921</v>
      </c>
      <c r="AN935" s="40" t="s">
        <v>2156</v>
      </c>
      <c r="AO935" s="41" t="s">
        <v>1565</v>
      </c>
      <c r="AP935" s="42">
        <v>0</v>
      </c>
    </row>
    <row r="936" spans="39:43">
      <c r="AM936" s="40">
        <v>922</v>
      </c>
      <c r="AN936" s="40" t="s">
        <v>2156</v>
      </c>
      <c r="AO936" s="41" t="s">
        <v>1566</v>
      </c>
      <c r="AP936" s="42">
        <v>4.2700000000000002E-4</v>
      </c>
    </row>
    <row r="937" spans="39:43">
      <c r="AM937" s="40">
        <v>923</v>
      </c>
      <c r="AN937" s="40" t="s">
        <v>2156</v>
      </c>
      <c r="AO937" s="41" t="s">
        <v>1567</v>
      </c>
      <c r="AP937" s="42">
        <v>3.7599999999999998E-4</v>
      </c>
    </row>
    <row r="938" spans="39:43">
      <c r="AM938" s="40">
        <v>924</v>
      </c>
      <c r="AN938" s="40" t="s">
        <v>2156</v>
      </c>
      <c r="AO938" s="41" t="s">
        <v>1568</v>
      </c>
      <c r="AP938" s="42">
        <v>2.9999999999999997E-4</v>
      </c>
    </row>
    <row r="939" spans="39:43">
      <c r="AM939" s="40">
        <v>925</v>
      </c>
      <c r="AN939" s="40" t="s">
        <v>2156</v>
      </c>
      <c r="AO939" s="41" t="s">
        <v>1569</v>
      </c>
      <c r="AP939" s="42">
        <v>3.0200000000000002E-4</v>
      </c>
    </row>
    <row r="940" spans="39:43">
      <c r="AM940" s="40">
        <v>926</v>
      </c>
      <c r="AN940" s="40" t="s">
        <v>2157</v>
      </c>
      <c r="AO940" s="41" t="s">
        <v>674</v>
      </c>
      <c r="AP940" s="42">
        <v>4.1899999999999999E-4</v>
      </c>
    </row>
    <row r="941" spans="39:43">
      <c r="AM941" s="40">
        <v>927</v>
      </c>
      <c r="AN941" s="40" t="s">
        <v>2158</v>
      </c>
      <c r="AO941" s="41" t="s">
        <v>1570</v>
      </c>
      <c r="AP941" s="42">
        <v>0</v>
      </c>
    </row>
    <row r="942" spans="39:43">
      <c r="AM942" s="40">
        <v>928</v>
      </c>
      <c r="AN942" s="40" t="s">
        <v>2158</v>
      </c>
      <c r="AO942" s="41" t="s">
        <v>1571</v>
      </c>
      <c r="AP942" s="42">
        <v>2.9999999999999997E-4</v>
      </c>
    </row>
    <row r="943" spans="39:43">
      <c r="AM943" s="40">
        <v>929</v>
      </c>
      <c r="AN943" s="40" t="s">
        <v>2158</v>
      </c>
      <c r="AO943" s="41" t="s">
        <v>1572</v>
      </c>
      <c r="AP943" s="42">
        <v>4.2200000000000001E-4</v>
      </c>
      <c r="AQ943" s="1" t="s">
        <v>1793</v>
      </c>
    </row>
    <row r="944" spans="39:43">
      <c r="AM944" s="40">
        <v>930</v>
      </c>
      <c r="AN944" s="40" t="s">
        <v>2158</v>
      </c>
      <c r="AO944" s="41" t="s">
        <v>1573</v>
      </c>
      <c r="AP944" s="42">
        <v>4.2200000000000001E-4</v>
      </c>
      <c r="AQ944" s="1" t="s">
        <v>1793</v>
      </c>
    </row>
    <row r="945" spans="39:43">
      <c r="AM945" s="40">
        <v>931</v>
      </c>
      <c r="AN945" s="40" t="s">
        <v>2159</v>
      </c>
      <c r="AO945" s="41" t="s">
        <v>675</v>
      </c>
      <c r="AP945" s="42">
        <v>4.2200000000000001E-4</v>
      </c>
      <c r="AQ945" s="1" t="s">
        <v>1793</v>
      </c>
    </row>
    <row r="946" spans="39:43">
      <c r="AM946" s="40">
        <v>932</v>
      </c>
      <c r="AN946" s="40" t="s">
        <v>2160</v>
      </c>
      <c r="AO946" s="41" t="s">
        <v>1574</v>
      </c>
      <c r="AP946" s="42">
        <v>0</v>
      </c>
    </row>
    <row r="947" spans="39:43">
      <c r="AM947" s="40">
        <v>933</v>
      </c>
      <c r="AN947" s="40" t="s">
        <v>2160</v>
      </c>
      <c r="AO947" s="41" t="s">
        <v>1575</v>
      </c>
      <c r="AP947" s="42">
        <v>6.9800000000000005E-4</v>
      </c>
    </row>
    <row r="948" spans="39:43">
      <c r="AM948" s="40">
        <v>934</v>
      </c>
      <c r="AN948" s="40" t="s">
        <v>2160</v>
      </c>
      <c r="AO948" s="41" t="s">
        <v>1576</v>
      </c>
      <c r="AP948" s="42">
        <v>3.4400000000000001E-4</v>
      </c>
    </row>
    <row r="949" spans="39:43">
      <c r="AM949" s="40">
        <v>935</v>
      </c>
      <c r="AN949" s="40" t="s">
        <v>2161</v>
      </c>
      <c r="AO949" s="41" t="s">
        <v>676</v>
      </c>
      <c r="AP949" s="42">
        <v>3.88E-4</v>
      </c>
    </row>
    <row r="950" spans="39:43">
      <c r="AM950" s="40">
        <v>936</v>
      </c>
      <c r="AN950" s="40" t="s">
        <v>2162</v>
      </c>
      <c r="AO950" s="41" t="s">
        <v>677</v>
      </c>
      <c r="AP950" s="42">
        <v>5.3999999999999998E-5</v>
      </c>
    </row>
    <row r="951" spans="39:43">
      <c r="AM951" s="40">
        <v>937</v>
      </c>
      <c r="AN951" s="40" t="s">
        <v>2163</v>
      </c>
      <c r="AO951" s="41" t="s">
        <v>678</v>
      </c>
      <c r="AP951" s="42">
        <v>8.1800000000000004E-4</v>
      </c>
    </row>
    <row r="952" spans="39:43">
      <c r="AM952" s="40">
        <v>938</v>
      </c>
      <c r="AN952" s="40" t="s">
        <v>2164</v>
      </c>
      <c r="AO952" s="41" t="s">
        <v>679</v>
      </c>
      <c r="AP952" s="42">
        <v>2.7099999999999997E-4</v>
      </c>
    </row>
    <row r="953" spans="39:43">
      <c r="AM953" s="40">
        <v>939</v>
      </c>
      <c r="AN953" s="40" t="s">
        <v>2165</v>
      </c>
      <c r="AO953" s="41" t="s">
        <v>680</v>
      </c>
      <c r="AP953" s="42">
        <v>4.1399999999999998E-4</v>
      </c>
    </row>
    <row r="954" spans="39:43">
      <c r="AM954" s="40">
        <v>940</v>
      </c>
      <c r="AN954" s="40" t="s">
        <v>2166</v>
      </c>
      <c r="AO954" s="41" t="s">
        <v>681</v>
      </c>
      <c r="AP954" s="42">
        <v>4.4700000000000002E-4</v>
      </c>
    </row>
    <row r="955" spans="39:43">
      <c r="AM955" s="40">
        <v>941</v>
      </c>
      <c r="AN955" s="40" t="s">
        <v>2167</v>
      </c>
      <c r="AO955" s="41" t="s">
        <v>682</v>
      </c>
      <c r="AP955" s="42">
        <v>4.1899999999999999E-4</v>
      </c>
    </row>
    <row r="956" spans="39:43">
      <c r="AM956" s="40">
        <v>942</v>
      </c>
      <c r="AN956" s="40" t="s">
        <v>2168</v>
      </c>
      <c r="AO956" s="41" t="s">
        <v>1577</v>
      </c>
      <c r="AP956" s="42">
        <v>0</v>
      </c>
    </row>
    <row r="957" spans="39:43">
      <c r="AM957" s="40">
        <v>943</v>
      </c>
      <c r="AN957" s="40" t="s">
        <v>2168</v>
      </c>
      <c r="AO957" s="41" t="s">
        <v>1578</v>
      </c>
      <c r="AP957" s="42">
        <v>0</v>
      </c>
    </row>
    <row r="958" spans="39:43">
      <c r="AM958" s="40">
        <v>944</v>
      </c>
      <c r="AN958" s="40" t="s">
        <v>2168</v>
      </c>
      <c r="AO958" s="41" t="s">
        <v>1579</v>
      </c>
      <c r="AP958" s="42">
        <v>4.2200000000000001E-4</v>
      </c>
      <c r="AQ958" s="1" t="s">
        <v>1793</v>
      </c>
    </row>
    <row r="959" spans="39:43">
      <c r="AM959" s="40">
        <v>945</v>
      </c>
      <c r="AN959" s="40" t="s">
        <v>2168</v>
      </c>
      <c r="AO959" s="41" t="s">
        <v>1580</v>
      </c>
      <c r="AP959" s="42">
        <v>2.8E-5</v>
      </c>
    </row>
    <row r="960" spans="39:43">
      <c r="AM960" s="40">
        <v>946</v>
      </c>
      <c r="AN960" s="40" t="s">
        <v>2169</v>
      </c>
      <c r="AO960" s="41" t="s">
        <v>683</v>
      </c>
      <c r="AP960" s="42">
        <v>6.4300000000000002E-4</v>
      </c>
    </row>
    <row r="961" spans="39:43">
      <c r="AM961" s="40">
        <v>947</v>
      </c>
      <c r="AN961" s="40" t="s">
        <v>2170</v>
      </c>
      <c r="AO961" s="41" t="s">
        <v>1581</v>
      </c>
      <c r="AP961" s="42">
        <v>0</v>
      </c>
    </row>
    <row r="962" spans="39:43">
      <c r="AM962" s="40">
        <v>948</v>
      </c>
      <c r="AN962" s="40" t="s">
        <v>2170</v>
      </c>
      <c r="AO962" s="41" t="s">
        <v>1582</v>
      </c>
      <c r="AP962" s="42">
        <v>4.7399999999999997E-4</v>
      </c>
    </row>
    <row r="963" spans="39:43">
      <c r="AM963" s="40">
        <v>949</v>
      </c>
      <c r="AN963" s="40" t="s">
        <v>2170</v>
      </c>
      <c r="AO963" s="41" t="s">
        <v>1583</v>
      </c>
      <c r="AP963" s="42">
        <v>4.6999999999999999E-4</v>
      </c>
    </row>
    <row r="964" spans="39:43">
      <c r="AM964" s="40">
        <v>950</v>
      </c>
      <c r="AN964" s="40" t="s">
        <v>2171</v>
      </c>
      <c r="AO964" s="41" t="s">
        <v>1584</v>
      </c>
      <c r="AP964" s="42">
        <v>6.1700000000000004E-4</v>
      </c>
    </row>
    <row r="965" spans="39:43">
      <c r="AM965" s="40">
        <v>951</v>
      </c>
      <c r="AN965" s="40" t="s">
        <v>2172</v>
      </c>
      <c r="AO965" s="41" t="s">
        <v>1585</v>
      </c>
      <c r="AP965" s="42">
        <v>0</v>
      </c>
    </row>
    <row r="966" spans="39:43">
      <c r="AM966" s="40">
        <v>952</v>
      </c>
      <c r="AN966" s="40" t="s">
        <v>2172</v>
      </c>
      <c r="AO966" s="41" t="s">
        <v>1586</v>
      </c>
      <c r="AP966" s="42">
        <v>3.6699999999999998E-4</v>
      </c>
    </row>
    <row r="967" spans="39:43">
      <c r="AM967" s="40">
        <v>953</v>
      </c>
      <c r="AN967" s="40" t="s">
        <v>2172</v>
      </c>
      <c r="AO967" s="41" t="s">
        <v>1587</v>
      </c>
      <c r="AP967" s="42">
        <v>3.4299999999999999E-4</v>
      </c>
    </row>
    <row r="968" spans="39:43">
      <c r="AM968" s="40">
        <v>954</v>
      </c>
      <c r="AN968" s="40" t="s">
        <v>2173</v>
      </c>
      <c r="AO968" s="41" t="s">
        <v>684</v>
      </c>
      <c r="AP968" s="42">
        <v>5.1800000000000001E-4</v>
      </c>
    </row>
    <row r="969" spans="39:43">
      <c r="AM969" s="40">
        <v>955</v>
      </c>
      <c r="AN969" s="40" t="s">
        <v>2174</v>
      </c>
      <c r="AO969" s="41" t="s">
        <v>1588</v>
      </c>
      <c r="AP969" s="42">
        <v>4.1899999999999999E-4</v>
      </c>
    </row>
    <row r="970" spans="39:43">
      <c r="AM970" s="40">
        <v>956</v>
      </c>
      <c r="AN970" s="40" t="s">
        <v>2175</v>
      </c>
      <c r="AO970" s="41" t="s">
        <v>1589</v>
      </c>
      <c r="AP970" s="42">
        <v>0</v>
      </c>
    </row>
    <row r="971" spans="39:43">
      <c r="AM971" s="40">
        <v>957</v>
      </c>
      <c r="AN971" s="40" t="s">
        <v>2175</v>
      </c>
      <c r="AO971" s="41" t="s">
        <v>1590</v>
      </c>
      <c r="AP971" s="42">
        <v>4.0099999999999999E-4</v>
      </c>
    </row>
    <row r="972" spans="39:43">
      <c r="AM972" s="40">
        <v>958</v>
      </c>
      <c r="AN972" s="40" t="s">
        <v>2175</v>
      </c>
      <c r="AO972" s="41" t="s">
        <v>1591</v>
      </c>
      <c r="AP972" s="42">
        <v>3.97E-4</v>
      </c>
      <c r="AQ972" s="1" t="s">
        <v>771</v>
      </c>
    </row>
    <row r="973" spans="39:43">
      <c r="AM973" s="40">
        <v>959</v>
      </c>
      <c r="AN973" s="40" t="s">
        <v>2176</v>
      </c>
      <c r="AO973" s="41" t="s">
        <v>1592</v>
      </c>
      <c r="AP973" s="42">
        <v>0</v>
      </c>
    </row>
    <row r="974" spans="39:43">
      <c r="AM974" s="40">
        <v>960</v>
      </c>
      <c r="AN974" s="40" t="s">
        <v>2176</v>
      </c>
      <c r="AO974" s="41" t="s">
        <v>1593</v>
      </c>
      <c r="AP974" s="42">
        <v>3.3399999999999999E-4</v>
      </c>
    </row>
    <row r="975" spans="39:43">
      <c r="AM975" s="40">
        <v>961</v>
      </c>
      <c r="AN975" s="40" t="s">
        <v>2176</v>
      </c>
      <c r="AO975" s="41" t="s">
        <v>1594</v>
      </c>
      <c r="AP975" s="42">
        <v>3.0000000000000001E-5</v>
      </c>
    </row>
    <row r="976" spans="39:43">
      <c r="AM976" s="40">
        <v>962</v>
      </c>
      <c r="AN976" s="40" t="s">
        <v>2177</v>
      </c>
      <c r="AO976" s="41" t="s">
        <v>685</v>
      </c>
      <c r="AP976" s="42">
        <v>5.3700000000000004E-4</v>
      </c>
    </row>
    <row r="977" spans="39:42">
      <c r="AM977" s="40">
        <v>963</v>
      </c>
      <c r="AN977" s="40" t="s">
        <v>2178</v>
      </c>
      <c r="AO977" s="41" t="s">
        <v>686</v>
      </c>
      <c r="AP977" s="42">
        <v>4.17E-4</v>
      </c>
    </row>
    <row r="978" spans="39:42">
      <c r="AM978" s="40">
        <v>964</v>
      </c>
      <c r="AN978" s="40" t="s">
        <v>2179</v>
      </c>
      <c r="AO978" s="41" t="s">
        <v>687</v>
      </c>
      <c r="AP978" s="42">
        <v>0</v>
      </c>
    </row>
    <row r="979" spans="39:42">
      <c r="AM979" s="40">
        <v>965</v>
      </c>
      <c r="AN979" s="40" t="s">
        <v>2180</v>
      </c>
      <c r="AO979" s="41" t="s">
        <v>1595</v>
      </c>
      <c r="AP979" s="42">
        <v>0</v>
      </c>
    </row>
    <row r="980" spans="39:42">
      <c r="AM980" s="40">
        <v>966</v>
      </c>
      <c r="AN980" s="40" t="s">
        <v>2180</v>
      </c>
      <c r="AO980" s="41" t="s">
        <v>1596</v>
      </c>
      <c r="AP980" s="42">
        <v>1.7200000000000001E-4</v>
      </c>
    </row>
    <row r="981" spans="39:42">
      <c r="AM981" s="40">
        <v>967</v>
      </c>
      <c r="AN981" s="40" t="s">
        <v>2180</v>
      </c>
      <c r="AO981" s="41" t="s">
        <v>1597</v>
      </c>
      <c r="AP981" s="42">
        <v>1.2999999999999999E-4</v>
      </c>
    </row>
    <row r="982" spans="39:42">
      <c r="AM982" s="40">
        <v>968</v>
      </c>
      <c r="AN982" s="40" t="s">
        <v>2181</v>
      </c>
      <c r="AO982" s="41" t="s">
        <v>1598</v>
      </c>
      <c r="AP982" s="42">
        <v>0</v>
      </c>
    </row>
    <row r="983" spans="39:42">
      <c r="AM983" s="40">
        <v>969</v>
      </c>
      <c r="AN983" s="40" t="s">
        <v>2181</v>
      </c>
      <c r="AO983" s="41" t="s">
        <v>1599</v>
      </c>
      <c r="AP983" s="42">
        <v>0</v>
      </c>
    </row>
    <row r="984" spans="39:42">
      <c r="AM984" s="40">
        <v>970</v>
      </c>
      <c r="AN984" s="40" t="s">
        <v>2181</v>
      </c>
      <c r="AO984" s="41" t="s">
        <v>1600</v>
      </c>
      <c r="AP984" s="42">
        <v>6.4999999999999997E-4</v>
      </c>
    </row>
    <row r="985" spans="39:42">
      <c r="AM985" s="40">
        <v>971</v>
      </c>
      <c r="AN985" s="40" t="s">
        <v>2181</v>
      </c>
      <c r="AO985" s="41" t="s">
        <v>1601</v>
      </c>
      <c r="AP985" s="42">
        <v>2.6200000000000003E-4</v>
      </c>
    </row>
    <row r="986" spans="39:42">
      <c r="AM986" s="40">
        <v>972</v>
      </c>
      <c r="AN986" s="40" t="s">
        <v>2182</v>
      </c>
      <c r="AO986" s="41" t="s">
        <v>688</v>
      </c>
      <c r="AP986" s="42">
        <v>6.1799999999999995E-4</v>
      </c>
    </row>
    <row r="987" spans="39:42">
      <c r="AM987" s="40">
        <v>973</v>
      </c>
      <c r="AN987" s="40" t="s">
        <v>2183</v>
      </c>
      <c r="AO987" s="41" t="s">
        <v>689</v>
      </c>
      <c r="AP987" s="42">
        <v>4.5399999999999998E-4</v>
      </c>
    </row>
    <row r="988" spans="39:42">
      <c r="AM988" s="40">
        <v>974</v>
      </c>
      <c r="AN988" s="40" t="s">
        <v>2184</v>
      </c>
      <c r="AO988" s="41" t="s">
        <v>1602</v>
      </c>
      <c r="AP988" s="42">
        <v>0</v>
      </c>
    </row>
    <row r="989" spans="39:42">
      <c r="AM989" s="40">
        <v>975</v>
      </c>
      <c r="AN989" s="40" t="s">
        <v>2184</v>
      </c>
      <c r="AO989" s="41" t="s">
        <v>1603</v>
      </c>
      <c r="AP989" s="42">
        <v>1.94E-4</v>
      </c>
    </row>
    <row r="990" spans="39:42">
      <c r="AM990" s="40">
        <v>976</v>
      </c>
      <c r="AN990" s="40" t="s">
        <v>2184</v>
      </c>
      <c r="AO990" s="41" t="s">
        <v>1604</v>
      </c>
      <c r="AP990" s="42">
        <v>1.94E-4</v>
      </c>
    </row>
    <row r="991" spans="39:42">
      <c r="AM991" s="40">
        <v>977</v>
      </c>
      <c r="AN991" s="40" t="s">
        <v>2185</v>
      </c>
      <c r="AO991" s="41" t="s">
        <v>690</v>
      </c>
      <c r="AP991" s="42">
        <v>6.3699999999999998E-4</v>
      </c>
    </row>
    <row r="992" spans="39:42">
      <c r="AM992" s="40">
        <v>978</v>
      </c>
      <c r="AN992" s="40" t="s">
        <v>2186</v>
      </c>
      <c r="AO992" s="41" t="s">
        <v>691</v>
      </c>
      <c r="AP992" s="42">
        <v>5.0100000000000003E-4</v>
      </c>
    </row>
    <row r="993" spans="39:42">
      <c r="AM993" s="40">
        <v>979</v>
      </c>
      <c r="AN993" s="40" t="s">
        <v>2187</v>
      </c>
      <c r="AO993" s="41" t="s">
        <v>692</v>
      </c>
      <c r="AP993" s="42">
        <v>4.26E-4</v>
      </c>
    </row>
    <row r="994" spans="39:42">
      <c r="AM994" s="40">
        <v>980</v>
      </c>
      <c r="AN994" s="40" t="s">
        <v>2188</v>
      </c>
      <c r="AO994" s="41" t="s">
        <v>1605</v>
      </c>
      <c r="AP994" s="42">
        <v>0</v>
      </c>
    </row>
    <row r="995" spans="39:42">
      <c r="AM995" s="40">
        <v>981</v>
      </c>
      <c r="AN995" s="40" t="s">
        <v>2188</v>
      </c>
      <c r="AO995" s="41" t="s">
        <v>1606</v>
      </c>
      <c r="AP995" s="42">
        <v>1.64E-4</v>
      </c>
    </row>
    <row r="996" spans="39:42">
      <c r="AM996" s="40">
        <v>982</v>
      </c>
      <c r="AN996" s="40" t="s">
        <v>2188</v>
      </c>
      <c r="AO996" s="41" t="s">
        <v>1607</v>
      </c>
      <c r="AP996" s="42">
        <v>2.7399999999999999E-4</v>
      </c>
    </row>
    <row r="997" spans="39:42">
      <c r="AM997" s="40">
        <v>983</v>
      </c>
      <c r="AN997" s="40" t="s">
        <v>2188</v>
      </c>
      <c r="AO997" s="41" t="s">
        <v>1608</v>
      </c>
      <c r="AP997" s="42">
        <v>2.9500000000000001E-4</v>
      </c>
    </row>
    <row r="998" spans="39:42">
      <c r="AM998" s="40">
        <v>984</v>
      </c>
      <c r="AN998" s="40" t="s">
        <v>2188</v>
      </c>
      <c r="AO998" s="41" t="s">
        <v>1609</v>
      </c>
      <c r="AP998" s="42">
        <v>4.8799999999999999E-4</v>
      </c>
    </row>
    <row r="999" spans="39:42">
      <c r="AM999" s="40">
        <v>985</v>
      </c>
      <c r="AN999" s="40" t="s">
        <v>2188</v>
      </c>
      <c r="AO999" s="41" t="s">
        <v>1610</v>
      </c>
      <c r="AP999" s="42">
        <v>3.48E-4</v>
      </c>
    </row>
    <row r="1000" spans="39:42">
      <c r="AM1000" s="40">
        <v>986</v>
      </c>
      <c r="AN1000" s="40" t="s">
        <v>2189</v>
      </c>
      <c r="AO1000" s="41" t="s">
        <v>693</v>
      </c>
      <c r="AP1000" s="42">
        <v>5.9000000000000003E-4</v>
      </c>
    </row>
    <row r="1001" spans="39:42">
      <c r="AM1001" s="40">
        <v>987</v>
      </c>
      <c r="AN1001" s="40" t="s">
        <v>2190</v>
      </c>
      <c r="AO1001" s="41" t="s">
        <v>694</v>
      </c>
      <c r="AP1001" s="42">
        <v>3.86E-4</v>
      </c>
    </row>
    <row r="1002" spans="39:42">
      <c r="AM1002" s="40">
        <v>988</v>
      </c>
      <c r="AN1002" s="40" t="s">
        <v>2191</v>
      </c>
      <c r="AO1002" s="41" t="s">
        <v>1611</v>
      </c>
      <c r="AP1002" s="42">
        <v>0</v>
      </c>
    </row>
    <row r="1003" spans="39:42">
      <c r="AM1003" s="40">
        <v>989</v>
      </c>
      <c r="AN1003" s="40" t="s">
        <v>2191</v>
      </c>
      <c r="AO1003" s="41" t="s">
        <v>1612</v>
      </c>
      <c r="AP1003" s="42">
        <v>0</v>
      </c>
    </row>
    <row r="1004" spans="39:42">
      <c r="AM1004" s="40">
        <v>990</v>
      </c>
      <c r="AN1004" s="40" t="s">
        <v>2191</v>
      </c>
      <c r="AO1004" s="41" t="s">
        <v>1613</v>
      </c>
      <c r="AP1004" s="42">
        <v>3.7800000000000003E-4</v>
      </c>
    </row>
    <row r="1005" spans="39:42">
      <c r="AM1005" s="40">
        <v>991</v>
      </c>
      <c r="AN1005" s="40" t="s">
        <v>2191</v>
      </c>
      <c r="AO1005" s="41" t="s">
        <v>1614</v>
      </c>
      <c r="AP1005" s="42">
        <v>3.8699999999999997E-4</v>
      </c>
    </row>
    <row r="1006" spans="39:42">
      <c r="AM1006" s="40">
        <v>992</v>
      </c>
      <c r="AN1006" s="40" t="s">
        <v>2191</v>
      </c>
      <c r="AO1006" s="41" t="s">
        <v>1615</v>
      </c>
      <c r="AP1006" s="42">
        <v>3.8699999999999997E-4</v>
      </c>
    </row>
    <row r="1007" spans="39:42">
      <c r="AM1007" s="40">
        <v>993</v>
      </c>
      <c r="AN1007" s="40" t="s">
        <v>2191</v>
      </c>
      <c r="AO1007" s="41" t="s">
        <v>1616</v>
      </c>
      <c r="AP1007" s="42">
        <v>4.0299999999999998E-4</v>
      </c>
    </row>
    <row r="1008" spans="39:42">
      <c r="AM1008" s="40">
        <v>994</v>
      </c>
      <c r="AN1008" s="40" t="s">
        <v>2191</v>
      </c>
      <c r="AO1008" s="41" t="s">
        <v>1617</v>
      </c>
      <c r="AP1008" s="42">
        <v>3.5100000000000002E-4</v>
      </c>
    </row>
    <row r="1009" spans="39:42">
      <c r="AM1009" s="40">
        <v>995</v>
      </c>
      <c r="AN1009" s="40" t="s">
        <v>2192</v>
      </c>
      <c r="AO1009" s="41" t="s">
        <v>695</v>
      </c>
      <c r="AP1009" s="42">
        <v>6.29E-4</v>
      </c>
    </row>
    <row r="1010" spans="39:42">
      <c r="AM1010" s="40">
        <v>996</v>
      </c>
      <c r="AN1010" s="40" t="s">
        <v>2193</v>
      </c>
      <c r="AO1010" s="41" t="s">
        <v>1618</v>
      </c>
      <c r="AP1010" s="42">
        <v>1.6100000000000001E-4</v>
      </c>
    </row>
    <row r="1011" spans="39:42">
      <c r="AM1011" s="40">
        <v>997</v>
      </c>
      <c r="AN1011" s="40" t="s">
        <v>2194</v>
      </c>
      <c r="AO1011" s="41" t="s">
        <v>1619</v>
      </c>
      <c r="AP1011" s="42">
        <v>0</v>
      </c>
    </row>
    <row r="1012" spans="39:42">
      <c r="AM1012" s="40">
        <v>998</v>
      </c>
      <c r="AN1012" s="40" t="s">
        <v>2194</v>
      </c>
      <c r="AO1012" s="41" t="s">
        <v>1620</v>
      </c>
      <c r="AP1012" s="42">
        <v>4.2000000000000002E-4</v>
      </c>
    </row>
    <row r="1013" spans="39:42">
      <c r="AM1013" s="40">
        <v>999</v>
      </c>
      <c r="AN1013" s="40" t="s">
        <v>2194</v>
      </c>
      <c r="AO1013" s="41" t="s">
        <v>1621</v>
      </c>
      <c r="AP1013" s="42">
        <v>4.17E-4</v>
      </c>
    </row>
    <row r="1014" spans="39:42">
      <c r="AM1014" s="40">
        <v>1000</v>
      </c>
      <c r="AN1014" s="40" t="s">
        <v>2195</v>
      </c>
      <c r="AO1014" s="41" t="s">
        <v>696</v>
      </c>
      <c r="AP1014" s="42">
        <v>8.0800000000000002E-4</v>
      </c>
    </row>
    <row r="1015" spans="39:42">
      <c r="AM1015" s="40">
        <v>1001</v>
      </c>
      <c r="AN1015" s="40" t="s">
        <v>2196</v>
      </c>
      <c r="AO1015" s="41" t="s">
        <v>697</v>
      </c>
      <c r="AP1015" s="42">
        <v>5.9000000000000003E-4</v>
      </c>
    </row>
    <row r="1016" spans="39:42">
      <c r="AM1016" s="40">
        <v>1002</v>
      </c>
      <c r="AN1016" s="40" t="s">
        <v>2197</v>
      </c>
      <c r="AO1016" s="41" t="s">
        <v>1622</v>
      </c>
      <c r="AP1016" s="42">
        <v>0</v>
      </c>
    </row>
    <row r="1017" spans="39:42">
      <c r="AM1017" s="40">
        <v>1003</v>
      </c>
      <c r="AN1017" s="40" t="s">
        <v>2197</v>
      </c>
      <c r="AO1017" s="41" t="s">
        <v>1623</v>
      </c>
      <c r="AP1017" s="42">
        <v>0</v>
      </c>
    </row>
    <row r="1018" spans="39:42">
      <c r="AM1018" s="40">
        <v>1004</v>
      </c>
      <c r="AN1018" s="40" t="s">
        <v>2197</v>
      </c>
      <c r="AO1018" s="41" t="s">
        <v>1624</v>
      </c>
      <c r="AP1018" s="42">
        <v>3.2000000000000003E-4</v>
      </c>
    </row>
    <row r="1019" spans="39:42">
      <c r="AM1019" s="40">
        <v>1005</v>
      </c>
      <c r="AN1019" s="40" t="s">
        <v>2197</v>
      </c>
      <c r="AO1019" s="41" t="s">
        <v>1625</v>
      </c>
      <c r="AP1019" s="42">
        <v>6.6000000000000005E-5</v>
      </c>
    </row>
    <row r="1020" spans="39:42">
      <c r="AM1020" s="40">
        <v>1006</v>
      </c>
      <c r="AN1020" s="40" t="s">
        <v>2198</v>
      </c>
      <c r="AO1020" s="41" t="s">
        <v>1626</v>
      </c>
      <c r="AP1020" s="42">
        <v>3.8699999999999997E-4</v>
      </c>
    </row>
    <row r="1021" spans="39:42">
      <c r="AM1021" s="40">
        <v>1007</v>
      </c>
      <c r="AN1021" s="40" t="s">
        <v>2198</v>
      </c>
      <c r="AO1021" s="41" t="s">
        <v>1627</v>
      </c>
      <c r="AP1021" s="42">
        <v>4.0900000000000002E-4</v>
      </c>
    </row>
    <row r="1022" spans="39:42">
      <c r="AM1022" s="40">
        <v>1008</v>
      </c>
      <c r="AN1022" s="40" t="s">
        <v>2198</v>
      </c>
      <c r="AO1022" s="41" t="s">
        <v>1628</v>
      </c>
      <c r="AP1022" s="42">
        <v>4.0299999999999998E-4</v>
      </c>
    </row>
    <row r="1023" spans="39:42">
      <c r="AM1023" s="40">
        <v>1009</v>
      </c>
      <c r="AN1023" s="40" t="s">
        <v>2199</v>
      </c>
      <c r="AO1023" s="41" t="s">
        <v>1629</v>
      </c>
      <c r="AP1023" s="42">
        <v>0</v>
      </c>
    </row>
    <row r="1024" spans="39:42">
      <c r="AM1024" s="40">
        <v>1010</v>
      </c>
      <c r="AN1024" s="40" t="s">
        <v>2199</v>
      </c>
      <c r="AO1024" s="41" t="s">
        <v>1630</v>
      </c>
      <c r="AP1024" s="42">
        <v>6.7500000000000004E-4</v>
      </c>
    </row>
    <row r="1025" spans="39:43">
      <c r="AM1025" s="40">
        <v>1011</v>
      </c>
      <c r="AN1025" s="40" t="s">
        <v>2199</v>
      </c>
      <c r="AO1025" s="41" t="s">
        <v>1631</v>
      </c>
      <c r="AP1025" s="42">
        <v>3.1999999999999999E-5</v>
      </c>
    </row>
    <row r="1026" spans="39:43">
      <c r="AM1026" s="40">
        <v>1012</v>
      </c>
      <c r="AN1026" s="40" t="s">
        <v>2200</v>
      </c>
      <c r="AO1026" s="41" t="s">
        <v>698</v>
      </c>
      <c r="AP1026" s="42">
        <v>4.1899999999999999E-4</v>
      </c>
    </row>
    <row r="1027" spans="39:43">
      <c r="AM1027" s="40">
        <v>1013</v>
      </c>
      <c r="AN1027" s="40" t="s">
        <v>2201</v>
      </c>
      <c r="AO1027" s="41" t="s">
        <v>699</v>
      </c>
      <c r="AP1027" s="42">
        <v>6.4400000000000004E-4</v>
      </c>
    </row>
    <row r="1028" spans="39:43">
      <c r="AM1028" s="40">
        <v>1014</v>
      </c>
      <c r="AN1028" s="40" t="s">
        <v>2202</v>
      </c>
      <c r="AO1028" s="41" t="s">
        <v>1632</v>
      </c>
      <c r="AP1028" s="42">
        <v>0</v>
      </c>
    </row>
    <row r="1029" spans="39:43">
      <c r="AM1029" s="40">
        <v>1015</v>
      </c>
      <c r="AN1029" s="40" t="s">
        <v>2202</v>
      </c>
      <c r="AO1029" s="41" t="s">
        <v>1633</v>
      </c>
      <c r="AP1029" s="42">
        <v>4.2200000000000001E-4</v>
      </c>
      <c r="AQ1029" s="1" t="s">
        <v>1793</v>
      </c>
    </row>
    <row r="1030" spans="39:43">
      <c r="AM1030" s="40">
        <v>1016</v>
      </c>
      <c r="AN1030" s="40" t="s">
        <v>2202</v>
      </c>
      <c r="AO1030" s="41" t="s">
        <v>1634</v>
      </c>
      <c r="AP1030" s="42">
        <v>7.7999999999999999E-5</v>
      </c>
    </row>
    <row r="1031" spans="39:43">
      <c r="AM1031" s="40">
        <v>1017</v>
      </c>
      <c r="AN1031" s="40" t="s">
        <v>2203</v>
      </c>
      <c r="AO1031" s="41" t="s">
        <v>1635</v>
      </c>
      <c r="AP1031" s="42">
        <v>0</v>
      </c>
    </row>
    <row r="1032" spans="39:43">
      <c r="AM1032" s="40">
        <v>1018</v>
      </c>
      <c r="AN1032" s="40" t="s">
        <v>2203</v>
      </c>
      <c r="AO1032" s="41" t="s">
        <v>1636</v>
      </c>
      <c r="AP1032" s="42">
        <v>2.6600000000000001E-4</v>
      </c>
    </row>
    <row r="1033" spans="39:43">
      <c r="AM1033" s="40">
        <v>1019</v>
      </c>
      <c r="AN1033" s="40" t="s">
        <v>2203</v>
      </c>
      <c r="AO1033" s="41" t="s">
        <v>1637</v>
      </c>
      <c r="AP1033" s="42">
        <v>1.3799999999999999E-4</v>
      </c>
    </row>
    <row r="1034" spans="39:43">
      <c r="AM1034" s="40">
        <v>1020</v>
      </c>
      <c r="AN1034" s="40" t="s">
        <v>2203</v>
      </c>
      <c r="AO1034" s="41" t="s">
        <v>1638</v>
      </c>
      <c r="AP1034" s="42">
        <v>2.8800000000000001E-4</v>
      </c>
    </row>
    <row r="1035" spans="39:43">
      <c r="AM1035" s="40">
        <v>1021</v>
      </c>
      <c r="AN1035" s="40" t="s">
        <v>2203</v>
      </c>
      <c r="AO1035" s="41" t="s">
        <v>1639</v>
      </c>
      <c r="AP1035" s="42">
        <v>2.0000000000000001E-4</v>
      </c>
    </row>
    <row r="1036" spans="39:43">
      <c r="AM1036" s="40">
        <v>1022</v>
      </c>
      <c r="AN1036" s="40" t="s">
        <v>2204</v>
      </c>
      <c r="AO1036" s="41" t="s">
        <v>700</v>
      </c>
      <c r="AP1036" s="42">
        <v>2.4600000000000002E-4</v>
      </c>
    </row>
    <row r="1037" spans="39:43">
      <c r="AM1037" s="40">
        <v>1023</v>
      </c>
      <c r="AN1037" s="40" t="s">
        <v>2205</v>
      </c>
      <c r="AO1037" s="41" t="s">
        <v>701</v>
      </c>
      <c r="AP1037" s="42">
        <v>2.05E-4</v>
      </c>
    </row>
    <row r="1038" spans="39:43">
      <c r="AM1038" s="40">
        <v>1024</v>
      </c>
      <c r="AN1038" s="40" t="s">
        <v>2206</v>
      </c>
      <c r="AO1038" s="41" t="s">
        <v>702</v>
      </c>
      <c r="AP1038" s="42">
        <v>4.6099999999999998E-4</v>
      </c>
    </row>
    <row r="1039" spans="39:43">
      <c r="AM1039" s="40">
        <v>1025</v>
      </c>
      <c r="AN1039" s="40" t="s">
        <v>2207</v>
      </c>
      <c r="AO1039" s="41" t="s">
        <v>1640</v>
      </c>
      <c r="AP1039" s="42">
        <v>0</v>
      </c>
    </row>
    <row r="1040" spans="39:43">
      <c r="AM1040" s="40">
        <v>1026</v>
      </c>
      <c r="AN1040" s="40" t="s">
        <v>2207</v>
      </c>
      <c r="AO1040" s="41" t="s">
        <v>1641</v>
      </c>
      <c r="AP1040" s="42">
        <v>9.1E-4</v>
      </c>
    </row>
    <row r="1041" spans="39:42">
      <c r="AM1041" s="40">
        <v>1027</v>
      </c>
      <c r="AN1041" s="40" t="s">
        <v>2207</v>
      </c>
      <c r="AO1041" s="41" t="s">
        <v>1642</v>
      </c>
      <c r="AP1041" s="42">
        <v>3.7100000000000002E-4</v>
      </c>
    </row>
    <row r="1042" spans="39:42">
      <c r="AM1042" s="40">
        <v>1028</v>
      </c>
      <c r="AN1042" s="40" t="s">
        <v>2208</v>
      </c>
      <c r="AO1042" s="41" t="s">
        <v>1643</v>
      </c>
      <c r="AP1042" s="42">
        <v>0</v>
      </c>
    </row>
    <row r="1043" spans="39:42">
      <c r="AM1043" s="40">
        <v>1029</v>
      </c>
      <c r="AN1043" s="40" t="s">
        <v>2208</v>
      </c>
      <c r="AO1043" s="41" t="s">
        <v>1644</v>
      </c>
      <c r="AP1043" s="42">
        <v>9.19E-4</v>
      </c>
    </row>
    <row r="1044" spans="39:42">
      <c r="AM1044" s="40">
        <v>1030</v>
      </c>
      <c r="AN1044" s="40" t="s">
        <v>2208</v>
      </c>
      <c r="AO1044" s="41" t="s">
        <v>1645</v>
      </c>
      <c r="AP1044" s="42">
        <v>2.2800000000000001E-4</v>
      </c>
    </row>
    <row r="1045" spans="39:42">
      <c r="AM1045" s="40">
        <v>1031</v>
      </c>
      <c r="AN1045" s="40" t="s">
        <v>2209</v>
      </c>
      <c r="AO1045" s="41" t="s">
        <v>703</v>
      </c>
      <c r="AP1045" s="42">
        <v>8.4599999999999996E-4</v>
      </c>
    </row>
    <row r="1046" spans="39:42">
      <c r="AM1046" s="40">
        <v>1032</v>
      </c>
      <c r="AN1046" s="40" t="s">
        <v>2210</v>
      </c>
      <c r="AO1046" s="41" t="s">
        <v>704</v>
      </c>
      <c r="AP1046" s="42">
        <v>5.2800000000000004E-4</v>
      </c>
    </row>
    <row r="1047" spans="39:42">
      <c r="AM1047" s="40">
        <v>1033</v>
      </c>
      <c r="AN1047" s="40" t="s">
        <v>2211</v>
      </c>
      <c r="AO1047" s="41" t="s">
        <v>1646</v>
      </c>
      <c r="AP1047" s="42">
        <v>0</v>
      </c>
    </row>
    <row r="1048" spans="39:42">
      <c r="AM1048" s="40">
        <v>1034</v>
      </c>
      <c r="AN1048" s="40" t="s">
        <v>2211</v>
      </c>
      <c r="AO1048" s="41" t="s">
        <v>1647</v>
      </c>
      <c r="AP1048" s="42">
        <v>3.4000000000000002E-4</v>
      </c>
    </row>
    <row r="1049" spans="39:42">
      <c r="AM1049" s="40">
        <v>1035</v>
      </c>
      <c r="AN1049" s="40" t="s">
        <v>2211</v>
      </c>
      <c r="AO1049" s="41" t="s">
        <v>1648</v>
      </c>
      <c r="AP1049" s="42">
        <v>2.9599999999999998E-4</v>
      </c>
    </row>
    <row r="1050" spans="39:42">
      <c r="AM1050" s="40">
        <v>1036</v>
      </c>
      <c r="AN1050" s="40" t="s">
        <v>2211</v>
      </c>
      <c r="AO1050" s="41" t="s">
        <v>1649</v>
      </c>
      <c r="AP1050" s="42">
        <v>4.2400000000000001E-4</v>
      </c>
    </row>
    <row r="1051" spans="39:42">
      <c r="AM1051" s="40">
        <v>1037</v>
      </c>
      <c r="AN1051" s="40" t="s">
        <v>2211</v>
      </c>
      <c r="AO1051" s="41" t="s">
        <v>1650</v>
      </c>
      <c r="AP1051" s="42">
        <v>3.1E-4</v>
      </c>
    </row>
    <row r="1052" spans="39:42">
      <c r="AM1052" s="40">
        <v>1038</v>
      </c>
      <c r="AN1052" s="40" t="s">
        <v>2212</v>
      </c>
      <c r="AO1052" s="41" t="s">
        <v>705</v>
      </c>
      <c r="AP1052" s="42">
        <v>1.9900000000000001E-4</v>
      </c>
    </row>
    <row r="1053" spans="39:42">
      <c r="AM1053" s="40">
        <v>1039</v>
      </c>
      <c r="AN1053" s="40" t="s">
        <v>2213</v>
      </c>
      <c r="AO1053" s="41" t="s">
        <v>1651</v>
      </c>
      <c r="AP1053" s="42">
        <v>0</v>
      </c>
    </row>
    <row r="1054" spans="39:42">
      <c r="AM1054" s="40">
        <v>1040</v>
      </c>
      <c r="AN1054" s="40" t="s">
        <v>2213</v>
      </c>
      <c r="AO1054" s="41" t="s">
        <v>1652</v>
      </c>
      <c r="AP1054" s="42">
        <v>5.8399999999999999E-4</v>
      </c>
    </row>
    <row r="1055" spans="39:42">
      <c r="AM1055" s="40">
        <v>1041</v>
      </c>
      <c r="AN1055" s="40" t="s">
        <v>2213</v>
      </c>
      <c r="AO1055" s="41" t="s">
        <v>1653</v>
      </c>
      <c r="AP1055" s="42">
        <v>5.8299999999999997E-4</v>
      </c>
    </row>
    <row r="1056" spans="39:42">
      <c r="AM1056" s="40">
        <v>1042</v>
      </c>
      <c r="AN1056" s="40" t="s">
        <v>2214</v>
      </c>
      <c r="AO1056" s="41" t="s">
        <v>1654</v>
      </c>
      <c r="AP1056" s="42">
        <v>0</v>
      </c>
    </row>
    <row r="1057" spans="39:42">
      <c r="AM1057" s="40">
        <v>1043</v>
      </c>
      <c r="AN1057" s="40" t="s">
        <v>2214</v>
      </c>
      <c r="AO1057" s="41" t="s">
        <v>1655</v>
      </c>
      <c r="AP1057" s="42">
        <v>2.12E-4</v>
      </c>
    </row>
    <row r="1058" spans="39:42">
      <c r="AM1058" s="40">
        <v>1044</v>
      </c>
      <c r="AN1058" s="40" t="s">
        <v>2214</v>
      </c>
      <c r="AO1058" s="41" t="s">
        <v>1656</v>
      </c>
      <c r="AP1058" s="42">
        <v>3.1799999999999998E-4</v>
      </c>
    </row>
    <row r="1059" spans="39:42">
      <c r="AM1059" s="40">
        <v>1045</v>
      </c>
      <c r="AN1059" s="40" t="s">
        <v>2214</v>
      </c>
      <c r="AO1059" s="41" t="s">
        <v>1657</v>
      </c>
      <c r="AP1059" s="42">
        <v>3.39E-4</v>
      </c>
    </row>
    <row r="1060" spans="39:42">
      <c r="AM1060" s="40">
        <v>1046</v>
      </c>
      <c r="AN1060" s="40" t="s">
        <v>2214</v>
      </c>
      <c r="AO1060" s="41" t="s">
        <v>1658</v>
      </c>
      <c r="AP1060" s="42">
        <v>3.3700000000000001E-4</v>
      </c>
    </row>
    <row r="1061" spans="39:42">
      <c r="AM1061" s="40">
        <v>1047</v>
      </c>
      <c r="AN1061" s="40" t="s">
        <v>2214</v>
      </c>
      <c r="AO1061" s="41" t="s">
        <v>1659</v>
      </c>
      <c r="AP1061" s="42">
        <v>3.5500000000000001E-4</v>
      </c>
    </row>
    <row r="1062" spans="39:42">
      <c r="AM1062" s="40">
        <v>1048</v>
      </c>
      <c r="AN1062" s="40" t="s">
        <v>2214</v>
      </c>
      <c r="AO1062" s="41" t="s">
        <v>1660</v>
      </c>
      <c r="AP1062" s="42">
        <v>6.11E-4</v>
      </c>
    </row>
    <row r="1063" spans="39:42">
      <c r="AM1063" s="40">
        <v>1049</v>
      </c>
      <c r="AN1063" s="40" t="s">
        <v>2214</v>
      </c>
      <c r="AO1063" s="41" t="s">
        <v>1661</v>
      </c>
      <c r="AP1063" s="42">
        <v>5.1199999999999998E-4</v>
      </c>
    </row>
    <row r="1064" spans="39:42">
      <c r="AM1064" s="40">
        <v>1050</v>
      </c>
      <c r="AN1064" s="40" t="s">
        <v>2215</v>
      </c>
      <c r="AO1064" s="41" t="s">
        <v>1662</v>
      </c>
      <c r="AP1064" s="42">
        <v>0</v>
      </c>
    </row>
    <row r="1065" spans="39:42">
      <c r="AM1065" s="40">
        <v>1051</v>
      </c>
      <c r="AN1065" s="40" t="s">
        <v>2215</v>
      </c>
      <c r="AO1065" s="41" t="s">
        <v>1663</v>
      </c>
      <c r="AP1065" s="42">
        <v>3.9300000000000001E-4</v>
      </c>
    </row>
    <row r="1066" spans="39:42">
      <c r="AM1066" s="40">
        <v>1052</v>
      </c>
      <c r="AN1066" s="40" t="s">
        <v>2215</v>
      </c>
      <c r="AO1066" s="41" t="s">
        <v>1664</v>
      </c>
      <c r="AP1066" s="42">
        <v>5.3300000000000005E-4</v>
      </c>
    </row>
    <row r="1067" spans="39:42">
      <c r="AM1067" s="40">
        <v>1053</v>
      </c>
      <c r="AN1067" s="40" t="s">
        <v>2215</v>
      </c>
      <c r="AO1067" s="41" t="s">
        <v>1665</v>
      </c>
      <c r="AP1067" s="42">
        <v>5.1199999999999998E-4</v>
      </c>
    </row>
    <row r="1068" spans="39:42">
      <c r="AM1068" s="40">
        <v>1054</v>
      </c>
      <c r="AN1068" s="40" t="s">
        <v>2216</v>
      </c>
      <c r="AO1068" s="41" t="s">
        <v>1666</v>
      </c>
      <c r="AP1068" s="42">
        <v>0</v>
      </c>
    </row>
    <row r="1069" spans="39:42">
      <c r="AM1069" s="40">
        <v>1055</v>
      </c>
      <c r="AN1069" s="40" t="s">
        <v>2216</v>
      </c>
      <c r="AO1069" s="41" t="s">
        <v>1667</v>
      </c>
      <c r="AP1069" s="42">
        <v>2.4600000000000002E-4</v>
      </c>
    </row>
    <row r="1070" spans="39:42">
      <c r="AM1070" s="40">
        <v>1056</v>
      </c>
      <c r="AN1070" s="40" t="s">
        <v>2216</v>
      </c>
      <c r="AO1070" s="41" t="s">
        <v>1668</v>
      </c>
      <c r="AP1070" s="42">
        <v>0</v>
      </c>
    </row>
    <row r="1071" spans="39:42">
      <c r="AM1071" s="40">
        <v>1057</v>
      </c>
      <c r="AN1071" s="40" t="s">
        <v>2217</v>
      </c>
      <c r="AO1071" s="41" t="s">
        <v>1669</v>
      </c>
      <c r="AP1071" s="42">
        <v>0</v>
      </c>
    </row>
    <row r="1072" spans="39:42">
      <c r="AM1072" s="40">
        <v>1058</v>
      </c>
      <c r="AN1072" s="40" t="s">
        <v>2217</v>
      </c>
      <c r="AO1072" s="41" t="s">
        <v>1670</v>
      </c>
      <c r="AP1072" s="42">
        <v>0</v>
      </c>
    </row>
    <row r="1073" spans="39:42">
      <c r="AM1073" s="40">
        <v>1059</v>
      </c>
      <c r="AN1073" s="40" t="s">
        <v>2217</v>
      </c>
      <c r="AO1073" s="41" t="s">
        <v>1671</v>
      </c>
      <c r="AP1073" s="42">
        <v>0</v>
      </c>
    </row>
    <row r="1074" spans="39:42">
      <c r="AM1074" s="40">
        <v>1060</v>
      </c>
      <c r="AN1074" s="40" t="s">
        <v>2218</v>
      </c>
      <c r="AO1074" s="41" t="s">
        <v>706</v>
      </c>
      <c r="AP1074" s="42">
        <v>6.3500000000000004E-4</v>
      </c>
    </row>
    <row r="1075" spans="39:42">
      <c r="AM1075" s="40">
        <v>1061</v>
      </c>
      <c r="AN1075" s="40" t="s">
        <v>2219</v>
      </c>
      <c r="AO1075" s="41" t="s">
        <v>1672</v>
      </c>
      <c r="AP1075" s="42">
        <v>6.3199999999999997E-4</v>
      </c>
    </row>
    <row r="1076" spans="39:42">
      <c r="AM1076" s="40">
        <v>1062</v>
      </c>
      <c r="AN1076" s="40" t="s">
        <v>2220</v>
      </c>
      <c r="AO1076" s="41" t="s">
        <v>707</v>
      </c>
      <c r="AP1076" s="42">
        <v>6.4400000000000004E-4</v>
      </c>
    </row>
    <row r="1077" spans="39:42">
      <c r="AM1077" s="40">
        <v>1063</v>
      </c>
      <c r="AN1077" s="40" t="s">
        <v>2221</v>
      </c>
      <c r="AO1077" s="41" t="s">
        <v>708</v>
      </c>
      <c r="AP1077" s="42">
        <v>7.2599999999999997E-4</v>
      </c>
    </row>
    <row r="1078" spans="39:42">
      <c r="AM1078" s="40">
        <v>1064</v>
      </c>
      <c r="AN1078" s="40" t="s">
        <v>2222</v>
      </c>
      <c r="AO1078" s="41" t="s">
        <v>1673</v>
      </c>
      <c r="AP1078" s="42">
        <v>0</v>
      </c>
    </row>
    <row r="1079" spans="39:42">
      <c r="AM1079" s="40">
        <v>1065</v>
      </c>
      <c r="AN1079" s="40" t="s">
        <v>2222</v>
      </c>
      <c r="AO1079" s="41" t="s">
        <v>1674</v>
      </c>
      <c r="AP1079" s="42">
        <v>0</v>
      </c>
    </row>
    <row r="1080" spans="39:42">
      <c r="AM1080" s="40">
        <v>1066</v>
      </c>
      <c r="AN1080" s="40" t="s">
        <v>2222</v>
      </c>
      <c r="AO1080" s="41" t="s">
        <v>1675</v>
      </c>
      <c r="AP1080" s="42">
        <v>4.1800000000000002E-4</v>
      </c>
    </row>
    <row r="1081" spans="39:42">
      <c r="AM1081" s="40">
        <v>1067</v>
      </c>
      <c r="AN1081" s="40" t="s">
        <v>2222</v>
      </c>
      <c r="AO1081" s="41" t="s">
        <v>1676</v>
      </c>
      <c r="AP1081" s="42">
        <v>3.6699999999999998E-4</v>
      </c>
    </row>
    <row r="1082" spans="39:42">
      <c r="AM1082" s="40">
        <v>1068</v>
      </c>
      <c r="AN1082" s="40" t="s">
        <v>2223</v>
      </c>
      <c r="AO1082" s="41" t="s">
        <v>1677</v>
      </c>
      <c r="AP1082" s="42">
        <v>0</v>
      </c>
    </row>
    <row r="1083" spans="39:42">
      <c r="AM1083" s="40">
        <v>1069</v>
      </c>
      <c r="AN1083" s="40" t="s">
        <v>2223</v>
      </c>
      <c r="AO1083" s="41" t="s">
        <v>1678</v>
      </c>
      <c r="AP1083" s="42">
        <v>0</v>
      </c>
    </row>
    <row r="1084" spans="39:42">
      <c r="AM1084" s="40">
        <v>1070</v>
      </c>
      <c r="AN1084" s="40" t="s">
        <v>2223</v>
      </c>
      <c r="AO1084" s="41" t="s">
        <v>1679</v>
      </c>
      <c r="AP1084" s="42">
        <v>0</v>
      </c>
    </row>
    <row r="1085" spans="39:42">
      <c r="AM1085" s="40">
        <v>1071</v>
      </c>
      <c r="AN1085" s="40" t="s">
        <v>2223</v>
      </c>
      <c r="AO1085" s="41" t="s">
        <v>1680</v>
      </c>
      <c r="AP1085" s="42">
        <v>0</v>
      </c>
    </row>
    <row r="1086" spans="39:42">
      <c r="AM1086" s="40">
        <v>1072</v>
      </c>
      <c r="AN1086" s="40" t="s">
        <v>2223</v>
      </c>
      <c r="AO1086" s="41" t="s">
        <v>1681</v>
      </c>
      <c r="AP1086" s="42">
        <v>0</v>
      </c>
    </row>
    <row r="1087" spans="39:42">
      <c r="AM1087" s="40">
        <v>1073</v>
      </c>
      <c r="AN1087" s="40" t="s">
        <v>2223</v>
      </c>
      <c r="AO1087" s="41" t="s">
        <v>1682</v>
      </c>
      <c r="AP1087" s="42">
        <v>0</v>
      </c>
    </row>
    <row r="1088" spans="39:42">
      <c r="AM1088" s="40">
        <v>1074</v>
      </c>
      <c r="AN1088" s="40" t="s">
        <v>2223</v>
      </c>
      <c r="AO1088" s="41" t="s">
        <v>1683</v>
      </c>
      <c r="AP1088" s="42">
        <v>0</v>
      </c>
    </row>
    <row r="1089" spans="39:43">
      <c r="AM1089" s="40">
        <v>1075</v>
      </c>
      <c r="AN1089" s="40" t="s">
        <v>2223</v>
      </c>
      <c r="AO1089" s="41" t="s">
        <v>1684</v>
      </c>
      <c r="AP1089" s="42">
        <v>0</v>
      </c>
    </row>
    <row r="1090" spans="39:43">
      <c r="AM1090" s="40">
        <v>1076</v>
      </c>
      <c r="AN1090" s="40" t="s">
        <v>2223</v>
      </c>
      <c r="AO1090" s="41" t="s">
        <v>1685</v>
      </c>
      <c r="AP1090" s="42">
        <v>0</v>
      </c>
    </row>
    <row r="1091" spans="39:43">
      <c r="AM1091" s="40">
        <v>1077</v>
      </c>
      <c r="AN1091" s="40" t="s">
        <v>2223</v>
      </c>
      <c r="AO1091" s="41" t="s">
        <v>1686</v>
      </c>
      <c r="AP1091" s="42">
        <v>0</v>
      </c>
    </row>
    <row r="1092" spans="39:43">
      <c r="AM1092" s="40">
        <v>1078</v>
      </c>
      <c r="AN1092" s="40" t="s">
        <v>2223</v>
      </c>
      <c r="AO1092" s="41" t="s">
        <v>1687</v>
      </c>
      <c r="AP1092" s="42">
        <v>0</v>
      </c>
    </row>
    <row r="1093" spans="39:43">
      <c r="AM1093" s="40">
        <v>1079</v>
      </c>
      <c r="AN1093" s="40" t="s">
        <v>2223</v>
      </c>
      <c r="AO1093" s="41" t="s">
        <v>1688</v>
      </c>
      <c r="AP1093" s="42">
        <v>4.2200000000000001E-4</v>
      </c>
      <c r="AQ1093" s="1" t="s">
        <v>1793</v>
      </c>
    </row>
    <row r="1094" spans="39:43">
      <c r="AM1094" s="40">
        <v>1080</v>
      </c>
      <c r="AN1094" s="40" t="s">
        <v>2223</v>
      </c>
      <c r="AO1094" s="41" t="s">
        <v>1689</v>
      </c>
      <c r="AP1094" s="42">
        <v>1.0000000000000001E-5</v>
      </c>
    </row>
    <row r="1095" spans="39:43">
      <c r="AM1095" s="40">
        <v>1081</v>
      </c>
      <c r="AN1095" s="40" t="s">
        <v>2224</v>
      </c>
      <c r="AO1095" s="41" t="s">
        <v>1690</v>
      </c>
      <c r="AP1095" s="42">
        <v>0</v>
      </c>
    </row>
    <row r="1096" spans="39:43">
      <c r="AM1096" s="40">
        <v>1082</v>
      </c>
      <c r="AN1096" s="40" t="s">
        <v>2224</v>
      </c>
      <c r="AO1096" s="41" t="s">
        <v>1691</v>
      </c>
      <c r="AP1096" s="42">
        <v>5.5599999999999996E-4</v>
      </c>
    </row>
    <row r="1097" spans="39:43">
      <c r="AM1097" s="40">
        <v>1083</v>
      </c>
      <c r="AN1097" s="40" t="s">
        <v>2224</v>
      </c>
      <c r="AO1097" s="41" t="s">
        <v>1692</v>
      </c>
      <c r="AP1097" s="42">
        <v>5.5000000000000003E-4</v>
      </c>
    </row>
    <row r="1098" spans="39:43">
      <c r="AM1098" s="40">
        <v>1084</v>
      </c>
      <c r="AN1098" s="40" t="s">
        <v>2225</v>
      </c>
      <c r="AO1098" s="41" t="s">
        <v>709</v>
      </c>
      <c r="AP1098" s="42">
        <v>4.9600000000000002E-4</v>
      </c>
    </row>
    <row r="1099" spans="39:43">
      <c r="AM1099" s="40">
        <v>1085</v>
      </c>
      <c r="AN1099" s="40" t="s">
        <v>2226</v>
      </c>
      <c r="AO1099" s="41" t="s">
        <v>710</v>
      </c>
      <c r="AP1099" s="42">
        <v>5.44E-4</v>
      </c>
    </row>
    <row r="1100" spans="39:43">
      <c r="AM1100" s="40">
        <v>1086</v>
      </c>
      <c r="AN1100" s="40" t="s">
        <v>2227</v>
      </c>
      <c r="AO1100" s="41" t="s">
        <v>711</v>
      </c>
      <c r="AP1100" s="42">
        <v>5.5400000000000002E-4</v>
      </c>
    </row>
    <row r="1101" spans="39:43">
      <c r="AM1101" s="40">
        <v>1087</v>
      </c>
      <c r="AN1101" s="40" t="s">
        <v>2228</v>
      </c>
      <c r="AO1101" s="41" t="s">
        <v>1693</v>
      </c>
      <c r="AP1101" s="42">
        <v>2.3E-5</v>
      </c>
    </row>
    <row r="1102" spans="39:43">
      <c r="AM1102" s="40">
        <v>1088</v>
      </c>
      <c r="AN1102" s="40" t="s">
        <v>2228</v>
      </c>
      <c r="AO1102" s="41" t="s">
        <v>1694</v>
      </c>
      <c r="AP1102" s="42">
        <v>6.6100000000000002E-4</v>
      </c>
    </row>
    <row r="1103" spans="39:43">
      <c r="AM1103" s="40">
        <v>1089</v>
      </c>
      <c r="AN1103" s="40" t="s">
        <v>2228</v>
      </c>
      <c r="AO1103" s="41" t="s">
        <v>1695</v>
      </c>
      <c r="AP1103" s="42">
        <v>6.6E-4</v>
      </c>
    </row>
    <row r="1104" spans="39:43">
      <c r="AM1104" s="40">
        <v>1090</v>
      </c>
      <c r="AN1104" s="40" t="s">
        <v>2229</v>
      </c>
      <c r="AO1104" s="41" t="s">
        <v>712</v>
      </c>
      <c r="AP1104" s="42">
        <v>3.68E-4</v>
      </c>
    </row>
    <row r="1105" spans="39:42">
      <c r="AM1105" s="40">
        <v>1091</v>
      </c>
      <c r="AN1105" s="40" t="s">
        <v>2230</v>
      </c>
      <c r="AO1105" s="41" t="s">
        <v>1696</v>
      </c>
      <c r="AP1105" s="42">
        <v>3.5199999999999999E-4</v>
      </c>
    </row>
    <row r="1106" spans="39:42">
      <c r="AM1106" s="40">
        <v>1092</v>
      </c>
      <c r="AN1106" s="40" t="s">
        <v>2230</v>
      </c>
      <c r="AO1106" s="41" t="s">
        <v>1697</v>
      </c>
      <c r="AP1106" s="42">
        <v>5.9900000000000003E-4</v>
      </c>
    </row>
    <row r="1107" spans="39:42">
      <c r="AM1107" s="40">
        <v>1093</v>
      </c>
      <c r="AN1107" s="40" t="s">
        <v>2230</v>
      </c>
      <c r="AO1107" s="41" t="s">
        <v>1698</v>
      </c>
      <c r="AP1107" s="42">
        <v>3.77E-4</v>
      </c>
    </row>
    <row r="1108" spans="39:42">
      <c r="AM1108" s="40">
        <v>1094</v>
      </c>
      <c r="AN1108" s="40" t="s">
        <v>2230</v>
      </c>
      <c r="AO1108" s="41" t="s">
        <v>1699</v>
      </c>
      <c r="AP1108" s="42">
        <v>3.5399999999999999E-4</v>
      </c>
    </row>
    <row r="1109" spans="39:42">
      <c r="AM1109" s="40">
        <v>1095</v>
      </c>
      <c r="AN1109" s="40" t="s">
        <v>2230</v>
      </c>
      <c r="AO1109" s="41" t="s">
        <v>1700</v>
      </c>
      <c r="AP1109" s="42">
        <v>3.6000000000000002E-4</v>
      </c>
    </row>
    <row r="1110" spans="39:42">
      <c r="AM1110" s="40">
        <v>1096</v>
      </c>
      <c r="AN1110" s="40" t="s">
        <v>2230</v>
      </c>
      <c r="AO1110" s="41" t="s">
        <v>1701</v>
      </c>
      <c r="AP1110" s="42">
        <v>0</v>
      </c>
    </row>
    <row r="1111" spans="39:42">
      <c r="AM1111" s="40">
        <v>1097</v>
      </c>
      <c r="AN1111" s="40" t="s">
        <v>2230</v>
      </c>
      <c r="AO1111" s="41" t="s">
        <v>1702</v>
      </c>
      <c r="AP1111" s="42">
        <v>0</v>
      </c>
    </row>
    <row r="1112" spans="39:42">
      <c r="AM1112" s="40">
        <v>1098</v>
      </c>
      <c r="AN1112" s="40" t="s">
        <v>2230</v>
      </c>
      <c r="AO1112" s="41" t="s">
        <v>1703</v>
      </c>
      <c r="AP1112" s="42">
        <v>4.3199999999999998E-4</v>
      </c>
    </row>
    <row r="1113" spans="39:42">
      <c r="AM1113" s="40">
        <v>1099</v>
      </c>
      <c r="AN1113" s="40" t="s">
        <v>2231</v>
      </c>
      <c r="AO1113" s="41" t="s">
        <v>713</v>
      </c>
      <c r="AP1113" s="42">
        <v>4.2900000000000002E-4</v>
      </c>
    </row>
    <row r="1114" spans="39:42">
      <c r="AM1114" s="40">
        <v>1100</v>
      </c>
      <c r="AN1114" s="40" t="s">
        <v>2232</v>
      </c>
      <c r="AO1114" s="41" t="s">
        <v>714</v>
      </c>
      <c r="AP1114" s="42">
        <v>4.57E-4</v>
      </c>
    </row>
    <row r="1115" spans="39:42">
      <c r="AM1115" s="40">
        <v>1101</v>
      </c>
      <c r="AN1115" s="40" t="s">
        <v>2233</v>
      </c>
      <c r="AO1115" s="41" t="s">
        <v>715</v>
      </c>
      <c r="AP1115" s="42">
        <v>6.2699999999999995E-4</v>
      </c>
    </row>
    <row r="1116" spans="39:42">
      <c r="AM1116" s="40">
        <v>1102</v>
      </c>
      <c r="AN1116" s="40" t="s">
        <v>2234</v>
      </c>
      <c r="AO1116" s="41" t="s">
        <v>1704</v>
      </c>
      <c r="AP1116" s="42">
        <v>0</v>
      </c>
    </row>
    <row r="1117" spans="39:42">
      <c r="AM1117" s="40">
        <v>1103</v>
      </c>
      <c r="AN1117" s="40" t="s">
        <v>2234</v>
      </c>
      <c r="AO1117" s="41" t="s">
        <v>1705</v>
      </c>
      <c r="AP1117" s="42">
        <v>1.74E-4</v>
      </c>
    </row>
    <row r="1118" spans="39:42">
      <c r="AM1118" s="40">
        <v>1104</v>
      </c>
      <c r="AN1118" s="40" t="s">
        <v>2234</v>
      </c>
      <c r="AO1118" s="41" t="s">
        <v>1706</v>
      </c>
      <c r="AP1118" s="42">
        <v>2.6200000000000003E-4</v>
      </c>
    </row>
    <row r="1119" spans="39:42">
      <c r="AM1119" s="40">
        <v>1105</v>
      </c>
      <c r="AN1119" s="40" t="s">
        <v>2234</v>
      </c>
      <c r="AO1119" s="41" t="s">
        <v>1707</v>
      </c>
      <c r="AP1119" s="42">
        <v>3.48E-4</v>
      </c>
    </row>
    <row r="1120" spans="39:42">
      <c r="AM1120" s="40">
        <v>1106</v>
      </c>
      <c r="AN1120" s="40" t="s">
        <v>2234</v>
      </c>
      <c r="AO1120" s="41" t="s">
        <v>1708</v>
      </c>
      <c r="AP1120" s="42">
        <v>1.01E-4</v>
      </c>
    </row>
    <row r="1121" spans="39:43">
      <c r="AM1121" s="40">
        <v>1107</v>
      </c>
      <c r="AN1121" s="40" t="s">
        <v>2235</v>
      </c>
      <c r="AO1121" s="41" t="s">
        <v>716</v>
      </c>
      <c r="AP1121" s="42">
        <v>3.2000000000000003E-4</v>
      </c>
    </row>
    <row r="1122" spans="39:43">
      <c r="AM1122" s="40">
        <v>1108</v>
      </c>
      <c r="AN1122" s="40" t="s">
        <v>2236</v>
      </c>
      <c r="AO1122" s="41" t="s">
        <v>1709</v>
      </c>
      <c r="AP1122" s="42">
        <v>4.2499999999999998E-4</v>
      </c>
    </row>
    <row r="1123" spans="39:43">
      <c r="AM1123" s="40">
        <v>1109</v>
      </c>
      <c r="AN1123" s="40" t="s">
        <v>2237</v>
      </c>
      <c r="AO1123" s="41" t="s">
        <v>1710</v>
      </c>
      <c r="AP1123" s="42">
        <v>0</v>
      </c>
    </row>
    <row r="1124" spans="39:43">
      <c r="AM1124" s="40">
        <v>1110</v>
      </c>
      <c r="AN1124" s="40" t="s">
        <v>2238</v>
      </c>
      <c r="AO1124" s="41" t="s">
        <v>717</v>
      </c>
      <c r="AP1124" s="42">
        <v>3.86E-4</v>
      </c>
    </row>
    <row r="1125" spans="39:43">
      <c r="AM1125" s="40">
        <v>1111</v>
      </c>
      <c r="AN1125" s="40" t="s">
        <v>2239</v>
      </c>
      <c r="AO1125" s="41" t="s">
        <v>718</v>
      </c>
      <c r="AP1125" s="42">
        <v>2.04E-4</v>
      </c>
    </row>
    <row r="1126" spans="39:43">
      <c r="AM1126" s="40">
        <v>1112</v>
      </c>
      <c r="AN1126" s="40" t="s">
        <v>2240</v>
      </c>
      <c r="AO1126" s="41" t="s">
        <v>1711</v>
      </c>
      <c r="AP1126" s="42">
        <v>4.2200000000000001E-4</v>
      </c>
      <c r="AQ1126" s="1" t="s">
        <v>1793</v>
      </c>
    </row>
    <row r="1127" spans="39:43">
      <c r="AM1127" s="40">
        <v>1113</v>
      </c>
      <c r="AN1127" s="40" t="s">
        <v>2241</v>
      </c>
      <c r="AO1127" s="41" t="s">
        <v>719</v>
      </c>
      <c r="AP1127" s="42">
        <v>5.6099999999999998E-4</v>
      </c>
    </row>
    <row r="1128" spans="39:43">
      <c r="AM1128" s="40">
        <v>1114</v>
      </c>
      <c r="AN1128" s="40" t="s">
        <v>2242</v>
      </c>
      <c r="AO1128" s="41" t="s">
        <v>1712</v>
      </c>
      <c r="AP1128" s="42">
        <v>3.4499999999999998E-4</v>
      </c>
    </row>
    <row r="1129" spans="39:43">
      <c r="AM1129" s="40">
        <v>1115</v>
      </c>
      <c r="AN1129" s="40" t="s">
        <v>2242</v>
      </c>
      <c r="AO1129" s="41" t="s">
        <v>1713</v>
      </c>
      <c r="AP1129" s="42">
        <v>2.7099999999999997E-4</v>
      </c>
    </row>
    <row r="1130" spans="39:43">
      <c r="AM1130" s="40">
        <v>1116</v>
      </c>
      <c r="AN1130" s="40" t="s">
        <v>2242</v>
      </c>
      <c r="AO1130" s="41" t="s">
        <v>1714</v>
      </c>
      <c r="AP1130" s="42">
        <v>2.72E-4</v>
      </c>
    </row>
    <row r="1131" spans="39:43">
      <c r="AM1131" s="40">
        <v>1117</v>
      </c>
      <c r="AN1131" s="40" t="s">
        <v>2243</v>
      </c>
      <c r="AO1131" s="41" t="s">
        <v>1715</v>
      </c>
      <c r="AP1131" s="42">
        <v>6.3299999999999999E-4</v>
      </c>
    </row>
    <row r="1132" spans="39:43">
      <c r="AM1132" s="40">
        <v>1118</v>
      </c>
      <c r="AN1132" s="40" t="s">
        <v>2244</v>
      </c>
      <c r="AO1132" s="41" t="s">
        <v>720</v>
      </c>
      <c r="AP1132" s="42">
        <v>1.07E-4</v>
      </c>
    </row>
    <row r="1133" spans="39:43">
      <c r="AM1133" s="40">
        <v>1119</v>
      </c>
      <c r="AN1133" s="40" t="s">
        <v>2245</v>
      </c>
      <c r="AO1133" s="41" t="s">
        <v>721</v>
      </c>
      <c r="AP1133" s="42">
        <v>6.0400000000000004E-4</v>
      </c>
    </row>
    <row r="1134" spans="39:43">
      <c r="AM1134" s="40">
        <v>1120</v>
      </c>
      <c r="AN1134" s="40" t="s">
        <v>2246</v>
      </c>
      <c r="AO1134" s="41" t="s">
        <v>722</v>
      </c>
      <c r="AP1134" s="42">
        <v>4.4099999999999999E-4</v>
      </c>
    </row>
    <row r="1135" spans="39:43">
      <c r="AM1135" s="40">
        <v>1121</v>
      </c>
      <c r="AN1135" s="40" t="s">
        <v>2247</v>
      </c>
      <c r="AO1135" s="41" t="s">
        <v>723</v>
      </c>
      <c r="AP1135" s="42">
        <v>4.2700000000000002E-4</v>
      </c>
    </row>
    <row r="1136" spans="39:43">
      <c r="AM1136" s="40">
        <v>1122</v>
      </c>
      <c r="AN1136" s="40" t="s">
        <v>2248</v>
      </c>
      <c r="AO1136" s="41" t="s">
        <v>724</v>
      </c>
      <c r="AP1136" s="42">
        <v>3.0600000000000001E-4</v>
      </c>
    </row>
    <row r="1137" spans="39:42">
      <c r="AM1137" s="40">
        <v>1123</v>
      </c>
      <c r="AN1137" s="40" t="s">
        <v>2249</v>
      </c>
      <c r="AO1137" s="41" t="s">
        <v>1716</v>
      </c>
      <c r="AP1137" s="42">
        <v>0</v>
      </c>
    </row>
    <row r="1138" spans="39:42">
      <c r="AM1138" s="40">
        <v>1124</v>
      </c>
      <c r="AN1138" s="40" t="s">
        <v>2249</v>
      </c>
      <c r="AO1138" s="41" t="s">
        <v>1717</v>
      </c>
      <c r="AP1138" s="42">
        <v>3.9899999999999999E-4</v>
      </c>
    </row>
    <row r="1139" spans="39:42">
      <c r="AM1139" s="40">
        <v>1125</v>
      </c>
      <c r="AN1139" s="40" t="s">
        <v>2249</v>
      </c>
      <c r="AO1139" s="41" t="s">
        <v>1718</v>
      </c>
      <c r="AP1139" s="42">
        <v>5.3200000000000003E-4</v>
      </c>
    </row>
    <row r="1140" spans="39:42">
      <c r="AM1140" s="40">
        <v>1126</v>
      </c>
      <c r="AN1140" s="40" t="s">
        <v>2249</v>
      </c>
      <c r="AO1140" s="41" t="s">
        <v>1719</v>
      </c>
      <c r="AP1140" s="42">
        <v>1.5699999999999999E-4</v>
      </c>
    </row>
    <row r="1141" spans="39:42">
      <c r="AM1141" s="40">
        <v>1127</v>
      </c>
      <c r="AN1141" s="40" t="s">
        <v>2250</v>
      </c>
      <c r="AO1141" s="41" t="s">
        <v>725</v>
      </c>
      <c r="AP1141" s="42">
        <v>4.8899999999999996E-4</v>
      </c>
    </row>
    <row r="1142" spans="39:42">
      <c r="AM1142" s="40">
        <v>1128</v>
      </c>
      <c r="AN1142" s="40" t="s">
        <v>2251</v>
      </c>
      <c r="AO1142" s="41" t="s">
        <v>726</v>
      </c>
      <c r="AP1142" s="42">
        <v>6.1799999999999995E-4</v>
      </c>
    </row>
    <row r="1143" spans="39:42">
      <c r="AM1143" s="40">
        <v>1129</v>
      </c>
      <c r="AN1143" s="40" t="s">
        <v>2252</v>
      </c>
      <c r="AO1143" s="41" t="s">
        <v>727</v>
      </c>
      <c r="AP1143" s="42">
        <v>3.8299999999999999E-4</v>
      </c>
    </row>
    <row r="1144" spans="39:42">
      <c r="AM1144" s="40">
        <v>1130</v>
      </c>
      <c r="AN1144" s="40" t="s">
        <v>2253</v>
      </c>
      <c r="AO1144" s="41" t="s">
        <v>1720</v>
      </c>
      <c r="AP1144" s="42">
        <v>0</v>
      </c>
    </row>
    <row r="1145" spans="39:42">
      <c r="AM1145" s="40">
        <v>1131</v>
      </c>
      <c r="AN1145" s="40" t="s">
        <v>2253</v>
      </c>
      <c r="AO1145" s="41" t="s">
        <v>1721</v>
      </c>
      <c r="AP1145" s="42">
        <v>0</v>
      </c>
    </row>
    <row r="1146" spans="39:42">
      <c r="AM1146" s="40">
        <v>1132</v>
      </c>
      <c r="AN1146" s="40" t="s">
        <v>2253</v>
      </c>
      <c r="AO1146" s="41" t="s">
        <v>1722</v>
      </c>
      <c r="AP1146" s="42">
        <v>5.9400000000000002E-4</v>
      </c>
    </row>
    <row r="1147" spans="39:42">
      <c r="AM1147" s="40">
        <v>1133</v>
      </c>
      <c r="AN1147" s="40" t="s">
        <v>2253</v>
      </c>
      <c r="AO1147" s="41" t="s">
        <v>1723</v>
      </c>
      <c r="AP1147" s="42">
        <v>2.0799999999999999E-4</v>
      </c>
    </row>
    <row r="1148" spans="39:42">
      <c r="AM1148" s="40">
        <v>1134</v>
      </c>
      <c r="AN1148" s="40" t="s">
        <v>2254</v>
      </c>
      <c r="AO1148" s="41" t="s">
        <v>728</v>
      </c>
      <c r="AP1148" s="42">
        <v>4.3300000000000001E-4</v>
      </c>
    </row>
    <row r="1149" spans="39:42">
      <c r="AM1149" s="40">
        <v>1135</v>
      </c>
      <c r="AN1149" s="40" t="s">
        <v>2255</v>
      </c>
      <c r="AO1149" s="41" t="s">
        <v>729</v>
      </c>
      <c r="AP1149" s="42">
        <v>3.0000000000000001E-6</v>
      </c>
    </row>
    <row r="1150" spans="39:42">
      <c r="AM1150" s="40">
        <v>1136</v>
      </c>
      <c r="AN1150" s="40" t="s">
        <v>2256</v>
      </c>
      <c r="AO1150" s="41" t="s">
        <v>730</v>
      </c>
      <c r="AP1150" s="42">
        <v>3.6299999999999999E-4</v>
      </c>
    </row>
    <row r="1151" spans="39:42">
      <c r="AM1151" s="40">
        <v>1137</v>
      </c>
      <c r="AN1151" s="40" t="s">
        <v>2257</v>
      </c>
      <c r="AO1151" s="41" t="s">
        <v>1724</v>
      </c>
      <c r="AP1151" s="42">
        <v>0</v>
      </c>
    </row>
    <row r="1152" spans="39:42">
      <c r="AM1152" s="40">
        <v>1138</v>
      </c>
      <c r="AN1152" s="40" t="s">
        <v>2257</v>
      </c>
      <c r="AO1152" s="41" t="s">
        <v>1725</v>
      </c>
      <c r="AP1152" s="42">
        <v>1.2400000000000001E-4</v>
      </c>
    </row>
    <row r="1153" spans="39:42">
      <c r="AM1153" s="40">
        <v>1139</v>
      </c>
      <c r="AN1153" s="40" t="s">
        <v>2257</v>
      </c>
      <c r="AO1153" s="41" t="s">
        <v>1726</v>
      </c>
      <c r="AP1153" s="42">
        <v>0</v>
      </c>
    </row>
    <row r="1154" spans="39:42">
      <c r="AM1154" s="40">
        <v>1140</v>
      </c>
      <c r="AN1154" s="40" t="s">
        <v>2257</v>
      </c>
      <c r="AO1154" s="41" t="s">
        <v>1727</v>
      </c>
      <c r="AP1154" s="42">
        <v>0</v>
      </c>
    </row>
    <row r="1155" spans="39:42">
      <c r="AM1155" s="40">
        <v>1141</v>
      </c>
      <c r="AN1155" s="40" t="s">
        <v>2258</v>
      </c>
      <c r="AO1155" s="41" t="s">
        <v>731</v>
      </c>
      <c r="AP1155" s="42">
        <v>4.2999999999999999E-4</v>
      </c>
    </row>
    <row r="1156" spans="39:42">
      <c r="AM1156" s="40">
        <v>1142</v>
      </c>
      <c r="AN1156" s="40" t="s">
        <v>2259</v>
      </c>
      <c r="AO1156" s="41" t="s">
        <v>732</v>
      </c>
      <c r="AP1156" s="42">
        <v>5.1199999999999998E-4</v>
      </c>
    </row>
    <row r="1157" spans="39:42">
      <c r="AM1157" s="40">
        <v>1143</v>
      </c>
      <c r="AN1157" s="40" t="s">
        <v>2260</v>
      </c>
      <c r="AO1157" s="41" t="s">
        <v>733</v>
      </c>
      <c r="AP1157" s="42">
        <v>4.64E-4</v>
      </c>
    </row>
    <row r="1158" spans="39:42">
      <c r="AM1158" s="40">
        <v>1144</v>
      </c>
      <c r="AN1158" s="40" t="s">
        <v>2261</v>
      </c>
      <c r="AO1158" s="41" t="s">
        <v>734</v>
      </c>
      <c r="AP1158" s="42">
        <v>5.1199999999999998E-4</v>
      </c>
    </row>
    <row r="1159" spans="39:42">
      <c r="AM1159" s="40">
        <v>1145</v>
      </c>
      <c r="AN1159" s="40" t="s">
        <v>2262</v>
      </c>
      <c r="AO1159" s="41" t="s">
        <v>735</v>
      </c>
      <c r="AP1159" s="42">
        <v>4.55E-4</v>
      </c>
    </row>
    <row r="1160" spans="39:42">
      <c r="AM1160" s="40">
        <v>1146</v>
      </c>
      <c r="AN1160" s="40" t="s">
        <v>2263</v>
      </c>
      <c r="AO1160" s="41" t="s">
        <v>1728</v>
      </c>
      <c r="AP1160" s="42">
        <v>0</v>
      </c>
    </row>
    <row r="1161" spans="39:42">
      <c r="AM1161" s="40">
        <v>1147</v>
      </c>
      <c r="AN1161" s="40" t="s">
        <v>2263</v>
      </c>
      <c r="AO1161" s="41" t="s">
        <v>1729</v>
      </c>
      <c r="AP1161" s="42">
        <v>4.2999999999999999E-4</v>
      </c>
    </row>
    <row r="1162" spans="39:42">
      <c r="AM1162" s="40">
        <v>1148</v>
      </c>
      <c r="AN1162" s="40" t="s">
        <v>2263</v>
      </c>
      <c r="AO1162" s="41" t="s">
        <v>1730</v>
      </c>
      <c r="AP1162" s="42">
        <v>4.0900000000000002E-4</v>
      </c>
    </row>
    <row r="1163" spans="39:42">
      <c r="AM1163" s="40">
        <v>1149</v>
      </c>
      <c r="AN1163" s="40" t="s">
        <v>2264</v>
      </c>
      <c r="AO1163" s="41" t="s">
        <v>736</v>
      </c>
      <c r="AP1163" s="42">
        <v>0</v>
      </c>
    </row>
    <row r="1164" spans="39:42">
      <c r="AM1164" s="40">
        <v>1150</v>
      </c>
      <c r="AN1164" s="40" t="s">
        <v>2265</v>
      </c>
      <c r="AO1164" s="41" t="s">
        <v>737</v>
      </c>
      <c r="AP1164" s="42">
        <v>6.2100000000000002E-4</v>
      </c>
    </row>
    <row r="1165" spans="39:42">
      <c r="AM1165" s="40">
        <v>1151</v>
      </c>
      <c r="AN1165" s="40" t="s">
        <v>2266</v>
      </c>
      <c r="AO1165" s="41" t="s">
        <v>738</v>
      </c>
      <c r="AP1165" s="42">
        <v>2.4600000000000002E-4</v>
      </c>
    </row>
    <row r="1166" spans="39:42">
      <c r="AM1166" s="40">
        <v>1152</v>
      </c>
      <c r="AN1166" s="40" t="s">
        <v>2267</v>
      </c>
      <c r="AO1166" s="41" t="s">
        <v>739</v>
      </c>
      <c r="AP1166" s="42">
        <v>5.6499999999999996E-4</v>
      </c>
    </row>
    <row r="1167" spans="39:42">
      <c r="AM1167" s="40">
        <v>1153</v>
      </c>
      <c r="AN1167" s="40" t="s">
        <v>2268</v>
      </c>
      <c r="AO1167" s="41" t="s">
        <v>1731</v>
      </c>
      <c r="AP1167" s="42">
        <v>2.63E-4</v>
      </c>
    </row>
    <row r="1168" spans="39:42">
      <c r="AM1168" s="40">
        <v>1154</v>
      </c>
      <c r="AN1168" s="40" t="s">
        <v>2268</v>
      </c>
      <c r="AO1168" s="41" t="s">
        <v>1732</v>
      </c>
      <c r="AP1168" s="42">
        <v>5.7899999999999998E-4</v>
      </c>
    </row>
    <row r="1169" spans="39:42">
      <c r="AM1169" s="40">
        <v>1155</v>
      </c>
      <c r="AN1169" s="40" t="s">
        <v>2268</v>
      </c>
      <c r="AO1169" s="41" t="s">
        <v>1733</v>
      </c>
      <c r="AP1169" s="42">
        <v>5.4600000000000004E-4</v>
      </c>
    </row>
    <row r="1170" spans="39:42">
      <c r="AM1170" s="40">
        <v>1156</v>
      </c>
      <c r="AN1170" s="40" t="s">
        <v>2269</v>
      </c>
      <c r="AO1170" s="41" t="s">
        <v>740</v>
      </c>
      <c r="AP1170" s="42">
        <v>6.6200000000000005E-4</v>
      </c>
    </row>
    <row r="1171" spans="39:42">
      <c r="AM1171" s="40">
        <v>1157</v>
      </c>
      <c r="AN1171" s="40" t="s">
        <v>2270</v>
      </c>
      <c r="AO1171" s="41" t="s">
        <v>741</v>
      </c>
      <c r="AP1171" s="42">
        <v>5.8299999999999997E-4</v>
      </c>
    </row>
    <row r="1172" spans="39:42">
      <c r="AM1172" s="40">
        <v>1158</v>
      </c>
      <c r="AN1172" s="40" t="s">
        <v>2271</v>
      </c>
      <c r="AO1172" s="41" t="s">
        <v>742</v>
      </c>
      <c r="AP1172" s="42">
        <v>5.5400000000000002E-4</v>
      </c>
    </row>
    <row r="1173" spans="39:42">
      <c r="AM1173" s="40">
        <v>1159</v>
      </c>
      <c r="AN1173" s="40" t="s">
        <v>2272</v>
      </c>
      <c r="AO1173" s="41" t="s">
        <v>743</v>
      </c>
      <c r="AP1173" s="42">
        <v>6.0300000000000002E-4</v>
      </c>
    </row>
    <row r="1174" spans="39:42">
      <c r="AM1174" s="40">
        <v>1160</v>
      </c>
      <c r="AN1174" s="40" t="s">
        <v>2273</v>
      </c>
      <c r="AO1174" s="41" t="s">
        <v>744</v>
      </c>
      <c r="AP1174" s="42">
        <v>5.8100000000000003E-4</v>
      </c>
    </row>
    <row r="1175" spans="39:42">
      <c r="AM1175" s="40">
        <v>1161</v>
      </c>
      <c r="AN1175" s="40" t="s">
        <v>2274</v>
      </c>
      <c r="AO1175" s="41" t="s">
        <v>745</v>
      </c>
      <c r="AP1175" s="42">
        <v>4.0099999999999999E-4</v>
      </c>
    </row>
    <row r="1176" spans="39:42">
      <c r="AM1176" s="40">
        <v>1162</v>
      </c>
      <c r="AN1176" s="40" t="s">
        <v>2275</v>
      </c>
      <c r="AO1176" s="41" t="s">
        <v>746</v>
      </c>
      <c r="AP1176" s="42">
        <v>4.06E-4</v>
      </c>
    </row>
    <row r="1177" spans="39:42">
      <c r="AM1177" s="40">
        <v>1163</v>
      </c>
      <c r="AN1177" s="40" t="s">
        <v>2276</v>
      </c>
      <c r="AO1177" s="41" t="s">
        <v>1734</v>
      </c>
      <c r="AP1177" s="42">
        <v>3.88E-4</v>
      </c>
    </row>
    <row r="1178" spans="39:42">
      <c r="AM1178" s="40">
        <v>1164</v>
      </c>
      <c r="AN1178" s="40" t="s">
        <v>2277</v>
      </c>
      <c r="AO1178" s="41" t="s">
        <v>1735</v>
      </c>
      <c r="AP1178" s="42">
        <v>0</v>
      </c>
    </row>
    <row r="1179" spans="39:42">
      <c r="AM1179" s="40">
        <v>1165</v>
      </c>
      <c r="AN1179" s="40" t="s">
        <v>2277</v>
      </c>
      <c r="AO1179" s="41" t="s">
        <v>1736</v>
      </c>
      <c r="AP1179" s="42">
        <v>3.77E-4</v>
      </c>
    </row>
    <row r="1180" spans="39:42">
      <c r="AM1180" s="40">
        <v>1166</v>
      </c>
      <c r="AN1180" s="40" t="s">
        <v>2277</v>
      </c>
      <c r="AO1180" s="41" t="s">
        <v>1737</v>
      </c>
      <c r="AP1180" s="42">
        <v>3.6999999999999999E-4</v>
      </c>
    </row>
    <row r="1181" spans="39:42">
      <c r="AM1181" s="40">
        <v>1167</v>
      </c>
      <c r="AN1181" s="40" t="s">
        <v>2278</v>
      </c>
      <c r="AO1181" s="41" t="s">
        <v>747</v>
      </c>
      <c r="AP1181" s="42">
        <v>6.2699999999999995E-4</v>
      </c>
    </row>
    <row r="1182" spans="39:42">
      <c r="AM1182" s="40">
        <v>1168</v>
      </c>
      <c r="AN1182" s="40" t="s">
        <v>2279</v>
      </c>
      <c r="AO1182" s="41" t="s">
        <v>748</v>
      </c>
      <c r="AP1182" s="42">
        <v>4.6799999999999999E-4</v>
      </c>
    </row>
    <row r="1183" spans="39:42">
      <c r="AM1183" s="40">
        <v>1169</v>
      </c>
      <c r="AN1183" s="40" t="s">
        <v>2280</v>
      </c>
      <c r="AO1183" s="41" t="s">
        <v>749</v>
      </c>
      <c r="AP1183" s="42">
        <v>4.7600000000000002E-4</v>
      </c>
    </row>
    <row r="1184" spans="39:42">
      <c r="AM1184" s="40">
        <v>1170</v>
      </c>
      <c r="AN1184" s="40" t="s">
        <v>2281</v>
      </c>
      <c r="AO1184" s="41" t="s">
        <v>1738</v>
      </c>
      <c r="AP1184" s="42">
        <v>4.0999999999999999E-4</v>
      </c>
    </row>
    <row r="1185" spans="39:42">
      <c r="AM1185" s="40">
        <v>1171</v>
      </c>
      <c r="AN1185" s="40" t="s">
        <v>2281</v>
      </c>
      <c r="AO1185" s="41" t="s">
        <v>1739</v>
      </c>
      <c r="AP1185" s="42">
        <v>4.2499999999999998E-4</v>
      </c>
    </row>
    <row r="1186" spans="39:42">
      <c r="AM1186" s="40">
        <v>1172</v>
      </c>
      <c r="AN1186" s="40" t="s">
        <v>2281</v>
      </c>
      <c r="AO1186" s="41" t="s">
        <v>1740</v>
      </c>
      <c r="AP1186" s="42">
        <v>4.2099999999999999E-4</v>
      </c>
    </row>
    <row r="1187" spans="39:42">
      <c r="AM1187" s="40">
        <v>1173</v>
      </c>
      <c r="AN1187" s="40" t="s">
        <v>2282</v>
      </c>
      <c r="AO1187" s="41" t="s">
        <v>750</v>
      </c>
      <c r="AP1187" s="42">
        <v>6.2299999999999996E-4</v>
      </c>
    </row>
    <row r="1188" spans="39:42">
      <c r="AM1188" s="40">
        <v>1174</v>
      </c>
      <c r="AN1188" s="40" t="s">
        <v>2283</v>
      </c>
      <c r="AO1188" s="41" t="s">
        <v>1741</v>
      </c>
      <c r="AP1188" s="42">
        <v>0</v>
      </c>
    </row>
    <row r="1189" spans="39:42">
      <c r="AM1189" s="40">
        <v>1175</v>
      </c>
      <c r="AN1189" s="40" t="s">
        <v>2283</v>
      </c>
      <c r="AO1189" s="41" t="s">
        <v>1742</v>
      </c>
      <c r="AP1189" s="42">
        <v>2.9999999999999997E-4</v>
      </c>
    </row>
    <row r="1190" spans="39:42">
      <c r="AM1190" s="40">
        <v>1176</v>
      </c>
      <c r="AN1190" s="40" t="s">
        <v>2283</v>
      </c>
      <c r="AO1190" s="41" t="s">
        <v>1743</v>
      </c>
      <c r="AP1190" s="42">
        <v>4.6E-5</v>
      </c>
    </row>
    <row r="1191" spans="39:42">
      <c r="AM1191" s="40">
        <v>1177</v>
      </c>
      <c r="AN1191" s="40" t="s">
        <v>2284</v>
      </c>
      <c r="AO1191" s="41" t="s">
        <v>1744</v>
      </c>
      <c r="AP1191" s="42">
        <v>0</v>
      </c>
    </row>
    <row r="1192" spans="39:42">
      <c r="AM1192" s="40">
        <v>1178</v>
      </c>
      <c r="AN1192" s="40" t="s">
        <v>2284</v>
      </c>
      <c r="AO1192" s="41" t="s">
        <v>1745</v>
      </c>
      <c r="AP1192" s="42">
        <v>5.2899999999999996E-4</v>
      </c>
    </row>
    <row r="1193" spans="39:42">
      <c r="AM1193" s="40">
        <v>1179</v>
      </c>
      <c r="AN1193" s="40" t="s">
        <v>2284</v>
      </c>
      <c r="AO1193" s="41" t="s">
        <v>1746</v>
      </c>
      <c r="AP1193" s="42">
        <v>5.2700000000000002E-4</v>
      </c>
    </row>
    <row r="1194" spans="39:42">
      <c r="AM1194" s="40">
        <v>1180</v>
      </c>
      <c r="AN1194" s="40" t="s">
        <v>2285</v>
      </c>
      <c r="AO1194" s="41" t="s">
        <v>751</v>
      </c>
      <c r="AP1194" s="42">
        <v>4.3300000000000001E-4</v>
      </c>
    </row>
    <row r="1195" spans="39:42">
      <c r="AM1195" s="40">
        <v>1181</v>
      </c>
      <c r="AN1195" s="40" t="s">
        <v>2286</v>
      </c>
      <c r="AO1195" s="41" t="s">
        <v>752</v>
      </c>
      <c r="AP1195" s="42">
        <v>0</v>
      </c>
    </row>
    <row r="1196" spans="39:42">
      <c r="AM1196" s="40">
        <v>1182</v>
      </c>
      <c r="AN1196" s="40" t="s">
        <v>2287</v>
      </c>
      <c r="AO1196" s="41" t="s">
        <v>753</v>
      </c>
      <c r="AP1196" s="42">
        <v>6.3199999999999997E-4</v>
      </c>
    </row>
    <row r="1197" spans="39:42">
      <c r="AM1197" s="40">
        <v>1183</v>
      </c>
      <c r="AN1197" s="40" t="s">
        <v>2288</v>
      </c>
      <c r="AO1197" s="41" t="s">
        <v>754</v>
      </c>
      <c r="AP1197" s="42">
        <v>3.9999999999999998E-6</v>
      </c>
    </row>
    <row r="1198" spans="39:42">
      <c r="AM1198" s="40">
        <v>1184</v>
      </c>
      <c r="AN1198" s="40" t="s">
        <v>2289</v>
      </c>
      <c r="AO1198" s="41" t="s">
        <v>755</v>
      </c>
      <c r="AP1198" s="42">
        <v>7.1199999999999996E-4</v>
      </c>
    </row>
    <row r="1199" spans="39:42">
      <c r="AM1199" s="40">
        <v>1185</v>
      </c>
      <c r="AN1199" s="40" t="s">
        <v>2290</v>
      </c>
      <c r="AO1199" s="41" t="s">
        <v>756</v>
      </c>
      <c r="AP1199" s="42">
        <v>9.8999999999999994E-5</v>
      </c>
    </row>
    <row r="1200" spans="39:42">
      <c r="AM1200" s="40">
        <v>1186</v>
      </c>
      <c r="AN1200" s="40" t="s">
        <v>2291</v>
      </c>
      <c r="AO1200" s="41" t="s">
        <v>1747</v>
      </c>
      <c r="AP1200" s="42">
        <v>2.6600000000000001E-4</v>
      </c>
    </row>
    <row r="1201" spans="39:42">
      <c r="AM1201" s="40">
        <v>1187</v>
      </c>
      <c r="AN1201" s="40" t="s">
        <v>2291</v>
      </c>
      <c r="AO1201" s="41" t="s">
        <v>1748</v>
      </c>
      <c r="AP1201" s="42">
        <v>3.4499999999999998E-4</v>
      </c>
    </row>
    <row r="1202" spans="39:42">
      <c r="AM1202" s="40">
        <v>1188</v>
      </c>
      <c r="AN1202" s="40" t="s">
        <v>2291</v>
      </c>
      <c r="AO1202" s="41" t="s">
        <v>1749</v>
      </c>
      <c r="AP1202" s="42">
        <v>3.3599999999999998E-4</v>
      </c>
    </row>
    <row r="1203" spans="39:42">
      <c r="AM1203" s="40">
        <v>1189</v>
      </c>
      <c r="AN1203" s="40" t="s">
        <v>2292</v>
      </c>
      <c r="AO1203" s="41" t="s">
        <v>1750</v>
      </c>
      <c r="AP1203" s="42">
        <v>0</v>
      </c>
    </row>
    <row r="1204" spans="39:42">
      <c r="AM1204" s="40">
        <v>1190</v>
      </c>
      <c r="AN1204" s="40" t="s">
        <v>2292</v>
      </c>
      <c r="AO1204" s="41" t="s">
        <v>1751</v>
      </c>
      <c r="AP1204" s="42">
        <v>3.6099999999999999E-4</v>
      </c>
    </row>
    <row r="1205" spans="39:42">
      <c r="AM1205" s="40">
        <v>1191</v>
      </c>
      <c r="AN1205" s="40" t="s">
        <v>2292</v>
      </c>
      <c r="AO1205" s="41" t="s">
        <v>1752</v>
      </c>
      <c r="AP1205" s="42">
        <v>3.1100000000000002E-4</v>
      </c>
    </row>
    <row r="1206" spans="39:42">
      <c r="AM1206" s="40">
        <v>1192</v>
      </c>
      <c r="AN1206" s="40" t="s">
        <v>2293</v>
      </c>
      <c r="AO1206" s="41" t="s">
        <v>757</v>
      </c>
      <c r="AP1206" s="42">
        <v>4.75E-4</v>
      </c>
    </row>
    <row r="1207" spans="39:42">
      <c r="AM1207" s="40">
        <v>1193</v>
      </c>
      <c r="AN1207" s="40" t="s">
        <v>2294</v>
      </c>
      <c r="AO1207" s="41" t="s">
        <v>758</v>
      </c>
      <c r="AP1207" s="42">
        <v>4.73E-4</v>
      </c>
    </row>
    <row r="1208" spans="39:42">
      <c r="AM1208" s="40">
        <v>1194</v>
      </c>
      <c r="AN1208" s="40" t="s">
        <v>2295</v>
      </c>
      <c r="AO1208" s="41" t="s">
        <v>1753</v>
      </c>
      <c r="AP1208" s="42">
        <v>0</v>
      </c>
    </row>
    <row r="1209" spans="39:42">
      <c r="AM1209" s="40">
        <v>1195</v>
      </c>
      <c r="AN1209" s="40" t="s">
        <v>2295</v>
      </c>
      <c r="AO1209" s="41" t="s">
        <v>1754</v>
      </c>
      <c r="AP1209" s="42">
        <v>3.88E-4</v>
      </c>
    </row>
    <row r="1210" spans="39:42">
      <c r="AM1210" s="40">
        <v>1196</v>
      </c>
      <c r="AN1210" s="40" t="s">
        <v>2295</v>
      </c>
      <c r="AO1210" s="41" t="s">
        <v>1755</v>
      </c>
      <c r="AP1210" s="42">
        <v>3.3100000000000002E-4</v>
      </c>
    </row>
    <row r="1211" spans="39:42">
      <c r="AM1211" s="40">
        <v>1197</v>
      </c>
      <c r="AN1211" s="40" t="s">
        <v>2296</v>
      </c>
      <c r="AO1211" s="41" t="s">
        <v>759</v>
      </c>
      <c r="AP1211" s="42">
        <v>4.4299999999999998E-4</v>
      </c>
    </row>
    <row r="1212" spans="39:42">
      <c r="AM1212" s="40">
        <v>1198</v>
      </c>
      <c r="AN1212" s="40" t="s">
        <v>2297</v>
      </c>
      <c r="AO1212" s="41" t="s">
        <v>1756</v>
      </c>
      <c r="AP1212" s="42">
        <v>0</v>
      </c>
    </row>
    <row r="1213" spans="39:42">
      <c r="AM1213" s="40">
        <v>1199</v>
      </c>
      <c r="AN1213" s="40" t="s">
        <v>2298</v>
      </c>
      <c r="AO1213" s="41" t="s">
        <v>1757</v>
      </c>
      <c r="AP1213" s="42">
        <v>0</v>
      </c>
    </row>
    <row r="1214" spans="39:42">
      <c r="AM1214" s="40">
        <v>1200</v>
      </c>
      <c r="AN1214" s="40" t="s">
        <v>2298</v>
      </c>
      <c r="AO1214" s="41" t="s">
        <v>1758</v>
      </c>
      <c r="AP1214" s="42">
        <v>0</v>
      </c>
    </row>
    <row r="1215" spans="39:42">
      <c r="AM1215" s="40">
        <v>1201</v>
      </c>
      <c r="AN1215" s="40" t="s">
        <v>2298</v>
      </c>
      <c r="AO1215" s="41" t="s">
        <v>1759</v>
      </c>
      <c r="AP1215" s="42">
        <v>0</v>
      </c>
    </row>
    <row r="1216" spans="39:42">
      <c r="AM1216" s="40">
        <v>1202</v>
      </c>
      <c r="AN1216" s="40" t="s">
        <v>2299</v>
      </c>
      <c r="AO1216" s="41" t="s">
        <v>760</v>
      </c>
      <c r="AP1216" s="42">
        <v>5.7399999999999997E-4</v>
      </c>
    </row>
    <row r="1217" spans="39:42">
      <c r="AM1217" s="40">
        <v>1203</v>
      </c>
      <c r="AN1217" s="40" t="s">
        <v>2300</v>
      </c>
      <c r="AO1217" s="41" t="s">
        <v>1760</v>
      </c>
      <c r="AP1217" s="42">
        <v>0</v>
      </c>
    </row>
    <row r="1218" spans="39:42">
      <c r="AM1218" s="40">
        <v>1204</v>
      </c>
      <c r="AN1218" s="40" t="s">
        <v>2300</v>
      </c>
      <c r="AO1218" s="41" t="s">
        <v>1761</v>
      </c>
      <c r="AP1218" s="42">
        <v>4.6200000000000001E-4</v>
      </c>
    </row>
    <row r="1219" spans="39:42">
      <c r="AM1219" s="40">
        <v>1205</v>
      </c>
      <c r="AN1219" s="40" t="s">
        <v>2300</v>
      </c>
      <c r="AO1219" s="41" t="s">
        <v>1762</v>
      </c>
      <c r="AP1219" s="42">
        <v>0</v>
      </c>
    </row>
    <row r="1220" spans="39:42">
      <c r="AM1220" s="40">
        <v>1206</v>
      </c>
      <c r="AN1220" s="40" t="s">
        <v>2301</v>
      </c>
      <c r="AO1220" s="41" t="s">
        <v>761</v>
      </c>
      <c r="AP1220" s="42">
        <v>6.38E-4</v>
      </c>
    </row>
    <row r="1221" spans="39:42">
      <c r="AM1221" s="40">
        <v>1207</v>
      </c>
      <c r="AN1221" s="40" t="s">
        <v>2302</v>
      </c>
      <c r="AO1221" s="41" t="s">
        <v>1763</v>
      </c>
      <c r="AP1221" s="42">
        <v>4.7600000000000002E-4</v>
      </c>
    </row>
    <row r="1222" spans="39:42">
      <c r="AM1222" s="40">
        <v>1208</v>
      </c>
      <c r="AN1222" s="40" t="s">
        <v>2303</v>
      </c>
      <c r="AO1222" s="41" t="s">
        <v>1764</v>
      </c>
      <c r="AP1222" s="42">
        <v>0</v>
      </c>
    </row>
    <row r="1223" spans="39:42">
      <c r="AM1223" s="40">
        <v>1209</v>
      </c>
      <c r="AN1223" s="40" t="s">
        <v>2303</v>
      </c>
      <c r="AO1223" s="41" t="s">
        <v>1765</v>
      </c>
      <c r="AP1223" s="42">
        <v>0</v>
      </c>
    </row>
    <row r="1224" spans="39:42">
      <c r="AM1224" s="40">
        <v>1210</v>
      </c>
      <c r="AN1224" s="40" t="s">
        <v>2303</v>
      </c>
      <c r="AO1224" s="41" t="s">
        <v>1766</v>
      </c>
      <c r="AP1224" s="42">
        <v>1.6699999999999999E-4</v>
      </c>
    </row>
    <row r="1225" spans="39:42">
      <c r="AM1225" s="40">
        <v>1211</v>
      </c>
      <c r="AN1225" s="40" t="s">
        <v>2303</v>
      </c>
      <c r="AO1225" s="41" t="s">
        <v>1767</v>
      </c>
      <c r="AP1225" s="42">
        <v>2.13E-4</v>
      </c>
    </row>
    <row r="1226" spans="39:42">
      <c r="AM1226" s="40">
        <v>1212</v>
      </c>
      <c r="AN1226" s="40" t="s">
        <v>2303</v>
      </c>
      <c r="AO1226" s="41" t="s">
        <v>1768</v>
      </c>
      <c r="AP1226" s="42">
        <v>3.0499999999999999E-4</v>
      </c>
    </row>
    <row r="1227" spans="39:42">
      <c r="AM1227" s="40">
        <v>1213</v>
      </c>
      <c r="AN1227" s="40" t="s">
        <v>2303</v>
      </c>
      <c r="AO1227" s="41" t="s">
        <v>1769</v>
      </c>
      <c r="AP1227" s="42">
        <v>3.97E-4</v>
      </c>
    </row>
    <row r="1228" spans="39:42">
      <c r="AM1228" s="40">
        <v>1214</v>
      </c>
      <c r="AN1228" s="40" t="s">
        <v>2303</v>
      </c>
      <c r="AO1228" s="41" t="s">
        <v>1770</v>
      </c>
      <c r="AP1228" s="42">
        <v>4.57E-4</v>
      </c>
    </row>
    <row r="1229" spans="39:42">
      <c r="AM1229" s="40">
        <v>1215</v>
      </c>
      <c r="AN1229" s="40" t="s">
        <v>2303</v>
      </c>
      <c r="AO1229" s="41" t="s">
        <v>1771</v>
      </c>
      <c r="AP1229" s="42">
        <v>4.2499999999999998E-4</v>
      </c>
    </row>
    <row r="1230" spans="39:42">
      <c r="AM1230" s="40">
        <v>1216</v>
      </c>
      <c r="AN1230" s="40" t="s">
        <v>2304</v>
      </c>
      <c r="AO1230" s="41" t="s">
        <v>762</v>
      </c>
      <c r="AP1230" s="42">
        <v>5.7399999999999997E-4</v>
      </c>
    </row>
    <row r="1231" spans="39:42">
      <c r="AM1231" s="40">
        <v>1217</v>
      </c>
      <c r="AN1231" s="40" t="s">
        <v>2305</v>
      </c>
      <c r="AO1231" s="41" t="s">
        <v>1772</v>
      </c>
      <c r="AP1231" s="42">
        <v>5.3899999999999998E-4</v>
      </c>
    </row>
    <row r="1232" spans="39:42">
      <c r="AM1232" s="40">
        <v>1218</v>
      </c>
      <c r="AN1232" s="40" t="s">
        <v>2305</v>
      </c>
      <c r="AO1232" s="41" t="s">
        <v>1773</v>
      </c>
      <c r="AP1232" s="42">
        <v>5.4699999999999996E-4</v>
      </c>
    </row>
    <row r="1233" spans="39:43">
      <c r="AM1233" s="40">
        <v>1219</v>
      </c>
      <c r="AN1233" s="40" t="s">
        <v>2306</v>
      </c>
      <c r="AO1233" s="41" t="s">
        <v>1774</v>
      </c>
      <c r="AP1233" s="42">
        <v>0</v>
      </c>
    </row>
    <row r="1234" spans="39:43">
      <c r="AM1234" s="40">
        <v>1220</v>
      </c>
      <c r="AN1234" s="40" t="s">
        <v>2306</v>
      </c>
      <c r="AO1234" s="41" t="s">
        <v>1775</v>
      </c>
      <c r="AP1234" s="42">
        <v>5.9800000000000001E-4</v>
      </c>
    </row>
    <row r="1235" spans="39:43">
      <c r="AM1235" s="40">
        <v>1221</v>
      </c>
      <c r="AN1235" s="40" t="s">
        <v>2306</v>
      </c>
      <c r="AO1235" s="41" t="s">
        <v>1776</v>
      </c>
      <c r="AP1235" s="42">
        <v>5.1800000000000001E-4</v>
      </c>
    </row>
    <row r="1236" spans="39:43">
      <c r="AM1236" s="40">
        <v>1222</v>
      </c>
      <c r="AN1236" s="40" t="s">
        <v>2307</v>
      </c>
      <c r="AO1236" s="41" t="s">
        <v>763</v>
      </c>
      <c r="AP1236" s="42">
        <v>4.8899999999999996E-4</v>
      </c>
    </row>
    <row r="1237" spans="39:43">
      <c r="AM1237" s="40">
        <v>1223</v>
      </c>
      <c r="AN1237" s="40" t="s">
        <v>2308</v>
      </c>
      <c r="AO1237" s="41" t="s">
        <v>764</v>
      </c>
      <c r="AP1237" s="42">
        <v>4.2200000000000001E-4</v>
      </c>
      <c r="AQ1237" s="1" t="s">
        <v>1793</v>
      </c>
    </row>
    <row r="1238" spans="39:43">
      <c r="AM1238" s="40">
        <v>1224</v>
      </c>
      <c r="AN1238" s="40" t="s">
        <v>2309</v>
      </c>
      <c r="AO1238" s="41" t="s">
        <v>1777</v>
      </c>
      <c r="AP1238" s="42">
        <v>2.0000000000000002E-5</v>
      </c>
    </row>
    <row r="1239" spans="39:43">
      <c r="AM1239" s="40">
        <v>1225</v>
      </c>
      <c r="AN1239" s="40" t="s">
        <v>2309</v>
      </c>
      <c r="AO1239" s="41" t="s">
        <v>1778</v>
      </c>
      <c r="AP1239" s="42">
        <v>2.0000000000000002E-5</v>
      </c>
    </row>
    <row r="1240" spans="39:43">
      <c r="AM1240" s="40">
        <v>1226</v>
      </c>
      <c r="AN1240" s="40" t="s">
        <v>2310</v>
      </c>
      <c r="AO1240" s="41" t="s">
        <v>1779</v>
      </c>
      <c r="AP1240" s="42">
        <v>8.8999999999999995E-5</v>
      </c>
    </row>
    <row r="1241" spans="39:43">
      <c r="AM1241" s="40">
        <v>1227</v>
      </c>
      <c r="AN1241" s="40" t="s">
        <v>2311</v>
      </c>
      <c r="AO1241" s="41" t="s">
        <v>765</v>
      </c>
      <c r="AP1241" s="42">
        <v>2.8899999999999998E-4</v>
      </c>
    </row>
    <row r="1242" spans="39:43">
      <c r="AM1242" s="40">
        <v>1228</v>
      </c>
      <c r="AN1242" s="40" t="s">
        <v>2312</v>
      </c>
      <c r="AO1242" s="41" t="s">
        <v>766</v>
      </c>
      <c r="AP1242" s="42">
        <v>2.22E-4</v>
      </c>
    </row>
    <row r="1243" spans="39:43">
      <c r="AM1243" s="40">
        <v>1229</v>
      </c>
      <c r="AN1243" s="40" t="s">
        <v>2313</v>
      </c>
      <c r="AO1243" s="41" t="s">
        <v>767</v>
      </c>
      <c r="AP1243" s="42">
        <v>5.7899999999999998E-4</v>
      </c>
    </row>
    <row r="1244" spans="39:43">
      <c r="AM1244" s="40">
        <v>1230</v>
      </c>
      <c r="AN1244" s="40" t="s">
        <v>2314</v>
      </c>
      <c r="AO1244" s="41" t="s">
        <v>1780</v>
      </c>
      <c r="AP1244" s="42">
        <v>0</v>
      </c>
    </row>
    <row r="1245" spans="39:43">
      <c r="AM1245" s="40">
        <v>1231</v>
      </c>
      <c r="AN1245" s="40" t="s">
        <v>2314</v>
      </c>
      <c r="AO1245" s="41" t="s">
        <v>1781</v>
      </c>
      <c r="AP1245" s="42">
        <v>0</v>
      </c>
    </row>
    <row r="1246" spans="39:43">
      <c r="AM1246" s="40">
        <v>1232</v>
      </c>
      <c r="AN1246" s="40" t="s">
        <v>2315</v>
      </c>
      <c r="AO1246" s="41" t="s">
        <v>768</v>
      </c>
      <c r="AP1246" s="42">
        <v>4.28E-4</v>
      </c>
    </row>
    <row r="1247" spans="39:43">
      <c r="AM1247" s="40">
        <v>1233</v>
      </c>
      <c r="AN1247" s="40" t="s">
        <v>2316</v>
      </c>
      <c r="AO1247" s="41" t="s">
        <v>769</v>
      </c>
      <c r="AP1247" s="42">
        <v>2.31E-4</v>
      </c>
    </row>
    <row r="1248" spans="39:43">
      <c r="AM1248" s="40">
        <v>1234</v>
      </c>
      <c r="AN1248" s="40" t="s">
        <v>2317</v>
      </c>
      <c r="AO1248" s="41" t="s">
        <v>1782</v>
      </c>
      <c r="AP1248" s="42">
        <v>0</v>
      </c>
    </row>
    <row r="1249" spans="39:43">
      <c r="AM1249" s="40">
        <v>1235</v>
      </c>
      <c r="AN1249" s="40" t="s">
        <v>2318</v>
      </c>
      <c r="AO1249" s="41" t="s">
        <v>1783</v>
      </c>
      <c r="AP1249" s="42">
        <v>3.0400000000000002E-4</v>
      </c>
    </row>
    <row r="1250" spans="39:43">
      <c r="AM1250" s="40">
        <v>1236</v>
      </c>
      <c r="AN1250" s="40" t="s">
        <v>2318</v>
      </c>
      <c r="AO1250" s="41" t="s">
        <v>1784</v>
      </c>
      <c r="AP1250" s="42">
        <v>3.0400000000000002E-4</v>
      </c>
    </row>
    <row r="1251" spans="39:43">
      <c r="AM1251" s="40">
        <v>1237</v>
      </c>
      <c r="AN1251" s="40" t="s">
        <v>2319</v>
      </c>
      <c r="AO1251" s="41" t="s">
        <v>1785</v>
      </c>
      <c r="AP1251" s="42">
        <v>2.9500000000000001E-4</v>
      </c>
    </row>
    <row r="1252" spans="39:43">
      <c r="AM1252" s="40">
        <v>1238</v>
      </c>
      <c r="AN1252" s="40" t="s">
        <v>2319</v>
      </c>
      <c r="AO1252" s="41" t="s">
        <v>1786</v>
      </c>
      <c r="AP1252" s="42">
        <v>4.2999999999999999E-4</v>
      </c>
    </row>
    <row r="1253" spans="39:43">
      <c r="AM1253" s="40">
        <v>1239</v>
      </c>
      <c r="AN1253" s="40" t="s">
        <v>2319</v>
      </c>
      <c r="AO1253" s="41" t="s">
        <v>1787</v>
      </c>
      <c r="AP1253" s="42">
        <v>4.2200000000000001E-4</v>
      </c>
      <c r="AQ1253" s="1" t="s">
        <v>1793</v>
      </c>
    </row>
    <row r="1254" spans="39:43">
      <c r="AM1254" s="40">
        <v>1240</v>
      </c>
      <c r="AN1254" s="40" t="s">
        <v>2319</v>
      </c>
      <c r="AO1254" s="41" t="s">
        <v>1788</v>
      </c>
      <c r="AP1254" s="42">
        <v>1.023E-3</v>
      </c>
    </row>
    <row r="1255" spans="39:43">
      <c r="AM1255" s="40">
        <v>1241</v>
      </c>
      <c r="AN1255" s="40" t="s">
        <v>2320</v>
      </c>
      <c r="AO1255" s="41" t="s">
        <v>1789</v>
      </c>
      <c r="AP1255" s="42">
        <v>0</v>
      </c>
    </row>
    <row r="1256" spans="39:43">
      <c r="AM1256" s="40">
        <v>1242</v>
      </c>
      <c r="AN1256" s="40" t="s">
        <v>2320</v>
      </c>
      <c r="AO1256" s="41" t="s">
        <v>1790</v>
      </c>
      <c r="AP1256" s="42">
        <v>0</v>
      </c>
    </row>
    <row r="1257" spans="39:43">
      <c r="AM1257" s="40">
        <v>1243</v>
      </c>
      <c r="AN1257" s="40" t="s">
        <v>2321</v>
      </c>
      <c r="AO1257" s="41" t="s">
        <v>1791</v>
      </c>
      <c r="AP1257" s="42">
        <v>6.2500000000000001E-4</v>
      </c>
    </row>
    <row r="1258" spans="39:43">
      <c r="AM1258" s="40">
        <v>1244</v>
      </c>
      <c r="AN1258" s="40" t="s">
        <v>2322</v>
      </c>
      <c r="AO1258" s="41" t="s">
        <v>770</v>
      </c>
      <c r="AP1258" s="42">
        <v>6.1600000000000001E-4</v>
      </c>
    </row>
    <row r="1259" spans="39:43">
      <c r="AM1259" s="40">
        <v>1245</v>
      </c>
      <c r="AN1259" s="40" t="s">
        <v>2323</v>
      </c>
      <c r="AO1259" s="41" t="s">
        <v>1792</v>
      </c>
      <c r="AP1259" s="42">
        <v>1.2899999999999999E-4</v>
      </c>
    </row>
    <row r="1260" spans="39:43">
      <c r="AM1260" s="40">
        <v>1246</v>
      </c>
      <c r="AN1260" s="69" t="s">
        <v>2323</v>
      </c>
      <c r="AO1260" s="68" t="s">
        <v>1794</v>
      </c>
      <c r="AP1260" s="42">
        <v>1.4799999999999999E-4</v>
      </c>
    </row>
    <row r="1261" spans="39:43">
      <c r="AM1261" s="40">
        <v>1247</v>
      </c>
      <c r="AN1261" s="69" t="s">
        <v>2323</v>
      </c>
      <c r="AO1261" s="68" t="s">
        <v>1795</v>
      </c>
      <c r="AP1261" s="42">
        <v>9.7999999999999997E-5</v>
      </c>
    </row>
    <row r="1262" spans="39:43">
      <c r="AM1262" s="40">
        <v>1248</v>
      </c>
      <c r="AN1262" s="69" t="s">
        <v>2323</v>
      </c>
      <c r="AO1262" s="68" t="s">
        <v>1796</v>
      </c>
      <c r="AP1262" s="42">
        <v>1.2300000000000001E-4</v>
      </c>
    </row>
    <row r="1263" spans="39:43">
      <c r="AM1263" s="40">
        <v>1249</v>
      </c>
      <c r="AN1263" s="69" t="s">
        <v>2324</v>
      </c>
      <c r="AO1263" s="68" t="s">
        <v>1797</v>
      </c>
      <c r="AP1263" s="42">
        <v>2.41E-4</v>
      </c>
    </row>
    <row r="1264" spans="39:43">
      <c r="AM1264" s="40">
        <v>1250</v>
      </c>
      <c r="AN1264" s="69" t="s">
        <v>2325</v>
      </c>
      <c r="AO1264" s="68" t="s">
        <v>1798</v>
      </c>
      <c r="AP1264" s="42">
        <v>9.3999999999999994E-5</v>
      </c>
    </row>
    <row r="1265" spans="39:42">
      <c r="AM1265" s="40">
        <v>1251</v>
      </c>
      <c r="AN1265" s="69" t="s">
        <v>2326</v>
      </c>
      <c r="AO1265" s="68" t="s">
        <v>1799</v>
      </c>
      <c r="AP1265" s="42">
        <v>5.1099999999999995E-4</v>
      </c>
    </row>
    <row r="1266" spans="39:42">
      <c r="AM1266" s="40">
        <v>1252</v>
      </c>
      <c r="AN1266" s="69" t="s">
        <v>2327</v>
      </c>
      <c r="AO1266" s="68" t="s">
        <v>1800</v>
      </c>
      <c r="AP1266" s="42">
        <v>0</v>
      </c>
    </row>
    <row r="1267" spans="39:42">
      <c r="AM1267" s="40">
        <v>1253</v>
      </c>
      <c r="AN1267" s="69" t="s">
        <v>2327</v>
      </c>
      <c r="AO1267" s="68" t="s">
        <v>1801</v>
      </c>
      <c r="AP1267" s="42">
        <v>5.8799999999999998E-4</v>
      </c>
    </row>
    <row r="1268" spans="39:42">
      <c r="AM1268" s="40">
        <v>1254</v>
      </c>
      <c r="AN1268" s="69" t="s">
        <v>2327</v>
      </c>
      <c r="AO1268" s="68" t="s">
        <v>1802</v>
      </c>
      <c r="AP1268" s="42">
        <v>3.1E-4</v>
      </c>
    </row>
    <row r="1269" spans="39:42">
      <c r="AM1269" s="40">
        <v>1255</v>
      </c>
      <c r="AN1269" s="69" t="s">
        <v>2328</v>
      </c>
      <c r="AO1269" s="68" t="s">
        <v>1803</v>
      </c>
      <c r="AP1269" s="42">
        <v>3.0600000000000001E-4</v>
      </c>
    </row>
    <row r="1270" spans="39:42">
      <c r="AM1270" s="40">
        <v>1256</v>
      </c>
      <c r="AN1270" s="69" t="s">
        <v>2329</v>
      </c>
      <c r="AO1270" s="68" t="s">
        <v>1804</v>
      </c>
      <c r="AP1270" s="42">
        <v>4.66E-4</v>
      </c>
    </row>
    <row r="1271" spans="39:42">
      <c r="AM1271" s="40">
        <v>1257</v>
      </c>
      <c r="AN1271" s="69" t="s">
        <v>2330</v>
      </c>
      <c r="AO1271" s="68" t="s">
        <v>1805</v>
      </c>
      <c r="AP1271" s="42">
        <v>2.5000000000000001E-4</v>
      </c>
    </row>
    <row r="1272" spans="39:42">
      <c r="AM1272" s="40">
        <v>1258</v>
      </c>
      <c r="AN1272" s="69" t="s">
        <v>2330</v>
      </c>
      <c r="AO1272" s="68" t="s">
        <v>1806</v>
      </c>
      <c r="AP1272" s="42">
        <v>0</v>
      </c>
    </row>
    <row r="1273" spans="39:42">
      <c r="AM1273" s="40">
        <v>1259</v>
      </c>
      <c r="AN1273" s="69" t="s">
        <v>2331</v>
      </c>
      <c r="AO1273" s="68" t="s">
        <v>1807</v>
      </c>
      <c r="AP1273" s="42">
        <v>4.7100000000000006E-4</v>
      </c>
    </row>
    <row r="1274" spans="39:42">
      <c r="AM1274" s="40">
        <v>1260</v>
      </c>
      <c r="AN1274" s="69" t="s">
        <v>2332</v>
      </c>
      <c r="AO1274" s="68" t="s">
        <v>1808</v>
      </c>
      <c r="AP1274" s="42">
        <v>4.2700000000000002E-4</v>
      </c>
    </row>
    <row r="1275" spans="39:42">
      <c r="AM1275" s="40">
        <v>1261</v>
      </c>
      <c r="AN1275" s="69" t="s">
        <v>2332</v>
      </c>
      <c r="AO1275" s="68" t="s">
        <v>1809</v>
      </c>
      <c r="AP1275" s="42">
        <v>4.4499999999999997E-4</v>
      </c>
    </row>
    <row r="1276" spans="39:42">
      <c r="AM1276" s="40">
        <v>1262</v>
      </c>
      <c r="AN1276" s="69" t="s">
        <v>2332</v>
      </c>
      <c r="AO1276" s="68" t="s">
        <v>1810</v>
      </c>
      <c r="AP1276" s="42">
        <v>4.3100000000000001E-4</v>
      </c>
    </row>
    <row r="1277" spans="39:42">
      <c r="AM1277" s="40">
        <v>1263</v>
      </c>
      <c r="AN1277" s="69" t="s">
        <v>2333</v>
      </c>
      <c r="AO1277" s="68" t="s">
        <v>1811</v>
      </c>
      <c r="AP1277" s="42">
        <v>4.1899999999999999E-4</v>
      </c>
    </row>
    <row r="1278" spans="39:42">
      <c r="AM1278" s="40">
        <v>1264</v>
      </c>
      <c r="AN1278" s="69" t="s">
        <v>2334</v>
      </c>
      <c r="AO1278" s="68" t="s">
        <v>1812</v>
      </c>
      <c r="AP1278" s="42">
        <v>4.4700000000000002E-4</v>
      </c>
    </row>
    <row r="1279" spans="39:42">
      <c r="AM1279" s="40">
        <v>1265</v>
      </c>
      <c r="AN1279" s="69" t="s">
        <v>2335</v>
      </c>
      <c r="AO1279" s="68" t="s">
        <v>1813</v>
      </c>
      <c r="AP1279" s="42">
        <v>0</v>
      </c>
    </row>
    <row r="1280" spans="39:42">
      <c r="AM1280" s="40">
        <v>1266</v>
      </c>
      <c r="AN1280" s="69" t="s">
        <v>2335</v>
      </c>
      <c r="AO1280" s="68" t="s">
        <v>1814</v>
      </c>
      <c r="AP1280" s="42">
        <v>0</v>
      </c>
    </row>
    <row r="1281" spans="39:43">
      <c r="AM1281" s="40">
        <v>1267</v>
      </c>
      <c r="AN1281" s="69" t="s">
        <v>2335</v>
      </c>
      <c r="AO1281" s="68" t="s">
        <v>1815</v>
      </c>
      <c r="AP1281" s="42">
        <v>3.77E-4</v>
      </c>
    </row>
    <row r="1282" spans="39:43">
      <c r="AM1282" s="40">
        <v>1268</v>
      </c>
      <c r="AN1282" s="69" t="s">
        <v>2335</v>
      </c>
      <c r="AO1282" s="68" t="s">
        <v>1816</v>
      </c>
      <c r="AP1282" s="42">
        <v>4.2200000000000001E-4</v>
      </c>
      <c r="AQ1282" s="1" t="s">
        <v>1793</v>
      </c>
    </row>
    <row r="1283" spans="39:43">
      <c r="AM1283" s="40">
        <v>1269</v>
      </c>
      <c r="AN1283" s="69" t="s">
        <v>2336</v>
      </c>
      <c r="AO1283" s="68" t="s">
        <v>1817</v>
      </c>
      <c r="AP1283" s="42">
        <v>0</v>
      </c>
    </row>
    <row r="1284" spans="39:43">
      <c r="AM1284" s="40">
        <v>1270</v>
      </c>
      <c r="AN1284" s="69" t="s">
        <v>2336</v>
      </c>
      <c r="AO1284" s="68" t="s">
        <v>1818</v>
      </c>
      <c r="AP1284" s="42">
        <v>6.3599999999999996E-4</v>
      </c>
    </row>
    <row r="1285" spans="39:43">
      <c r="AM1285" s="40">
        <v>1271</v>
      </c>
      <c r="AN1285" s="69" t="s">
        <v>2337</v>
      </c>
      <c r="AO1285" s="68" t="s">
        <v>1819</v>
      </c>
      <c r="AP1285" s="42">
        <v>9.3899999999999995E-4</v>
      </c>
    </row>
    <row r="1286" spans="39:43">
      <c r="AM1286" s="40">
        <v>1272</v>
      </c>
      <c r="AN1286" s="69" t="s">
        <v>2338</v>
      </c>
      <c r="AO1286" s="68" t="s">
        <v>1820</v>
      </c>
      <c r="AP1286" s="42">
        <v>5.5099999999999995E-4</v>
      </c>
    </row>
    <row r="1287" spans="39:43">
      <c r="AM1287" s="40">
        <v>1273</v>
      </c>
      <c r="AN1287" s="69" t="s">
        <v>2339</v>
      </c>
      <c r="AO1287" s="68" t="s">
        <v>1821</v>
      </c>
      <c r="AP1287" s="42">
        <v>0</v>
      </c>
    </row>
    <row r="1288" spans="39:43">
      <c r="AM1288" s="40">
        <v>1274</v>
      </c>
      <c r="AN1288" s="69" t="s">
        <v>2339</v>
      </c>
      <c r="AO1288" s="68" t="s">
        <v>1822</v>
      </c>
      <c r="AP1288" s="42">
        <v>3.9599999999999998E-4</v>
      </c>
    </row>
    <row r="1289" spans="39:43">
      <c r="AM1289" s="40">
        <v>1275</v>
      </c>
      <c r="AN1289" s="69" t="s">
        <v>2339</v>
      </c>
      <c r="AO1289" s="68" t="s">
        <v>1823</v>
      </c>
      <c r="AP1289" s="42">
        <v>4.8799999999999999E-4</v>
      </c>
    </row>
    <row r="1290" spans="39:43">
      <c r="AM1290" s="40">
        <v>1276</v>
      </c>
      <c r="AN1290" s="69" t="s">
        <v>2339</v>
      </c>
      <c r="AO1290" s="68" t="s">
        <v>1824</v>
      </c>
      <c r="AP1290" s="42">
        <v>4.6500000000000003E-4</v>
      </c>
    </row>
    <row r="1291" spans="39:43">
      <c r="AM1291" s="40">
        <v>1277</v>
      </c>
      <c r="AN1291" s="69" t="s">
        <v>2340</v>
      </c>
      <c r="AO1291" s="68" t="s">
        <v>1825</v>
      </c>
      <c r="AP1291" s="42">
        <v>3.7599999999999998E-4</v>
      </c>
    </row>
    <row r="1292" spans="39:43">
      <c r="AM1292" s="40">
        <v>1278</v>
      </c>
      <c r="AN1292" s="69" t="s">
        <v>2340</v>
      </c>
      <c r="AO1292" s="68" t="s">
        <v>1826</v>
      </c>
      <c r="AP1292" s="42">
        <v>3.7599999999999998E-4</v>
      </c>
    </row>
    <row r="1293" spans="39:43">
      <c r="AM1293" s="40">
        <v>1279</v>
      </c>
      <c r="AN1293" s="69" t="s">
        <v>2341</v>
      </c>
      <c r="AO1293" s="68" t="s">
        <v>1827</v>
      </c>
      <c r="AP1293" s="42">
        <v>4.8700000000000007E-4</v>
      </c>
    </row>
    <row r="1294" spans="39:43">
      <c r="AM1294" s="40">
        <v>1280</v>
      </c>
      <c r="AN1294" s="69" t="s">
        <v>2342</v>
      </c>
      <c r="AO1294" s="68" t="s">
        <v>1828</v>
      </c>
      <c r="AP1294" s="42">
        <v>0</v>
      </c>
    </row>
    <row r="1295" spans="39:43">
      <c r="AM1295" s="40">
        <v>1281</v>
      </c>
      <c r="AN1295" s="69" t="s">
        <v>2342</v>
      </c>
      <c r="AO1295" s="68" t="s">
        <v>1829</v>
      </c>
      <c r="AP1295" s="42">
        <v>6.3100000000000005E-4</v>
      </c>
    </row>
    <row r="1296" spans="39:43">
      <c r="AM1296" s="40">
        <v>1282</v>
      </c>
      <c r="AN1296" s="69" t="s">
        <v>2342</v>
      </c>
      <c r="AO1296" s="68" t="s">
        <v>1830</v>
      </c>
      <c r="AP1296" s="42">
        <v>5.5999999999999999E-5</v>
      </c>
    </row>
    <row r="1297" spans="39:42">
      <c r="AM1297" s="40">
        <v>1283</v>
      </c>
      <c r="AN1297" s="69" t="s">
        <v>2343</v>
      </c>
      <c r="AO1297" s="68" t="s">
        <v>1831</v>
      </c>
      <c r="AP1297" s="42">
        <v>6.1700000000000004E-4</v>
      </c>
    </row>
    <row r="1298" spans="39:42">
      <c r="AM1298" s="40">
        <v>9999</v>
      </c>
      <c r="AN1298" s="70"/>
      <c r="AO1298" s="68" t="s">
        <v>1832</v>
      </c>
      <c r="AP1298" s="42">
        <v>4.1599999999999997E-4</v>
      </c>
    </row>
  </sheetData>
  <sheetProtection formatCells="0" formatColumns="0" formatRows="0" insertHyperlinks="0"/>
  <mergeCells count="187">
    <mergeCell ref="AN11:AN12"/>
    <mergeCell ref="K64:O64"/>
    <mergeCell ref="S33:V34"/>
    <mergeCell ref="B15:C36"/>
    <mergeCell ref="W15:Z36"/>
    <mergeCell ref="AA15:AC36"/>
    <mergeCell ref="D27:E32"/>
    <mergeCell ref="F27:G27"/>
    <mergeCell ref="H27:L27"/>
    <mergeCell ref="P27:R27"/>
    <mergeCell ref="S27:V27"/>
    <mergeCell ref="F28:G28"/>
    <mergeCell ref="F29:G29"/>
    <mergeCell ref="H29:L29"/>
    <mergeCell ref="S29:V29"/>
    <mergeCell ref="F30:G30"/>
    <mergeCell ref="F31:G31"/>
    <mergeCell ref="H31:L31"/>
    <mergeCell ref="P31:R31"/>
    <mergeCell ref="S31:V31"/>
    <mergeCell ref="H33:L34"/>
    <mergeCell ref="H44:L45"/>
    <mergeCell ref="M44:O45"/>
    <mergeCell ref="P44:R45"/>
    <mergeCell ref="W37:Z45"/>
    <mergeCell ref="AA37:AC45"/>
    <mergeCell ref="H40:L41"/>
    <mergeCell ref="AI44:AJ45"/>
    <mergeCell ref="AI40:AJ41"/>
    <mergeCell ref="AD46:AH47"/>
    <mergeCell ref="B46:AC47"/>
    <mergeCell ref="AD40:AH41"/>
    <mergeCell ref="S44:V45"/>
    <mergeCell ref="AD44:AH45"/>
    <mergeCell ref="B37:C45"/>
    <mergeCell ref="AD17:AH18"/>
    <mergeCell ref="AI17:AJ18"/>
    <mergeCell ref="AI27:AJ28"/>
    <mergeCell ref="AI25:AJ26"/>
    <mergeCell ref="D37:G39"/>
    <mergeCell ref="H37:L39"/>
    <mergeCell ref="M37:O39"/>
    <mergeCell ref="P37:R39"/>
    <mergeCell ref="S37:V39"/>
    <mergeCell ref="AD37:AH39"/>
    <mergeCell ref="AI37:AJ39"/>
    <mergeCell ref="M33:O34"/>
    <mergeCell ref="P33:R34"/>
    <mergeCell ref="AD35:AH36"/>
    <mergeCell ref="AI35:AJ36"/>
    <mergeCell ref="F32:G32"/>
    <mergeCell ref="AD33:AH34"/>
    <mergeCell ref="AI33:AJ34"/>
    <mergeCell ref="H35:L35"/>
    <mergeCell ref="M35:O35"/>
    <mergeCell ref="P35:R35"/>
    <mergeCell ref="S35:V35"/>
    <mergeCell ref="S36:V36"/>
    <mergeCell ref="H36:R36"/>
    <mergeCell ref="AD27:AH28"/>
    <mergeCell ref="M23:O24"/>
    <mergeCell ref="S25:V26"/>
    <mergeCell ref="AD25:AH26"/>
    <mergeCell ref="D23:G24"/>
    <mergeCell ref="P23:R24"/>
    <mergeCell ref="S23:V24"/>
    <mergeCell ref="AD23:AH24"/>
    <mergeCell ref="S19:V20"/>
    <mergeCell ref="AD19:AH20"/>
    <mergeCell ref="P19:R20"/>
    <mergeCell ref="M31:O31"/>
    <mergeCell ref="S11:T11"/>
    <mergeCell ref="V11:W11"/>
    <mergeCell ref="P9:Q9"/>
    <mergeCell ref="V9:W9"/>
    <mergeCell ref="B9:C9"/>
    <mergeCell ref="D9:E9"/>
    <mergeCell ref="G9:H9"/>
    <mergeCell ref="S9:T9"/>
    <mergeCell ref="N9:O9"/>
    <mergeCell ref="J11:K11"/>
    <mergeCell ref="S15:V16"/>
    <mergeCell ref="D15:G16"/>
    <mergeCell ref="H15:L16"/>
    <mergeCell ref="M15:O16"/>
    <mergeCell ref="D25:G26"/>
    <mergeCell ref="H25:L26"/>
    <mergeCell ref="M25:O26"/>
    <mergeCell ref="P29:R29"/>
    <mergeCell ref="P17:R18"/>
    <mergeCell ref="S17:V18"/>
    <mergeCell ref="D33:G34"/>
    <mergeCell ref="B8:F8"/>
    <mergeCell ref="N11:O11"/>
    <mergeCell ref="B11:C11"/>
    <mergeCell ref="D11:E11"/>
    <mergeCell ref="G11:H11"/>
    <mergeCell ref="B10:F10"/>
    <mergeCell ref="J9:K9"/>
    <mergeCell ref="P11:Q11"/>
    <mergeCell ref="P21:R22"/>
    <mergeCell ref="M21:O22"/>
    <mergeCell ref="P15:R16"/>
    <mergeCell ref="D17:G18"/>
    <mergeCell ref="H17:L18"/>
    <mergeCell ref="M17:O18"/>
    <mergeCell ref="D19:G20"/>
    <mergeCell ref="H19:L20"/>
    <mergeCell ref="P25:R26"/>
    <mergeCell ref="D21:G22"/>
    <mergeCell ref="H21:L22"/>
    <mergeCell ref="H23:L24"/>
    <mergeCell ref="M19:O20"/>
    <mergeCell ref="M27:O27"/>
    <mergeCell ref="M29:O29"/>
    <mergeCell ref="D35:G35"/>
    <mergeCell ref="K62:AJ62"/>
    <mergeCell ref="D59:AJ60"/>
    <mergeCell ref="H57:P57"/>
    <mergeCell ref="H56:P56"/>
    <mergeCell ref="H55:P55"/>
    <mergeCell ref="D58:AJ58"/>
    <mergeCell ref="H54:P54"/>
    <mergeCell ref="Q57:AD57"/>
    <mergeCell ref="S42:V43"/>
    <mergeCell ref="AD42:AH43"/>
    <mergeCell ref="D49:AJ49"/>
    <mergeCell ref="D36:G36"/>
    <mergeCell ref="D42:G43"/>
    <mergeCell ref="H42:L43"/>
    <mergeCell ref="M42:O43"/>
    <mergeCell ref="P42:R43"/>
    <mergeCell ref="M40:O41"/>
    <mergeCell ref="P40:R41"/>
    <mergeCell ref="S40:V41"/>
    <mergeCell ref="D40:G41"/>
    <mergeCell ref="AI46:AJ47"/>
    <mergeCell ref="AI42:AJ43"/>
    <mergeCell ref="D44:G45"/>
    <mergeCell ref="B65:AJ67"/>
    <mergeCell ref="H28:R28"/>
    <mergeCell ref="S28:V28"/>
    <mergeCell ref="B63:E64"/>
    <mergeCell ref="F63:H64"/>
    <mergeCell ref="D50:AJ50"/>
    <mergeCell ref="B12:G14"/>
    <mergeCell ref="H12:O13"/>
    <mergeCell ref="P12:V13"/>
    <mergeCell ref="AD12:AJ13"/>
    <mergeCell ref="H14:O14"/>
    <mergeCell ref="P14:V14"/>
    <mergeCell ref="AD14:AJ14"/>
    <mergeCell ref="W12:AC13"/>
    <mergeCell ref="W14:AC14"/>
    <mergeCell ref="Q55:AD55"/>
    <mergeCell ref="Q54:AD54"/>
    <mergeCell ref="D51:AJ53"/>
    <mergeCell ref="I63:J64"/>
    <mergeCell ref="T63:V63"/>
    <mergeCell ref="K63:S63"/>
    <mergeCell ref="Q56:AD56"/>
    <mergeCell ref="H30:R30"/>
    <mergeCell ref="S30:V30"/>
    <mergeCell ref="AM11:AM12"/>
    <mergeCell ref="AO11:AO12"/>
    <mergeCell ref="AP11:AP12"/>
    <mergeCell ref="AR3:AR4"/>
    <mergeCell ref="AM3:AP4"/>
    <mergeCell ref="AM5:AP6"/>
    <mergeCell ref="AM7:AP10"/>
    <mergeCell ref="R64:S64"/>
    <mergeCell ref="W64:X64"/>
    <mergeCell ref="AB64:AC64"/>
    <mergeCell ref="AG64:AH64"/>
    <mergeCell ref="H32:R32"/>
    <mergeCell ref="S32:V32"/>
    <mergeCell ref="AI31:AJ32"/>
    <mergeCell ref="AD31:AH32"/>
    <mergeCell ref="AD15:AH16"/>
    <mergeCell ref="AI15:AJ16"/>
    <mergeCell ref="S21:V22"/>
    <mergeCell ref="AD21:AH22"/>
    <mergeCell ref="AI21:AJ22"/>
    <mergeCell ref="AI19:AJ20"/>
    <mergeCell ref="AD29:AH30"/>
    <mergeCell ref="AI29:AJ30"/>
    <mergeCell ref="AI23:AJ24"/>
  </mergeCells>
  <phoneticPr fontId="34"/>
  <dataValidations count="1">
    <dataValidation type="list" allowBlank="1" showInputMessage="1" showErrorMessage="1" sqref="D36:G36" xr:uid="{A3BF0DFA-FFB8-4D67-ABFC-2EC1286FAE82}">
      <formula1>$AR$5:$AR$8</formula1>
    </dataValidation>
  </dataValidations>
  <printOptions horizontalCentered="1" verticalCentered="1"/>
  <pageMargins left="0.70866141732283472" right="0.70866141732283472" top="0.74803149606299213" bottom="0.74803149606299213" header="0.31496062992125984" footer="0.31496062992125984"/>
  <pageSetup paperSize="9" scale="94"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4"/>
  </sheetPr>
  <dimension ref="A5:AJ135"/>
  <sheetViews>
    <sheetView showGridLines="0" view="pageBreakPreview" zoomScale="130" zoomScaleNormal="115" zoomScaleSheetLayoutView="130" workbookViewId="0">
      <pane xSplit="1" ySplit="4" topLeftCell="B20" activePane="bottomRight" state="frozen"/>
      <selection activeCell="U135" sqref="U135"/>
      <selection pane="topRight" activeCell="U135" sqref="U135"/>
      <selection pane="bottomLeft" activeCell="U135" sqref="U135"/>
      <selection pane="bottomRight" activeCell="F31" sqref="F31:G31"/>
    </sheetView>
  </sheetViews>
  <sheetFormatPr defaultColWidth="2.5" defaultRowHeight="13.5"/>
  <cols>
    <col min="1" max="38" width="2.5" style="1" customWidth="1"/>
    <col min="39" max="39" width="12.375" style="1" customWidth="1"/>
    <col min="40" max="40" width="8.625" style="1" customWidth="1"/>
    <col min="41" max="41" width="10.875" style="1" customWidth="1"/>
    <col min="42" max="92" width="2.5" style="1" customWidth="1"/>
    <col min="93" max="16384" width="2.5" style="1"/>
  </cols>
  <sheetData>
    <row r="5" spans="2:36" ht="13.5" customHeight="1">
      <c r="B5" s="1" t="s">
        <v>219</v>
      </c>
    </row>
    <row r="6" spans="2:36" ht="13.5" customHeight="1">
      <c r="N6" s="179" t="s">
        <v>214</v>
      </c>
      <c r="O6" s="179"/>
      <c r="P6" s="179"/>
      <c r="Q6" s="179"/>
      <c r="R6" s="179"/>
      <c r="S6" s="179"/>
      <c r="T6" s="179"/>
      <c r="U6" s="179"/>
      <c r="V6" s="179"/>
      <c r="W6" s="179"/>
      <c r="X6" s="179"/>
    </row>
    <row r="7" spans="2:36" ht="13.5" customHeight="1"/>
    <row r="8" spans="2:36" ht="13.5" customHeight="1">
      <c r="B8" s="104" t="s">
        <v>223</v>
      </c>
      <c r="C8" s="104"/>
      <c r="D8" s="104"/>
      <c r="E8" s="104"/>
      <c r="F8" s="104"/>
      <c r="O8" s="8"/>
    </row>
    <row r="9" spans="2:36"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row>
    <row r="10" spans="2:36" ht="13.5" customHeight="1"/>
    <row r="11" spans="2:36" ht="13.5" customHeight="1">
      <c r="B11" s="104" t="s">
        <v>467</v>
      </c>
      <c r="C11" s="104"/>
      <c r="D11" s="104"/>
      <c r="E11" s="104"/>
      <c r="F11" s="104"/>
      <c r="G11" s="104"/>
      <c r="H11" s="104"/>
      <c r="I11" s="104"/>
      <c r="J11" s="104"/>
      <c r="K11" s="104"/>
      <c r="L11" s="104"/>
      <c r="M11" s="104"/>
      <c r="N11" s="104"/>
      <c r="O11" s="104"/>
      <c r="P11" s="104"/>
      <c r="Q11" s="104"/>
      <c r="R11" s="104"/>
    </row>
    <row r="12" spans="2:36" ht="13.5" customHeight="1">
      <c r="B12" s="104"/>
      <c r="C12" s="104"/>
      <c r="D12" s="104"/>
      <c r="E12" s="104"/>
      <c r="F12" s="104"/>
      <c r="G12" s="104"/>
      <c r="H12" s="104"/>
      <c r="I12" s="104"/>
      <c r="J12" s="104"/>
      <c r="K12" s="104"/>
      <c r="L12" s="104"/>
      <c r="M12" s="104"/>
      <c r="N12" s="104"/>
      <c r="O12" s="104"/>
      <c r="P12" s="104"/>
      <c r="Q12" s="104"/>
      <c r="R12" s="104"/>
      <c r="S12" s="8"/>
      <c r="T12" s="8"/>
      <c r="U12" s="8"/>
    </row>
    <row r="13" spans="2:36" ht="13.5" customHeight="1">
      <c r="B13" s="104" t="s">
        <v>224</v>
      </c>
      <c r="C13" s="104"/>
      <c r="D13" s="104"/>
      <c r="E13" s="104"/>
      <c r="F13" s="104"/>
      <c r="G13"/>
      <c r="H13"/>
      <c r="J13"/>
      <c r="O13"/>
      <c r="P13"/>
      <c r="R13"/>
      <c r="S13"/>
      <c r="U13"/>
      <c r="V13"/>
      <c r="Y13" s="9"/>
      <c r="Z13" s="9"/>
      <c r="AA13" s="9"/>
      <c r="AB13" s="9"/>
    </row>
    <row r="14" spans="2:36" ht="13.5" customHeight="1" thickBot="1">
      <c r="B14" s="509"/>
      <c r="C14" s="509"/>
      <c r="D14" s="514">
        <f>IF(計画提出書!N47="","",計画提出書!N47-1)</f>
        <v>2025</v>
      </c>
      <c r="E14" s="514"/>
      <c r="F14" s="18" t="s">
        <v>4</v>
      </c>
      <c r="G14" s="514">
        <f>IF(計画提出書!N47="","",4)</f>
        <v>4</v>
      </c>
      <c r="H14" s="514"/>
      <c r="I14" s="18" t="s">
        <v>5</v>
      </c>
      <c r="J14" s="514">
        <f>IF(計画提出書!N47="","",1)</f>
        <v>1</v>
      </c>
      <c r="K14" s="514"/>
      <c r="L14" s="18" t="s">
        <v>6</v>
      </c>
      <c r="M14" s="18" t="s">
        <v>39</v>
      </c>
      <c r="N14" s="509"/>
      <c r="O14" s="509"/>
      <c r="P14" s="514">
        <f>IF(計画提出書!N47="","",計画提出書!N47)</f>
        <v>2026</v>
      </c>
      <c r="Q14" s="514"/>
      <c r="R14" s="18" t="s">
        <v>4</v>
      </c>
      <c r="S14" s="514">
        <f>IF(計画提出書!N47="","",3)</f>
        <v>3</v>
      </c>
      <c r="T14" s="514"/>
      <c r="U14" s="18" t="s">
        <v>5</v>
      </c>
      <c r="V14" s="514">
        <f>IF(計画提出書!N47="","",31)</f>
        <v>31</v>
      </c>
      <c r="W14" s="514"/>
      <c r="X14" s="18" t="s">
        <v>6</v>
      </c>
      <c r="Y14" s="9"/>
      <c r="Z14" s="9"/>
      <c r="AA14" s="9"/>
      <c r="AB14" s="9"/>
    </row>
    <row r="15" spans="2:36" ht="13.5" customHeight="1">
      <c r="B15" s="833" t="s">
        <v>236</v>
      </c>
      <c r="C15" s="692"/>
      <c r="D15" s="692"/>
      <c r="E15" s="692"/>
      <c r="F15" s="692"/>
      <c r="G15" s="834"/>
      <c r="H15" s="824" t="str">
        <f>IF(D14="","",D14&amp;"年度の使用量")</f>
        <v>2025年度の使用量</v>
      </c>
      <c r="I15" s="825"/>
      <c r="J15" s="826"/>
      <c r="K15" s="826"/>
      <c r="L15" s="826"/>
      <c r="M15" s="826"/>
      <c r="N15" s="827"/>
      <c r="O15" s="815" t="s">
        <v>67</v>
      </c>
      <c r="P15" s="815"/>
      <c r="Q15" s="815"/>
      <c r="R15" s="815"/>
      <c r="S15" s="815"/>
      <c r="T15" s="815"/>
      <c r="U15" s="815"/>
      <c r="V15" s="815"/>
      <c r="W15" s="815"/>
      <c r="X15" s="815"/>
      <c r="Y15" s="815"/>
      <c r="Z15" s="816"/>
      <c r="AA15" s="816"/>
      <c r="AB15" s="816"/>
      <c r="AC15" s="792" t="s">
        <v>234</v>
      </c>
      <c r="AD15" s="793"/>
      <c r="AE15" s="794"/>
      <c r="AF15" s="794"/>
      <c r="AG15" s="794"/>
      <c r="AH15" s="794"/>
      <c r="AI15" s="794"/>
      <c r="AJ15" s="795"/>
    </row>
    <row r="16" spans="2:36" ht="13.5" customHeight="1">
      <c r="B16" s="835"/>
      <c r="C16" s="694"/>
      <c r="D16" s="694"/>
      <c r="E16" s="694"/>
      <c r="F16" s="694"/>
      <c r="G16" s="836"/>
      <c r="H16" s="828"/>
      <c r="I16" s="829"/>
      <c r="J16" s="829"/>
      <c r="K16" s="829"/>
      <c r="L16" s="829"/>
      <c r="M16" s="829"/>
      <c r="N16" s="830"/>
      <c r="O16" s="817" t="s">
        <v>69</v>
      </c>
      <c r="P16" s="817"/>
      <c r="Q16" s="817"/>
      <c r="R16" s="817"/>
      <c r="S16" s="823"/>
      <c r="T16" s="823"/>
      <c r="U16" s="817" t="s">
        <v>68</v>
      </c>
      <c r="V16" s="817"/>
      <c r="W16" s="817"/>
      <c r="X16" s="817"/>
      <c r="Y16" s="817"/>
      <c r="Z16" s="817"/>
      <c r="AA16" s="817"/>
      <c r="AB16" s="817"/>
      <c r="AC16" s="796"/>
      <c r="AD16" s="797"/>
      <c r="AE16" s="797"/>
      <c r="AF16" s="797"/>
      <c r="AG16" s="797"/>
      <c r="AH16" s="797"/>
      <c r="AI16" s="797"/>
      <c r="AJ16" s="798"/>
    </row>
    <row r="17" spans="2:36" ht="13.5" customHeight="1" thickBot="1">
      <c r="B17" s="837"/>
      <c r="C17" s="838"/>
      <c r="D17" s="838"/>
      <c r="E17" s="838"/>
      <c r="F17" s="838"/>
      <c r="G17" s="839"/>
      <c r="H17" s="831" t="s">
        <v>243</v>
      </c>
      <c r="I17" s="803"/>
      <c r="J17" s="803"/>
      <c r="K17" s="803"/>
      <c r="L17" s="803"/>
      <c r="M17" s="803"/>
      <c r="N17" s="832"/>
      <c r="O17" s="820" t="s">
        <v>382</v>
      </c>
      <c r="P17" s="821"/>
      <c r="Q17" s="821"/>
      <c r="R17" s="821"/>
      <c r="S17" s="821"/>
      <c r="T17" s="821"/>
      <c r="U17" s="820" t="s">
        <v>370</v>
      </c>
      <c r="V17" s="821"/>
      <c r="W17" s="821"/>
      <c r="X17" s="821"/>
      <c r="Y17" s="821"/>
      <c r="Z17" s="821"/>
      <c r="AA17" s="821"/>
      <c r="AB17" s="822"/>
      <c r="AC17" s="802" t="s">
        <v>371</v>
      </c>
      <c r="AD17" s="803"/>
      <c r="AE17" s="804"/>
      <c r="AF17" s="804"/>
      <c r="AG17" s="804"/>
      <c r="AH17" s="804"/>
      <c r="AI17" s="804"/>
      <c r="AJ17" s="805"/>
    </row>
    <row r="18" spans="2:36" ht="13.5" customHeight="1">
      <c r="B18" s="656" t="s">
        <v>522</v>
      </c>
      <c r="C18" s="657"/>
      <c r="D18" s="584" t="s">
        <v>57</v>
      </c>
      <c r="E18" s="585"/>
      <c r="F18" s="585"/>
      <c r="G18" s="840"/>
      <c r="H18" s="727" t="str">
        <f>IF('（別紙１）原油換算シート【計画用】'!H15="","",'（別紙１）原油換算シート【計画用】'!H15)</f>
        <v/>
      </c>
      <c r="I18" s="728"/>
      <c r="J18" s="728"/>
      <c r="K18" s="729"/>
      <c r="L18" s="737" t="s">
        <v>228</v>
      </c>
      <c r="M18" s="738"/>
      <c r="N18" s="738"/>
      <c r="O18" s="818">
        <v>36.5</v>
      </c>
      <c r="P18" s="819"/>
      <c r="Q18" s="819"/>
      <c r="R18" s="853" t="s">
        <v>374</v>
      </c>
      <c r="S18" s="703"/>
      <c r="T18" s="854"/>
      <c r="U18" s="812">
        <v>1.8700000000000001E-2</v>
      </c>
      <c r="V18" s="813"/>
      <c r="W18" s="813"/>
      <c r="X18" s="814"/>
      <c r="Y18" s="731" t="s">
        <v>468</v>
      </c>
      <c r="Z18" s="732"/>
      <c r="AA18" s="732"/>
      <c r="AB18" s="733"/>
      <c r="AC18" s="806" t="str">
        <f>IF(H18="","",H18*O18*U18*44/12)</f>
        <v/>
      </c>
      <c r="AD18" s="807"/>
      <c r="AE18" s="807"/>
      <c r="AF18" s="807"/>
      <c r="AG18" s="808"/>
      <c r="AH18" s="717" t="s">
        <v>463</v>
      </c>
      <c r="AI18" s="718"/>
      <c r="AJ18" s="719"/>
    </row>
    <row r="19" spans="2:36" ht="13.5" customHeight="1">
      <c r="B19" s="658"/>
      <c r="C19" s="659"/>
      <c r="D19" s="586"/>
      <c r="E19" s="587"/>
      <c r="F19" s="587"/>
      <c r="G19" s="771"/>
      <c r="H19" s="730"/>
      <c r="I19" s="707"/>
      <c r="J19" s="707"/>
      <c r="K19" s="708"/>
      <c r="L19" s="739"/>
      <c r="M19" s="740"/>
      <c r="N19" s="740"/>
      <c r="O19" s="744"/>
      <c r="P19" s="745"/>
      <c r="Q19" s="745"/>
      <c r="R19" s="851"/>
      <c r="S19" s="735"/>
      <c r="T19" s="852"/>
      <c r="U19" s="741" t="s">
        <v>404</v>
      </c>
      <c r="V19" s="742"/>
      <c r="W19" s="742"/>
      <c r="X19" s="743"/>
      <c r="Y19" s="734"/>
      <c r="Z19" s="735"/>
      <c r="AA19" s="735"/>
      <c r="AB19" s="736"/>
      <c r="AC19" s="809"/>
      <c r="AD19" s="810"/>
      <c r="AE19" s="810"/>
      <c r="AF19" s="810"/>
      <c r="AG19" s="811"/>
      <c r="AH19" s="720"/>
      <c r="AI19" s="376"/>
      <c r="AJ19" s="721"/>
    </row>
    <row r="20" spans="2:36" ht="13.5" customHeight="1">
      <c r="B20" s="658"/>
      <c r="C20" s="659"/>
      <c r="D20" s="576" t="s">
        <v>58</v>
      </c>
      <c r="E20" s="577"/>
      <c r="F20" s="577"/>
      <c r="G20" s="770"/>
      <c r="H20" s="730" t="str">
        <f>IF('（別紙１）原油換算シート【計画用】'!H17="","",'（別紙１）原油換算シート【計画用】'!H17)</f>
        <v/>
      </c>
      <c r="I20" s="707"/>
      <c r="J20" s="707"/>
      <c r="K20" s="708"/>
      <c r="L20" s="722" t="s">
        <v>228</v>
      </c>
      <c r="M20" s="723"/>
      <c r="N20" s="723"/>
      <c r="O20" s="744">
        <v>38.9</v>
      </c>
      <c r="P20" s="745"/>
      <c r="Q20" s="745"/>
      <c r="R20" s="851" t="s">
        <v>230</v>
      </c>
      <c r="S20" s="735"/>
      <c r="T20" s="852"/>
      <c r="U20" s="799">
        <v>1.9300000000000001E-2</v>
      </c>
      <c r="V20" s="800"/>
      <c r="W20" s="800"/>
      <c r="X20" s="801"/>
      <c r="Y20" s="734" t="s">
        <v>468</v>
      </c>
      <c r="Z20" s="735"/>
      <c r="AA20" s="735"/>
      <c r="AB20" s="736"/>
      <c r="AC20" s="724" t="str">
        <f>IF(H20="","",H20*O20*U20*44/12)</f>
        <v/>
      </c>
      <c r="AD20" s="725"/>
      <c r="AE20" s="725"/>
      <c r="AF20" s="725"/>
      <c r="AG20" s="726"/>
      <c r="AH20" s="709" t="s">
        <v>463</v>
      </c>
      <c r="AI20" s="339"/>
      <c r="AJ20" s="710"/>
    </row>
    <row r="21" spans="2:36" ht="13.5" customHeight="1">
      <c r="B21" s="658"/>
      <c r="C21" s="659"/>
      <c r="D21" s="576"/>
      <c r="E21" s="577"/>
      <c r="F21" s="577"/>
      <c r="G21" s="770"/>
      <c r="H21" s="730"/>
      <c r="I21" s="707"/>
      <c r="J21" s="707"/>
      <c r="K21" s="708"/>
      <c r="L21" s="722"/>
      <c r="M21" s="723"/>
      <c r="N21" s="723"/>
      <c r="O21" s="744"/>
      <c r="P21" s="745"/>
      <c r="Q21" s="745"/>
      <c r="R21" s="851"/>
      <c r="S21" s="735"/>
      <c r="T21" s="852"/>
      <c r="U21" s="741" t="s">
        <v>404</v>
      </c>
      <c r="V21" s="742"/>
      <c r="W21" s="742"/>
      <c r="X21" s="743"/>
      <c r="Y21" s="734"/>
      <c r="Z21" s="735"/>
      <c r="AA21" s="735"/>
      <c r="AB21" s="736"/>
      <c r="AC21" s="724"/>
      <c r="AD21" s="725"/>
      <c r="AE21" s="725"/>
      <c r="AF21" s="725"/>
      <c r="AG21" s="726"/>
      <c r="AH21" s="720"/>
      <c r="AI21" s="376"/>
      <c r="AJ21" s="721"/>
    </row>
    <row r="22" spans="2:36" ht="13.5" customHeight="1">
      <c r="B22" s="658"/>
      <c r="C22" s="659"/>
      <c r="D22" s="576" t="s">
        <v>59</v>
      </c>
      <c r="E22" s="577"/>
      <c r="F22" s="577"/>
      <c r="G22" s="770"/>
      <c r="H22" s="730" t="str">
        <f>IF('（別紙１）原油換算シート【計画用】'!H19="","",'（別紙１）原油換算シート【計画用】'!H19)</f>
        <v/>
      </c>
      <c r="I22" s="707"/>
      <c r="J22" s="707"/>
      <c r="K22" s="708"/>
      <c r="L22" s="722" t="s">
        <v>228</v>
      </c>
      <c r="M22" s="723"/>
      <c r="N22" s="723"/>
      <c r="O22" s="744">
        <v>41.8</v>
      </c>
      <c r="P22" s="745"/>
      <c r="Q22" s="745"/>
      <c r="R22" s="851" t="s">
        <v>230</v>
      </c>
      <c r="S22" s="735"/>
      <c r="T22" s="852"/>
      <c r="U22" s="799">
        <v>2.0199999999999999E-2</v>
      </c>
      <c r="V22" s="800"/>
      <c r="W22" s="800"/>
      <c r="X22" s="801"/>
      <c r="Y22" s="734" t="s">
        <v>468</v>
      </c>
      <c r="Z22" s="735"/>
      <c r="AA22" s="735"/>
      <c r="AB22" s="736"/>
      <c r="AC22" s="724" t="str">
        <f>IF(H22="","",H22*O22*U22*44/12)</f>
        <v/>
      </c>
      <c r="AD22" s="725"/>
      <c r="AE22" s="725"/>
      <c r="AF22" s="725"/>
      <c r="AG22" s="726"/>
      <c r="AH22" s="709" t="s">
        <v>463</v>
      </c>
      <c r="AI22" s="339"/>
      <c r="AJ22" s="710"/>
    </row>
    <row r="23" spans="2:36" ht="13.5" customHeight="1">
      <c r="B23" s="658"/>
      <c r="C23" s="659"/>
      <c r="D23" s="576"/>
      <c r="E23" s="577"/>
      <c r="F23" s="577"/>
      <c r="G23" s="770"/>
      <c r="H23" s="730"/>
      <c r="I23" s="707"/>
      <c r="J23" s="707"/>
      <c r="K23" s="708"/>
      <c r="L23" s="722"/>
      <c r="M23" s="723"/>
      <c r="N23" s="723"/>
      <c r="O23" s="744"/>
      <c r="P23" s="745"/>
      <c r="Q23" s="745"/>
      <c r="R23" s="851"/>
      <c r="S23" s="735"/>
      <c r="T23" s="852"/>
      <c r="U23" s="741" t="s">
        <v>404</v>
      </c>
      <c r="V23" s="742"/>
      <c r="W23" s="742"/>
      <c r="X23" s="743"/>
      <c r="Y23" s="734"/>
      <c r="Z23" s="735"/>
      <c r="AA23" s="735"/>
      <c r="AB23" s="736"/>
      <c r="AC23" s="724"/>
      <c r="AD23" s="725"/>
      <c r="AE23" s="725"/>
      <c r="AF23" s="725"/>
      <c r="AG23" s="726"/>
      <c r="AH23" s="720"/>
      <c r="AI23" s="376"/>
      <c r="AJ23" s="721"/>
    </row>
    <row r="24" spans="2:36" ht="13.5" customHeight="1">
      <c r="B24" s="658"/>
      <c r="C24" s="659"/>
      <c r="D24" s="576" t="s">
        <v>60</v>
      </c>
      <c r="E24" s="577"/>
      <c r="F24" s="577"/>
      <c r="G24" s="770"/>
      <c r="H24" s="730" t="str">
        <f>IF('（別紙１）原油換算シート【計画用】'!H21="","",'（別紙１）原油換算シート【計画用】'!H21)</f>
        <v/>
      </c>
      <c r="I24" s="707"/>
      <c r="J24" s="707"/>
      <c r="K24" s="708"/>
      <c r="L24" s="722" t="s">
        <v>228</v>
      </c>
      <c r="M24" s="723"/>
      <c r="N24" s="723"/>
      <c r="O24" s="744">
        <v>41.8</v>
      </c>
      <c r="P24" s="745"/>
      <c r="Q24" s="745"/>
      <c r="R24" s="851" t="s">
        <v>230</v>
      </c>
      <c r="S24" s="735"/>
      <c r="T24" s="852"/>
      <c r="U24" s="799">
        <v>2.0199999999999999E-2</v>
      </c>
      <c r="V24" s="800"/>
      <c r="W24" s="800"/>
      <c r="X24" s="801"/>
      <c r="Y24" s="734" t="s">
        <v>468</v>
      </c>
      <c r="Z24" s="735"/>
      <c r="AA24" s="735"/>
      <c r="AB24" s="736"/>
      <c r="AC24" s="724" t="str">
        <f>IF(H24="","",H24*O24*U24*44/12)</f>
        <v/>
      </c>
      <c r="AD24" s="725"/>
      <c r="AE24" s="725"/>
      <c r="AF24" s="725"/>
      <c r="AG24" s="726"/>
      <c r="AH24" s="709" t="s">
        <v>463</v>
      </c>
      <c r="AI24" s="339"/>
      <c r="AJ24" s="710"/>
    </row>
    <row r="25" spans="2:36" ht="13.5" customHeight="1">
      <c r="B25" s="658"/>
      <c r="C25" s="659"/>
      <c r="D25" s="576"/>
      <c r="E25" s="577"/>
      <c r="F25" s="577"/>
      <c r="G25" s="770"/>
      <c r="H25" s="730"/>
      <c r="I25" s="707"/>
      <c r="J25" s="707"/>
      <c r="K25" s="708"/>
      <c r="L25" s="722"/>
      <c r="M25" s="723"/>
      <c r="N25" s="723"/>
      <c r="O25" s="744"/>
      <c r="P25" s="745"/>
      <c r="Q25" s="745"/>
      <c r="R25" s="851"/>
      <c r="S25" s="735"/>
      <c r="T25" s="852"/>
      <c r="U25" s="741" t="s">
        <v>404</v>
      </c>
      <c r="V25" s="742"/>
      <c r="W25" s="742"/>
      <c r="X25" s="743"/>
      <c r="Y25" s="734"/>
      <c r="Z25" s="735"/>
      <c r="AA25" s="735"/>
      <c r="AB25" s="736"/>
      <c r="AC25" s="724"/>
      <c r="AD25" s="725"/>
      <c r="AE25" s="725"/>
      <c r="AF25" s="725"/>
      <c r="AG25" s="726"/>
      <c r="AH25" s="720"/>
      <c r="AI25" s="376"/>
      <c r="AJ25" s="721"/>
    </row>
    <row r="26" spans="2:36" ht="13.5" customHeight="1">
      <c r="B26" s="658"/>
      <c r="C26" s="659"/>
      <c r="D26" s="594" t="s">
        <v>380</v>
      </c>
      <c r="E26" s="595"/>
      <c r="F26" s="595"/>
      <c r="G26" s="859"/>
      <c r="H26" s="730" t="str">
        <f>IF('（別紙１）原油換算シート【計画用】'!H23="","",'（別紙１）原油換算シート【計画用】'!H23)</f>
        <v/>
      </c>
      <c r="I26" s="707"/>
      <c r="J26" s="707"/>
      <c r="K26" s="708"/>
      <c r="L26" s="722" t="s">
        <v>229</v>
      </c>
      <c r="M26" s="723"/>
      <c r="N26" s="723"/>
      <c r="O26" s="744">
        <v>50.1</v>
      </c>
      <c r="P26" s="745"/>
      <c r="Q26" s="745"/>
      <c r="R26" s="851" t="s">
        <v>231</v>
      </c>
      <c r="S26" s="735"/>
      <c r="T26" s="852"/>
      <c r="U26" s="799">
        <v>1.6299999999999999E-2</v>
      </c>
      <c r="V26" s="800"/>
      <c r="W26" s="800"/>
      <c r="X26" s="801"/>
      <c r="Y26" s="734" t="s">
        <v>468</v>
      </c>
      <c r="Z26" s="735"/>
      <c r="AA26" s="735"/>
      <c r="AB26" s="736"/>
      <c r="AC26" s="724" t="str">
        <f>IF(H26="","",H26*O26*U26*44/12)</f>
        <v/>
      </c>
      <c r="AD26" s="725"/>
      <c r="AE26" s="725"/>
      <c r="AF26" s="725"/>
      <c r="AG26" s="726"/>
      <c r="AH26" s="709" t="s">
        <v>463</v>
      </c>
      <c r="AI26" s="339"/>
      <c r="AJ26" s="710"/>
    </row>
    <row r="27" spans="2:36" ht="13.5" customHeight="1">
      <c r="B27" s="658"/>
      <c r="C27" s="659"/>
      <c r="D27" s="594"/>
      <c r="E27" s="595"/>
      <c r="F27" s="595"/>
      <c r="G27" s="859"/>
      <c r="H27" s="730"/>
      <c r="I27" s="707"/>
      <c r="J27" s="707"/>
      <c r="K27" s="708"/>
      <c r="L27" s="722"/>
      <c r="M27" s="723"/>
      <c r="N27" s="723"/>
      <c r="O27" s="744"/>
      <c r="P27" s="745"/>
      <c r="Q27" s="745"/>
      <c r="R27" s="851"/>
      <c r="S27" s="735"/>
      <c r="T27" s="852"/>
      <c r="U27" s="741" t="s">
        <v>404</v>
      </c>
      <c r="V27" s="742"/>
      <c r="W27" s="742"/>
      <c r="X27" s="743"/>
      <c r="Y27" s="734"/>
      <c r="Z27" s="735"/>
      <c r="AA27" s="735"/>
      <c r="AB27" s="736"/>
      <c r="AC27" s="724"/>
      <c r="AD27" s="725"/>
      <c r="AE27" s="725"/>
      <c r="AF27" s="725"/>
      <c r="AG27" s="726"/>
      <c r="AH27" s="720"/>
      <c r="AI27" s="376"/>
      <c r="AJ27" s="721"/>
    </row>
    <row r="28" spans="2:36" ht="13.5" customHeight="1">
      <c r="B28" s="658"/>
      <c r="C28" s="659"/>
      <c r="D28" s="589" t="s">
        <v>385</v>
      </c>
      <c r="E28" s="590"/>
      <c r="F28" s="590"/>
      <c r="G28" s="841"/>
      <c r="H28" s="730" t="str">
        <f>IF('（別紙１）原油換算シート【計画用】'!H25="","",'（別紙１）原油換算シート【計画用】'!H25)</f>
        <v/>
      </c>
      <c r="I28" s="707"/>
      <c r="J28" s="707"/>
      <c r="K28" s="708"/>
      <c r="L28" s="722" t="s">
        <v>344</v>
      </c>
      <c r="M28" s="723"/>
      <c r="N28" s="723"/>
      <c r="O28" s="784" t="s">
        <v>533</v>
      </c>
      <c r="P28" s="785"/>
      <c r="Q28" s="785"/>
      <c r="R28" s="785"/>
      <c r="S28" s="785"/>
      <c r="T28" s="786"/>
      <c r="U28" s="790">
        <v>2.29</v>
      </c>
      <c r="V28" s="790"/>
      <c r="W28" s="790"/>
      <c r="X28" s="791"/>
      <c r="Y28" s="734" t="s">
        <v>534</v>
      </c>
      <c r="Z28" s="735"/>
      <c r="AA28" s="735"/>
      <c r="AB28" s="736"/>
      <c r="AC28" s="724" t="str">
        <f>IF(H28="","",H28*U28)</f>
        <v/>
      </c>
      <c r="AD28" s="725"/>
      <c r="AE28" s="725"/>
      <c r="AF28" s="725"/>
      <c r="AG28" s="726"/>
      <c r="AH28" s="709" t="s">
        <v>463</v>
      </c>
      <c r="AI28" s="339"/>
      <c r="AJ28" s="710"/>
    </row>
    <row r="29" spans="2:36" ht="13.5" customHeight="1">
      <c r="B29" s="658"/>
      <c r="C29" s="659"/>
      <c r="D29" s="589"/>
      <c r="E29" s="590"/>
      <c r="F29" s="590"/>
      <c r="G29" s="841"/>
      <c r="H29" s="730"/>
      <c r="I29" s="707"/>
      <c r="J29" s="707"/>
      <c r="K29" s="708"/>
      <c r="L29" s="722"/>
      <c r="M29" s="723"/>
      <c r="N29" s="723"/>
      <c r="O29" s="787"/>
      <c r="P29" s="788"/>
      <c r="Q29" s="788"/>
      <c r="R29" s="788"/>
      <c r="S29" s="788"/>
      <c r="T29" s="789"/>
      <c r="U29" s="790"/>
      <c r="V29" s="790"/>
      <c r="W29" s="790"/>
      <c r="X29" s="791"/>
      <c r="Y29" s="734"/>
      <c r="Z29" s="735"/>
      <c r="AA29" s="735"/>
      <c r="AB29" s="736"/>
      <c r="AC29" s="724"/>
      <c r="AD29" s="725"/>
      <c r="AE29" s="725"/>
      <c r="AF29" s="725"/>
      <c r="AG29" s="726"/>
      <c r="AH29" s="720"/>
      <c r="AI29" s="376"/>
      <c r="AJ29" s="721"/>
    </row>
    <row r="30" spans="2:36" ht="13.5" customHeight="1">
      <c r="B30" s="658"/>
      <c r="C30" s="659"/>
      <c r="D30" s="776" t="s">
        <v>501</v>
      </c>
      <c r="E30" s="777"/>
      <c r="F30" s="782" t="s">
        <v>502</v>
      </c>
      <c r="G30" s="783"/>
      <c r="H30" s="730" t="str">
        <f>IF('（別紙１）原油換算シート【計画用】'!H27="","",'（別紙１）原油換算シート【計画用】'!H27)</f>
        <v/>
      </c>
      <c r="I30" s="707"/>
      <c r="J30" s="707"/>
      <c r="K30" s="708"/>
      <c r="L30" s="722" t="s">
        <v>363</v>
      </c>
      <c r="M30" s="723"/>
      <c r="N30" s="723"/>
      <c r="O30" s="784" t="s">
        <v>533</v>
      </c>
      <c r="P30" s="785"/>
      <c r="Q30" s="785"/>
      <c r="R30" s="785"/>
      <c r="S30" s="785"/>
      <c r="T30" s="786"/>
      <c r="U30" s="697">
        <f>IF('（別紙１）原油換算シート【計画用】'!S28="","",'（別紙１）原油換算シート【計画用】'!S28)</f>
        <v>0</v>
      </c>
      <c r="V30" s="697"/>
      <c r="W30" s="697"/>
      <c r="X30" s="698"/>
      <c r="Y30" s="699" t="s">
        <v>469</v>
      </c>
      <c r="Z30" s="700"/>
      <c r="AA30" s="700"/>
      <c r="AB30" s="701"/>
      <c r="AC30" s="724" t="str">
        <f>IF(H30="","",H30*U30)</f>
        <v/>
      </c>
      <c r="AD30" s="725"/>
      <c r="AE30" s="725"/>
      <c r="AF30" s="725"/>
      <c r="AG30" s="726"/>
      <c r="AH30" s="709" t="s">
        <v>463</v>
      </c>
      <c r="AI30" s="339"/>
      <c r="AJ30" s="710"/>
    </row>
    <row r="31" spans="2:36" ht="13.5" customHeight="1">
      <c r="B31" s="658"/>
      <c r="C31" s="659"/>
      <c r="D31" s="778"/>
      <c r="E31" s="779"/>
      <c r="F31" s="571">
        <f>IF('（別紙１）原油換算シート【計画用】'!F28="","",'（別紙１）原油換算シート【計画用】'!F28)</f>
        <v>128</v>
      </c>
      <c r="G31" s="573"/>
      <c r="H31" s="730"/>
      <c r="I31" s="707"/>
      <c r="J31" s="707"/>
      <c r="K31" s="708"/>
      <c r="L31" s="722"/>
      <c r="M31" s="723"/>
      <c r="N31" s="723"/>
      <c r="O31" s="787"/>
      <c r="P31" s="788"/>
      <c r="Q31" s="788"/>
      <c r="R31" s="788"/>
      <c r="S31" s="788"/>
      <c r="T31" s="789"/>
      <c r="U31" s="697"/>
      <c r="V31" s="697"/>
      <c r="W31" s="697"/>
      <c r="X31" s="698"/>
      <c r="Y31" s="702"/>
      <c r="Z31" s="703"/>
      <c r="AA31" s="703"/>
      <c r="AB31" s="704"/>
      <c r="AC31" s="724"/>
      <c r="AD31" s="725"/>
      <c r="AE31" s="725"/>
      <c r="AF31" s="725"/>
      <c r="AG31" s="726"/>
      <c r="AH31" s="720"/>
      <c r="AI31" s="376"/>
      <c r="AJ31" s="721"/>
    </row>
    <row r="32" spans="2:36" ht="13.5" customHeight="1">
      <c r="B32" s="658"/>
      <c r="C32" s="659"/>
      <c r="D32" s="778"/>
      <c r="E32" s="779"/>
      <c r="F32" s="782" t="s">
        <v>502</v>
      </c>
      <c r="G32" s="783"/>
      <c r="H32" s="730" t="str">
        <f>IF('（別紙１）原油換算シート【計画用】'!H29="","",'（別紙１）原油換算シート【計画用】'!H29)</f>
        <v/>
      </c>
      <c r="I32" s="707"/>
      <c r="J32" s="707"/>
      <c r="K32" s="708"/>
      <c r="L32" s="722" t="s">
        <v>363</v>
      </c>
      <c r="M32" s="723"/>
      <c r="N32" s="723"/>
      <c r="O32" s="784" t="s">
        <v>533</v>
      </c>
      <c r="P32" s="785"/>
      <c r="Q32" s="785"/>
      <c r="R32" s="785"/>
      <c r="S32" s="785"/>
      <c r="T32" s="786"/>
      <c r="U32" s="697">
        <f>IF('（別紙１）原油換算シート【計画用】'!S30="","",'（別紙１）原油換算シート【計画用】'!S30)</f>
        <v>0</v>
      </c>
      <c r="V32" s="697"/>
      <c r="W32" s="697"/>
      <c r="X32" s="698"/>
      <c r="Y32" s="699" t="s">
        <v>469</v>
      </c>
      <c r="Z32" s="700"/>
      <c r="AA32" s="700"/>
      <c r="AB32" s="701"/>
      <c r="AC32" s="724" t="str">
        <f>IF(H32="","",H32*U32)</f>
        <v/>
      </c>
      <c r="AD32" s="725"/>
      <c r="AE32" s="725"/>
      <c r="AF32" s="725"/>
      <c r="AG32" s="726"/>
      <c r="AH32" s="709" t="s">
        <v>463</v>
      </c>
      <c r="AI32" s="339"/>
      <c r="AJ32" s="710"/>
    </row>
    <row r="33" spans="2:36" ht="13.5" customHeight="1">
      <c r="B33" s="658"/>
      <c r="C33" s="659"/>
      <c r="D33" s="778"/>
      <c r="E33" s="779"/>
      <c r="F33" s="571">
        <f>IF('（別紙１）原油換算シート【計画用】'!F30="","",'（別紙１）原油換算シート【計画用】'!F30)</f>
        <v>604</v>
      </c>
      <c r="G33" s="573"/>
      <c r="H33" s="730"/>
      <c r="I33" s="707"/>
      <c r="J33" s="707"/>
      <c r="K33" s="708"/>
      <c r="L33" s="722"/>
      <c r="M33" s="723"/>
      <c r="N33" s="723"/>
      <c r="O33" s="787"/>
      <c r="P33" s="788"/>
      <c r="Q33" s="788"/>
      <c r="R33" s="788"/>
      <c r="S33" s="788"/>
      <c r="T33" s="789"/>
      <c r="U33" s="697"/>
      <c r="V33" s="697"/>
      <c r="W33" s="697"/>
      <c r="X33" s="698"/>
      <c r="Y33" s="702"/>
      <c r="Z33" s="703"/>
      <c r="AA33" s="703"/>
      <c r="AB33" s="704"/>
      <c r="AC33" s="724"/>
      <c r="AD33" s="725"/>
      <c r="AE33" s="725"/>
      <c r="AF33" s="725"/>
      <c r="AG33" s="726"/>
      <c r="AH33" s="720"/>
      <c r="AI33" s="376"/>
      <c r="AJ33" s="721"/>
    </row>
    <row r="34" spans="2:36" ht="13.5" customHeight="1">
      <c r="B34" s="658"/>
      <c r="C34" s="659"/>
      <c r="D34" s="778"/>
      <c r="E34" s="779"/>
      <c r="F34" s="782" t="s">
        <v>502</v>
      </c>
      <c r="G34" s="783"/>
      <c r="H34" s="730" t="str">
        <f>IF('（別紙１）原油換算シート【計画用】'!H31="","",'（別紙１）原油換算シート【計画用】'!H31)</f>
        <v/>
      </c>
      <c r="I34" s="707"/>
      <c r="J34" s="707"/>
      <c r="K34" s="708"/>
      <c r="L34" s="722" t="s">
        <v>363</v>
      </c>
      <c r="M34" s="723"/>
      <c r="N34" s="723"/>
      <c r="O34" s="784" t="s">
        <v>533</v>
      </c>
      <c r="P34" s="785"/>
      <c r="Q34" s="785"/>
      <c r="R34" s="785"/>
      <c r="S34" s="785"/>
      <c r="T34" s="786"/>
      <c r="U34" s="697" t="e">
        <f>IF('（別紙１）原油換算シート【計画用】'!S32="","",'（別紙１）原油換算シート【計画用】'!S32)</f>
        <v>#N/A</v>
      </c>
      <c r="V34" s="697"/>
      <c r="W34" s="697"/>
      <c r="X34" s="698"/>
      <c r="Y34" s="699" t="s">
        <v>469</v>
      </c>
      <c r="Z34" s="700"/>
      <c r="AA34" s="700"/>
      <c r="AB34" s="701"/>
      <c r="AC34" s="724" t="str">
        <f>IF(H34="","",H34*U34)</f>
        <v/>
      </c>
      <c r="AD34" s="725"/>
      <c r="AE34" s="725"/>
      <c r="AF34" s="725"/>
      <c r="AG34" s="726"/>
      <c r="AH34" s="709" t="s">
        <v>463</v>
      </c>
      <c r="AI34" s="339"/>
      <c r="AJ34" s="710"/>
    </row>
    <row r="35" spans="2:36" ht="13.5" customHeight="1">
      <c r="B35" s="658"/>
      <c r="C35" s="659"/>
      <c r="D35" s="780"/>
      <c r="E35" s="781"/>
      <c r="F35" s="571" t="str">
        <f>IF('（別紙１）原油換算シート【計画用】'!F32="","",'（別紙１）原油換算シート【計画用】'!F32)</f>
        <v/>
      </c>
      <c r="G35" s="573"/>
      <c r="H35" s="730"/>
      <c r="I35" s="707"/>
      <c r="J35" s="707"/>
      <c r="K35" s="708"/>
      <c r="L35" s="722"/>
      <c r="M35" s="723"/>
      <c r="N35" s="723"/>
      <c r="O35" s="787"/>
      <c r="P35" s="788"/>
      <c r="Q35" s="788"/>
      <c r="R35" s="788"/>
      <c r="S35" s="788"/>
      <c r="T35" s="789"/>
      <c r="U35" s="697"/>
      <c r="V35" s="697"/>
      <c r="W35" s="697"/>
      <c r="X35" s="698"/>
      <c r="Y35" s="702"/>
      <c r="Z35" s="703"/>
      <c r="AA35" s="703"/>
      <c r="AB35" s="704"/>
      <c r="AC35" s="724"/>
      <c r="AD35" s="725"/>
      <c r="AE35" s="725"/>
      <c r="AF35" s="725"/>
      <c r="AG35" s="726"/>
      <c r="AH35" s="720"/>
      <c r="AI35" s="376"/>
      <c r="AJ35" s="721"/>
    </row>
    <row r="36" spans="2:36" ht="13.5" customHeight="1">
      <c r="B36" s="658"/>
      <c r="C36" s="659"/>
      <c r="D36" s="568" t="s">
        <v>504</v>
      </c>
      <c r="E36" s="569"/>
      <c r="F36" s="569"/>
      <c r="G36" s="570"/>
      <c r="H36" s="730" t="str">
        <f>IF('（別紙１）原油換算シート【計画用】'!H33="","",'（別紙１）原油換算シート【計画用】'!H33)</f>
        <v/>
      </c>
      <c r="I36" s="707"/>
      <c r="J36" s="707"/>
      <c r="K36" s="708"/>
      <c r="L36" s="722" t="s">
        <v>363</v>
      </c>
      <c r="M36" s="723"/>
      <c r="N36" s="723"/>
      <c r="O36" s="784" t="s">
        <v>533</v>
      </c>
      <c r="P36" s="785"/>
      <c r="Q36" s="785"/>
      <c r="R36" s="785"/>
      <c r="S36" s="785"/>
      <c r="T36" s="786"/>
      <c r="U36" s="697">
        <v>0</v>
      </c>
      <c r="V36" s="697"/>
      <c r="W36" s="697"/>
      <c r="X36" s="698"/>
      <c r="Y36" s="699" t="s">
        <v>469</v>
      </c>
      <c r="Z36" s="700"/>
      <c r="AA36" s="700"/>
      <c r="AB36" s="701"/>
      <c r="AC36" s="724" t="str">
        <f>IF(H36="","",H36*U36)</f>
        <v/>
      </c>
      <c r="AD36" s="725"/>
      <c r="AE36" s="725"/>
      <c r="AF36" s="725"/>
      <c r="AG36" s="726"/>
      <c r="AH36" s="709" t="s">
        <v>463</v>
      </c>
      <c r="AI36" s="339"/>
      <c r="AJ36" s="710"/>
    </row>
    <row r="37" spans="2:36" ht="13.5" customHeight="1">
      <c r="B37" s="658"/>
      <c r="C37" s="659"/>
      <c r="D37" s="571"/>
      <c r="E37" s="572"/>
      <c r="F37" s="572"/>
      <c r="G37" s="573"/>
      <c r="H37" s="730"/>
      <c r="I37" s="707"/>
      <c r="J37" s="707"/>
      <c r="K37" s="708"/>
      <c r="L37" s="722"/>
      <c r="M37" s="723"/>
      <c r="N37" s="723"/>
      <c r="O37" s="787"/>
      <c r="P37" s="788"/>
      <c r="Q37" s="788"/>
      <c r="R37" s="788"/>
      <c r="S37" s="788"/>
      <c r="T37" s="789"/>
      <c r="U37" s="817"/>
      <c r="V37" s="817"/>
      <c r="W37" s="817"/>
      <c r="X37" s="823"/>
      <c r="Y37" s="702"/>
      <c r="Z37" s="703"/>
      <c r="AA37" s="703"/>
      <c r="AB37" s="704"/>
      <c r="AC37" s="724"/>
      <c r="AD37" s="725"/>
      <c r="AE37" s="725"/>
      <c r="AF37" s="725"/>
      <c r="AG37" s="726"/>
      <c r="AH37" s="720"/>
      <c r="AI37" s="376"/>
      <c r="AJ37" s="721"/>
    </row>
    <row r="38" spans="2:36" ht="15.75" customHeight="1">
      <c r="B38" s="658"/>
      <c r="C38" s="659"/>
      <c r="D38" s="546" t="s">
        <v>403</v>
      </c>
      <c r="E38" s="547"/>
      <c r="F38" s="547"/>
      <c r="G38" s="548"/>
      <c r="H38" s="730" t="str">
        <f>IF('（別紙１）原油換算シート【計画用】'!H35="","",'（別紙１）原油換算シート【計画用】'!H35)</f>
        <v/>
      </c>
      <c r="I38" s="707"/>
      <c r="J38" s="707"/>
      <c r="K38" s="708"/>
      <c r="L38" s="722" t="s">
        <v>365</v>
      </c>
      <c r="M38" s="723"/>
      <c r="N38" s="723"/>
      <c r="O38" s="784" t="s">
        <v>533</v>
      </c>
      <c r="P38" s="785"/>
      <c r="Q38" s="785"/>
      <c r="R38" s="785"/>
      <c r="S38" s="785"/>
      <c r="T38" s="786"/>
      <c r="U38" s="697">
        <f>IF('（別紙１）原油換算シート【計画用】'!S36="","",'（別紙１）原油換算シート【計画用】'!S36)</f>
        <v>5.3199999999999997E-2</v>
      </c>
      <c r="V38" s="697"/>
      <c r="W38" s="697"/>
      <c r="X38" s="698"/>
      <c r="Y38" s="699" t="s">
        <v>468</v>
      </c>
      <c r="Z38" s="700"/>
      <c r="AA38" s="700"/>
      <c r="AB38" s="883"/>
      <c r="AC38" s="724" t="str">
        <f>IF(H38="","",H38*U38)</f>
        <v/>
      </c>
      <c r="AD38" s="725"/>
      <c r="AE38" s="725"/>
      <c r="AF38" s="725"/>
      <c r="AG38" s="726"/>
      <c r="AH38" s="709" t="s">
        <v>463</v>
      </c>
      <c r="AI38" s="339"/>
      <c r="AJ38" s="710"/>
    </row>
    <row r="39" spans="2:36" ht="13.5" customHeight="1">
      <c r="B39" s="658"/>
      <c r="C39" s="659"/>
      <c r="D39" s="848" t="str">
        <f>IF('（別紙１）原油換算シート【計画用】'!D36="","",'（別紙１）原油換算シート【計画用】'!D36)</f>
        <v>（代替値）</v>
      </c>
      <c r="E39" s="849"/>
      <c r="F39" s="849"/>
      <c r="G39" s="850"/>
      <c r="H39" s="730"/>
      <c r="I39" s="707"/>
      <c r="J39" s="707"/>
      <c r="K39" s="708"/>
      <c r="L39" s="722"/>
      <c r="M39" s="723"/>
      <c r="N39" s="723"/>
      <c r="O39" s="787"/>
      <c r="P39" s="788"/>
      <c r="Q39" s="788"/>
      <c r="R39" s="788"/>
      <c r="S39" s="788"/>
      <c r="T39" s="789"/>
      <c r="U39" s="697"/>
      <c r="V39" s="697"/>
      <c r="W39" s="697"/>
      <c r="X39" s="698"/>
      <c r="Y39" s="702"/>
      <c r="Z39" s="703"/>
      <c r="AA39" s="703"/>
      <c r="AB39" s="884"/>
      <c r="AC39" s="724"/>
      <c r="AD39" s="725"/>
      <c r="AE39" s="725"/>
      <c r="AF39" s="725"/>
      <c r="AG39" s="726"/>
      <c r="AH39" s="720"/>
      <c r="AI39" s="376"/>
      <c r="AJ39" s="721"/>
    </row>
    <row r="40" spans="2:36" ht="13.5" customHeight="1">
      <c r="B40" s="658"/>
      <c r="C40" s="659"/>
      <c r="D40" s="862" t="s">
        <v>65</v>
      </c>
      <c r="E40" s="863"/>
      <c r="F40" s="863"/>
      <c r="G40" s="863"/>
      <c r="H40" s="864"/>
      <c r="I40" s="864"/>
      <c r="J40" s="864"/>
      <c r="K40" s="864"/>
      <c r="L40" s="864"/>
      <c r="M40" s="864"/>
      <c r="N40" s="864"/>
      <c r="O40" s="864"/>
      <c r="P40" s="864"/>
      <c r="Q40" s="864"/>
      <c r="R40" s="864"/>
      <c r="S40" s="864"/>
      <c r="T40" s="864"/>
      <c r="U40" s="864"/>
      <c r="V40" s="864"/>
      <c r="W40" s="864"/>
      <c r="X40" s="864"/>
      <c r="Y40" s="864"/>
      <c r="Z40" s="864"/>
      <c r="AA40" s="864"/>
      <c r="AB40" s="864"/>
      <c r="AC40" s="869" t="str">
        <f>IF(SUM(AC18:AG39)=0,"",ROUND(SUM(AC18:AG39),-INT(LOG(ABS(SUM(AC18:AG39))))-1+3))</f>
        <v/>
      </c>
      <c r="AD40" s="870"/>
      <c r="AE40" s="870"/>
      <c r="AF40" s="870"/>
      <c r="AG40" s="871"/>
      <c r="AH40" s="842" t="s">
        <v>462</v>
      </c>
      <c r="AI40" s="843"/>
      <c r="AJ40" s="844"/>
    </row>
    <row r="41" spans="2:36" ht="13.5" customHeight="1" thickBot="1">
      <c r="B41" s="658"/>
      <c r="C41" s="659"/>
      <c r="D41" s="862"/>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72"/>
      <c r="AD41" s="873"/>
      <c r="AE41" s="873"/>
      <c r="AF41" s="873"/>
      <c r="AG41" s="874"/>
      <c r="AH41" s="845"/>
      <c r="AI41" s="846"/>
      <c r="AJ41" s="847"/>
    </row>
    <row r="42" spans="2:36" ht="13.5" customHeight="1">
      <c r="B42" s="646" t="s">
        <v>63</v>
      </c>
      <c r="C42" s="647"/>
      <c r="D42" s="596" t="s">
        <v>235</v>
      </c>
      <c r="E42" s="596"/>
      <c r="F42" s="596"/>
      <c r="G42" s="596"/>
      <c r="H42" s="727" t="str">
        <f>IF('（別紙１）原油換算シート【計画用】'!H37="","",'（別紙１）原油換算シート【計画用】'!H37)</f>
        <v/>
      </c>
      <c r="I42" s="728"/>
      <c r="J42" s="728"/>
      <c r="K42" s="728"/>
      <c r="L42" s="860" t="s">
        <v>228</v>
      </c>
      <c r="M42" s="861"/>
      <c r="N42" s="861"/>
      <c r="O42" s="691">
        <v>33.4</v>
      </c>
      <c r="P42" s="692"/>
      <c r="Q42" s="692"/>
      <c r="R42" s="737" t="s">
        <v>375</v>
      </c>
      <c r="S42" s="738"/>
      <c r="T42" s="879"/>
      <c r="U42" s="966">
        <v>1.83E-2</v>
      </c>
      <c r="V42" s="967"/>
      <c r="W42" s="967"/>
      <c r="X42" s="968"/>
      <c r="Y42" s="717" t="s">
        <v>470</v>
      </c>
      <c r="Z42" s="718"/>
      <c r="AA42" s="718"/>
      <c r="AB42" s="875"/>
      <c r="AC42" s="806" t="str">
        <f>IF(H42="","",H42*O42*U42*44/12)</f>
        <v/>
      </c>
      <c r="AD42" s="807"/>
      <c r="AE42" s="807"/>
      <c r="AF42" s="807"/>
      <c r="AG42" s="807"/>
      <c r="AH42" s="717" t="s">
        <v>477</v>
      </c>
      <c r="AI42" s="718"/>
      <c r="AJ42" s="719"/>
    </row>
    <row r="43" spans="2:36" ht="13.5" customHeight="1">
      <c r="B43" s="648"/>
      <c r="C43" s="649"/>
      <c r="D43" s="556"/>
      <c r="E43" s="556"/>
      <c r="F43" s="556"/>
      <c r="G43" s="556"/>
      <c r="H43" s="730"/>
      <c r="I43" s="707"/>
      <c r="J43" s="707"/>
      <c r="K43" s="707"/>
      <c r="L43" s="722"/>
      <c r="M43" s="723"/>
      <c r="N43" s="723"/>
      <c r="O43" s="693"/>
      <c r="P43" s="694"/>
      <c r="Q43" s="694"/>
      <c r="R43" s="739"/>
      <c r="S43" s="740"/>
      <c r="T43" s="880"/>
      <c r="U43" s="969"/>
      <c r="V43" s="970"/>
      <c r="W43" s="970"/>
      <c r="X43" s="971"/>
      <c r="Y43" s="876"/>
      <c r="Z43" s="877"/>
      <c r="AA43" s="877"/>
      <c r="AB43" s="878"/>
      <c r="AC43" s="724"/>
      <c r="AD43" s="725"/>
      <c r="AE43" s="725"/>
      <c r="AF43" s="725"/>
      <c r="AG43" s="725"/>
      <c r="AH43" s="876"/>
      <c r="AI43" s="877"/>
      <c r="AJ43" s="882"/>
    </row>
    <row r="44" spans="2:36">
      <c r="B44" s="648"/>
      <c r="C44" s="649"/>
      <c r="D44" s="556"/>
      <c r="E44" s="556"/>
      <c r="F44" s="556"/>
      <c r="G44" s="556"/>
      <c r="H44" s="730"/>
      <c r="I44" s="707"/>
      <c r="J44" s="707"/>
      <c r="K44" s="707"/>
      <c r="L44" s="722"/>
      <c r="M44" s="723"/>
      <c r="N44" s="723"/>
      <c r="O44" s="695"/>
      <c r="P44" s="696"/>
      <c r="Q44" s="696"/>
      <c r="R44" s="881"/>
      <c r="S44" s="324"/>
      <c r="T44" s="355"/>
      <c r="U44" s="963" t="s">
        <v>404</v>
      </c>
      <c r="V44" s="964"/>
      <c r="W44" s="964"/>
      <c r="X44" s="965"/>
      <c r="Y44" s="720"/>
      <c r="Z44" s="376"/>
      <c r="AA44" s="376"/>
      <c r="AB44" s="377"/>
      <c r="AC44" s="724"/>
      <c r="AD44" s="725"/>
      <c r="AE44" s="725"/>
      <c r="AF44" s="725"/>
      <c r="AG44" s="725"/>
      <c r="AH44" s="720"/>
      <c r="AI44" s="376"/>
      <c r="AJ44" s="721"/>
    </row>
    <row r="45" spans="2:36" ht="13.5" customHeight="1">
      <c r="B45" s="648"/>
      <c r="C45" s="649"/>
      <c r="D45" s="556" t="s">
        <v>61</v>
      </c>
      <c r="E45" s="556"/>
      <c r="F45" s="556"/>
      <c r="G45" s="556"/>
      <c r="H45" s="191" t="str">
        <f>IF('（別紙１）原油換算シート【計画用】'!H40="","",'（別紙１）原油換算シート【計画用】'!H40)</f>
        <v/>
      </c>
      <c r="I45" s="146"/>
      <c r="J45" s="146"/>
      <c r="K45" s="855"/>
      <c r="L45" s="722" t="s">
        <v>228</v>
      </c>
      <c r="M45" s="723"/>
      <c r="N45" s="723"/>
      <c r="O45" s="865">
        <v>38</v>
      </c>
      <c r="P45" s="866"/>
      <c r="Q45" s="866"/>
      <c r="R45" s="685" t="s">
        <v>376</v>
      </c>
      <c r="S45" s="686"/>
      <c r="T45" s="687"/>
      <c r="U45" s="972">
        <v>1.8700000000000001E-2</v>
      </c>
      <c r="V45" s="973"/>
      <c r="W45" s="973"/>
      <c r="X45" s="974"/>
      <c r="Y45" s="734" t="s">
        <v>468</v>
      </c>
      <c r="Z45" s="735"/>
      <c r="AA45" s="735"/>
      <c r="AB45" s="736"/>
      <c r="AC45" s="724" t="str">
        <f>IF(H45="","",H45*O45*U45*44/12)</f>
        <v/>
      </c>
      <c r="AD45" s="725"/>
      <c r="AE45" s="725"/>
      <c r="AF45" s="725"/>
      <c r="AG45" s="725"/>
      <c r="AH45" s="709" t="s">
        <v>463</v>
      </c>
      <c r="AI45" s="339"/>
      <c r="AJ45" s="710"/>
    </row>
    <row r="46" spans="2:36" ht="13.5" customHeight="1">
      <c r="B46" s="648"/>
      <c r="C46" s="649"/>
      <c r="D46" s="556"/>
      <c r="E46" s="556"/>
      <c r="F46" s="556"/>
      <c r="G46" s="556"/>
      <c r="H46" s="856"/>
      <c r="I46" s="857"/>
      <c r="J46" s="857"/>
      <c r="K46" s="858"/>
      <c r="L46" s="722"/>
      <c r="M46" s="723"/>
      <c r="N46" s="723"/>
      <c r="O46" s="867"/>
      <c r="P46" s="868"/>
      <c r="Q46" s="868"/>
      <c r="R46" s="688"/>
      <c r="S46" s="689"/>
      <c r="T46" s="690"/>
      <c r="U46" s="963" t="s">
        <v>404</v>
      </c>
      <c r="V46" s="964"/>
      <c r="W46" s="964"/>
      <c r="X46" s="965"/>
      <c r="Y46" s="734"/>
      <c r="Z46" s="735"/>
      <c r="AA46" s="735"/>
      <c r="AB46" s="736"/>
      <c r="AC46" s="724"/>
      <c r="AD46" s="725"/>
      <c r="AE46" s="725"/>
      <c r="AF46" s="725"/>
      <c r="AG46" s="725"/>
      <c r="AH46" s="720"/>
      <c r="AI46" s="376"/>
      <c r="AJ46" s="721"/>
    </row>
    <row r="47" spans="2:36" ht="13.5" customHeight="1">
      <c r="B47" s="648"/>
      <c r="C47" s="649"/>
      <c r="D47" s="566" t="s">
        <v>62</v>
      </c>
      <c r="E47" s="566"/>
      <c r="F47" s="566"/>
      <c r="G47" s="566"/>
      <c r="H47" s="191" t="str">
        <f>IF('（別紙１）原油換算シート【計画用】'!H42="","",'（別紙１）原油換算シート【計画用】'!H42)</f>
        <v/>
      </c>
      <c r="I47" s="146"/>
      <c r="J47" s="146"/>
      <c r="K47" s="855"/>
      <c r="L47" s="722" t="s">
        <v>344</v>
      </c>
      <c r="M47" s="723"/>
      <c r="N47" s="723"/>
      <c r="O47" s="975">
        <v>38.4</v>
      </c>
      <c r="P47" s="976"/>
      <c r="Q47" s="976"/>
      <c r="R47" s="699" t="s">
        <v>384</v>
      </c>
      <c r="S47" s="700"/>
      <c r="T47" s="701"/>
      <c r="U47" s="972">
        <v>1.3899999999999999E-2</v>
      </c>
      <c r="V47" s="973"/>
      <c r="W47" s="973"/>
      <c r="X47" s="974"/>
      <c r="Y47" s="734" t="s">
        <v>468</v>
      </c>
      <c r="Z47" s="735"/>
      <c r="AA47" s="735"/>
      <c r="AB47" s="736"/>
      <c r="AC47" s="724" t="str">
        <f>IF(H47="","",H47*O47*U47*44/12)</f>
        <v/>
      </c>
      <c r="AD47" s="725"/>
      <c r="AE47" s="725"/>
      <c r="AF47" s="725"/>
      <c r="AG47" s="725"/>
      <c r="AH47" s="709" t="s">
        <v>463</v>
      </c>
      <c r="AI47" s="339"/>
      <c r="AJ47" s="710"/>
    </row>
    <row r="48" spans="2:36" ht="13.5" customHeight="1">
      <c r="B48" s="648"/>
      <c r="C48" s="649"/>
      <c r="D48" s="566"/>
      <c r="E48" s="566"/>
      <c r="F48" s="566"/>
      <c r="G48" s="566"/>
      <c r="H48" s="856"/>
      <c r="I48" s="857"/>
      <c r="J48" s="857"/>
      <c r="K48" s="858"/>
      <c r="L48" s="722"/>
      <c r="M48" s="723"/>
      <c r="N48" s="723"/>
      <c r="O48" s="695"/>
      <c r="P48" s="696"/>
      <c r="Q48" s="696"/>
      <c r="R48" s="702"/>
      <c r="S48" s="703"/>
      <c r="T48" s="704"/>
      <c r="U48" s="963" t="s">
        <v>404</v>
      </c>
      <c r="V48" s="964"/>
      <c r="W48" s="964"/>
      <c r="X48" s="965"/>
      <c r="Y48" s="734"/>
      <c r="Z48" s="735"/>
      <c r="AA48" s="735"/>
      <c r="AB48" s="736"/>
      <c r="AC48" s="724"/>
      <c r="AD48" s="725"/>
      <c r="AE48" s="725"/>
      <c r="AF48" s="725"/>
      <c r="AG48" s="725"/>
      <c r="AH48" s="720"/>
      <c r="AI48" s="376"/>
      <c r="AJ48" s="721"/>
    </row>
    <row r="49" spans="1:36" ht="13.5" customHeight="1">
      <c r="B49" s="648"/>
      <c r="C49" s="649"/>
      <c r="D49" s="566" t="s">
        <v>378</v>
      </c>
      <c r="E49" s="566"/>
      <c r="F49" s="566"/>
      <c r="G49" s="566"/>
      <c r="H49" s="191" t="str">
        <f>IF('（別紙１）原油換算シート【計画用】'!H44="","",'（別紙１）原油換算シート【計画用】'!H44)</f>
        <v/>
      </c>
      <c r="I49" s="146"/>
      <c r="J49" s="146"/>
      <c r="K49" s="855"/>
      <c r="L49" s="722" t="s">
        <v>229</v>
      </c>
      <c r="M49" s="723"/>
      <c r="N49" s="723"/>
      <c r="O49" s="975">
        <v>50.1</v>
      </c>
      <c r="P49" s="976"/>
      <c r="Q49" s="976"/>
      <c r="R49" s="685" t="s">
        <v>377</v>
      </c>
      <c r="S49" s="686"/>
      <c r="T49" s="687"/>
      <c r="U49" s="972">
        <v>1.61E-2</v>
      </c>
      <c r="V49" s="973"/>
      <c r="W49" s="973"/>
      <c r="X49" s="974"/>
      <c r="Y49" s="734" t="s">
        <v>468</v>
      </c>
      <c r="Z49" s="735"/>
      <c r="AA49" s="735"/>
      <c r="AB49" s="736"/>
      <c r="AC49" s="724" t="str">
        <f>IF(H49="","",H49*O49*U49*44/12)</f>
        <v/>
      </c>
      <c r="AD49" s="725"/>
      <c r="AE49" s="725"/>
      <c r="AF49" s="725"/>
      <c r="AG49" s="725"/>
      <c r="AH49" s="709" t="s">
        <v>463</v>
      </c>
      <c r="AI49" s="339"/>
      <c r="AJ49" s="710"/>
    </row>
    <row r="50" spans="1:36" ht="13.5" customHeight="1">
      <c r="B50" s="648"/>
      <c r="C50" s="649"/>
      <c r="D50" s="567"/>
      <c r="E50" s="567"/>
      <c r="F50" s="567"/>
      <c r="G50" s="567"/>
      <c r="H50" s="856"/>
      <c r="I50" s="857"/>
      <c r="J50" s="857"/>
      <c r="K50" s="858"/>
      <c r="L50" s="962"/>
      <c r="M50" s="323"/>
      <c r="N50" s="323"/>
      <c r="O50" s="695"/>
      <c r="P50" s="696"/>
      <c r="Q50" s="696"/>
      <c r="R50" s="688"/>
      <c r="S50" s="689"/>
      <c r="T50" s="690"/>
      <c r="U50" s="963" t="s">
        <v>404</v>
      </c>
      <c r="V50" s="964"/>
      <c r="W50" s="964"/>
      <c r="X50" s="965"/>
      <c r="Y50" s="734"/>
      <c r="Z50" s="735"/>
      <c r="AA50" s="735"/>
      <c r="AB50" s="736"/>
      <c r="AC50" s="724"/>
      <c r="AD50" s="725"/>
      <c r="AE50" s="725"/>
      <c r="AF50" s="725"/>
      <c r="AG50" s="725"/>
      <c r="AH50" s="720"/>
      <c r="AI50" s="376"/>
      <c r="AJ50" s="721"/>
    </row>
    <row r="51" spans="1:36" ht="13.5" customHeight="1">
      <c r="B51" s="648"/>
      <c r="C51" s="649"/>
      <c r="D51" s="955" t="s">
        <v>65</v>
      </c>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9" t="str">
        <f>IF(SUM(AC42:AG50)=0,"",ROUND(SUM(AC42:AG50),-INT(LOG(ABS(SUM(AC42:AG50))))-1+3))</f>
        <v/>
      </c>
      <c r="AD51" s="870"/>
      <c r="AE51" s="870"/>
      <c r="AF51" s="870"/>
      <c r="AG51" s="871"/>
      <c r="AH51" s="842" t="s">
        <v>462</v>
      </c>
      <c r="AI51" s="843"/>
      <c r="AJ51" s="844"/>
    </row>
    <row r="52" spans="1:36" ht="13.5" customHeight="1" thickBot="1">
      <c r="B52" s="648"/>
      <c r="C52" s="649"/>
      <c r="D52" s="862"/>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72"/>
      <c r="AD52" s="873"/>
      <c r="AE52" s="873"/>
      <c r="AF52" s="873"/>
      <c r="AG52" s="874"/>
      <c r="AH52" s="845"/>
      <c r="AI52" s="846"/>
      <c r="AJ52" s="847"/>
    </row>
    <row r="53" spans="1:36" ht="13.5" customHeight="1">
      <c r="B53" s="639" t="s">
        <v>66</v>
      </c>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0"/>
      <c r="AA53" s="640"/>
      <c r="AB53" s="640"/>
      <c r="AC53" s="956" t="str">
        <f>IF(SUM(AC18:AG39,AC42:AG50)=0,"",ROUND(SUM(AC18:AG39,AC42:AG50),-INT(LOG(ABS(SUM(AC18:AG39,AC42:AG50))))-1+3))</f>
        <v/>
      </c>
      <c r="AD53" s="957"/>
      <c r="AE53" s="957"/>
      <c r="AF53" s="957"/>
      <c r="AG53" s="958"/>
      <c r="AH53" s="764" t="s">
        <v>474</v>
      </c>
      <c r="AI53" s="765"/>
      <c r="AJ53" s="766"/>
    </row>
    <row r="54" spans="1:36" ht="13.5" customHeight="1" thickBot="1">
      <c r="B54" s="641"/>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959"/>
      <c r="AD54" s="960"/>
      <c r="AE54" s="960"/>
      <c r="AF54" s="960"/>
      <c r="AG54" s="961"/>
      <c r="AH54" s="767"/>
      <c r="AI54" s="768"/>
      <c r="AJ54" s="769"/>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93" t="s">
        <v>272</v>
      </c>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row>
    <row r="57" spans="1:36" ht="13.5" customHeight="1">
      <c r="A57" s="6"/>
      <c r="C57" s="1">
        <v>2</v>
      </c>
      <c r="D57" s="104" t="s">
        <v>222</v>
      </c>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104" t="s">
        <v>466</v>
      </c>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3"/>
      <c r="AB68" s="14"/>
      <c r="AC68" s="14"/>
    </row>
    <row r="69" spans="1:36" ht="13.5" customHeight="1">
      <c r="A69" s="15"/>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6"/>
      <c r="AB69" s="17"/>
      <c r="AC69" s="17"/>
    </row>
    <row r="70" spans="1:36" ht="13.5" customHeight="1">
      <c r="B70" s="104" t="s">
        <v>224</v>
      </c>
      <c r="C70" s="104"/>
      <c r="D70" s="104"/>
      <c r="E70" s="104"/>
      <c r="F70" s="104"/>
      <c r="G70"/>
      <c r="H70"/>
      <c r="J70"/>
      <c r="O70"/>
      <c r="P70"/>
      <c r="R70"/>
      <c r="S70"/>
      <c r="U70"/>
      <c r="V70"/>
      <c r="Z70" s="7"/>
      <c r="AA70" s="7"/>
      <c r="AB70" s="7"/>
      <c r="AC70" s="7"/>
      <c r="AD70"/>
    </row>
    <row r="71" spans="1:36" ht="13.5" customHeight="1" thickBot="1">
      <c r="B71" s="509"/>
      <c r="C71" s="509"/>
      <c r="D71" s="514">
        <f>IF(計画提出書!N47="","",計画提出書!N47-1)</f>
        <v>2025</v>
      </c>
      <c r="E71" s="514"/>
      <c r="F71" s="18" t="s">
        <v>4</v>
      </c>
      <c r="G71" s="514">
        <f>IF(計画提出書!N47="","",4)</f>
        <v>4</v>
      </c>
      <c r="H71" s="514"/>
      <c r="I71" s="18" t="s">
        <v>5</v>
      </c>
      <c r="J71" s="514">
        <f>IF(計画提出書!N47="","",1)</f>
        <v>1</v>
      </c>
      <c r="K71" s="514"/>
      <c r="L71" s="18" t="s">
        <v>6</v>
      </c>
      <c r="M71" s="18" t="s">
        <v>39</v>
      </c>
      <c r="N71" s="509"/>
      <c r="O71" s="509"/>
      <c r="P71" s="514">
        <f>IF(計画提出書!N47="","",計画提出書!N47)</f>
        <v>2026</v>
      </c>
      <c r="Q71" s="514"/>
      <c r="R71" s="18" t="s">
        <v>4</v>
      </c>
      <c r="S71" s="514">
        <f>IF(計画提出書!N47="","",3)</f>
        <v>3</v>
      </c>
      <c r="T71" s="514"/>
      <c r="U71" s="18" t="s">
        <v>5</v>
      </c>
      <c r="V71" s="514">
        <f>IF(計画提出書!N47="","",31)</f>
        <v>31</v>
      </c>
      <c r="W71" s="514"/>
      <c r="X71" s="18" t="s">
        <v>6</v>
      </c>
    </row>
    <row r="72" spans="1:36" ht="13.5" customHeight="1">
      <c r="A72" s="6"/>
      <c r="B72" s="833" t="s">
        <v>238</v>
      </c>
      <c r="C72" s="692"/>
      <c r="D72" s="692"/>
      <c r="E72" s="692"/>
      <c r="F72" s="692"/>
      <c r="G72" s="692"/>
      <c r="H72" s="692"/>
      <c r="I72" s="834"/>
      <c r="J72" s="824" t="str">
        <f>IF(D14="","",D14&amp;"年度の排出量")</f>
        <v>2025年度の排出量</v>
      </c>
      <c r="K72" s="825"/>
      <c r="L72" s="825"/>
      <c r="M72" s="825"/>
      <c r="N72" s="825"/>
      <c r="O72" s="825"/>
      <c r="P72" s="825"/>
      <c r="Q72" s="825"/>
      <c r="R72" s="825"/>
      <c r="S72" s="947" t="s">
        <v>390</v>
      </c>
      <c r="T72" s="948"/>
      <c r="U72" s="948"/>
      <c r="V72" s="948"/>
      <c r="W72" s="948"/>
      <c r="X72" s="948"/>
      <c r="Y72" s="948"/>
      <c r="Z72" s="949"/>
      <c r="AA72" s="792" t="s">
        <v>96</v>
      </c>
      <c r="AB72" s="793"/>
      <c r="AC72" s="793"/>
      <c r="AD72" s="793"/>
      <c r="AE72" s="793"/>
      <c r="AF72" s="793"/>
      <c r="AG72" s="793"/>
      <c r="AH72" s="793"/>
      <c r="AI72" s="793"/>
      <c r="AJ72" s="888"/>
    </row>
    <row r="73" spans="1:36" ht="13.5" customHeight="1">
      <c r="A73" s="6"/>
      <c r="B73" s="835"/>
      <c r="C73" s="694"/>
      <c r="D73" s="694"/>
      <c r="E73" s="694"/>
      <c r="F73" s="694"/>
      <c r="G73" s="694"/>
      <c r="H73" s="694"/>
      <c r="I73" s="836"/>
      <c r="J73" s="885"/>
      <c r="K73" s="886"/>
      <c r="L73" s="886"/>
      <c r="M73" s="886"/>
      <c r="N73" s="886"/>
      <c r="O73" s="886"/>
      <c r="P73" s="886"/>
      <c r="Q73" s="886"/>
      <c r="R73" s="886"/>
      <c r="S73" s="950"/>
      <c r="T73" s="951"/>
      <c r="U73" s="951"/>
      <c r="V73" s="951"/>
      <c r="W73" s="951"/>
      <c r="X73" s="951"/>
      <c r="Y73" s="951"/>
      <c r="Z73" s="952"/>
      <c r="AA73" s="889"/>
      <c r="AB73" s="890"/>
      <c r="AC73" s="890"/>
      <c r="AD73" s="890"/>
      <c r="AE73" s="890"/>
      <c r="AF73" s="890"/>
      <c r="AG73" s="890"/>
      <c r="AH73" s="890"/>
      <c r="AI73" s="890"/>
      <c r="AJ73" s="891"/>
    </row>
    <row r="74" spans="1:36" ht="13.5" customHeight="1" thickBot="1">
      <c r="A74" s="6"/>
      <c r="B74" s="837"/>
      <c r="C74" s="838"/>
      <c r="D74" s="838"/>
      <c r="E74" s="838"/>
      <c r="F74" s="838"/>
      <c r="G74" s="838"/>
      <c r="H74" s="838"/>
      <c r="I74" s="839"/>
      <c r="J74" s="831" t="s">
        <v>246</v>
      </c>
      <c r="K74" s="803"/>
      <c r="L74" s="803"/>
      <c r="M74" s="803"/>
      <c r="N74" s="803"/>
      <c r="O74" s="803"/>
      <c r="P74" s="803"/>
      <c r="Q74" s="803"/>
      <c r="R74" s="832"/>
      <c r="S74" s="820" t="s">
        <v>244</v>
      </c>
      <c r="T74" s="821"/>
      <c r="U74" s="821"/>
      <c r="V74" s="821"/>
      <c r="W74" s="821"/>
      <c r="X74" s="821"/>
      <c r="Y74" s="821"/>
      <c r="Z74" s="892"/>
      <c r="AA74" s="802" t="s">
        <v>247</v>
      </c>
      <c r="AB74" s="803"/>
      <c r="AC74" s="803"/>
      <c r="AD74" s="803"/>
      <c r="AE74" s="803"/>
      <c r="AF74" s="803"/>
      <c r="AG74" s="803"/>
      <c r="AH74" s="803"/>
      <c r="AI74" s="803"/>
      <c r="AJ74" s="887"/>
    </row>
    <row r="75" spans="1:36" ht="13.5" customHeight="1">
      <c r="B75" s="893" t="s">
        <v>74</v>
      </c>
      <c r="C75" s="894"/>
      <c r="D75" s="894"/>
      <c r="E75" s="894"/>
      <c r="F75" s="894"/>
      <c r="G75" s="894"/>
      <c r="H75" s="894"/>
      <c r="I75" s="895"/>
      <c r="J75" s="899"/>
      <c r="K75" s="900"/>
      <c r="L75" s="900"/>
      <c r="M75" s="900"/>
      <c r="N75" s="900"/>
      <c r="O75" s="900"/>
      <c r="P75" s="901"/>
      <c r="Q75" s="902" t="s">
        <v>232</v>
      </c>
      <c r="R75" s="903"/>
      <c r="S75" s="604">
        <v>1</v>
      </c>
      <c r="T75" s="600"/>
      <c r="U75" s="600"/>
      <c r="V75" s="600"/>
      <c r="W75" s="600"/>
      <c r="X75" s="600"/>
      <c r="Y75" s="600"/>
      <c r="Z75" s="600"/>
      <c r="AA75" s="761" t="str">
        <f>IF(SUM(J75)=0,"",ROUND(J75*S75,-INT(LOG(ABS(J75*S75)))-1+3))</f>
        <v/>
      </c>
      <c r="AB75" s="762"/>
      <c r="AC75" s="762"/>
      <c r="AD75" s="762"/>
      <c r="AE75" s="762"/>
      <c r="AF75" s="762"/>
      <c r="AG75" s="763"/>
      <c r="AH75" s="764" t="s">
        <v>474</v>
      </c>
      <c r="AI75" s="765"/>
      <c r="AJ75" s="766"/>
    </row>
    <row r="76" spans="1:36" ht="13.5" customHeight="1" thickBot="1">
      <c r="B76" s="896"/>
      <c r="C76" s="897"/>
      <c r="D76" s="897"/>
      <c r="E76" s="897"/>
      <c r="F76" s="897"/>
      <c r="G76" s="897"/>
      <c r="H76" s="897"/>
      <c r="I76" s="898"/>
      <c r="J76" s="404"/>
      <c r="K76" s="136"/>
      <c r="L76" s="136"/>
      <c r="M76" s="136"/>
      <c r="N76" s="136"/>
      <c r="O76" s="136"/>
      <c r="P76" s="705"/>
      <c r="Q76" s="953"/>
      <c r="R76" s="954"/>
      <c r="S76" s="106"/>
      <c r="T76" s="107"/>
      <c r="U76" s="107"/>
      <c r="V76" s="107"/>
      <c r="W76" s="107"/>
      <c r="X76" s="107"/>
      <c r="Y76" s="107"/>
      <c r="Z76" s="107"/>
      <c r="AA76" s="714"/>
      <c r="AB76" s="715"/>
      <c r="AC76" s="715"/>
      <c r="AD76" s="715"/>
      <c r="AE76" s="715"/>
      <c r="AF76" s="715"/>
      <c r="AG76" s="716"/>
      <c r="AH76" s="767"/>
      <c r="AI76" s="768"/>
      <c r="AJ76" s="769"/>
    </row>
    <row r="77" spans="1:36" ht="13.5" customHeight="1">
      <c r="B77" s="893" t="s">
        <v>73</v>
      </c>
      <c r="C77" s="894"/>
      <c r="D77" s="894"/>
      <c r="E77" s="894"/>
      <c r="F77" s="894"/>
      <c r="G77" s="894"/>
      <c r="H77" s="894"/>
      <c r="I77" s="895"/>
      <c r="J77" s="899"/>
      <c r="K77" s="900"/>
      <c r="L77" s="900"/>
      <c r="M77" s="900"/>
      <c r="N77" s="900"/>
      <c r="O77" s="900"/>
      <c r="P77" s="901"/>
      <c r="Q77" s="902" t="s">
        <v>232</v>
      </c>
      <c r="R77" s="903"/>
      <c r="S77" s="604">
        <v>28</v>
      </c>
      <c r="T77" s="600"/>
      <c r="U77" s="600"/>
      <c r="V77" s="600"/>
      <c r="W77" s="600"/>
      <c r="X77" s="600"/>
      <c r="Y77" s="600"/>
      <c r="Z77" s="600"/>
      <c r="AA77" s="906" t="str">
        <f>IF(SUM(J77)=0,"",ROUND(J77*S77,-INT(LOG(ABS(J77*S77)))-1+3))</f>
        <v/>
      </c>
      <c r="AB77" s="907"/>
      <c r="AC77" s="907"/>
      <c r="AD77" s="907"/>
      <c r="AE77" s="907"/>
      <c r="AF77" s="907"/>
      <c r="AG77" s="908"/>
      <c r="AH77" s="764" t="s">
        <v>474</v>
      </c>
      <c r="AI77" s="765"/>
      <c r="AJ77" s="766"/>
    </row>
    <row r="78" spans="1:36" ht="13.5" customHeight="1" thickBot="1">
      <c r="B78" s="944"/>
      <c r="C78" s="945"/>
      <c r="D78" s="945"/>
      <c r="E78" s="945"/>
      <c r="F78" s="945"/>
      <c r="G78" s="945"/>
      <c r="H78" s="945"/>
      <c r="I78" s="946"/>
      <c r="J78" s="753"/>
      <c r="K78" s="754"/>
      <c r="L78" s="754"/>
      <c r="M78" s="754"/>
      <c r="N78" s="754"/>
      <c r="O78" s="754"/>
      <c r="P78" s="755"/>
      <c r="Q78" s="904"/>
      <c r="R78" s="905"/>
      <c r="S78" s="759"/>
      <c r="T78" s="760"/>
      <c r="U78" s="760"/>
      <c r="V78" s="760"/>
      <c r="W78" s="760"/>
      <c r="X78" s="760"/>
      <c r="Y78" s="760"/>
      <c r="Z78" s="760"/>
      <c r="AA78" s="909"/>
      <c r="AB78" s="910"/>
      <c r="AC78" s="910"/>
      <c r="AD78" s="910"/>
      <c r="AE78" s="910"/>
      <c r="AF78" s="910"/>
      <c r="AG78" s="911"/>
      <c r="AH78" s="767"/>
      <c r="AI78" s="768"/>
      <c r="AJ78" s="769"/>
    </row>
    <row r="79" spans="1:36" ht="13.5" customHeight="1">
      <c r="B79" s="893" t="s">
        <v>75</v>
      </c>
      <c r="C79" s="894"/>
      <c r="D79" s="894"/>
      <c r="E79" s="894"/>
      <c r="F79" s="894"/>
      <c r="G79" s="894"/>
      <c r="H79" s="894"/>
      <c r="I79" s="895"/>
      <c r="J79" s="899"/>
      <c r="K79" s="900"/>
      <c r="L79" s="900"/>
      <c r="M79" s="900"/>
      <c r="N79" s="900"/>
      <c r="O79" s="900"/>
      <c r="P79" s="901"/>
      <c r="Q79" s="902" t="s">
        <v>232</v>
      </c>
      <c r="R79" s="903"/>
      <c r="S79" s="604">
        <v>265</v>
      </c>
      <c r="T79" s="600"/>
      <c r="U79" s="600"/>
      <c r="V79" s="600"/>
      <c r="W79" s="600"/>
      <c r="X79" s="600"/>
      <c r="Y79" s="600"/>
      <c r="Z79" s="600"/>
      <c r="AA79" s="906" t="str">
        <f>IF(SUM(J79)=0,"",ROUND(J79*S79,-INT(LOG(ABS(J79*S79)))-1+3))</f>
        <v/>
      </c>
      <c r="AB79" s="907"/>
      <c r="AC79" s="907"/>
      <c r="AD79" s="907"/>
      <c r="AE79" s="907"/>
      <c r="AF79" s="907"/>
      <c r="AG79" s="908"/>
      <c r="AH79" s="764" t="s">
        <v>474</v>
      </c>
      <c r="AI79" s="765"/>
      <c r="AJ79" s="766"/>
    </row>
    <row r="80" spans="1:36" ht="13.5" customHeight="1" thickBot="1">
      <c r="B80" s="944"/>
      <c r="C80" s="945"/>
      <c r="D80" s="945"/>
      <c r="E80" s="945"/>
      <c r="F80" s="945"/>
      <c r="G80" s="945"/>
      <c r="H80" s="945"/>
      <c r="I80" s="946"/>
      <c r="J80" s="753"/>
      <c r="K80" s="754"/>
      <c r="L80" s="754"/>
      <c r="M80" s="754"/>
      <c r="N80" s="754"/>
      <c r="O80" s="754"/>
      <c r="P80" s="755"/>
      <c r="Q80" s="904"/>
      <c r="R80" s="905"/>
      <c r="S80" s="759"/>
      <c r="T80" s="760"/>
      <c r="U80" s="760"/>
      <c r="V80" s="760"/>
      <c r="W80" s="760"/>
      <c r="X80" s="760"/>
      <c r="Y80" s="760"/>
      <c r="Z80" s="760"/>
      <c r="AA80" s="909"/>
      <c r="AB80" s="910"/>
      <c r="AC80" s="910"/>
      <c r="AD80" s="910"/>
      <c r="AE80" s="910"/>
      <c r="AF80" s="910"/>
      <c r="AG80" s="911"/>
      <c r="AH80" s="767"/>
      <c r="AI80" s="768"/>
      <c r="AJ80" s="769"/>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104" t="s">
        <v>224</v>
      </c>
      <c r="C82" s="104"/>
      <c r="D82" s="104"/>
      <c r="E82" s="104"/>
      <c r="F82" s="104"/>
      <c r="G82"/>
      <c r="H82"/>
      <c r="J82"/>
      <c r="O82"/>
      <c r="P82"/>
      <c r="R82"/>
      <c r="S82"/>
      <c r="U82"/>
      <c r="V82"/>
      <c r="Y82" s="8"/>
      <c r="Z82" s="8"/>
      <c r="AA82" s="22"/>
      <c r="AB82" s="22"/>
      <c r="AC82" s="22"/>
      <c r="AD82" s="22"/>
      <c r="AE82" s="22"/>
      <c r="AF82" s="22"/>
      <c r="AG82" s="22"/>
      <c r="AH82" s="12"/>
      <c r="AI82" s="12"/>
      <c r="AJ82" s="12"/>
    </row>
    <row r="83" spans="2:36" ht="13.5" customHeight="1" thickBot="1">
      <c r="B83" s="509"/>
      <c r="C83" s="509"/>
      <c r="D83" s="514">
        <f>IF(計画提出書!N47="","",計画提出書!N47-1)</f>
        <v>2025</v>
      </c>
      <c r="E83" s="514"/>
      <c r="F83" s="18" t="s">
        <v>4</v>
      </c>
      <c r="G83" s="514">
        <f>IF(計画提出書!N47="","",1)</f>
        <v>1</v>
      </c>
      <c r="H83" s="514"/>
      <c r="I83" s="18" t="s">
        <v>5</v>
      </c>
      <c r="J83" s="514">
        <f>IF(計画提出書!N47="","",1)</f>
        <v>1</v>
      </c>
      <c r="K83" s="514"/>
      <c r="L83" s="18" t="s">
        <v>6</v>
      </c>
      <c r="M83" s="18" t="s">
        <v>39</v>
      </c>
      <c r="N83" s="509"/>
      <c r="O83" s="509"/>
      <c r="P83" s="514">
        <f>IF(計画提出書!N47="","",計画提出書!N47-1)</f>
        <v>2025</v>
      </c>
      <c r="Q83" s="514"/>
      <c r="R83" s="18" t="s">
        <v>4</v>
      </c>
      <c r="S83" s="514">
        <f>IF(計画提出書!N47="","",12)</f>
        <v>12</v>
      </c>
      <c r="T83" s="514"/>
      <c r="U83" s="18" t="s">
        <v>5</v>
      </c>
      <c r="V83" s="514">
        <f>IF(計画提出書!N47="","",31)</f>
        <v>31</v>
      </c>
      <c r="W83" s="514"/>
      <c r="X83" s="18" t="s">
        <v>6</v>
      </c>
      <c r="Y83" s="8"/>
      <c r="Z83" s="8"/>
      <c r="AA83" s="22"/>
      <c r="AB83" s="22"/>
      <c r="AC83" s="22"/>
      <c r="AD83" s="22"/>
      <c r="AE83" s="22"/>
      <c r="AF83" s="22"/>
      <c r="AG83" s="22"/>
      <c r="AH83" s="12"/>
      <c r="AI83" s="12"/>
      <c r="AJ83" s="12"/>
    </row>
    <row r="84" spans="2:36" ht="13.5" customHeight="1">
      <c r="B84" s="833" t="s">
        <v>238</v>
      </c>
      <c r="C84" s="692"/>
      <c r="D84" s="692"/>
      <c r="E84" s="692"/>
      <c r="F84" s="692"/>
      <c r="G84" s="692"/>
      <c r="H84" s="692"/>
      <c r="I84" s="834"/>
      <c r="J84" s="824" t="str">
        <f>IF(D14="","",D14&amp;"年の排出量")</f>
        <v>2025年の排出量</v>
      </c>
      <c r="K84" s="825"/>
      <c r="L84" s="825"/>
      <c r="M84" s="825"/>
      <c r="N84" s="825"/>
      <c r="O84" s="825"/>
      <c r="P84" s="825"/>
      <c r="Q84" s="825"/>
      <c r="R84" s="825"/>
      <c r="S84" s="947" t="s">
        <v>390</v>
      </c>
      <c r="T84" s="948"/>
      <c r="U84" s="948"/>
      <c r="V84" s="948"/>
      <c r="W84" s="948"/>
      <c r="X84" s="948"/>
      <c r="Y84" s="948"/>
      <c r="Z84" s="949"/>
      <c r="AA84" s="792" t="s">
        <v>96</v>
      </c>
      <c r="AB84" s="793"/>
      <c r="AC84" s="793"/>
      <c r="AD84" s="793"/>
      <c r="AE84" s="793"/>
      <c r="AF84" s="793"/>
      <c r="AG84" s="793"/>
      <c r="AH84" s="793"/>
      <c r="AI84" s="793"/>
      <c r="AJ84" s="888"/>
    </row>
    <row r="85" spans="2:36" ht="13.5" customHeight="1">
      <c r="B85" s="835"/>
      <c r="C85" s="694"/>
      <c r="D85" s="694"/>
      <c r="E85" s="694"/>
      <c r="F85" s="694"/>
      <c r="G85" s="694"/>
      <c r="H85" s="694"/>
      <c r="I85" s="836"/>
      <c r="J85" s="885"/>
      <c r="K85" s="886"/>
      <c r="L85" s="886"/>
      <c r="M85" s="886"/>
      <c r="N85" s="886"/>
      <c r="O85" s="886"/>
      <c r="P85" s="886"/>
      <c r="Q85" s="886"/>
      <c r="R85" s="886"/>
      <c r="S85" s="950"/>
      <c r="T85" s="951"/>
      <c r="U85" s="951"/>
      <c r="V85" s="951"/>
      <c r="W85" s="951"/>
      <c r="X85" s="951"/>
      <c r="Y85" s="951"/>
      <c r="Z85" s="952"/>
      <c r="AA85" s="889"/>
      <c r="AB85" s="890"/>
      <c r="AC85" s="890"/>
      <c r="AD85" s="890"/>
      <c r="AE85" s="890"/>
      <c r="AF85" s="890"/>
      <c r="AG85" s="890"/>
      <c r="AH85" s="890"/>
      <c r="AI85" s="890"/>
      <c r="AJ85" s="891"/>
    </row>
    <row r="86" spans="2:36" ht="13.5" customHeight="1" thickBot="1">
      <c r="B86" s="837"/>
      <c r="C86" s="838"/>
      <c r="D86" s="838"/>
      <c r="E86" s="838"/>
      <c r="F86" s="838"/>
      <c r="G86" s="838"/>
      <c r="H86" s="838"/>
      <c r="I86" s="839"/>
      <c r="J86" s="831" t="s">
        <v>243</v>
      </c>
      <c r="K86" s="803"/>
      <c r="L86" s="803"/>
      <c r="M86" s="803"/>
      <c r="N86" s="803"/>
      <c r="O86" s="803"/>
      <c r="P86" s="803"/>
      <c r="Q86" s="803"/>
      <c r="R86" s="832"/>
      <c r="S86" s="820" t="s">
        <v>244</v>
      </c>
      <c r="T86" s="821"/>
      <c r="U86" s="821"/>
      <c r="V86" s="821"/>
      <c r="W86" s="821"/>
      <c r="X86" s="821"/>
      <c r="Y86" s="821"/>
      <c r="Z86" s="892"/>
      <c r="AA86" s="802" t="s">
        <v>247</v>
      </c>
      <c r="AB86" s="803"/>
      <c r="AC86" s="803"/>
      <c r="AD86" s="803"/>
      <c r="AE86" s="803"/>
      <c r="AF86" s="803"/>
      <c r="AG86" s="803"/>
      <c r="AH86" s="803"/>
      <c r="AI86" s="803"/>
      <c r="AJ86" s="887"/>
    </row>
    <row r="87" spans="2:36" ht="13.5" customHeight="1">
      <c r="B87" s="656" t="s">
        <v>340</v>
      </c>
      <c r="C87" s="657"/>
      <c r="D87" s="925" t="s">
        <v>77</v>
      </c>
      <c r="E87" s="926"/>
      <c r="F87" s="926"/>
      <c r="G87" s="926"/>
      <c r="H87" s="926"/>
      <c r="I87" s="927"/>
      <c r="J87" s="928"/>
      <c r="K87" s="929"/>
      <c r="L87" s="929"/>
      <c r="M87" s="929"/>
      <c r="N87" s="929"/>
      <c r="O87" s="929"/>
      <c r="P87" s="930"/>
      <c r="Q87" s="902" t="s">
        <v>232</v>
      </c>
      <c r="R87" s="903"/>
      <c r="S87" s="544">
        <v>12400</v>
      </c>
      <c r="T87" s="507"/>
      <c r="U87" s="507"/>
      <c r="V87" s="507"/>
      <c r="W87" s="507"/>
      <c r="X87" s="507"/>
      <c r="Y87" s="507"/>
      <c r="Z87" s="495"/>
      <c r="AA87" s="921" t="str">
        <f t="shared" ref="AA87:AA105" si="0">IF(J87="","",J87*S87)</f>
        <v/>
      </c>
      <c r="AB87" s="728"/>
      <c r="AC87" s="728"/>
      <c r="AD87" s="728"/>
      <c r="AE87" s="728"/>
      <c r="AF87" s="728"/>
      <c r="AG87" s="729"/>
      <c r="AH87" s="876" t="s">
        <v>463</v>
      </c>
      <c r="AI87" s="877"/>
      <c r="AJ87" s="882"/>
    </row>
    <row r="88" spans="2:36" ht="13.5" customHeight="1">
      <c r="B88" s="658"/>
      <c r="C88" s="659"/>
      <c r="D88" s="771" t="s">
        <v>78</v>
      </c>
      <c r="E88" s="772"/>
      <c r="F88" s="772"/>
      <c r="G88" s="772"/>
      <c r="H88" s="772"/>
      <c r="I88" s="586"/>
      <c r="J88" s="404"/>
      <c r="K88" s="136"/>
      <c r="L88" s="136"/>
      <c r="M88" s="136"/>
      <c r="N88" s="136"/>
      <c r="O88" s="136"/>
      <c r="P88" s="705"/>
      <c r="Q88" s="683" t="s">
        <v>232</v>
      </c>
      <c r="R88" s="684"/>
      <c r="S88" s="106">
        <v>677</v>
      </c>
      <c r="T88" s="107"/>
      <c r="U88" s="107"/>
      <c r="V88" s="107"/>
      <c r="W88" s="107"/>
      <c r="X88" s="107"/>
      <c r="Y88" s="107"/>
      <c r="Z88" s="634"/>
      <c r="AA88" s="706" t="str">
        <f t="shared" si="0"/>
        <v/>
      </c>
      <c r="AB88" s="707"/>
      <c r="AC88" s="707"/>
      <c r="AD88" s="707"/>
      <c r="AE88" s="707"/>
      <c r="AF88" s="707"/>
      <c r="AG88" s="708"/>
      <c r="AH88" s="709" t="s">
        <v>463</v>
      </c>
      <c r="AI88" s="339"/>
      <c r="AJ88" s="710"/>
    </row>
    <row r="89" spans="2:36" ht="13.5" customHeight="1">
      <c r="B89" s="658"/>
      <c r="C89" s="659"/>
      <c r="D89" s="771" t="s">
        <v>79</v>
      </c>
      <c r="E89" s="772"/>
      <c r="F89" s="772"/>
      <c r="G89" s="772"/>
      <c r="H89" s="772"/>
      <c r="I89" s="586"/>
      <c r="J89" s="404"/>
      <c r="K89" s="136"/>
      <c r="L89" s="136"/>
      <c r="M89" s="136"/>
      <c r="N89" s="136"/>
      <c r="O89" s="136"/>
      <c r="P89" s="705"/>
      <c r="Q89" s="683" t="s">
        <v>232</v>
      </c>
      <c r="R89" s="684"/>
      <c r="S89" s="106">
        <v>116</v>
      </c>
      <c r="T89" s="107"/>
      <c r="U89" s="107"/>
      <c r="V89" s="107"/>
      <c r="W89" s="107"/>
      <c r="X89" s="107"/>
      <c r="Y89" s="107"/>
      <c r="Z89" s="634"/>
      <c r="AA89" s="706" t="str">
        <f t="shared" si="0"/>
        <v/>
      </c>
      <c r="AB89" s="707"/>
      <c r="AC89" s="707"/>
      <c r="AD89" s="707"/>
      <c r="AE89" s="707"/>
      <c r="AF89" s="707"/>
      <c r="AG89" s="708"/>
      <c r="AH89" s="709" t="s">
        <v>463</v>
      </c>
      <c r="AI89" s="339"/>
      <c r="AJ89" s="710"/>
    </row>
    <row r="90" spans="2:36" ht="13.5" customHeight="1">
      <c r="B90" s="658"/>
      <c r="C90" s="659"/>
      <c r="D90" s="771" t="s">
        <v>80</v>
      </c>
      <c r="E90" s="772"/>
      <c r="F90" s="772"/>
      <c r="G90" s="772"/>
      <c r="H90" s="772"/>
      <c r="I90" s="586"/>
      <c r="J90" s="404"/>
      <c r="K90" s="136"/>
      <c r="L90" s="136"/>
      <c r="M90" s="136"/>
      <c r="N90" s="136"/>
      <c r="O90" s="136"/>
      <c r="P90" s="705"/>
      <c r="Q90" s="683" t="s">
        <v>232</v>
      </c>
      <c r="R90" s="684"/>
      <c r="S90" s="106">
        <v>3170</v>
      </c>
      <c r="T90" s="107"/>
      <c r="U90" s="107"/>
      <c r="V90" s="107"/>
      <c r="W90" s="107"/>
      <c r="X90" s="107"/>
      <c r="Y90" s="107"/>
      <c r="Z90" s="634"/>
      <c r="AA90" s="706" t="str">
        <f t="shared" si="0"/>
        <v/>
      </c>
      <c r="AB90" s="707"/>
      <c r="AC90" s="707"/>
      <c r="AD90" s="707"/>
      <c r="AE90" s="707"/>
      <c r="AF90" s="707"/>
      <c r="AG90" s="708"/>
      <c r="AH90" s="709" t="s">
        <v>463</v>
      </c>
      <c r="AI90" s="339"/>
      <c r="AJ90" s="710"/>
    </row>
    <row r="91" spans="2:36" ht="13.5" customHeight="1">
      <c r="B91" s="658"/>
      <c r="C91" s="659"/>
      <c r="D91" s="771" t="s">
        <v>81</v>
      </c>
      <c r="E91" s="772"/>
      <c r="F91" s="772"/>
      <c r="G91" s="772"/>
      <c r="H91" s="772"/>
      <c r="I91" s="586"/>
      <c r="J91" s="404"/>
      <c r="K91" s="136"/>
      <c r="L91" s="136"/>
      <c r="M91" s="136"/>
      <c r="N91" s="136"/>
      <c r="O91" s="136"/>
      <c r="P91" s="705"/>
      <c r="Q91" s="683" t="s">
        <v>232</v>
      </c>
      <c r="R91" s="684"/>
      <c r="S91" s="106">
        <v>1120</v>
      </c>
      <c r="T91" s="107"/>
      <c r="U91" s="107"/>
      <c r="V91" s="107"/>
      <c r="W91" s="107"/>
      <c r="X91" s="107"/>
      <c r="Y91" s="107"/>
      <c r="Z91" s="634"/>
      <c r="AA91" s="706" t="str">
        <f t="shared" si="0"/>
        <v/>
      </c>
      <c r="AB91" s="707"/>
      <c r="AC91" s="707"/>
      <c r="AD91" s="707"/>
      <c r="AE91" s="707"/>
      <c r="AF91" s="707"/>
      <c r="AG91" s="708"/>
      <c r="AH91" s="709" t="s">
        <v>463</v>
      </c>
      <c r="AI91" s="339"/>
      <c r="AJ91" s="710"/>
    </row>
    <row r="92" spans="2:36" ht="13.5" customHeight="1">
      <c r="B92" s="658"/>
      <c r="C92" s="659"/>
      <c r="D92" s="771" t="s">
        <v>82</v>
      </c>
      <c r="E92" s="772"/>
      <c r="F92" s="772"/>
      <c r="G92" s="772"/>
      <c r="H92" s="772"/>
      <c r="I92" s="586"/>
      <c r="J92" s="404"/>
      <c r="K92" s="136"/>
      <c r="L92" s="136"/>
      <c r="M92" s="136"/>
      <c r="N92" s="136"/>
      <c r="O92" s="136"/>
      <c r="P92" s="705"/>
      <c r="Q92" s="683" t="s">
        <v>232</v>
      </c>
      <c r="R92" s="684"/>
      <c r="S92" s="106">
        <v>1300</v>
      </c>
      <c r="T92" s="107"/>
      <c r="U92" s="107"/>
      <c r="V92" s="107"/>
      <c r="W92" s="107"/>
      <c r="X92" s="107"/>
      <c r="Y92" s="107"/>
      <c r="Z92" s="634"/>
      <c r="AA92" s="706" t="str">
        <f t="shared" si="0"/>
        <v/>
      </c>
      <c r="AB92" s="707"/>
      <c r="AC92" s="707"/>
      <c r="AD92" s="707"/>
      <c r="AE92" s="707"/>
      <c r="AF92" s="707"/>
      <c r="AG92" s="708"/>
      <c r="AH92" s="709" t="s">
        <v>463</v>
      </c>
      <c r="AI92" s="339"/>
      <c r="AJ92" s="710"/>
    </row>
    <row r="93" spans="2:36" ht="13.5" customHeight="1">
      <c r="B93" s="658"/>
      <c r="C93" s="659"/>
      <c r="D93" s="771" t="s">
        <v>83</v>
      </c>
      <c r="E93" s="772"/>
      <c r="F93" s="772"/>
      <c r="G93" s="772"/>
      <c r="H93" s="772"/>
      <c r="I93" s="586"/>
      <c r="J93" s="404"/>
      <c r="K93" s="136"/>
      <c r="L93" s="136"/>
      <c r="M93" s="136"/>
      <c r="N93" s="136"/>
      <c r="O93" s="136"/>
      <c r="P93" s="705"/>
      <c r="Q93" s="683" t="s">
        <v>232</v>
      </c>
      <c r="R93" s="684"/>
      <c r="S93" s="106">
        <v>328</v>
      </c>
      <c r="T93" s="107"/>
      <c r="U93" s="107"/>
      <c r="V93" s="107"/>
      <c r="W93" s="107"/>
      <c r="X93" s="107"/>
      <c r="Y93" s="107"/>
      <c r="Z93" s="634"/>
      <c r="AA93" s="706" t="str">
        <f t="shared" si="0"/>
        <v/>
      </c>
      <c r="AB93" s="707"/>
      <c r="AC93" s="707"/>
      <c r="AD93" s="707"/>
      <c r="AE93" s="707"/>
      <c r="AF93" s="707"/>
      <c r="AG93" s="708"/>
      <c r="AH93" s="709" t="s">
        <v>463</v>
      </c>
      <c r="AI93" s="339"/>
      <c r="AJ93" s="710"/>
    </row>
    <row r="94" spans="2:36" ht="13.5" customHeight="1">
      <c r="B94" s="658"/>
      <c r="C94" s="659"/>
      <c r="D94" s="771" t="s">
        <v>84</v>
      </c>
      <c r="E94" s="772"/>
      <c r="F94" s="772"/>
      <c r="G94" s="772"/>
      <c r="H94" s="772"/>
      <c r="I94" s="586"/>
      <c r="J94" s="404"/>
      <c r="K94" s="136"/>
      <c r="L94" s="136"/>
      <c r="M94" s="136"/>
      <c r="N94" s="136"/>
      <c r="O94" s="136"/>
      <c r="P94" s="705"/>
      <c r="Q94" s="683" t="s">
        <v>232</v>
      </c>
      <c r="R94" s="684"/>
      <c r="S94" s="106">
        <v>4800</v>
      </c>
      <c r="T94" s="107"/>
      <c r="U94" s="107"/>
      <c r="V94" s="107"/>
      <c r="W94" s="107"/>
      <c r="X94" s="107"/>
      <c r="Y94" s="107"/>
      <c r="Z94" s="634"/>
      <c r="AA94" s="706" t="str">
        <f t="shared" si="0"/>
        <v/>
      </c>
      <c r="AB94" s="707"/>
      <c r="AC94" s="707"/>
      <c r="AD94" s="707"/>
      <c r="AE94" s="707"/>
      <c r="AF94" s="707"/>
      <c r="AG94" s="708"/>
      <c r="AH94" s="709" t="s">
        <v>463</v>
      </c>
      <c r="AI94" s="339"/>
      <c r="AJ94" s="710"/>
    </row>
    <row r="95" spans="2:36" ht="13.5" customHeight="1">
      <c r="B95" s="658"/>
      <c r="C95" s="659"/>
      <c r="D95" s="770" t="s">
        <v>418</v>
      </c>
      <c r="E95" s="556"/>
      <c r="F95" s="556"/>
      <c r="G95" s="556"/>
      <c r="H95" s="556"/>
      <c r="I95" s="576"/>
      <c r="J95" s="404"/>
      <c r="K95" s="136"/>
      <c r="L95" s="136"/>
      <c r="M95" s="136"/>
      <c r="N95" s="136"/>
      <c r="O95" s="136"/>
      <c r="P95" s="705"/>
      <c r="Q95" s="683" t="s">
        <v>232</v>
      </c>
      <c r="R95" s="684"/>
      <c r="S95" s="106">
        <v>16</v>
      </c>
      <c r="T95" s="107"/>
      <c r="U95" s="107"/>
      <c r="V95" s="107"/>
      <c r="W95" s="107"/>
      <c r="X95" s="107"/>
      <c r="Y95" s="107"/>
      <c r="Z95" s="634"/>
      <c r="AA95" s="706" t="str">
        <f>IF(J95="","",J95*S95)</f>
        <v/>
      </c>
      <c r="AB95" s="707"/>
      <c r="AC95" s="707"/>
      <c r="AD95" s="707"/>
      <c r="AE95" s="707"/>
      <c r="AF95" s="707"/>
      <c r="AG95" s="708"/>
      <c r="AH95" s="709" t="s">
        <v>463</v>
      </c>
      <c r="AI95" s="339"/>
      <c r="AJ95" s="710"/>
    </row>
    <row r="96" spans="2:36" ht="13.5" customHeight="1">
      <c r="B96" s="658"/>
      <c r="C96" s="659"/>
      <c r="D96" s="771" t="s">
        <v>85</v>
      </c>
      <c r="E96" s="772"/>
      <c r="F96" s="772"/>
      <c r="G96" s="772"/>
      <c r="H96" s="772"/>
      <c r="I96" s="586"/>
      <c r="J96" s="404"/>
      <c r="K96" s="136"/>
      <c r="L96" s="136"/>
      <c r="M96" s="136"/>
      <c r="N96" s="136"/>
      <c r="O96" s="136"/>
      <c r="P96" s="705"/>
      <c r="Q96" s="683" t="s">
        <v>232</v>
      </c>
      <c r="R96" s="684"/>
      <c r="S96" s="106">
        <v>138</v>
      </c>
      <c r="T96" s="107"/>
      <c r="U96" s="107"/>
      <c r="V96" s="107"/>
      <c r="W96" s="107"/>
      <c r="X96" s="107"/>
      <c r="Y96" s="107"/>
      <c r="Z96" s="634"/>
      <c r="AA96" s="706" t="str">
        <f>IF(J96="","",J96*S96)</f>
        <v/>
      </c>
      <c r="AB96" s="707"/>
      <c r="AC96" s="707"/>
      <c r="AD96" s="707"/>
      <c r="AE96" s="707"/>
      <c r="AF96" s="707"/>
      <c r="AG96" s="708"/>
      <c r="AH96" s="709" t="s">
        <v>463</v>
      </c>
      <c r="AI96" s="339"/>
      <c r="AJ96" s="710"/>
    </row>
    <row r="97" spans="2:36" ht="13.5" customHeight="1">
      <c r="B97" s="658"/>
      <c r="C97" s="659"/>
      <c r="D97" s="773" t="s">
        <v>419</v>
      </c>
      <c r="E97" s="774"/>
      <c r="F97" s="774"/>
      <c r="G97" s="774"/>
      <c r="H97" s="774"/>
      <c r="I97" s="775"/>
      <c r="J97" s="404"/>
      <c r="K97" s="136"/>
      <c r="L97" s="136"/>
      <c r="M97" s="136"/>
      <c r="N97" s="136"/>
      <c r="O97" s="136"/>
      <c r="P97" s="705"/>
      <c r="Q97" s="683" t="s">
        <v>232</v>
      </c>
      <c r="R97" s="684"/>
      <c r="S97" s="106">
        <v>4</v>
      </c>
      <c r="T97" s="107"/>
      <c r="U97" s="107"/>
      <c r="V97" s="107"/>
      <c r="W97" s="107"/>
      <c r="X97" s="107"/>
      <c r="Y97" s="107"/>
      <c r="Z97" s="634"/>
      <c r="AA97" s="706" t="str">
        <f>IF(J97="","",J97*S97)</f>
        <v/>
      </c>
      <c r="AB97" s="707"/>
      <c r="AC97" s="707"/>
      <c r="AD97" s="707"/>
      <c r="AE97" s="707"/>
      <c r="AF97" s="707"/>
      <c r="AG97" s="708"/>
      <c r="AH97" s="709" t="s">
        <v>463</v>
      </c>
      <c r="AI97" s="339"/>
      <c r="AJ97" s="710"/>
    </row>
    <row r="98" spans="2:36" ht="13.5" customHeight="1">
      <c r="B98" s="658"/>
      <c r="C98" s="659"/>
      <c r="D98" s="771" t="s">
        <v>86</v>
      </c>
      <c r="E98" s="772"/>
      <c r="F98" s="772"/>
      <c r="G98" s="772"/>
      <c r="H98" s="772"/>
      <c r="I98" s="586"/>
      <c r="J98" s="404"/>
      <c r="K98" s="136"/>
      <c r="L98" s="136"/>
      <c r="M98" s="136"/>
      <c r="N98" s="136"/>
      <c r="O98" s="136"/>
      <c r="P98" s="705"/>
      <c r="Q98" s="683" t="s">
        <v>232</v>
      </c>
      <c r="R98" s="684"/>
      <c r="S98" s="106">
        <v>3350</v>
      </c>
      <c r="T98" s="107"/>
      <c r="U98" s="107"/>
      <c r="V98" s="107"/>
      <c r="W98" s="107"/>
      <c r="X98" s="107"/>
      <c r="Y98" s="107"/>
      <c r="Z98" s="634"/>
      <c r="AA98" s="706" t="str">
        <f t="shared" si="0"/>
        <v/>
      </c>
      <c r="AB98" s="707"/>
      <c r="AC98" s="707"/>
      <c r="AD98" s="707"/>
      <c r="AE98" s="707"/>
      <c r="AF98" s="707"/>
      <c r="AG98" s="708"/>
      <c r="AH98" s="709" t="s">
        <v>463</v>
      </c>
      <c r="AI98" s="339"/>
      <c r="AJ98" s="710"/>
    </row>
    <row r="99" spans="2:36" ht="13.5" customHeight="1">
      <c r="B99" s="658"/>
      <c r="C99" s="659"/>
      <c r="D99" s="771" t="s">
        <v>216</v>
      </c>
      <c r="E99" s="772"/>
      <c r="F99" s="772"/>
      <c r="G99" s="772"/>
      <c r="H99" s="772"/>
      <c r="I99" s="586"/>
      <c r="J99" s="404"/>
      <c r="K99" s="136"/>
      <c r="L99" s="136"/>
      <c r="M99" s="136"/>
      <c r="N99" s="136"/>
      <c r="O99" s="136"/>
      <c r="P99" s="705"/>
      <c r="Q99" s="683" t="s">
        <v>232</v>
      </c>
      <c r="R99" s="684"/>
      <c r="S99" s="106">
        <v>8060</v>
      </c>
      <c r="T99" s="107"/>
      <c r="U99" s="107"/>
      <c r="V99" s="107"/>
      <c r="W99" s="107"/>
      <c r="X99" s="107"/>
      <c r="Y99" s="107"/>
      <c r="Z99" s="634"/>
      <c r="AA99" s="706" t="str">
        <f t="shared" si="0"/>
        <v/>
      </c>
      <c r="AB99" s="707"/>
      <c r="AC99" s="707"/>
      <c r="AD99" s="707"/>
      <c r="AE99" s="707"/>
      <c r="AF99" s="707"/>
      <c r="AG99" s="708"/>
      <c r="AH99" s="709" t="s">
        <v>463</v>
      </c>
      <c r="AI99" s="339"/>
      <c r="AJ99" s="710"/>
    </row>
    <row r="100" spans="2:36" ht="13.5" customHeight="1">
      <c r="B100" s="658"/>
      <c r="C100" s="659"/>
      <c r="D100" s="771" t="s">
        <v>420</v>
      </c>
      <c r="E100" s="772"/>
      <c r="F100" s="772"/>
      <c r="G100" s="772"/>
      <c r="H100" s="772"/>
      <c r="I100" s="586"/>
      <c r="J100" s="404"/>
      <c r="K100" s="136"/>
      <c r="L100" s="136"/>
      <c r="M100" s="136"/>
      <c r="N100" s="136"/>
      <c r="O100" s="136"/>
      <c r="P100" s="705"/>
      <c r="Q100" s="683" t="s">
        <v>232</v>
      </c>
      <c r="R100" s="684"/>
      <c r="S100" s="106">
        <v>1330</v>
      </c>
      <c r="T100" s="107"/>
      <c r="U100" s="107"/>
      <c r="V100" s="107"/>
      <c r="W100" s="107"/>
      <c r="X100" s="107"/>
      <c r="Y100" s="107"/>
      <c r="Z100" s="634"/>
      <c r="AA100" s="706" t="str">
        <f>IF(J100="","",J100*S100)</f>
        <v/>
      </c>
      <c r="AB100" s="707"/>
      <c r="AC100" s="707"/>
      <c r="AD100" s="707"/>
      <c r="AE100" s="707"/>
      <c r="AF100" s="707"/>
      <c r="AG100" s="708"/>
      <c r="AH100" s="709" t="s">
        <v>463</v>
      </c>
      <c r="AI100" s="339"/>
      <c r="AJ100" s="710"/>
    </row>
    <row r="101" spans="2:36" ht="13.5" customHeight="1">
      <c r="B101" s="658"/>
      <c r="C101" s="659"/>
      <c r="D101" s="771" t="s">
        <v>421</v>
      </c>
      <c r="E101" s="772"/>
      <c r="F101" s="772"/>
      <c r="G101" s="772"/>
      <c r="H101" s="772"/>
      <c r="I101" s="586"/>
      <c r="J101" s="404"/>
      <c r="K101" s="136"/>
      <c r="L101" s="136"/>
      <c r="M101" s="136"/>
      <c r="N101" s="136"/>
      <c r="O101" s="136"/>
      <c r="P101" s="705"/>
      <c r="Q101" s="683" t="s">
        <v>232</v>
      </c>
      <c r="R101" s="684"/>
      <c r="S101" s="106">
        <v>1210</v>
      </c>
      <c r="T101" s="107"/>
      <c r="U101" s="107"/>
      <c r="V101" s="107"/>
      <c r="W101" s="107"/>
      <c r="X101" s="107"/>
      <c r="Y101" s="107"/>
      <c r="Z101" s="634"/>
      <c r="AA101" s="706" t="str">
        <f>IF(J101="","",J101*S101)</f>
        <v/>
      </c>
      <c r="AB101" s="707"/>
      <c r="AC101" s="707"/>
      <c r="AD101" s="707"/>
      <c r="AE101" s="707"/>
      <c r="AF101" s="707"/>
      <c r="AG101" s="708"/>
      <c r="AH101" s="709" t="s">
        <v>463</v>
      </c>
      <c r="AI101" s="339"/>
      <c r="AJ101" s="710"/>
    </row>
    <row r="102" spans="2:36" ht="13.5" customHeight="1">
      <c r="B102" s="658"/>
      <c r="C102" s="659"/>
      <c r="D102" s="771" t="s">
        <v>87</v>
      </c>
      <c r="E102" s="772"/>
      <c r="F102" s="772"/>
      <c r="G102" s="772"/>
      <c r="H102" s="772"/>
      <c r="I102" s="586"/>
      <c r="J102" s="404"/>
      <c r="K102" s="136"/>
      <c r="L102" s="136"/>
      <c r="M102" s="136"/>
      <c r="N102" s="136"/>
      <c r="O102" s="136"/>
      <c r="P102" s="705"/>
      <c r="Q102" s="683" t="s">
        <v>232</v>
      </c>
      <c r="R102" s="684"/>
      <c r="S102" s="106">
        <v>716</v>
      </c>
      <c r="T102" s="107"/>
      <c r="U102" s="107"/>
      <c r="V102" s="107"/>
      <c r="W102" s="107"/>
      <c r="X102" s="107"/>
      <c r="Y102" s="107"/>
      <c r="Z102" s="634"/>
      <c r="AA102" s="706" t="str">
        <f t="shared" si="0"/>
        <v/>
      </c>
      <c r="AB102" s="707"/>
      <c r="AC102" s="707"/>
      <c r="AD102" s="707"/>
      <c r="AE102" s="707"/>
      <c r="AF102" s="707"/>
      <c r="AG102" s="708"/>
      <c r="AH102" s="709" t="s">
        <v>463</v>
      </c>
      <c r="AI102" s="339"/>
      <c r="AJ102" s="710"/>
    </row>
    <row r="103" spans="2:36" ht="13.5" customHeight="1">
      <c r="B103" s="658"/>
      <c r="C103" s="659"/>
      <c r="D103" s="770" t="s">
        <v>422</v>
      </c>
      <c r="E103" s="556"/>
      <c r="F103" s="556"/>
      <c r="G103" s="556"/>
      <c r="H103" s="556"/>
      <c r="I103" s="576"/>
      <c r="J103" s="404"/>
      <c r="K103" s="136"/>
      <c r="L103" s="136"/>
      <c r="M103" s="136"/>
      <c r="N103" s="136"/>
      <c r="O103" s="136"/>
      <c r="P103" s="705"/>
      <c r="Q103" s="683" t="s">
        <v>232</v>
      </c>
      <c r="R103" s="684"/>
      <c r="S103" s="106">
        <v>858</v>
      </c>
      <c r="T103" s="107"/>
      <c r="U103" s="107"/>
      <c r="V103" s="107"/>
      <c r="W103" s="107"/>
      <c r="X103" s="107"/>
      <c r="Y103" s="107"/>
      <c r="Z103" s="634"/>
      <c r="AA103" s="706" t="str">
        <f>IF(J103="","",J103*S103)</f>
        <v/>
      </c>
      <c r="AB103" s="707"/>
      <c r="AC103" s="707"/>
      <c r="AD103" s="707"/>
      <c r="AE103" s="707"/>
      <c r="AF103" s="707"/>
      <c r="AG103" s="708"/>
      <c r="AH103" s="709" t="s">
        <v>463</v>
      </c>
      <c r="AI103" s="339"/>
      <c r="AJ103" s="710"/>
    </row>
    <row r="104" spans="2:36" ht="13.5" customHeight="1">
      <c r="B104" s="658"/>
      <c r="C104" s="659"/>
      <c r="D104" s="770" t="s">
        <v>423</v>
      </c>
      <c r="E104" s="556"/>
      <c r="F104" s="556"/>
      <c r="G104" s="556"/>
      <c r="H104" s="556"/>
      <c r="I104" s="576"/>
      <c r="J104" s="404"/>
      <c r="K104" s="136"/>
      <c r="L104" s="136"/>
      <c r="M104" s="136"/>
      <c r="N104" s="136"/>
      <c r="O104" s="136"/>
      <c r="P104" s="705"/>
      <c r="Q104" s="683" t="s">
        <v>232</v>
      </c>
      <c r="R104" s="684"/>
      <c r="S104" s="106">
        <v>804</v>
      </c>
      <c r="T104" s="107"/>
      <c r="U104" s="107"/>
      <c r="V104" s="107"/>
      <c r="W104" s="107"/>
      <c r="X104" s="107"/>
      <c r="Y104" s="107"/>
      <c r="Z104" s="634"/>
      <c r="AA104" s="706" t="str">
        <f>IF(J104="","",J104*S104)</f>
        <v/>
      </c>
      <c r="AB104" s="707"/>
      <c r="AC104" s="707"/>
      <c r="AD104" s="707"/>
      <c r="AE104" s="707"/>
      <c r="AF104" s="707"/>
      <c r="AG104" s="708"/>
      <c r="AH104" s="709" t="s">
        <v>463</v>
      </c>
      <c r="AI104" s="339"/>
      <c r="AJ104" s="710"/>
    </row>
    <row r="105" spans="2:36" ht="13.5" customHeight="1">
      <c r="B105" s="658"/>
      <c r="C105" s="659"/>
      <c r="D105" s="942" t="s">
        <v>217</v>
      </c>
      <c r="E105" s="567"/>
      <c r="F105" s="567"/>
      <c r="G105" s="567"/>
      <c r="H105" s="567"/>
      <c r="I105" s="943"/>
      <c r="J105" s="404"/>
      <c r="K105" s="136"/>
      <c r="L105" s="136"/>
      <c r="M105" s="136"/>
      <c r="N105" s="136"/>
      <c r="O105" s="136"/>
      <c r="P105" s="705"/>
      <c r="Q105" s="683" t="s">
        <v>232</v>
      </c>
      <c r="R105" s="684"/>
      <c r="S105" s="106">
        <v>1650</v>
      </c>
      <c r="T105" s="107"/>
      <c r="U105" s="107"/>
      <c r="V105" s="107"/>
      <c r="W105" s="107"/>
      <c r="X105" s="107"/>
      <c r="Y105" s="107"/>
      <c r="Z105" s="634"/>
      <c r="AA105" s="706" t="str">
        <f t="shared" si="0"/>
        <v/>
      </c>
      <c r="AB105" s="707"/>
      <c r="AC105" s="707"/>
      <c r="AD105" s="707"/>
      <c r="AE105" s="707"/>
      <c r="AF105" s="707"/>
      <c r="AG105" s="708"/>
      <c r="AH105" s="918" t="s">
        <v>463</v>
      </c>
      <c r="AI105" s="919"/>
      <c r="AJ105" s="920"/>
    </row>
    <row r="106" spans="2:36" ht="13.5" customHeight="1">
      <c r="B106" s="658"/>
      <c r="C106" s="659"/>
      <c r="D106" s="166" t="s">
        <v>65</v>
      </c>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711" t="str">
        <f>IF(SUM(AA87:AG105)=0,"",ROUND(SUM(AA87:AG105),-INT(LOG(ABS(SUM(AA87:AG105))))-1+3))</f>
        <v/>
      </c>
      <c r="AB106" s="712"/>
      <c r="AC106" s="712"/>
      <c r="AD106" s="712"/>
      <c r="AE106" s="712"/>
      <c r="AF106" s="712"/>
      <c r="AG106" s="713"/>
      <c r="AH106" s="912" t="s">
        <v>462</v>
      </c>
      <c r="AI106" s="913"/>
      <c r="AJ106" s="914"/>
    </row>
    <row r="107" spans="2:36" ht="13.5" customHeight="1" thickBot="1">
      <c r="B107" s="660"/>
      <c r="C107" s="661"/>
      <c r="D107" s="922"/>
      <c r="E107" s="923"/>
      <c r="F107" s="923"/>
      <c r="G107" s="923"/>
      <c r="H107" s="923"/>
      <c r="I107" s="923"/>
      <c r="J107" s="923"/>
      <c r="K107" s="923"/>
      <c r="L107" s="923"/>
      <c r="M107" s="923"/>
      <c r="N107" s="923"/>
      <c r="O107" s="923"/>
      <c r="P107" s="923"/>
      <c r="Q107" s="923"/>
      <c r="R107" s="923"/>
      <c r="S107" s="923"/>
      <c r="T107" s="923"/>
      <c r="U107" s="923"/>
      <c r="V107" s="923"/>
      <c r="W107" s="923"/>
      <c r="X107" s="923"/>
      <c r="Y107" s="923"/>
      <c r="Z107" s="923"/>
      <c r="AA107" s="714"/>
      <c r="AB107" s="715"/>
      <c r="AC107" s="715"/>
      <c r="AD107" s="715"/>
      <c r="AE107" s="715"/>
      <c r="AF107" s="715"/>
      <c r="AG107" s="716"/>
      <c r="AH107" s="915"/>
      <c r="AI107" s="916"/>
      <c r="AJ107" s="917"/>
    </row>
    <row r="108" spans="2:36" ht="13.5" customHeight="1">
      <c r="B108" s="656" t="s">
        <v>341</v>
      </c>
      <c r="C108" s="657"/>
      <c r="D108" s="925" t="s">
        <v>88</v>
      </c>
      <c r="E108" s="926"/>
      <c r="F108" s="926"/>
      <c r="G108" s="926"/>
      <c r="H108" s="926"/>
      <c r="I108" s="927"/>
      <c r="J108" s="928"/>
      <c r="K108" s="929"/>
      <c r="L108" s="929"/>
      <c r="M108" s="929"/>
      <c r="N108" s="929"/>
      <c r="O108" s="929"/>
      <c r="P108" s="930"/>
      <c r="Q108" s="940" t="s">
        <v>232</v>
      </c>
      <c r="R108" s="941"/>
      <c r="S108" s="544">
        <v>6630</v>
      </c>
      <c r="T108" s="507"/>
      <c r="U108" s="507"/>
      <c r="V108" s="507"/>
      <c r="W108" s="507"/>
      <c r="X108" s="507"/>
      <c r="Y108" s="507"/>
      <c r="Z108" s="495"/>
      <c r="AA108" s="921" t="str">
        <f t="shared" ref="AA108:AA116" si="1">IF(J108="","",J108*S108)</f>
        <v/>
      </c>
      <c r="AB108" s="728"/>
      <c r="AC108" s="728"/>
      <c r="AD108" s="728"/>
      <c r="AE108" s="728"/>
      <c r="AF108" s="728"/>
      <c r="AG108" s="729"/>
      <c r="AH108" s="876" t="s">
        <v>463</v>
      </c>
      <c r="AI108" s="877"/>
      <c r="AJ108" s="882"/>
    </row>
    <row r="109" spans="2:36" ht="13.5" customHeight="1">
      <c r="B109" s="658"/>
      <c r="C109" s="659"/>
      <c r="D109" s="771" t="s">
        <v>89</v>
      </c>
      <c r="E109" s="772"/>
      <c r="F109" s="772"/>
      <c r="G109" s="772"/>
      <c r="H109" s="772"/>
      <c r="I109" s="586"/>
      <c r="J109" s="404"/>
      <c r="K109" s="136"/>
      <c r="L109" s="136"/>
      <c r="M109" s="136"/>
      <c r="N109" s="136"/>
      <c r="O109" s="136"/>
      <c r="P109" s="705"/>
      <c r="Q109" s="682" t="s">
        <v>232</v>
      </c>
      <c r="R109" s="224"/>
      <c r="S109" s="106">
        <v>11100</v>
      </c>
      <c r="T109" s="107"/>
      <c r="U109" s="107"/>
      <c r="V109" s="107"/>
      <c r="W109" s="107"/>
      <c r="X109" s="107"/>
      <c r="Y109" s="107"/>
      <c r="Z109" s="634"/>
      <c r="AA109" s="706" t="str">
        <f t="shared" si="1"/>
        <v/>
      </c>
      <c r="AB109" s="707"/>
      <c r="AC109" s="707"/>
      <c r="AD109" s="707"/>
      <c r="AE109" s="707"/>
      <c r="AF109" s="707"/>
      <c r="AG109" s="708"/>
      <c r="AH109" s="709" t="s">
        <v>463</v>
      </c>
      <c r="AI109" s="339"/>
      <c r="AJ109" s="710"/>
    </row>
    <row r="110" spans="2:36" ht="13.5" customHeight="1">
      <c r="B110" s="658"/>
      <c r="C110" s="659"/>
      <c r="D110" s="771" t="s">
        <v>90</v>
      </c>
      <c r="E110" s="772"/>
      <c r="F110" s="772"/>
      <c r="G110" s="772"/>
      <c r="H110" s="772"/>
      <c r="I110" s="586"/>
      <c r="J110" s="404"/>
      <c r="K110" s="136"/>
      <c r="L110" s="136"/>
      <c r="M110" s="136"/>
      <c r="N110" s="136"/>
      <c r="O110" s="136"/>
      <c r="P110" s="705"/>
      <c r="Q110" s="682" t="s">
        <v>232</v>
      </c>
      <c r="R110" s="224"/>
      <c r="S110" s="106">
        <v>8900</v>
      </c>
      <c r="T110" s="107"/>
      <c r="U110" s="107"/>
      <c r="V110" s="107"/>
      <c r="W110" s="107"/>
      <c r="X110" s="107"/>
      <c r="Y110" s="107"/>
      <c r="Z110" s="634"/>
      <c r="AA110" s="706" t="str">
        <f t="shared" si="1"/>
        <v/>
      </c>
      <c r="AB110" s="707"/>
      <c r="AC110" s="707"/>
      <c r="AD110" s="707"/>
      <c r="AE110" s="707"/>
      <c r="AF110" s="707"/>
      <c r="AG110" s="708"/>
      <c r="AH110" s="709" t="s">
        <v>463</v>
      </c>
      <c r="AI110" s="339"/>
      <c r="AJ110" s="710"/>
    </row>
    <row r="111" spans="2:36" ht="13.5" customHeight="1">
      <c r="B111" s="658"/>
      <c r="C111" s="659"/>
      <c r="D111" s="937" t="s">
        <v>523</v>
      </c>
      <c r="E111" s="938"/>
      <c r="F111" s="938"/>
      <c r="G111" s="938"/>
      <c r="H111" s="938"/>
      <c r="I111" s="939"/>
      <c r="J111" s="404"/>
      <c r="K111" s="136"/>
      <c r="L111" s="136"/>
      <c r="M111" s="136"/>
      <c r="N111" s="136"/>
      <c r="O111" s="136"/>
      <c r="P111" s="705"/>
      <c r="Q111" s="682" t="s">
        <v>232</v>
      </c>
      <c r="R111" s="224"/>
      <c r="S111" s="106">
        <v>9200</v>
      </c>
      <c r="T111" s="107"/>
      <c r="U111" s="107"/>
      <c r="V111" s="107"/>
      <c r="W111" s="107"/>
      <c r="X111" s="107"/>
      <c r="Y111" s="107"/>
      <c r="Z111" s="634"/>
      <c r="AA111" s="706" t="str">
        <f>IF(J111="","",J111*S111)</f>
        <v/>
      </c>
      <c r="AB111" s="707"/>
      <c r="AC111" s="707"/>
      <c r="AD111" s="707"/>
      <c r="AE111" s="707"/>
      <c r="AF111" s="707"/>
      <c r="AG111" s="708"/>
      <c r="AH111" s="709" t="s">
        <v>463</v>
      </c>
      <c r="AI111" s="339"/>
      <c r="AJ111" s="710"/>
    </row>
    <row r="112" spans="2:36" ht="13.5" customHeight="1">
      <c r="B112" s="658"/>
      <c r="C112" s="659"/>
      <c r="D112" s="771" t="s">
        <v>91</v>
      </c>
      <c r="E112" s="772"/>
      <c r="F112" s="772"/>
      <c r="G112" s="772"/>
      <c r="H112" s="772"/>
      <c r="I112" s="586"/>
      <c r="J112" s="404"/>
      <c r="K112" s="136"/>
      <c r="L112" s="136"/>
      <c r="M112" s="136"/>
      <c r="N112" s="136"/>
      <c r="O112" s="136"/>
      <c r="P112" s="705"/>
      <c r="Q112" s="682" t="s">
        <v>232</v>
      </c>
      <c r="R112" s="224"/>
      <c r="S112" s="106">
        <v>9200</v>
      </c>
      <c r="T112" s="107"/>
      <c r="U112" s="107"/>
      <c r="V112" s="107"/>
      <c r="W112" s="107"/>
      <c r="X112" s="107"/>
      <c r="Y112" s="107"/>
      <c r="Z112" s="634"/>
      <c r="AA112" s="706" t="str">
        <f t="shared" si="1"/>
        <v/>
      </c>
      <c r="AB112" s="707"/>
      <c r="AC112" s="707"/>
      <c r="AD112" s="707"/>
      <c r="AE112" s="707"/>
      <c r="AF112" s="707"/>
      <c r="AG112" s="708"/>
      <c r="AH112" s="709" t="s">
        <v>463</v>
      </c>
      <c r="AI112" s="339"/>
      <c r="AJ112" s="710"/>
    </row>
    <row r="113" spans="2:36" ht="13.5" customHeight="1">
      <c r="B113" s="658"/>
      <c r="C113" s="659"/>
      <c r="D113" s="771" t="s">
        <v>92</v>
      </c>
      <c r="E113" s="772"/>
      <c r="F113" s="772"/>
      <c r="G113" s="772"/>
      <c r="H113" s="772"/>
      <c r="I113" s="586"/>
      <c r="J113" s="404"/>
      <c r="K113" s="136"/>
      <c r="L113" s="136"/>
      <c r="M113" s="136"/>
      <c r="N113" s="136"/>
      <c r="O113" s="136"/>
      <c r="P113" s="705"/>
      <c r="Q113" s="682" t="s">
        <v>232</v>
      </c>
      <c r="R113" s="224"/>
      <c r="S113" s="106">
        <v>9540</v>
      </c>
      <c r="T113" s="107"/>
      <c r="U113" s="107"/>
      <c r="V113" s="107"/>
      <c r="W113" s="107"/>
      <c r="X113" s="107"/>
      <c r="Y113" s="107"/>
      <c r="Z113" s="634"/>
      <c r="AA113" s="706" t="str">
        <f t="shared" si="1"/>
        <v/>
      </c>
      <c r="AB113" s="707"/>
      <c r="AC113" s="707"/>
      <c r="AD113" s="707"/>
      <c r="AE113" s="707"/>
      <c r="AF113" s="707"/>
      <c r="AG113" s="708"/>
      <c r="AH113" s="709" t="s">
        <v>463</v>
      </c>
      <c r="AI113" s="339"/>
      <c r="AJ113" s="710"/>
    </row>
    <row r="114" spans="2:36" ht="13.5" customHeight="1">
      <c r="B114" s="658"/>
      <c r="C114" s="659"/>
      <c r="D114" s="771" t="s">
        <v>93</v>
      </c>
      <c r="E114" s="772"/>
      <c r="F114" s="772"/>
      <c r="G114" s="772"/>
      <c r="H114" s="772"/>
      <c r="I114" s="586"/>
      <c r="J114" s="404"/>
      <c r="K114" s="136"/>
      <c r="L114" s="136"/>
      <c r="M114" s="136"/>
      <c r="N114" s="136"/>
      <c r="O114" s="136"/>
      <c r="P114" s="705"/>
      <c r="Q114" s="682" t="s">
        <v>232</v>
      </c>
      <c r="R114" s="224"/>
      <c r="S114" s="106">
        <v>8550</v>
      </c>
      <c r="T114" s="107"/>
      <c r="U114" s="107"/>
      <c r="V114" s="107"/>
      <c r="W114" s="107"/>
      <c r="X114" s="107"/>
      <c r="Y114" s="107"/>
      <c r="Z114" s="634"/>
      <c r="AA114" s="706" t="str">
        <f t="shared" si="1"/>
        <v/>
      </c>
      <c r="AB114" s="707"/>
      <c r="AC114" s="707"/>
      <c r="AD114" s="707"/>
      <c r="AE114" s="707"/>
      <c r="AF114" s="707"/>
      <c r="AG114" s="708"/>
      <c r="AH114" s="709" t="s">
        <v>463</v>
      </c>
      <c r="AI114" s="339"/>
      <c r="AJ114" s="710"/>
    </row>
    <row r="115" spans="2:36" ht="13.5" customHeight="1">
      <c r="B115" s="658"/>
      <c r="C115" s="659"/>
      <c r="D115" s="771" t="s">
        <v>94</v>
      </c>
      <c r="E115" s="772"/>
      <c r="F115" s="772"/>
      <c r="G115" s="772"/>
      <c r="H115" s="772"/>
      <c r="I115" s="586"/>
      <c r="J115" s="404"/>
      <c r="K115" s="136"/>
      <c r="L115" s="136"/>
      <c r="M115" s="136"/>
      <c r="N115" s="136"/>
      <c r="O115" s="136"/>
      <c r="P115" s="705"/>
      <c r="Q115" s="682" t="s">
        <v>232</v>
      </c>
      <c r="R115" s="224"/>
      <c r="S115" s="106">
        <v>7910</v>
      </c>
      <c r="T115" s="107"/>
      <c r="U115" s="107"/>
      <c r="V115" s="107"/>
      <c r="W115" s="107"/>
      <c r="X115" s="107"/>
      <c r="Y115" s="107"/>
      <c r="Z115" s="634"/>
      <c r="AA115" s="706" t="str">
        <f>IF(J115="","",J115*S115)</f>
        <v/>
      </c>
      <c r="AB115" s="707"/>
      <c r="AC115" s="707"/>
      <c r="AD115" s="707"/>
      <c r="AE115" s="707"/>
      <c r="AF115" s="707"/>
      <c r="AG115" s="708"/>
      <c r="AH115" s="709" t="s">
        <v>463</v>
      </c>
      <c r="AI115" s="339"/>
      <c r="AJ115" s="710"/>
    </row>
    <row r="116" spans="2:36" ht="13.5" customHeight="1">
      <c r="B116" s="658"/>
      <c r="C116" s="659"/>
      <c r="D116" s="771" t="s">
        <v>424</v>
      </c>
      <c r="E116" s="772"/>
      <c r="F116" s="772"/>
      <c r="G116" s="772"/>
      <c r="H116" s="772"/>
      <c r="I116" s="586"/>
      <c r="J116" s="404"/>
      <c r="K116" s="136"/>
      <c r="L116" s="136"/>
      <c r="M116" s="136"/>
      <c r="N116" s="136"/>
      <c r="O116" s="136"/>
      <c r="P116" s="705"/>
      <c r="Q116" s="682" t="s">
        <v>232</v>
      </c>
      <c r="R116" s="224"/>
      <c r="S116" s="106">
        <v>7190</v>
      </c>
      <c r="T116" s="107"/>
      <c r="U116" s="107"/>
      <c r="V116" s="107"/>
      <c r="W116" s="107"/>
      <c r="X116" s="107"/>
      <c r="Y116" s="107"/>
      <c r="Z116" s="634"/>
      <c r="AA116" s="706" t="str">
        <f t="shared" si="1"/>
        <v/>
      </c>
      <c r="AB116" s="707"/>
      <c r="AC116" s="707"/>
      <c r="AD116" s="707"/>
      <c r="AE116" s="707"/>
      <c r="AF116" s="707"/>
      <c r="AG116" s="708"/>
      <c r="AH116" s="709" t="s">
        <v>463</v>
      </c>
      <c r="AI116" s="339"/>
      <c r="AJ116" s="710"/>
    </row>
    <row r="117" spans="2:36" ht="13.5" customHeight="1">
      <c r="B117" s="658"/>
      <c r="C117" s="659"/>
      <c r="D117" s="166" t="s">
        <v>65</v>
      </c>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931" t="str">
        <f>IF(SUM(AA108:AG116)=0,"",ROUND(SUM(AA108:AG116),-INT(LOG(ABS(SUM(AA108:AG116))))-1+3))</f>
        <v/>
      </c>
      <c r="AB117" s="932"/>
      <c r="AC117" s="932"/>
      <c r="AD117" s="932"/>
      <c r="AE117" s="932"/>
      <c r="AF117" s="932"/>
      <c r="AG117" s="933"/>
      <c r="AH117" s="934" t="s">
        <v>462</v>
      </c>
      <c r="AI117" s="935"/>
      <c r="AJ117" s="936"/>
    </row>
    <row r="118" spans="2:36" ht="13.5" customHeight="1" thickBot="1">
      <c r="B118" s="660"/>
      <c r="C118" s="661"/>
      <c r="D118" s="922"/>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3"/>
      <c r="AA118" s="714"/>
      <c r="AB118" s="715"/>
      <c r="AC118" s="715"/>
      <c r="AD118" s="715"/>
      <c r="AE118" s="715"/>
      <c r="AF118" s="715"/>
      <c r="AG118" s="716"/>
      <c r="AH118" s="915"/>
      <c r="AI118" s="916"/>
      <c r="AJ118" s="917"/>
    </row>
    <row r="119" spans="2:36" ht="13.5" customHeight="1">
      <c r="B119" s="746" t="s">
        <v>76</v>
      </c>
      <c r="C119" s="747"/>
      <c r="D119" s="747"/>
      <c r="E119" s="747"/>
      <c r="F119" s="747"/>
      <c r="G119" s="747"/>
      <c r="H119" s="747"/>
      <c r="I119" s="748"/>
      <c r="J119" s="406"/>
      <c r="K119" s="349"/>
      <c r="L119" s="349"/>
      <c r="M119" s="349"/>
      <c r="N119" s="349"/>
      <c r="O119" s="349"/>
      <c r="P119" s="752"/>
      <c r="Q119" s="756" t="s">
        <v>232</v>
      </c>
      <c r="R119" s="229"/>
      <c r="S119" s="109">
        <v>23500</v>
      </c>
      <c r="T119" s="110"/>
      <c r="U119" s="110"/>
      <c r="V119" s="110"/>
      <c r="W119" s="110"/>
      <c r="X119" s="110"/>
      <c r="Y119" s="110"/>
      <c r="Z119" s="110"/>
      <c r="AA119" s="761" t="str">
        <f>IF(SUM(J119)=0,"",ROUND(J119*S119,-INT(LOG(ABS(J119*S119)))-1+3))</f>
        <v/>
      </c>
      <c r="AB119" s="762"/>
      <c r="AC119" s="762"/>
      <c r="AD119" s="762"/>
      <c r="AE119" s="762"/>
      <c r="AF119" s="762"/>
      <c r="AG119" s="763"/>
      <c r="AH119" s="764" t="s">
        <v>474</v>
      </c>
      <c r="AI119" s="765"/>
      <c r="AJ119" s="766"/>
    </row>
    <row r="120" spans="2:36" ht="13.5" customHeight="1" thickBot="1">
      <c r="B120" s="749"/>
      <c r="C120" s="750"/>
      <c r="D120" s="750"/>
      <c r="E120" s="750"/>
      <c r="F120" s="750"/>
      <c r="G120" s="750"/>
      <c r="H120" s="750"/>
      <c r="I120" s="751"/>
      <c r="J120" s="753"/>
      <c r="K120" s="754"/>
      <c r="L120" s="754"/>
      <c r="M120" s="754"/>
      <c r="N120" s="754"/>
      <c r="O120" s="754"/>
      <c r="P120" s="755"/>
      <c r="Q120" s="757"/>
      <c r="R120" s="758"/>
      <c r="S120" s="759"/>
      <c r="T120" s="760"/>
      <c r="U120" s="760"/>
      <c r="V120" s="760"/>
      <c r="W120" s="760"/>
      <c r="X120" s="760"/>
      <c r="Y120" s="760"/>
      <c r="Z120" s="760"/>
      <c r="AA120" s="714"/>
      <c r="AB120" s="715"/>
      <c r="AC120" s="715"/>
      <c r="AD120" s="715"/>
      <c r="AE120" s="715"/>
      <c r="AF120" s="715"/>
      <c r="AG120" s="716"/>
      <c r="AH120" s="767"/>
      <c r="AI120" s="768"/>
      <c r="AJ120" s="769"/>
    </row>
    <row r="121" spans="2:36" ht="13.5" customHeight="1">
      <c r="B121" s="746" t="s">
        <v>417</v>
      </c>
      <c r="C121" s="747"/>
      <c r="D121" s="747"/>
      <c r="E121" s="747"/>
      <c r="F121" s="747"/>
      <c r="G121" s="747"/>
      <c r="H121" s="747"/>
      <c r="I121" s="748"/>
      <c r="J121" s="406"/>
      <c r="K121" s="349"/>
      <c r="L121" s="349"/>
      <c r="M121" s="349"/>
      <c r="N121" s="349"/>
      <c r="O121" s="349"/>
      <c r="P121" s="752"/>
      <c r="Q121" s="756" t="s">
        <v>232</v>
      </c>
      <c r="R121" s="229"/>
      <c r="S121" s="109">
        <v>16100</v>
      </c>
      <c r="T121" s="110"/>
      <c r="U121" s="110"/>
      <c r="V121" s="110"/>
      <c r="W121" s="110"/>
      <c r="X121" s="110"/>
      <c r="Y121" s="110"/>
      <c r="Z121" s="110"/>
      <c r="AA121" s="761"/>
      <c r="AB121" s="762"/>
      <c r="AC121" s="762"/>
      <c r="AD121" s="762"/>
      <c r="AE121" s="762"/>
      <c r="AF121" s="762"/>
      <c r="AG121" s="763"/>
      <c r="AH121" s="764" t="s">
        <v>474</v>
      </c>
      <c r="AI121" s="765"/>
      <c r="AJ121" s="766"/>
    </row>
    <row r="122" spans="2:36" ht="13.5" customHeight="1" thickBot="1">
      <c r="B122" s="749"/>
      <c r="C122" s="750"/>
      <c r="D122" s="750"/>
      <c r="E122" s="750"/>
      <c r="F122" s="750"/>
      <c r="G122" s="750"/>
      <c r="H122" s="750"/>
      <c r="I122" s="751"/>
      <c r="J122" s="753"/>
      <c r="K122" s="754"/>
      <c r="L122" s="754"/>
      <c r="M122" s="754"/>
      <c r="N122" s="754"/>
      <c r="O122" s="754"/>
      <c r="P122" s="755"/>
      <c r="Q122" s="757"/>
      <c r="R122" s="758"/>
      <c r="S122" s="759"/>
      <c r="T122" s="760"/>
      <c r="U122" s="760"/>
      <c r="V122" s="760"/>
      <c r="W122" s="760"/>
      <c r="X122" s="760"/>
      <c r="Y122" s="760"/>
      <c r="Z122" s="760"/>
      <c r="AA122" s="714"/>
      <c r="AB122" s="715"/>
      <c r="AC122" s="715"/>
      <c r="AD122" s="715"/>
      <c r="AE122" s="715"/>
      <c r="AF122" s="715"/>
      <c r="AG122" s="716"/>
      <c r="AH122" s="767"/>
      <c r="AI122" s="768"/>
      <c r="AJ122" s="769"/>
    </row>
    <row r="123" spans="2:36" ht="13.5" customHeight="1"/>
    <row r="124" spans="2:36" ht="19.5" customHeight="1">
      <c r="B124" s="1" t="s">
        <v>220</v>
      </c>
      <c r="C124" s="1">
        <v>1</v>
      </c>
      <c r="D124" s="924" t="s">
        <v>490</v>
      </c>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4"/>
      <c r="AA124" s="924"/>
      <c r="AB124" s="924"/>
      <c r="AC124" s="924"/>
      <c r="AD124" s="924"/>
      <c r="AE124" s="924"/>
      <c r="AF124" s="924"/>
      <c r="AG124" s="924"/>
      <c r="AH124" s="924"/>
      <c r="AI124" s="924"/>
      <c r="AJ124" s="924"/>
    </row>
    <row r="125" spans="2:36" ht="13.5" customHeight="1">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row>
    <row r="126" spans="2:36" ht="13.5" customHeight="1">
      <c r="C126" s="1">
        <v>2</v>
      </c>
      <c r="D126" s="193" t="s">
        <v>451</v>
      </c>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93"/>
      <c r="AI126" s="193"/>
      <c r="AJ126" s="193"/>
    </row>
    <row r="127" spans="2:36" ht="13.5" customHeight="1">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row>
    <row r="128" spans="2:36" ht="13.5" customHeight="1">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row>
    <row r="129" spans="3:36" ht="13.5" customHeight="1">
      <c r="C129" s="1">
        <v>3</v>
      </c>
      <c r="D129" s="193" t="s">
        <v>391</v>
      </c>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row>
    <row r="130" spans="3:36" ht="13.5" customHeight="1">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row>
    <row r="131" spans="3:36" ht="13.5" customHeight="1"/>
    <row r="132" spans="3:36" ht="13.5" customHeight="1"/>
    <row r="133" spans="3:36" ht="13.5" customHeight="1"/>
    <row r="134" spans="3:36" ht="13.5" customHeight="1"/>
    <row r="135" spans="3:36" ht="13.5" customHeight="1"/>
  </sheetData>
  <sheetProtection formatCells="0" formatColumns="0" formatRows="0" insertHyperlinks="0"/>
  <mergeCells count="428">
    <mergeCell ref="J92:P92"/>
    <mergeCell ref="Q92:R92"/>
    <mergeCell ref="H38:K39"/>
    <mergeCell ref="L38:N39"/>
    <mergeCell ref="O47:Q48"/>
    <mergeCell ref="U48:X48"/>
    <mergeCell ref="D47:G48"/>
    <mergeCell ref="H47:K48"/>
    <mergeCell ref="O49:Q50"/>
    <mergeCell ref="Y47:AB48"/>
    <mergeCell ref="D51:AB52"/>
    <mergeCell ref="AC53:AG54"/>
    <mergeCell ref="H49:K50"/>
    <mergeCell ref="L49:N50"/>
    <mergeCell ref="AC49:AG50"/>
    <mergeCell ref="AC47:AG48"/>
    <mergeCell ref="B53:AB54"/>
    <mergeCell ref="B42:C52"/>
    <mergeCell ref="L47:N48"/>
    <mergeCell ref="U44:X44"/>
    <mergeCell ref="U42:X43"/>
    <mergeCell ref="U50:X50"/>
    <mergeCell ref="U49:X49"/>
    <mergeCell ref="U46:X46"/>
    <mergeCell ref="U45:X45"/>
    <mergeCell ref="U47:X47"/>
    <mergeCell ref="R49:T50"/>
    <mergeCell ref="H42:K44"/>
    <mergeCell ref="D126:AJ128"/>
    <mergeCell ref="P71:Q71"/>
    <mergeCell ref="S71:T71"/>
    <mergeCell ref="V71:W71"/>
    <mergeCell ref="B82:F82"/>
    <mergeCell ref="B83:C83"/>
    <mergeCell ref="D83:E83"/>
    <mergeCell ref="G83:H83"/>
    <mergeCell ref="D49:G50"/>
    <mergeCell ref="S75:Z76"/>
    <mergeCell ref="AH77:AJ78"/>
    <mergeCell ref="AA72:AJ73"/>
    <mergeCell ref="B71:C71"/>
    <mergeCell ref="D71:E71"/>
    <mergeCell ref="B72:I74"/>
    <mergeCell ref="G71:H71"/>
    <mergeCell ref="S77:Z78"/>
    <mergeCell ref="D57:AJ57"/>
    <mergeCell ref="N71:O71"/>
    <mergeCell ref="J71:K71"/>
    <mergeCell ref="S72:Z73"/>
    <mergeCell ref="Q77:R78"/>
    <mergeCell ref="J75:P76"/>
    <mergeCell ref="Q75:R76"/>
    <mergeCell ref="D116:I116"/>
    <mergeCell ref="AH51:AJ52"/>
    <mergeCell ref="B77:I78"/>
    <mergeCell ref="J77:P78"/>
    <mergeCell ref="S79:Z80"/>
    <mergeCell ref="J74:R74"/>
    <mergeCell ref="S116:Z116"/>
    <mergeCell ref="B79:I80"/>
    <mergeCell ref="S114:Z114"/>
    <mergeCell ref="S113:Z113"/>
    <mergeCell ref="S86:Z86"/>
    <mergeCell ref="J109:P109"/>
    <mergeCell ref="Q109:R109"/>
    <mergeCell ref="D109:I109"/>
    <mergeCell ref="D96:I96"/>
    <mergeCell ref="B84:I86"/>
    <mergeCell ref="J84:R85"/>
    <mergeCell ref="S84:Z85"/>
    <mergeCell ref="J86:R86"/>
    <mergeCell ref="D92:I92"/>
    <mergeCell ref="D114:I114"/>
    <mergeCell ref="D113:I113"/>
    <mergeCell ref="D112:I112"/>
    <mergeCell ref="D110:I110"/>
    <mergeCell ref="D111:I111"/>
    <mergeCell ref="Q111:R111"/>
    <mergeCell ref="S111:Z111"/>
    <mergeCell ref="S99:Z99"/>
    <mergeCell ref="AH112:AJ112"/>
    <mergeCell ref="D100:I100"/>
    <mergeCell ref="D101:I101"/>
    <mergeCell ref="D103:I103"/>
    <mergeCell ref="D104:I104"/>
    <mergeCell ref="D102:I102"/>
    <mergeCell ref="D99:I99"/>
    <mergeCell ref="S103:Z103"/>
    <mergeCell ref="S104:Z104"/>
    <mergeCell ref="J112:P112"/>
    <mergeCell ref="Q112:R112"/>
    <mergeCell ref="Q108:R108"/>
    <mergeCell ref="D108:I108"/>
    <mergeCell ref="J108:P108"/>
    <mergeCell ref="D105:I105"/>
    <mergeCell ref="J110:P110"/>
    <mergeCell ref="Q103:R103"/>
    <mergeCell ref="Q104:R104"/>
    <mergeCell ref="J104:P104"/>
    <mergeCell ref="D124:AJ125"/>
    <mergeCell ref="D87:I87"/>
    <mergeCell ref="J87:P87"/>
    <mergeCell ref="Q87:R87"/>
    <mergeCell ref="S87:Z87"/>
    <mergeCell ref="AA87:AG87"/>
    <mergeCell ref="AH87:AJ87"/>
    <mergeCell ref="D88:I88"/>
    <mergeCell ref="S88:Z88"/>
    <mergeCell ref="AH114:AJ114"/>
    <mergeCell ref="AA114:AG114"/>
    <mergeCell ref="AA117:AG118"/>
    <mergeCell ref="AH117:AJ118"/>
    <mergeCell ref="B119:I120"/>
    <mergeCell ref="J119:P120"/>
    <mergeCell ref="Q119:R120"/>
    <mergeCell ref="S119:Z120"/>
    <mergeCell ref="AA119:AG120"/>
    <mergeCell ref="AH119:AJ120"/>
    <mergeCell ref="D117:Z118"/>
    <mergeCell ref="AA113:AG113"/>
    <mergeCell ref="J111:P111"/>
    <mergeCell ref="AH113:AJ113"/>
    <mergeCell ref="AA112:AG112"/>
    <mergeCell ref="J116:P116"/>
    <mergeCell ref="Q116:R116"/>
    <mergeCell ref="AA116:AG116"/>
    <mergeCell ref="AH116:AJ116"/>
    <mergeCell ref="J114:P114"/>
    <mergeCell ref="AH106:AJ107"/>
    <mergeCell ref="J105:P105"/>
    <mergeCell ref="Q105:R105"/>
    <mergeCell ref="AA105:AG105"/>
    <mergeCell ref="AH105:AJ105"/>
    <mergeCell ref="J113:P113"/>
    <mergeCell ref="Q113:R113"/>
    <mergeCell ref="AA110:AG110"/>
    <mergeCell ref="AH110:AJ110"/>
    <mergeCell ref="Q110:R110"/>
    <mergeCell ref="AA108:AG108"/>
    <mergeCell ref="S108:Z108"/>
    <mergeCell ref="AH108:AJ108"/>
    <mergeCell ref="AA109:AG109"/>
    <mergeCell ref="AH109:AJ109"/>
    <mergeCell ref="S109:Z109"/>
    <mergeCell ref="S105:Z105"/>
    <mergeCell ref="D106:Z107"/>
    <mergeCell ref="J115:P115"/>
    <mergeCell ref="AH93:AJ93"/>
    <mergeCell ref="J94:P94"/>
    <mergeCell ref="S94:Z94"/>
    <mergeCell ref="Q94:R94"/>
    <mergeCell ref="S93:Z93"/>
    <mergeCell ref="AA90:AG90"/>
    <mergeCell ref="AH90:AJ90"/>
    <mergeCell ref="AA95:AG95"/>
    <mergeCell ref="AA98:AG98"/>
    <mergeCell ref="AH94:AJ94"/>
    <mergeCell ref="AH95:AJ95"/>
    <mergeCell ref="AH97:AJ97"/>
    <mergeCell ref="J91:P91"/>
    <mergeCell ref="Q91:R91"/>
    <mergeCell ref="J96:P96"/>
    <mergeCell ref="Q96:R96"/>
    <mergeCell ref="J93:P93"/>
    <mergeCell ref="Q93:R93"/>
    <mergeCell ref="J98:P98"/>
    <mergeCell ref="Q98:R98"/>
    <mergeCell ref="Q95:R95"/>
    <mergeCell ref="Q97:R97"/>
    <mergeCell ref="J95:P95"/>
    <mergeCell ref="J97:P97"/>
    <mergeCell ref="AH89:AJ89"/>
    <mergeCell ref="Q88:R88"/>
    <mergeCell ref="J88:P88"/>
    <mergeCell ref="S89:Z89"/>
    <mergeCell ref="B68:Z69"/>
    <mergeCell ref="B75:I76"/>
    <mergeCell ref="J79:P80"/>
    <mergeCell ref="Q79:R80"/>
    <mergeCell ref="S83:T83"/>
    <mergeCell ref="J83:K83"/>
    <mergeCell ref="D89:I89"/>
    <mergeCell ref="AA75:AG76"/>
    <mergeCell ref="AA79:AG80"/>
    <mergeCell ref="AA77:AG78"/>
    <mergeCell ref="AH75:AJ76"/>
    <mergeCell ref="AH92:AJ92"/>
    <mergeCell ref="AA91:AG91"/>
    <mergeCell ref="AH91:AJ91"/>
    <mergeCell ref="J90:P90"/>
    <mergeCell ref="D90:I90"/>
    <mergeCell ref="Y28:AB29"/>
    <mergeCell ref="D94:I94"/>
    <mergeCell ref="D93:I93"/>
    <mergeCell ref="Q90:R90"/>
    <mergeCell ref="S92:Z92"/>
    <mergeCell ref="S91:Z91"/>
    <mergeCell ref="S90:Z90"/>
    <mergeCell ref="D91:I91"/>
    <mergeCell ref="AA94:AG94"/>
    <mergeCell ref="P83:Q83"/>
    <mergeCell ref="N83:O83"/>
    <mergeCell ref="J72:R73"/>
    <mergeCell ref="AA86:AJ86"/>
    <mergeCell ref="V83:W83"/>
    <mergeCell ref="AA84:AJ85"/>
    <mergeCell ref="S74:Z74"/>
    <mergeCell ref="AA74:AJ74"/>
    <mergeCell ref="AH79:AJ80"/>
    <mergeCell ref="AH88:AJ88"/>
    <mergeCell ref="AC32:AG33"/>
    <mergeCell ref="AC36:AG37"/>
    <mergeCell ref="R24:T25"/>
    <mergeCell ref="U27:X27"/>
    <mergeCell ref="AC28:AG29"/>
    <mergeCell ref="AC26:AG27"/>
    <mergeCell ref="O32:T33"/>
    <mergeCell ref="O34:T35"/>
    <mergeCell ref="O36:T37"/>
    <mergeCell ref="O30:T31"/>
    <mergeCell ref="AH30:AJ31"/>
    <mergeCell ref="AH28:AJ29"/>
    <mergeCell ref="AH32:AJ33"/>
    <mergeCell ref="AH47:AJ48"/>
    <mergeCell ref="AH53:AJ54"/>
    <mergeCell ref="AC42:AG44"/>
    <mergeCell ref="AC45:AG46"/>
    <mergeCell ref="R47:T48"/>
    <mergeCell ref="AC30:AG31"/>
    <mergeCell ref="AC40:AG41"/>
    <mergeCell ref="AC34:AG35"/>
    <mergeCell ref="Y30:AB31"/>
    <mergeCell ref="Y49:AB50"/>
    <mergeCell ref="Y42:AB44"/>
    <mergeCell ref="Y34:AB35"/>
    <mergeCell ref="AC51:AG52"/>
    <mergeCell ref="R42:T44"/>
    <mergeCell ref="AH49:AJ50"/>
    <mergeCell ref="AH45:AJ46"/>
    <mergeCell ref="AH34:AJ35"/>
    <mergeCell ref="AH42:AJ44"/>
    <mergeCell ref="U38:X39"/>
    <mergeCell ref="Y38:AB39"/>
    <mergeCell ref="AC38:AG39"/>
    <mergeCell ref="L28:N29"/>
    <mergeCell ref="D42:G44"/>
    <mergeCell ref="H45:K46"/>
    <mergeCell ref="L32:N33"/>
    <mergeCell ref="L24:N25"/>
    <mergeCell ref="D26:G27"/>
    <mergeCell ref="O24:Q25"/>
    <mergeCell ref="L42:N44"/>
    <mergeCell ref="D40:AB41"/>
    <mergeCell ref="U32:X33"/>
    <mergeCell ref="D45:G46"/>
    <mergeCell ref="O45:Q46"/>
    <mergeCell ref="L30:N31"/>
    <mergeCell ref="H34:K35"/>
    <mergeCell ref="L34:N35"/>
    <mergeCell ref="U34:X35"/>
    <mergeCell ref="Y45:AB46"/>
    <mergeCell ref="Y26:AB27"/>
    <mergeCell ref="U36:X37"/>
    <mergeCell ref="Y36:AB37"/>
    <mergeCell ref="O38:T39"/>
    <mergeCell ref="AH26:AJ27"/>
    <mergeCell ref="AH40:AJ41"/>
    <mergeCell ref="N6:X6"/>
    <mergeCell ref="G9:H9"/>
    <mergeCell ref="V9:W9"/>
    <mergeCell ref="N14:O14"/>
    <mergeCell ref="J14:K14"/>
    <mergeCell ref="J9:K9"/>
    <mergeCell ref="S9:T9"/>
    <mergeCell ref="N9:O9"/>
    <mergeCell ref="S14:T14"/>
    <mergeCell ref="V14:W14"/>
    <mergeCell ref="P14:Q14"/>
    <mergeCell ref="D39:G39"/>
    <mergeCell ref="U21:X21"/>
    <mergeCell ref="R26:T27"/>
    <mergeCell ref="R18:T19"/>
    <mergeCell ref="U26:X26"/>
    <mergeCell ref="O26:Q27"/>
    <mergeCell ref="R20:T21"/>
    <mergeCell ref="O22:Q23"/>
    <mergeCell ref="R22:T23"/>
    <mergeCell ref="U20:X20"/>
    <mergeCell ref="L26:N27"/>
    <mergeCell ref="D18:G19"/>
    <mergeCell ref="H22:K23"/>
    <mergeCell ref="H24:K25"/>
    <mergeCell ref="D28:G29"/>
    <mergeCell ref="H28:K29"/>
    <mergeCell ref="F35:G35"/>
    <mergeCell ref="D36:G37"/>
    <mergeCell ref="H36:K37"/>
    <mergeCell ref="H32:K33"/>
    <mergeCell ref="H30:K31"/>
    <mergeCell ref="B8:F8"/>
    <mergeCell ref="B14:C14"/>
    <mergeCell ref="D14:E14"/>
    <mergeCell ref="G14:H14"/>
    <mergeCell ref="B9:C9"/>
    <mergeCell ref="D9:E9"/>
    <mergeCell ref="P9:Q9"/>
    <mergeCell ref="O17:T17"/>
    <mergeCell ref="B11:R12"/>
    <mergeCell ref="B13:F13"/>
    <mergeCell ref="O16:T16"/>
    <mergeCell ref="H15:N16"/>
    <mergeCell ref="H17:N17"/>
    <mergeCell ref="B15:G17"/>
    <mergeCell ref="AC15:AJ16"/>
    <mergeCell ref="U25:X25"/>
    <mergeCell ref="U24:X24"/>
    <mergeCell ref="U23:X23"/>
    <mergeCell ref="U22:X22"/>
    <mergeCell ref="AC17:AJ17"/>
    <mergeCell ref="AC18:AG19"/>
    <mergeCell ref="U18:X18"/>
    <mergeCell ref="O15:AB15"/>
    <mergeCell ref="AH20:AJ21"/>
    <mergeCell ref="U16:AB16"/>
    <mergeCell ref="Y22:AB23"/>
    <mergeCell ref="O18:Q19"/>
    <mergeCell ref="AC24:AG25"/>
    <mergeCell ref="U17:AB17"/>
    <mergeCell ref="AH24:AJ25"/>
    <mergeCell ref="AH22:AJ23"/>
    <mergeCell ref="Y24:AB25"/>
    <mergeCell ref="AC22:AG23"/>
    <mergeCell ref="D98:I98"/>
    <mergeCell ref="D97:I97"/>
    <mergeCell ref="D56:AJ56"/>
    <mergeCell ref="B70:F70"/>
    <mergeCell ref="AH36:AJ37"/>
    <mergeCell ref="AH38:AJ39"/>
    <mergeCell ref="D30:E35"/>
    <mergeCell ref="F30:G30"/>
    <mergeCell ref="F31:G31"/>
    <mergeCell ref="F32:G32"/>
    <mergeCell ref="F33:G33"/>
    <mergeCell ref="F34:G34"/>
    <mergeCell ref="B18:C41"/>
    <mergeCell ref="D24:G25"/>
    <mergeCell ref="H26:K27"/>
    <mergeCell ref="D22:G23"/>
    <mergeCell ref="L22:N23"/>
    <mergeCell ref="H20:K21"/>
    <mergeCell ref="L20:N21"/>
    <mergeCell ref="L36:N37"/>
    <mergeCell ref="O28:T29"/>
    <mergeCell ref="U28:X29"/>
    <mergeCell ref="D20:G21"/>
    <mergeCell ref="D38:G38"/>
    <mergeCell ref="D129:AJ130"/>
    <mergeCell ref="AH18:AJ19"/>
    <mergeCell ref="L45:N46"/>
    <mergeCell ref="AC20:AG21"/>
    <mergeCell ref="H18:K19"/>
    <mergeCell ref="Y18:AB19"/>
    <mergeCell ref="Y20:AB21"/>
    <mergeCell ref="L18:N19"/>
    <mergeCell ref="U19:X19"/>
    <mergeCell ref="O20:Q21"/>
    <mergeCell ref="B121:I122"/>
    <mergeCell ref="J121:P122"/>
    <mergeCell ref="Q121:R122"/>
    <mergeCell ref="S121:Z122"/>
    <mergeCell ref="AA121:AG122"/>
    <mergeCell ref="AH121:AJ122"/>
    <mergeCell ref="D95:I95"/>
    <mergeCell ref="Q102:R102"/>
    <mergeCell ref="S102:Z102"/>
    <mergeCell ref="B87:C107"/>
    <mergeCell ref="B108:C118"/>
    <mergeCell ref="AA111:AG111"/>
    <mergeCell ref="AH111:AJ111"/>
    <mergeCell ref="D115:I115"/>
    <mergeCell ref="AH115:AJ115"/>
    <mergeCell ref="AH103:AJ103"/>
    <mergeCell ref="AH104:AJ104"/>
    <mergeCell ref="AH98:AJ98"/>
    <mergeCell ref="AH102:AJ102"/>
    <mergeCell ref="AH96:AJ96"/>
    <mergeCell ref="S97:Z97"/>
    <mergeCell ref="AA104:AG104"/>
    <mergeCell ref="AA103:AG103"/>
    <mergeCell ref="AA101:AG101"/>
    <mergeCell ref="AA100:AG100"/>
    <mergeCell ref="AA97:AG97"/>
    <mergeCell ref="AA96:AG96"/>
    <mergeCell ref="S98:Z98"/>
    <mergeCell ref="S96:Z96"/>
    <mergeCell ref="AH101:AJ101"/>
    <mergeCell ref="AA106:AG107"/>
    <mergeCell ref="S112:Z112"/>
    <mergeCell ref="AA102:AG102"/>
    <mergeCell ref="S101:Z101"/>
    <mergeCell ref="S100:Z100"/>
    <mergeCell ref="AA99:AG99"/>
    <mergeCell ref="AH99:AJ99"/>
    <mergeCell ref="AH100:AJ100"/>
    <mergeCell ref="Q115:R115"/>
    <mergeCell ref="S115:Z115"/>
    <mergeCell ref="Q100:R100"/>
    <mergeCell ref="Q101:R101"/>
    <mergeCell ref="Q114:R114"/>
    <mergeCell ref="S95:Z95"/>
    <mergeCell ref="R45:T46"/>
    <mergeCell ref="O42:Q44"/>
    <mergeCell ref="U30:X31"/>
    <mergeCell ref="Y32:AB33"/>
    <mergeCell ref="S110:Z110"/>
    <mergeCell ref="J102:P102"/>
    <mergeCell ref="Q99:R99"/>
    <mergeCell ref="J100:P100"/>
    <mergeCell ref="J101:P101"/>
    <mergeCell ref="J103:P103"/>
    <mergeCell ref="AA115:AG115"/>
    <mergeCell ref="AA93:AG93"/>
    <mergeCell ref="AA88:AG88"/>
    <mergeCell ref="AA92:AG92"/>
    <mergeCell ref="J89:P89"/>
    <mergeCell ref="Q89:R89"/>
    <mergeCell ref="AA89:AG89"/>
    <mergeCell ref="J99:P99"/>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2"/>
  </sheetPr>
  <dimension ref="B7:AQ305"/>
  <sheetViews>
    <sheetView showGridLines="0" view="pageBreakPreview" zoomScaleNormal="130" zoomScaleSheetLayoutView="100" workbookViewId="0">
      <pane xSplit="1" ySplit="6" topLeftCell="B7" activePane="bottomRight" state="frozen"/>
      <selection activeCell="U135" sqref="U135"/>
      <selection pane="topRight" activeCell="U135" sqref="U135"/>
      <selection pane="bottomLeft" activeCell="U135" sqref="U135"/>
      <selection pane="bottomRight" activeCell="D8" sqref="D8"/>
    </sheetView>
  </sheetViews>
  <sheetFormatPr defaultColWidth="2.5" defaultRowHeight="13.5" customHeight="1"/>
  <cols>
    <col min="1" max="57" width="2.5" style="1" customWidth="1"/>
    <col min="58" max="16384" width="2.5" style="1"/>
  </cols>
  <sheetData>
    <row r="7" spans="2:43" ht="13.5" customHeight="1">
      <c r="B7" s="1" t="s">
        <v>249</v>
      </c>
    </row>
    <row r="8" spans="2:43" ht="13.5" customHeight="1">
      <c r="S8" s="8" t="s">
        <v>313</v>
      </c>
    </row>
    <row r="10" spans="2:43" ht="13.5" customHeight="1" thickBot="1">
      <c r="B10" s="1" t="s">
        <v>332</v>
      </c>
    </row>
    <row r="11" spans="2:43" ht="13.5" customHeight="1">
      <c r="B11" s="170" t="s">
        <v>266</v>
      </c>
      <c r="C11" s="171"/>
      <c r="D11" s="171"/>
      <c r="E11" s="171"/>
      <c r="F11" s="1093"/>
      <c r="G11" s="588"/>
      <c r="H11" s="588"/>
      <c r="I11" s="588"/>
      <c r="J11" s="588"/>
      <c r="K11" s="588"/>
      <c r="L11" s="588"/>
      <c r="M11" s="588"/>
      <c r="N11" s="588"/>
      <c r="O11" s="588"/>
      <c r="P11" s="588"/>
      <c r="Q11" s="588"/>
      <c r="R11" s="588"/>
      <c r="S11" s="1128"/>
      <c r="T11" s="544" t="s">
        <v>250</v>
      </c>
      <c r="U11" s="507"/>
      <c r="V11" s="507"/>
      <c r="W11" s="539"/>
      <c r="X11" s="1093"/>
      <c r="Y11" s="588"/>
      <c r="Z11" s="588"/>
      <c r="AA11" s="588"/>
      <c r="AB11" s="588"/>
      <c r="AC11" s="588"/>
      <c r="AD11" s="588"/>
      <c r="AE11" s="588"/>
      <c r="AF11" s="588"/>
      <c r="AG11" s="588"/>
      <c r="AH11" s="588"/>
      <c r="AI11" s="588"/>
      <c r="AJ11" s="1094"/>
    </row>
    <row r="12" spans="2:43" ht="13.5" customHeight="1">
      <c r="B12" s="985"/>
      <c r="C12" s="103"/>
      <c r="D12" s="103"/>
      <c r="E12" s="103"/>
      <c r="F12" s="364"/>
      <c r="G12" s="365"/>
      <c r="H12" s="365"/>
      <c r="I12" s="365"/>
      <c r="J12" s="365"/>
      <c r="K12" s="365"/>
      <c r="L12" s="365"/>
      <c r="M12" s="365"/>
      <c r="N12" s="365"/>
      <c r="O12" s="365"/>
      <c r="P12" s="365"/>
      <c r="Q12" s="365"/>
      <c r="R12" s="365"/>
      <c r="S12" s="1129"/>
      <c r="T12" s="109"/>
      <c r="U12" s="110"/>
      <c r="V12" s="110"/>
      <c r="W12" s="111"/>
      <c r="X12" s="364"/>
      <c r="Y12" s="365"/>
      <c r="Z12" s="365"/>
      <c r="AA12" s="365"/>
      <c r="AB12" s="365"/>
      <c r="AC12" s="365"/>
      <c r="AD12" s="365"/>
      <c r="AE12" s="365"/>
      <c r="AF12" s="365"/>
      <c r="AG12" s="365"/>
      <c r="AH12" s="365"/>
      <c r="AI12" s="365"/>
      <c r="AJ12" s="1095"/>
    </row>
    <row r="13" spans="2:43" ht="16.5" customHeight="1">
      <c r="B13" s="985" t="s">
        <v>251</v>
      </c>
      <c r="C13" s="103"/>
      <c r="D13" s="103"/>
      <c r="E13" s="103"/>
      <c r="F13" s="51"/>
      <c r="G13" s="52"/>
      <c r="H13" s="52" t="s">
        <v>526</v>
      </c>
      <c r="I13" s="52"/>
      <c r="J13" s="52"/>
      <c r="K13" s="52"/>
      <c r="L13" s="52" t="s">
        <v>527</v>
      </c>
      <c r="M13" s="52"/>
      <c r="N13" s="52"/>
      <c r="O13" s="52"/>
      <c r="P13" s="52" t="s">
        <v>528</v>
      </c>
      <c r="Q13" s="52"/>
      <c r="R13" s="52"/>
      <c r="S13" s="52"/>
      <c r="T13" s="52"/>
      <c r="U13" s="52" t="s">
        <v>529</v>
      </c>
      <c r="V13" s="52"/>
      <c r="W13" s="52"/>
      <c r="X13" s="52"/>
      <c r="Y13" s="52"/>
      <c r="Z13" s="52" t="s">
        <v>530</v>
      </c>
      <c r="AA13" s="52"/>
      <c r="AB13" s="52"/>
      <c r="AC13" s="52"/>
      <c r="AD13" s="52"/>
      <c r="AE13" s="52" t="s">
        <v>531</v>
      </c>
      <c r="AF13" s="52"/>
      <c r="AG13" s="52"/>
      <c r="AH13" s="52"/>
      <c r="AI13" s="52"/>
      <c r="AJ13" s="53"/>
    </row>
    <row r="14" spans="2:43" ht="16.5" customHeight="1">
      <c r="B14" s="985"/>
      <c r="C14" s="103"/>
      <c r="D14" s="103"/>
      <c r="E14" s="103"/>
      <c r="F14" s="1096" t="s">
        <v>267</v>
      </c>
      <c r="G14" s="1097"/>
      <c r="H14" s="1097"/>
      <c r="I14" s="1097"/>
      <c r="J14" s="1097"/>
      <c r="K14" s="1098"/>
      <c r="L14" s="1098"/>
      <c r="M14" s="1098"/>
      <c r="N14" s="1098"/>
      <c r="O14" s="1098"/>
      <c r="P14" s="1098"/>
      <c r="Q14" s="1098"/>
      <c r="R14" s="1098"/>
      <c r="S14" s="1098"/>
      <c r="T14" s="1098"/>
      <c r="U14" s="1098"/>
      <c r="V14" s="1098"/>
      <c r="W14" s="26" t="s">
        <v>258</v>
      </c>
      <c r="X14" s="1099" t="s">
        <v>268</v>
      </c>
      <c r="Y14" s="1097"/>
      <c r="Z14" s="1097"/>
      <c r="AA14" s="1097"/>
      <c r="AB14" s="1097"/>
      <c r="AC14" s="1097"/>
      <c r="AD14" s="1097"/>
      <c r="AE14" s="1097"/>
      <c r="AF14" s="1097"/>
      <c r="AG14" s="1097"/>
      <c r="AH14" s="1097"/>
      <c r="AI14" s="1097"/>
      <c r="AJ14" s="1100"/>
      <c r="AQ14"/>
    </row>
    <row r="15" spans="2:43" ht="16.5" customHeight="1">
      <c r="B15" s="985" t="s">
        <v>252</v>
      </c>
      <c r="C15" s="103"/>
      <c r="D15" s="103"/>
      <c r="E15" s="103"/>
      <c r="F15" s="106" t="s">
        <v>254</v>
      </c>
      <c r="G15" s="107"/>
      <c r="H15" s="107"/>
      <c r="I15" s="108"/>
      <c r="J15" s="1146"/>
      <c r="K15" s="1147"/>
      <c r="L15" s="1147"/>
      <c r="M15" s="1147"/>
      <c r="N15" s="1147"/>
      <c r="O15" s="1148"/>
      <c r="P15" s="24" t="s">
        <v>259</v>
      </c>
      <c r="Q15" s="107"/>
      <c r="R15" s="107"/>
      <c r="S15" s="107"/>
      <c r="T15" s="353" t="s">
        <v>269</v>
      </c>
      <c r="U15" s="559"/>
      <c r="V15" s="559"/>
      <c r="W15" s="173"/>
      <c r="X15" s="107" t="s">
        <v>255</v>
      </c>
      <c r="Y15" s="107"/>
      <c r="Z15" s="1039"/>
      <c r="AA15" s="1040"/>
      <c r="AB15" s="24" t="s">
        <v>256</v>
      </c>
      <c r="AC15" s="24"/>
      <c r="AD15" s="107" t="s">
        <v>257</v>
      </c>
      <c r="AE15" s="107"/>
      <c r="AF15" s="1039"/>
      <c r="AG15" s="1040"/>
      <c r="AH15" s="256" t="s">
        <v>256</v>
      </c>
      <c r="AI15" s="256"/>
      <c r="AJ15" s="1087"/>
    </row>
    <row r="16" spans="2:43" ht="16.5" customHeight="1">
      <c r="B16" s="985"/>
      <c r="C16" s="103"/>
      <c r="D16" s="103"/>
      <c r="E16" s="103"/>
      <c r="F16" s="106" t="s">
        <v>263</v>
      </c>
      <c r="G16" s="107"/>
      <c r="H16" s="107"/>
      <c r="I16" s="108"/>
      <c r="J16" s="1088" t="s">
        <v>524</v>
      </c>
      <c r="K16" s="1088"/>
      <c r="L16" s="1088"/>
      <c r="M16" s="1088"/>
      <c r="N16" s="1088"/>
      <c r="O16" s="1088"/>
      <c r="P16" s="1088"/>
      <c r="Q16" s="1088"/>
      <c r="R16" s="1088"/>
      <c r="S16" s="1088"/>
      <c r="T16" s="1088"/>
      <c r="U16" s="1088"/>
      <c r="V16" s="1088"/>
      <c r="W16" s="1088"/>
      <c r="X16" s="1088"/>
      <c r="Y16" s="1038"/>
      <c r="Z16" s="1038"/>
      <c r="AA16" s="1038"/>
      <c r="AB16" s="1038"/>
      <c r="AC16" s="1038"/>
      <c r="AD16" s="1038"/>
      <c r="AE16" s="1038"/>
      <c r="AF16" s="1038"/>
      <c r="AG16" s="1038"/>
      <c r="AH16" s="1038"/>
      <c r="AI16" s="1009" t="s">
        <v>258</v>
      </c>
      <c r="AJ16" s="1010"/>
    </row>
    <row r="17" spans="2:36" ht="16.5" customHeight="1">
      <c r="B17" s="985"/>
      <c r="C17" s="103"/>
      <c r="D17" s="103"/>
      <c r="E17" s="353"/>
      <c r="F17" s="1123" t="s">
        <v>253</v>
      </c>
      <c r="G17" s="1124"/>
      <c r="H17" s="1124"/>
      <c r="I17" s="1125"/>
      <c r="J17" s="557"/>
      <c r="K17" s="558"/>
      <c r="L17" s="1126"/>
      <c r="M17" s="25" t="s">
        <v>260</v>
      </c>
      <c r="N17" s="1127"/>
      <c r="O17" s="1126"/>
      <c r="P17" s="25" t="s">
        <v>261</v>
      </c>
      <c r="Q17" s="1127"/>
      <c r="R17" s="1126"/>
      <c r="S17" s="1085" t="s">
        <v>262</v>
      </c>
      <c r="T17" s="1085"/>
      <c r="U17" s="1085"/>
      <c r="V17" s="1085"/>
      <c r="W17" s="1085"/>
      <c r="X17" s="1085"/>
      <c r="Y17" s="1085"/>
      <c r="Z17" s="1085"/>
      <c r="AA17" s="1085"/>
      <c r="AB17" s="1085"/>
      <c r="AC17" s="1085"/>
      <c r="AD17" s="1085"/>
      <c r="AE17" s="1085"/>
      <c r="AF17" s="1085"/>
      <c r="AG17" s="1085"/>
      <c r="AH17" s="1085"/>
      <c r="AI17" s="1085"/>
      <c r="AJ17" s="1086"/>
    </row>
    <row r="18" spans="2:36" ht="16.5" customHeight="1">
      <c r="B18" s="1041" t="s">
        <v>351</v>
      </c>
      <c r="C18" s="1042"/>
      <c r="D18" s="1042"/>
      <c r="E18" s="1042"/>
      <c r="F18" s="1042"/>
      <c r="G18" s="1042"/>
      <c r="H18" s="1047" t="s">
        <v>328</v>
      </c>
      <c r="I18" s="995"/>
      <c r="J18" s="995"/>
      <c r="K18" s="995"/>
      <c r="L18" s="994"/>
      <c r="M18" s="994"/>
      <c r="N18" s="994"/>
      <c r="O18" s="994"/>
      <c r="P18" s="995" t="s">
        <v>333</v>
      </c>
      <c r="Q18" s="995"/>
      <c r="R18" s="995"/>
      <c r="S18" s="996"/>
      <c r="T18" s="106" t="s">
        <v>329</v>
      </c>
      <c r="U18" s="107"/>
      <c r="V18" s="107"/>
      <c r="W18" s="108"/>
      <c r="X18" s="1105"/>
      <c r="Y18" s="1106"/>
      <c r="Z18" s="1106"/>
      <c r="AA18" s="1106"/>
      <c r="AB18" s="1106"/>
      <c r="AC18" s="1106"/>
      <c r="AD18" s="1106"/>
      <c r="AE18" s="1106"/>
      <c r="AF18" s="1106"/>
      <c r="AG18" s="1106"/>
      <c r="AH18" s="1106"/>
      <c r="AI18" s="1106"/>
      <c r="AJ18" s="1107"/>
    </row>
    <row r="19" spans="2:36" ht="16.5" customHeight="1">
      <c r="B19" s="1043"/>
      <c r="C19" s="1044"/>
      <c r="D19" s="1044"/>
      <c r="E19" s="1044"/>
      <c r="F19" s="1044"/>
      <c r="G19" s="1044"/>
      <c r="H19" s="1111" t="s">
        <v>44</v>
      </c>
      <c r="I19" s="1112"/>
      <c r="J19" s="1112"/>
      <c r="K19" s="1112"/>
      <c r="L19" s="1112"/>
      <c r="M19" s="1112"/>
      <c r="N19" s="1112"/>
      <c r="O19" s="1112"/>
      <c r="P19" s="1112"/>
      <c r="Q19" s="1112"/>
      <c r="R19" s="1112"/>
      <c r="S19" s="1113"/>
      <c r="T19" s="109"/>
      <c r="U19" s="110"/>
      <c r="V19" s="110"/>
      <c r="W19" s="111"/>
      <c r="X19" s="1108"/>
      <c r="Y19" s="1109"/>
      <c r="Z19" s="1109"/>
      <c r="AA19" s="1109"/>
      <c r="AB19" s="1109"/>
      <c r="AC19" s="1109"/>
      <c r="AD19" s="1109"/>
      <c r="AE19" s="1109"/>
      <c r="AF19" s="1109"/>
      <c r="AG19" s="1109"/>
      <c r="AH19" s="1109"/>
      <c r="AI19" s="1109"/>
      <c r="AJ19" s="1110"/>
    </row>
    <row r="20" spans="2:36" ht="13.5" customHeight="1">
      <c r="B20" s="1043"/>
      <c r="C20" s="1044"/>
      <c r="D20" s="1044"/>
      <c r="E20" s="1044"/>
      <c r="F20" s="1044"/>
      <c r="G20" s="1044"/>
      <c r="H20" s="1114" t="s">
        <v>352</v>
      </c>
      <c r="I20" s="1115"/>
      <c r="J20" s="1115"/>
      <c r="K20" s="1115"/>
      <c r="L20" s="1115"/>
      <c r="M20" s="1115"/>
      <c r="N20" s="1115"/>
      <c r="O20" s="1115"/>
      <c r="P20" s="1116"/>
      <c r="Q20" s="1009" t="s">
        <v>353</v>
      </c>
      <c r="R20" s="1009"/>
      <c r="S20" s="1009"/>
      <c r="T20" s="1009"/>
      <c r="U20" s="1106"/>
      <c r="V20" s="1106"/>
      <c r="W20" s="1106"/>
      <c r="X20" s="1106"/>
      <c r="Y20" s="1106"/>
      <c r="Z20" s="1106"/>
      <c r="AA20" s="1106"/>
      <c r="AB20" s="1106"/>
      <c r="AC20" s="1106"/>
      <c r="AD20" s="1106"/>
      <c r="AE20" s="1106"/>
      <c r="AF20" s="1106"/>
      <c r="AG20" s="1009" t="s">
        <v>354</v>
      </c>
      <c r="AH20" s="1009"/>
      <c r="AI20" s="1009"/>
      <c r="AJ20" s="1010"/>
    </row>
    <row r="21" spans="2:36" ht="13.5" customHeight="1">
      <c r="B21" s="1045"/>
      <c r="C21" s="1046"/>
      <c r="D21" s="1046"/>
      <c r="E21" s="1046"/>
      <c r="F21" s="1046"/>
      <c r="G21" s="1046"/>
      <c r="H21" s="1117"/>
      <c r="I21" s="1118"/>
      <c r="J21" s="1118"/>
      <c r="K21" s="1118"/>
      <c r="L21" s="1118"/>
      <c r="M21" s="1118"/>
      <c r="N21" s="1118"/>
      <c r="O21" s="1118"/>
      <c r="P21" s="1119"/>
      <c r="Q21" s="1120"/>
      <c r="R21" s="1120"/>
      <c r="S21" s="1120"/>
      <c r="T21" s="1120"/>
      <c r="U21" s="1109"/>
      <c r="V21" s="1109"/>
      <c r="W21" s="1109"/>
      <c r="X21" s="1109"/>
      <c r="Y21" s="1109"/>
      <c r="Z21" s="1109"/>
      <c r="AA21" s="1109"/>
      <c r="AB21" s="1109"/>
      <c r="AC21" s="1109"/>
      <c r="AD21" s="1109"/>
      <c r="AE21" s="1109"/>
      <c r="AF21" s="1109"/>
      <c r="AG21" s="1120"/>
      <c r="AH21" s="1120"/>
      <c r="AI21" s="1120"/>
      <c r="AJ21" s="1121"/>
    </row>
    <row r="22" spans="2:36" ht="13.5" customHeight="1">
      <c r="B22" s="1034" t="s">
        <v>327</v>
      </c>
      <c r="C22" s="1035"/>
      <c r="D22" s="1035"/>
      <c r="E22" s="1035"/>
      <c r="F22" s="1035"/>
      <c r="G22" s="1035"/>
      <c r="H22" s="1035"/>
      <c r="I22" s="1035"/>
      <c r="J22" s="1035"/>
      <c r="K22" s="1008" t="s">
        <v>349</v>
      </c>
      <c r="L22" s="1009"/>
      <c r="M22" s="1009"/>
      <c r="N22" s="1009"/>
      <c r="O22" s="1009"/>
      <c r="P22" s="1009"/>
      <c r="Q22" s="1009"/>
      <c r="R22" s="1009"/>
      <c r="S22" s="1009"/>
      <c r="T22" s="1009"/>
      <c r="U22" s="1009"/>
      <c r="V22" s="1009"/>
      <c r="W22" s="1009"/>
      <c r="X22" s="1009"/>
      <c r="Y22" s="1009"/>
      <c r="Z22" s="1009"/>
      <c r="AA22" s="1009"/>
      <c r="AB22" s="1009"/>
      <c r="AC22" s="1009"/>
      <c r="AD22" s="1009"/>
      <c r="AE22" s="1009"/>
      <c r="AF22" s="1009"/>
      <c r="AG22" s="1009"/>
      <c r="AH22" s="1009"/>
      <c r="AI22" s="1009"/>
      <c r="AJ22" s="1010"/>
    </row>
    <row r="23" spans="2:36" ht="13.5" customHeight="1" thickBot="1">
      <c r="B23" s="1036"/>
      <c r="C23" s="1037"/>
      <c r="D23" s="1037"/>
      <c r="E23" s="1037"/>
      <c r="F23" s="1037"/>
      <c r="G23" s="1037"/>
      <c r="H23" s="1037"/>
      <c r="I23" s="1037"/>
      <c r="J23" s="1037"/>
      <c r="K23" s="1011"/>
      <c r="L23" s="1012"/>
      <c r="M23" s="1012"/>
      <c r="N23" s="1012"/>
      <c r="O23" s="1012"/>
      <c r="P23" s="1012"/>
      <c r="Q23" s="1012"/>
      <c r="R23" s="1012"/>
      <c r="S23" s="1012"/>
      <c r="T23" s="1012"/>
      <c r="U23" s="1012"/>
      <c r="V23" s="1012"/>
      <c r="W23" s="1012"/>
      <c r="X23" s="1012"/>
      <c r="Y23" s="1012"/>
      <c r="Z23" s="1012"/>
      <c r="AA23" s="1012"/>
      <c r="AB23" s="1012"/>
      <c r="AC23" s="1012"/>
      <c r="AD23" s="1012"/>
      <c r="AE23" s="1012"/>
      <c r="AF23" s="1012"/>
      <c r="AG23" s="1012"/>
      <c r="AH23" s="1012"/>
      <c r="AI23" s="1012"/>
      <c r="AJ23" s="1013"/>
    </row>
    <row r="24" spans="2:36" ht="13.5" customHeight="1">
      <c r="B24" s="506" t="s">
        <v>215</v>
      </c>
      <c r="C24" s="507"/>
      <c r="D24" s="507"/>
      <c r="E24" s="507"/>
      <c r="F24" s="507"/>
      <c r="G24" s="507"/>
      <c r="H24" s="544" t="str">
        <f>IF(計画提出書!N47="","",計画提出書!N47-1&amp;"年度の使用量")</f>
        <v>2025年度の使用量</v>
      </c>
      <c r="I24" s="507"/>
      <c r="J24" s="507"/>
      <c r="K24" s="507"/>
      <c r="L24" s="507"/>
      <c r="M24" s="507"/>
      <c r="N24" s="507"/>
      <c r="O24" s="507"/>
      <c r="P24" s="1014" t="s">
        <v>368</v>
      </c>
      <c r="Q24" s="1015"/>
      <c r="R24" s="1015"/>
      <c r="S24" s="1015"/>
      <c r="T24" s="1015"/>
      <c r="U24" s="1015"/>
      <c r="V24" s="1016"/>
      <c r="W24" s="544" t="s">
        <v>369</v>
      </c>
      <c r="X24" s="507"/>
      <c r="Y24" s="507"/>
      <c r="Z24" s="507"/>
      <c r="AA24" s="507"/>
      <c r="AB24" s="507"/>
      <c r="AC24" s="507"/>
      <c r="AD24" s="1019" t="s">
        <v>95</v>
      </c>
      <c r="AE24" s="1020"/>
      <c r="AF24" s="1020"/>
      <c r="AG24" s="1020"/>
      <c r="AH24" s="1020"/>
      <c r="AI24" s="1020"/>
      <c r="AJ24" s="1021"/>
    </row>
    <row r="25" spans="2:36" ht="13.5" customHeight="1" thickBot="1">
      <c r="B25" s="508"/>
      <c r="C25" s="509"/>
      <c r="D25" s="179"/>
      <c r="E25" s="179"/>
      <c r="F25" s="179"/>
      <c r="G25" s="179"/>
      <c r="H25" s="180"/>
      <c r="I25" s="179"/>
      <c r="J25" s="179"/>
      <c r="K25" s="179"/>
      <c r="L25" s="179"/>
      <c r="M25" s="179"/>
      <c r="N25" s="179"/>
      <c r="O25" s="179"/>
      <c r="P25" s="1017"/>
      <c r="Q25" s="1017"/>
      <c r="R25" s="1017"/>
      <c r="S25" s="1017"/>
      <c r="T25" s="1017"/>
      <c r="U25" s="1017"/>
      <c r="V25" s="1018"/>
      <c r="W25" s="180"/>
      <c r="X25" s="179"/>
      <c r="Y25" s="179"/>
      <c r="Z25" s="179"/>
      <c r="AA25" s="179"/>
      <c r="AB25" s="179"/>
      <c r="AC25" s="179"/>
      <c r="AD25" s="1022"/>
      <c r="AE25" s="1023"/>
      <c r="AF25" s="1023"/>
      <c r="AG25" s="1023"/>
      <c r="AH25" s="1023"/>
      <c r="AI25" s="1023"/>
      <c r="AJ25" s="1024"/>
    </row>
    <row r="26" spans="2:36" ht="13.5" customHeight="1" thickBot="1">
      <c r="B26" s="656" t="s">
        <v>355</v>
      </c>
      <c r="C26" s="1061"/>
      <c r="D26" s="1064" t="s">
        <v>57</v>
      </c>
      <c r="E26" s="585"/>
      <c r="F26" s="585"/>
      <c r="G26" s="585"/>
      <c r="H26" s="1145"/>
      <c r="I26" s="1145"/>
      <c r="J26" s="1145"/>
      <c r="K26" s="1145"/>
      <c r="L26" s="1145"/>
      <c r="M26" s="494" t="s">
        <v>228</v>
      </c>
      <c r="N26" s="507"/>
      <c r="O26" s="507"/>
      <c r="P26" s="601">
        <f>'（別紙１）原油換算シート【計画用】'!P15</f>
        <v>36.5</v>
      </c>
      <c r="Q26" s="601"/>
      <c r="R26" s="1101"/>
      <c r="S26" s="1102" t="s">
        <v>360</v>
      </c>
      <c r="T26" s="1103"/>
      <c r="U26" s="1103"/>
      <c r="V26" s="1104"/>
      <c r="W26" s="544">
        <v>2.58E-2</v>
      </c>
      <c r="X26" s="507"/>
      <c r="Y26" s="507"/>
      <c r="Z26" s="507"/>
      <c r="AA26" s="631" t="s">
        <v>372</v>
      </c>
      <c r="AB26" s="632"/>
      <c r="AC26" s="1130"/>
      <c r="AD26" s="491" t="str">
        <f>IF(H26="","",H26*P26*W$26)</f>
        <v/>
      </c>
      <c r="AE26" s="492"/>
      <c r="AF26" s="492"/>
      <c r="AG26" s="492"/>
      <c r="AH26" s="493"/>
      <c r="AI26" s="494" t="s">
        <v>228</v>
      </c>
      <c r="AJ26" s="495"/>
    </row>
    <row r="27" spans="2:36" ht="13.5" customHeight="1" thickBot="1">
      <c r="B27" s="658"/>
      <c r="C27" s="1062"/>
      <c r="D27" s="1065"/>
      <c r="E27" s="587"/>
      <c r="F27" s="587"/>
      <c r="G27" s="587"/>
      <c r="H27" s="254"/>
      <c r="I27" s="254"/>
      <c r="J27" s="254"/>
      <c r="K27" s="254"/>
      <c r="L27" s="254"/>
      <c r="M27" s="496"/>
      <c r="N27" s="179"/>
      <c r="O27" s="179"/>
      <c r="P27" s="560"/>
      <c r="Q27" s="560"/>
      <c r="R27" s="984"/>
      <c r="S27" s="501"/>
      <c r="T27" s="502"/>
      <c r="U27" s="502"/>
      <c r="V27" s="503"/>
      <c r="W27" s="180"/>
      <c r="X27" s="179"/>
      <c r="Y27" s="179"/>
      <c r="Z27" s="179"/>
      <c r="AA27" s="631"/>
      <c r="AB27" s="632"/>
      <c r="AC27" s="1130"/>
      <c r="AD27" s="485"/>
      <c r="AE27" s="486"/>
      <c r="AF27" s="486"/>
      <c r="AG27" s="486"/>
      <c r="AH27" s="487"/>
      <c r="AI27" s="496"/>
      <c r="AJ27" s="497"/>
    </row>
    <row r="28" spans="2:36" ht="13.5" customHeight="1" thickBot="1">
      <c r="B28" s="658"/>
      <c r="C28" s="1062"/>
      <c r="D28" s="1025" t="s">
        <v>58</v>
      </c>
      <c r="E28" s="577"/>
      <c r="F28" s="577"/>
      <c r="G28" s="577"/>
      <c r="H28" s="1144"/>
      <c r="I28" s="1144"/>
      <c r="J28" s="1144"/>
      <c r="K28" s="1144"/>
      <c r="L28" s="1144"/>
      <c r="M28" s="483" t="s">
        <v>228</v>
      </c>
      <c r="N28" s="559"/>
      <c r="O28" s="559"/>
      <c r="P28" s="560">
        <f>'（別紙１）原油換算シート【計画用】'!P17</f>
        <v>38.9</v>
      </c>
      <c r="Q28" s="560"/>
      <c r="R28" s="984"/>
      <c r="S28" s="498" t="s">
        <v>360</v>
      </c>
      <c r="T28" s="499"/>
      <c r="U28" s="499"/>
      <c r="V28" s="500"/>
      <c r="W28" s="180"/>
      <c r="X28" s="179"/>
      <c r="Y28" s="179"/>
      <c r="Z28" s="179"/>
      <c r="AA28" s="631"/>
      <c r="AB28" s="632"/>
      <c r="AC28" s="1130"/>
      <c r="AD28" s="485" t="str">
        <f>IF(H28="","",H28*P28*W$26)</f>
        <v/>
      </c>
      <c r="AE28" s="486"/>
      <c r="AF28" s="486"/>
      <c r="AG28" s="486"/>
      <c r="AH28" s="487"/>
      <c r="AI28" s="483" t="s">
        <v>228</v>
      </c>
      <c r="AJ28" s="484"/>
    </row>
    <row r="29" spans="2:36" ht="13.5" customHeight="1" thickBot="1">
      <c r="B29" s="658"/>
      <c r="C29" s="1062"/>
      <c r="D29" s="1025"/>
      <c r="E29" s="577"/>
      <c r="F29" s="577"/>
      <c r="G29" s="577"/>
      <c r="H29" s="1144"/>
      <c r="I29" s="1144"/>
      <c r="J29" s="1144"/>
      <c r="K29" s="1144"/>
      <c r="L29" s="1144"/>
      <c r="M29" s="483"/>
      <c r="N29" s="559"/>
      <c r="O29" s="559"/>
      <c r="P29" s="560"/>
      <c r="Q29" s="560"/>
      <c r="R29" s="984"/>
      <c r="S29" s="501"/>
      <c r="T29" s="502"/>
      <c r="U29" s="502"/>
      <c r="V29" s="503"/>
      <c r="W29" s="180"/>
      <c r="X29" s="179"/>
      <c r="Y29" s="179"/>
      <c r="Z29" s="179"/>
      <c r="AA29" s="631"/>
      <c r="AB29" s="632"/>
      <c r="AC29" s="1130"/>
      <c r="AD29" s="485"/>
      <c r="AE29" s="486"/>
      <c r="AF29" s="486"/>
      <c r="AG29" s="486"/>
      <c r="AH29" s="487"/>
      <c r="AI29" s="483"/>
      <c r="AJ29" s="484"/>
    </row>
    <row r="30" spans="2:36" ht="13.5" customHeight="1" thickBot="1">
      <c r="B30" s="658"/>
      <c r="C30" s="1062"/>
      <c r="D30" s="1025" t="s">
        <v>59</v>
      </c>
      <c r="E30" s="577"/>
      <c r="F30" s="577"/>
      <c r="G30" s="577"/>
      <c r="H30" s="1144"/>
      <c r="I30" s="1144"/>
      <c r="J30" s="1144"/>
      <c r="K30" s="1144"/>
      <c r="L30" s="1144"/>
      <c r="M30" s="483" t="s">
        <v>228</v>
      </c>
      <c r="N30" s="559"/>
      <c r="O30" s="559"/>
      <c r="P30" s="560">
        <f>'（別紙１）原油換算シート【計画用】'!P19</f>
        <v>41.8</v>
      </c>
      <c r="Q30" s="560"/>
      <c r="R30" s="984"/>
      <c r="S30" s="498" t="s">
        <v>360</v>
      </c>
      <c r="T30" s="499"/>
      <c r="U30" s="499"/>
      <c r="V30" s="500"/>
      <c r="W30" s="180"/>
      <c r="X30" s="179"/>
      <c r="Y30" s="179"/>
      <c r="Z30" s="179"/>
      <c r="AA30" s="631"/>
      <c r="AB30" s="632"/>
      <c r="AC30" s="1130"/>
      <c r="AD30" s="485" t="str">
        <f>IF(H30="","",H30*P30*W$26)</f>
        <v/>
      </c>
      <c r="AE30" s="486"/>
      <c r="AF30" s="486"/>
      <c r="AG30" s="486"/>
      <c r="AH30" s="487"/>
      <c r="AI30" s="483" t="s">
        <v>228</v>
      </c>
      <c r="AJ30" s="484"/>
    </row>
    <row r="31" spans="2:36" ht="13.5" customHeight="1" thickBot="1">
      <c r="B31" s="658"/>
      <c r="C31" s="1062"/>
      <c r="D31" s="1025"/>
      <c r="E31" s="577"/>
      <c r="F31" s="577"/>
      <c r="G31" s="577"/>
      <c r="H31" s="1144"/>
      <c r="I31" s="1144"/>
      <c r="J31" s="1144"/>
      <c r="K31" s="1144"/>
      <c r="L31" s="1144"/>
      <c r="M31" s="483"/>
      <c r="N31" s="559"/>
      <c r="O31" s="559"/>
      <c r="P31" s="560"/>
      <c r="Q31" s="560"/>
      <c r="R31" s="984"/>
      <c r="S31" s="501"/>
      <c r="T31" s="502"/>
      <c r="U31" s="502"/>
      <c r="V31" s="503"/>
      <c r="W31" s="180"/>
      <c r="X31" s="179"/>
      <c r="Y31" s="179"/>
      <c r="Z31" s="179"/>
      <c r="AA31" s="631"/>
      <c r="AB31" s="632"/>
      <c r="AC31" s="1130"/>
      <c r="AD31" s="485"/>
      <c r="AE31" s="486"/>
      <c r="AF31" s="486"/>
      <c r="AG31" s="486"/>
      <c r="AH31" s="487"/>
      <c r="AI31" s="483"/>
      <c r="AJ31" s="484"/>
    </row>
    <row r="32" spans="2:36" ht="13.5" customHeight="1" thickBot="1">
      <c r="B32" s="658"/>
      <c r="C32" s="1062"/>
      <c r="D32" s="1025" t="s">
        <v>60</v>
      </c>
      <c r="E32" s="577"/>
      <c r="F32" s="577"/>
      <c r="G32" s="577"/>
      <c r="H32" s="1144"/>
      <c r="I32" s="1144"/>
      <c r="J32" s="1144"/>
      <c r="K32" s="1144"/>
      <c r="L32" s="1144"/>
      <c r="M32" s="483" t="s">
        <v>228</v>
      </c>
      <c r="N32" s="559"/>
      <c r="O32" s="559"/>
      <c r="P32" s="560">
        <f>'（別紙１）原油換算シート【計画用】'!P21</f>
        <v>41.8</v>
      </c>
      <c r="Q32" s="560"/>
      <c r="R32" s="984"/>
      <c r="S32" s="498" t="s">
        <v>360</v>
      </c>
      <c r="T32" s="499"/>
      <c r="U32" s="499"/>
      <c r="V32" s="500"/>
      <c r="W32" s="180"/>
      <c r="X32" s="179"/>
      <c r="Y32" s="179"/>
      <c r="Z32" s="179"/>
      <c r="AA32" s="631"/>
      <c r="AB32" s="632"/>
      <c r="AC32" s="1130"/>
      <c r="AD32" s="485" t="str">
        <f>IF(H32="","",H32*P32*W$26)</f>
        <v/>
      </c>
      <c r="AE32" s="486"/>
      <c r="AF32" s="486"/>
      <c r="AG32" s="486"/>
      <c r="AH32" s="487"/>
      <c r="AI32" s="483" t="s">
        <v>228</v>
      </c>
      <c r="AJ32" s="484"/>
    </row>
    <row r="33" spans="2:36" ht="13.5" customHeight="1" thickBot="1">
      <c r="B33" s="658"/>
      <c r="C33" s="1062"/>
      <c r="D33" s="1025"/>
      <c r="E33" s="577"/>
      <c r="F33" s="577"/>
      <c r="G33" s="577"/>
      <c r="H33" s="1144"/>
      <c r="I33" s="1144"/>
      <c r="J33" s="1144"/>
      <c r="K33" s="1144"/>
      <c r="L33" s="1144"/>
      <c r="M33" s="483"/>
      <c r="N33" s="559"/>
      <c r="O33" s="559"/>
      <c r="P33" s="560"/>
      <c r="Q33" s="560"/>
      <c r="R33" s="984"/>
      <c r="S33" s="501"/>
      <c r="T33" s="502"/>
      <c r="U33" s="502"/>
      <c r="V33" s="503"/>
      <c r="W33" s="180"/>
      <c r="X33" s="179"/>
      <c r="Y33" s="179"/>
      <c r="Z33" s="179"/>
      <c r="AA33" s="631"/>
      <c r="AB33" s="632"/>
      <c r="AC33" s="1130"/>
      <c r="AD33" s="485"/>
      <c r="AE33" s="486"/>
      <c r="AF33" s="486"/>
      <c r="AG33" s="486"/>
      <c r="AH33" s="487"/>
      <c r="AI33" s="483"/>
      <c r="AJ33" s="484"/>
    </row>
    <row r="34" spans="2:36" ht="13.5" customHeight="1" thickBot="1">
      <c r="B34" s="658"/>
      <c r="C34" s="1062"/>
      <c r="D34" s="1007" t="s">
        <v>379</v>
      </c>
      <c r="E34" s="595"/>
      <c r="F34" s="595"/>
      <c r="G34" s="595"/>
      <c r="H34" s="1144"/>
      <c r="I34" s="1144"/>
      <c r="J34" s="1144"/>
      <c r="K34" s="1144"/>
      <c r="L34" s="1144"/>
      <c r="M34" s="483" t="s">
        <v>229</v>
      </c>
      <c r="N34" s="559"/>
      <c r="O34" s="559"/>
      <c r="P34" s="560">
        <f>'（別紙１）原油換算シート【計画用】'!P23</f>
        <v>50.1</v>
      </c>
      <c r="Q34" s="560"/>
      <c r="R34" s="984"/>
      <c r="S34" s="501" t="s">
        <v>361</v>
      </c>
      <c r="T34" s="502"/>
      <c r="U34" s="502"/>
      <c r="V34" s="503"/>
      <c r="W34" s="180"/>
      <c r="X34" s="179"/>
      <c r="Y34" s="179"/>
      <c r="Z34" s="179"/>
      <c r="AA34" s="631"/>
      <c r="AB34" s="632"/>
      <c r="AC34" s="1130"/>
      <c r="AD34" s="485" t="str">
        <f>IF(H34="","",H34*P34*W$26)</f>
        <v/>
      </c>
      <c r="AE34" s="486"/>
      <c r="AF34" s="486"/>
      <c r="AG34" s="486"/>
      <c r="AH34" s="487"/>
      <c r="AI34" s="483" t="s">
        <v>228</v>
      </c>
      <c r="AJ34" s="484"/>
    </row>
    <row r="35" spans="2:36" ht="13.5" customHeight="1" thickBot="1">
      <c r="B35" s="658"/>
      <c r="C35" s="1062"/>
      <c r="D35" s="1007"/>
      <c r="E35" s="595"/>
      <c r="F35" s="595"/>
      <c r="G35" s="595"/>
      <c r="H35" s="1144"/>
      <c r="I35" s="1144"/>
      <c r="J35" s="1144"/>
      <c r="K35" s="1144"/>
      <c r="L35" s="1144"/>
      <c r="M35" s="483"/>
      <c r="N35" s="559"/>
      <c r="O35" s="559"/>
      <c r="P35" s="560"/>
      <c r="Q35" s="560"/>
      <c r="R35" s="984"/>
      <c r="S35" s="501"/>
      <c r="T35" s="502"/>
      <c r="U35" s="502"/>
      <c r="V35" s="503"/>
      <c r="W35" s="180"/>
      <c r="X35" s="179"/>
      <c r="Y35" s="179"/>
      <c r="Z35" s="179"/>
      <c r="AA35" s="631"/>
      <c r="AB35" s="632"/>
      <c r="AC35" s="1130"/>
      <c r="AD35" s="485"/>
      <c r="AE35" s="486"/>
      <c r="AF35" s="486"/>
      <c r="AG35" s="486"/>
      <c r="AH35" s="487"/>
      <c r="AI35" s="483"/>
      <c r="AJ35" s="484"/>
    </row>
    <row r="36" spans="2:36" ht="13.5" customHeight="1" thickBot="1">
      <c r="B36" s="658"/>
      <c r="C36" s="1062"/>
      <c r="D36" s="1006" t="s">
        <v>385</v>
      </c>
      <c r="E36" s="590"/>
      <c r="F36" s="590"/>
      <c r="G36" s="590"/>
      <c r="H36" s="1144"/>
      <c r="I36" s="1144"/>
      <c r="J36" s="1144"/>
      <c r="K36" s="1144"/>
      <c r="L36" s="1144"/>
      <c r="M36" s="483" t="s">
        <v>344</v>
      </c>
      <c r="N36" s="559"/>
      <c r="O36" s="559"/>
      <c r="P36" s="560">
        <f>'（別紙１）原油換算シート【計画用】'!P25</f>
        <v>45</v>
      </c>
      <c r="Q36" s="560"/>
      <c r="R36" s="984"/>
      <c r="S36" s="501" t="s">
        <v>362</v>
      </c>
      <c r="T36" s="502"/>
      <c r="U36" s="502"/>
      <c r="V36" s="503"/>
      <c r="W36" s="180"/>
      <c r="X36" s="179"/>
      <c r="Y36" s="179"/>
      <c r="Z36" s="179"/>
      <c r="AA36" s="631"/>
      <c r="AB36" s="632"/>
      <c r="AC36" s="1130"/>
      <c r="AD36" s="485" t="str">
        <f>IF(H36="","",H36*P36*W$26)</f>
        <v/>
      </c>
      <c r="AE36" s="486"/>
      <c r="AF36" s="486"/>
      <c r="AG36" s="486"/>
      <c r="AH36" s="487"/>
      <c r="AI36" s="483" t="s">
        <v>228</v>
      </c>
      <c r="AJ36" s="484"/>
    </row>
    <row r="37" spans="2:36" ht="13.5" customHeight="1" thickBot="1">
      <c r="B37" s="658"/>
      <c r="C37" s="1062"/>
      <c r="D37" s="1006"/>
      <c r="E37" s="590"/>
      <c r="F37" s="590"/>
      <c r="G37" s="590"/>
      <c r="H37" s="1144"/>
      <c r="I37" s="1144"/>
      <c r="J37" s="1144"/>
      <c r="K37" s="1144"/>
      <c r="L37" s="1144"/>
      <c r="M37" s="483"/>
      <c r="N37" s="559"/>
      <c r="O37" s="559"/>
      <c r="P37" s="560"/>
      <c r="Q37" s="560"/>
      <c r="R37" s="984"/>
      <c r="S37" s="501"/>
      <c r="T37" s="502"/>
      <c r="U37" s="502"/>
      <c r="V37" s="503"/>
      <c r="W37" s="180"/>
      <c r="X37" s="179"/>
      <c r="Y37" s="179"/>
      <c r="Z37" s="179"/>
      <c r="AA37" s="631"/>
      <c r="AB37" s="632"/>
      <c r="AC37" s="1130"/>
      <c r="AD37" s="485"/>
      <c r="AE37" s="486"/>
      <c r="AF37" s="486"/>
      <c r="AG37" s="486"/>
      <c r="AH37" s="487"/>
      <c r="AI37" s="483"/>
      <c r="AJ37" s="484"/>
    </row>
    <row r="38" spans="2:36" ht="20.25" customHeight="1" thickBot="1">
      <c r="B38" s="658"/>
      <c r="C38" s="1062"/>
      <c r="D38" s="997" t="s">
        <v>501</v>
      </c>
      <c r="E38" s="667"/>
      <c r="F38" s="672" t="s">
        <v>502</v>
      </c>
      <c r="G38" s="673"/>
      <c r="H38" s="1049"/>
      <c r="I38" s="1050"/>
      <c r="J38" s="1050"/>
      <c r="K38" s="1050"/>
      <c r="L38" s="1051"/>
      <c r="M38" s="578" t="s">
        <v>363</v>
      </c>
      <c r="N38" s="579"/>
      <c r="O38" s="580"/>
      <c r="P38" s="591">
        <f>'（別紙１）原油換算シート【計画用】'!P27</f>
        <v>8.64</v>
      </c>
      <c r="Q38" s="592"/>
      <c r="R38" s="593"/>
      <c r="S38" s="674" t="s">
        <v>503</v>
      </c>
      <c r="T38" s="675"/>
      <c r="U38" s="675"/>
      <c r="V38" s="676"/>
      <c r="W38" s="180"/>
      <c r="X38" s="179"/>
      <c r="Y38" s="179"/>
      <c r="Z38" s="179"/>
      <c r="AA38" s="631"/>
      <c r="AB38" s="632"/>
      <c r="AC38" s="1130"/>
      <c r="AD38" s="485" t="str">
        <f>IF(H38="","",H38*P38*W$26)</f>
        <v/>
      </c>
      <c r="AE38" s="486"/>
      <c r="AF38" s="486"/>
      <c r="AG38" s="486"/>
      <c r="AH38" s="487"/>
      <c r="AI38" s="483" t="s">
        <v>228</v>
      </c>
      <c r="AJ38" s="484"/>
    </row>
    <row r="39" spans="2:36" ht="10.5" customHeight="1" thickBot="1">
      <c r="B39" s="658"/>
      <c r="C39" s="1062"/>
      <c r="D39" s="998"/>
      <c r="E39" s="669"/>
      <c r="F39" s="571">
        <f>'（別紙１）原油換算シート【計画用】'!F28</f>
        <v>128</v>
      </c>
      <c r="G39" s="573"/>
      <c r="H39" s="479" t="str">
        <f>'（別紙１）原油換算シート【計画用】'!H28</f>
        <v>北海道瓦斯(株)メニューA</v>
      </c>
      <c r="I39" s="480"/>
      <c r="J39" s="480"/>
      <c r="K39" s="480"/>
      <c r="L39" s="480"/>
      <c r="M39" s="480"/>
      <c r="N39" s="480"/>
      <c r="O39" s="480"/>
      <c r="P39" s="480"/>
      <c r="Q39" s="480"/>
      <c r="R39" s="480"/>
      <c r="S39" s="481">
        <f>'（別紙１）原油換算シート【計画用】'!S28</f>
        <v>0</v>
      </c>
      <c r="T39" s="481"/>
      <c r="U39" s="481"/>
      <c r="V39" s="482"/>
      <c r="W39" s="180"/>
      <c r="X39" s="179"/>
      <c r="Y39" s="179"/>
      <c r="Z39" s="179"/>
      <c r="AA39" s="631"/>
      <c r="AB39" s="632"/>
      <c r="AC39" s="1130"/>
      <c r="AD39" s="485"/>
      <c r="AE39" s="486"/>
      <c r="AF39" s="486"/>
      <c r="AG39" s="486"/>
      <c r="AH39" s="487"/>
      <c r="AI39" s="483"/>
      <c r="AJ39" s="484"/>
    </row>
    <row r="40" spans="2:36" ht="20.25" customHeight="1" thickBot="1">
      <c r="B40" s="658"/>
      <c r="C40" s="1062"/>
      <c r="D40" s="998"/>
      <c r="E40" s="669"/>
      <c r="F40" s="672" t="s">
        <v>502</v>
      </c>
      <c r="G40" s="673"/>
      <c r="H40" s="1049"/>
      <c r="I40" s="1050"/>
      <c r="J40" s="1050"/>
      <c r="K40" s="1050"/>
      <c r="L40" s="1051"/>
      <c r="M40" s="581" t="s">
        <v>363</v>
      </c>
      <c r="N40" s="582"/>
      <c r="O40" s="583"/>
      <c r="P40" s="591">
        <f>'（別紙１）原油換算シート【計画用】'!P29</f>
        <v>8.64</v>
      </c>
      <c r="Q40" s="592"/>
      <c r="R40" s="593"/>
      <c r="S40" s="674" t="s">
        <v>503</v>
      </c>
      <c r="T40" s="675"/>
      <c r="U40" s="675"/>
      <c r="V40" s="676"/>
      <c r="W40" s="180"/>
      <c r="X40" s="179"/>
      <c r="Y40" s="179"/>
      <c r="Z40" s="179"/>
      <c r="AA40" s="631"/>
      <c r="AB40" s="632"/>
      <c r="AC40" s="1130"/>
      <c r="AD40" s="485" t="str">
        <f>IF(H40="","",H40*P40*W$26)</f>
        <v/>
      </c>
      <c r="AE40" s="486"/>
      <c r="AF40" s="486"/>
      <c r="AG40" s="486"/>
      <c r="AH40" s="487"/>
      <c r="AI40" s="483" t="s">
        <v>228</v>
      </c>
      <c r="AJ40" s="484"/>
    </row>
    <row r="41" spans="2:36" ht="10.5" customHeight="1" thickBot="1">
      <c r="B41" s="658"/>
      <c r="C41" s="1062"/>
      <c r="D41" s="998"/>
      <c r="E41" s="669"/>
      <c r="F41" s="571">
        <f>'（別紙１）原油換算シート【計画用】'!F30</f>
        <v>604</v>
      </c>
      <c r="G41" s="573"/>
      <c r="H41" s="479" t="str">
        <f>'（別紙１）原油換算シート【計画用】'!H30</f>
        <v>北海道電力(株)メニューA</v>
      </c>
      <c r="I41" s="480"/>
      <c r="J41" s="480"/>
      <c r="K41" s="480"/>
      <c r="L41" s="480"/>
      <c r="M41" s="480"/>
      <c r="N41" s="480"/>
      <c r="O41" s="480"/>
      <c r="P41" s="480"/>
      <c r="Q41" s="480"/>
      <c r="R41" s="480"/>
      <c r="S41" s="481">
        <f>'（別紙１）原油換算シート【計画用】'!S30</f>
        <v>0</v>
      </c>
      <c r="T41" s="481"/>
      <c r="U41" s="481"/>
      <c r="V41" s="482"/>
      <c r="W41" s="180"/>
      <c r="X41" s="179"/>
      <c r="Y41" s="179"/>
      <c r="Z41" s="179"/>
      <c r="AA41" s="631"/>
      <c r="AB41" s="632"/>
      <c r="AC41" s="1130"/>
      <c r="AD41" s="485"/>
      <c r="AE41" s="486"/>
      <c r="AF41" s="486"/>
      <c r="AG41" s="486"/>
      <c r="AH41" s="487"/>
      <c r="AI41" s="483"/>
      <c r="AJ41" s="484"/>
    </row>
    <row r="42" spans="2:36" ht="20.25" customHeight="1" thickBot="1">
      <c r="B42" s="658"/>
      <c r="C42" s="1062"/>
      <c r="D42" s="998"/>
      <c r="E42" s="669"/>
      <c r="F42" s="672" t="s">
        <v>502</v>
      </c>
      <c r="G42" s="673"/>
      <c r="H42" s="1049"/>
      <c r="I42" s="1050"/>
      <c r="J42" s="1050"/>
      <c r="K42" s="1050"/>
      <c r="L42" s="1051"/>
      <c r="M42" s="581" t="s">
        <v>363</v>
      </c>
      <c r="N42" s="582"/>
      <c r="O42" s="583"/>
      <c r="P42" s="591">
        <f>'（別紙１）原油換算シート【計画用】'!P31</f>
        <v>8.64</v>
      </c>
      <c r="Q42" s="592"/>
      <c r="R42" s="593"/>
      <c r="S42" s="674" t="s">
        <v>503</v>
      </c>
      <c r="T42" s="675"/>
      <c r="U42" s="675"/>
      <c r="V42" s="676"/>
      <c r="W42" s="180"/>
      <c r="X42" s="179"/>
      <c r="Y42" s="179"/>
      <c r="Z42" s="179"/>
      <c r="AA42" s="631"/>
      <c r="AB42" s="632"/>
      <c r="AC42" s="1130"/>
      <c r="AD42" s="485" t="str">
        <f>IF(H42="","",H42*P42*W$26)</f>
        <v/>
      </c>
      <c r="AE42" s="486"/>
      <c r="AF42" s="486"/>
      <c r="AG42" s="486"/>
      <c r="AH42" s="487"/>
      <c r="AI42" s="483" t="s">
        <v>228</v>
      </c>
      <c r="AJ42" s="484"/>
    </row>
    <row r="43" spans="2:36" ht="10.5" customHeight="1" thickBot="1">
      <c r="B43" s="658"/>
      <c r="C43" s="1062"/>
      <c r="D43" s="999"/>
      <c r="E43" s="671"/>
      <c r="F43" s="571">
        <f>'（別紙１）原油換算シート【計画用】'!F32</f>
        <v>0</v>
      </c>
      <c r="G43" s="573"/>
      <c r="H43" s="479" t="e">
        <f>'（別紙１）原油換算シート【計画用】'!H32</f>
        <v>#N/A</v>
      </c>
      <c r="I43" s="480"/>
      <c r="J43" s="480"/>
      <c r="K43" s="480"/>
      <c r="L43" s="480"/>
      <c r="M43" s="480"/>
      <c r="N43" s="480"/>
      <c r="O43" s="480"/>
      <c r="P43" s="480"/>
      <c r="Q43" s="480"/>
      <c r="R43" s="480"/>
      <c r="S43" s="481" t="e">
        <f>'（別紙１）原油換算シート【計画用】'!S32</f>
        <v>#N/A</v>
      </c>
      <c r="T43" s="481"/>
      <c r="U43" s="481"/>
      <c r="V43" s="482"/>
      <c r="W43" s="180"/>
      <c r="X43" s="179"/>
      <c r="Y43" s="179"/>
      <c r="Z43" s="179"/>
      <c r="AA43" s="631"/>
      <c r="AB43" s="632"/>
      <c r="AC43" s="1130"/>
      <c r="AD43" s="485"/>
      <c r="AE43" s="486"/>
      <c r="AF43" s="486"/>
      <c r="AG43" s="486"/>
      <c r="AH43" s="487"/>
      <c r="AI43" s="483"/>
      <c r="AJ43" s="484"/>
    </row>
    <row r="44" spans="2:36" ht="13.5" customHeight="1" thickBot="1">
      <c r="B44" s="658"/>
      <c r="C44" s="1062"/>
      <c r="D44" s="1000" t="s">
        <v>504</v>
      </c>
      <c r="E44" s="569"/>
      <c r="F44" s="569"/>
      <c r="G44" s="570"/>
      <c r="H44" s="231"/>
      <c r="I44" s="232"/>
      <c r="J44" s="232"/>
      <c r="K44" s="232"/>
      <c r="L44" s="977"/>
      <c r="M44" s="610" t="s">
        <v>363</v>
      </c>
      <c r="N44" s="611"/>
      <c r="O44" s="612"/>
      <c r="P44" s="613">
        <f>'（別紙１）原油換算シート【計画用】'!P33</f>
        <v>3.6</v>
      </c>
      <c r="Q44" s="613"/>
      <c r="R44" s="614"/>
      <c r="S44" s="653" t="s">
        <v>503</v>
      </c>
      <c r="T44" s="654"/>
      <c r="U44" s="654"/>
      <c r="V44" s="655"/>
      <c r="W44" s="180"/>
      <c r="X44" s="179"/>
      <c r="Y44" s="179"/>
      <c r="Z44" s="179"/>
      <c r="AA44" s="631"/>
      <c r="AB44" s="632"/>
      <c r="AC44" s="1130"/>
      <c r="AD44" s="485" t="str">
        <f>IF(H44="","",H44*P44*W$26)</f>
        <v/>
      </c>
      <c r="AE44" s="486"/>
      <c r="AF44" s="486"/>
      <c r="AG44" s="486"/>
      <c r="AH44" s="487"/>
      <c r="AI44" s="483" t="s">
        <v>228</v>
      </c>
      <c r="AJ44" s="484"/>
    </row>
    <row r="45" spans="2:36" ht="13.5" customHeight="1" thickBot="1">
      <c r="B45" s="658"/>
      <c r="C45" s="1062"/>
      <c r="D45" s="1001"/>
      <c r="E45" s="572"/>
      <c r="F45" s="572"/>
      <c r="G45" s="573"/>
      <c r="H45" s="234"/>
      <c r="I45" s="235"/>
      <c r="J45" s="235"/>
      <c r="K45" s="235"/>
      <c r="L45" s="1048"/>
      <c r="M45" s="610"/>
      <c r="N45" s="611"/>
      <c r="O45" s="612"/>
      <c r="P45" s="613"/>
      <c r="Q45" s="613"/>
      <c r="R45" s="614"/>
      <c r="S45" s="653"/>
      <c r="T45" s="654"/>
      <c r="U45" s="654"/>
      <c r="V45" s="655"/>
      <c r="W45" s="180"/>
      <c r="X45" s="179"/>
      <c r="Y45" s="179"/>
      <c r="Z45" s="179"/>
      <c r="AA45" s="631"/>
      <c r="AB45" s="632"/>
      <c r="AC45" s="1130"/>
      <c r="AD45" s="485"/>
      <c r="AE45" s="486"/>
      <c r="AF45" s="486"/>
      <c r="AG45" s="486"/>
      <c r="AH45" s="487"/>
      <c r="AI45" s="483"/>
      <c r="AJ45" s="484"/>
    </row>
    <row r="46" spans="2:36" ht="22.5" customHeight="1" thickBot="1">
      <c r="B46" s="658"/>
      <c r="C46" s="1062"/>
      <c r="D46" s="1002" t="s">
        <v>403</v>
      </c>
      <c r="E46" s="547"/>
      <c r="F46" s="547"/>
      <c r="G46" s="548"/>
      <c r="H46" s="231"/>
      <c r="I46" s="232"/>
      <c r="J46" s="232"/>
      <c r="K46" s="232"/>
      <c r="L46" s="977"/>
      <c r="M46" s="633" t="s">
        <v>365</v>
      </c>
      <c r="N46" s="107"/>
      <c r="O46" s="108"/>
      <c r="P46" s="978">
        <f>'（別紙１）原油換算シート【計画用】'!P35</f>
        <v>1.19</v>
      </c>
      <c r="Q46" s="979"/>
      <c r="R46" s="980"/>
      <c r="S46" s="981" t="s">
        <v>364</v>
      </c>
      <c r="T46" s="982"/>
      <c r="U46" s="982"/>
      <c r="V46" s="983"/>
      <c r="W46" s="180"/>
      <c r="X46" s="179"/>
      <c r="Y46" s="179"/>
      <c r="Z46" s="179"/>
      <c r="AA46" s="631"/>
      <c r="AB46" s="632"/>
      <c r="AC46" s="1130"/>
      <c r="AD46" s="485" t="str">
        <f>IF(H46="","",H46*P46*W$26)</f>
        <v/>
      </c>
      <c r="AE46" s="486"/>
      <c r="AF46" s="486"/>
      <c r="AG46" s="486"/>
      <c r="AH46" s="487"/>
      <c r="AI46" s="483" t="s">
        <v>228</v>
      </c>
      <c r="AJ46" s="484"/>
    </row>
    <row r="47" spans="2:36" ht="11.25" customHeight="1">
      <c r="B47" s="658"/>
      <c r="C47" s="1062"/>
      <c r="D47" s="1003" t="str">
        <f>'（別紙１）原油換算シート【計画用】'!D36</f>
        <v>（代替値）</v>
      </c>
      <c r="E47" s="1004"/>
      <c r="F47" s="1004"/>
      <c r="G47" s="1005"/>
      <c r="H47" s="479" t="str">
        <f>'（別紙１）原油換算シート【計画用】'!H36</f>
        <v>（代替値）</v>
      </c>
      <c r="I47" s="480"/>
      <c r="J47" s="480"/>
      <c r="K47" s="480"/>
      <c r="L47" s="480"/>
      <c r="M47" s="480"/>
      <c r="N47" s="480"/>
      <c r="O47" s="480"/>
      <c r="P47" s="480"/>
      <c r="Q47" s="480"/>
      <c r="R47" s="480"/>
      <c r="S47" s="481">
        <f>'（別紙１）原油換算シート【計画用】'!S36</f>
        <v>5.3199999999999997E-2</v>
      </c>
      <c r="T47" s="481"/>
      <c r="U47" s="481"/>
      <c r="V47" s="482"/>
      <c r="W47" s="180"/>
      <c r="X47" s="179"/>
      <c r="Y47" s="179"/>
      <c r="Z47" s="179"/>
      <c r="AA47" s="494"/>
      <c r="AB47" s="507"/>
      <c r="AC47" s="495"/>
      <c r="AD47" s="485"/>
      <c r="AE47" s="486"/>
      <c r="AF47" s="486"/>
      <c r="AG47" s="486"/>
      <c r="AH47" s="487"/>
      <c r="AI47" s="633"/>
      <c r="AJ47" s="634"/>
    </row>
    <row r="48" spans="2:36" ht="13.5" customHeight="1">
      <c r="B48" s="658"/>
      <c r="C48" s="1062"/>
      <c r="D48" s="515" t="s">
        <v>381</v>
      </c>
      <c r="E48" s="179"/>
      <c r="F48" s="179"/>
      <c r="G48" s="179"/>
      <c r="H48" s="107"/>
      <c r="I48" s="107"/>
      <c r="J48" s="107"/>
      <c r="K48" s="107"/>
      <c r="L48" s="107"/>
      <c r="M48" s="107"/>
      <c r="N48" s="107"/>
      <c r="O48" s="107"/>
      <c r="P48" s="107"/>
      <c r="Q48" s="107"/>
      <c r="R48" s="107"/>
      <c r="S48" s="107"/>
      <c r="T48" s="107"/>
      <c r="U48" s="107"/>
      <c r="V48" s="107"/>
      <c r="W48" s="107"/>
      <c r="X48" s="107"/>
      <c r="Y48" s="107"/>
      <c r="Z48" s="107"/>
      <c r="AA48" s="107"/>
      <c r="AB48" s="107"/>
      <c r="AC48" s="634"/>
      <c r="AD48" s="1149" t="str">
        <f>IF(SUM(AD26:AH47)=0,"",SUM(AD26:AH47))</f>
        <v/>
      </c>
      <c r="AE48" s="1150"/>
      <c r="AF48" s="1150"/>
      <c r="AG48" s="1150"/>
      <c r="AH48" s="1150"/>
      <c r="AI48" s="1151" t="s">
        <v>228</v>
      </c>
      <c r="AJ48" s="1152"/>
    </row>
    <row r="49" spans="2:36" ht="13.5" customHeight="1" thickBot="1">
      <c r="B49" s="658"/>
      <c r="C49" s="1062"/>
      <c r="D49" s="508"/>
      <c r="E49" s="509"/>
      <c r="F49" s="509"/>
      <c r="G49" s="509"/>
      <c r="H49" s="509"/>
      <c r="I49" s="509"/>
      <c r="J49" s="509"/>
      <c r="K49" s="509"/>
      <c r="L49" s="509"/>
      <c r="M49" s="509"/>
      <c r="N49" s="509"/>
      <c r="O49" s="509"/>
      <c r="P49" s="509"/>
      <c r="Q49" s="509"/>
      <c r="R49" s="509"/>
      <c r="S49" s="509"/>
      <c r="T49" s="509"/>
      <c r="U49" s="509"/>
      <c r="V49" s="509"/>
      <c r="W49" s="509"/>
      <c r="X49" s="509"/>
      <c r="Y49" s="509"/>
      <c r="Z49" s="509"/>
      <c r="AA49" s="509"/>
      <c r="AB49" s="509"/>
      <c r="AC49" s="510"/>
      <c r="AD49" s="637"/>
      <c r="AE49" s="638"/>
      <c r="AF49" s="638"/>
      <c r="AG49" s="638"/>
      <c r="AH49" s="638"/>
      <c r="AI49" s="564"/>
      <c r="AJ49" s="565"/>
    </row>
    <row r="50" spans="2:36" ht="13.5" customHeight="1">
      <c r="B50" s="658"/>
      <c r="C50" s="1062"/>
      <c r="D50" s="1052" t="s">
        <v>345</v>
      </c>
      <c r="E50" s="1053"/>
      <c r="F50" s="1053" t="s">
        <v>347</v>
      </c>
      <c r="G50" s="1053"/>
      <c r="H50" s="1134"/>
      <c r="I50" s="1135"/>
      <c r="J50" s="1135"/>
      <c r="K50" s="1135"/>
      <c r="L50" s="1135"/>
      <c r="M50" s="1089" t="s">
        <v>228</v>
      </c>
      <c r="N50" s="1089"/>
      <c r="O50" s="1090"/>
      <c r="P50" s="1138"/>
      <c r="Q50" s="1139"/>
      <c r="R50" s="1139"/>
      <c r="S50" s="1139"/>
      <c r="T50" s="1139"/>
      <c r="U50" s="1139"/>
      <c r="V50" s="1139"/>
      <c r="W50" s="1139"/>
      <c r="X50" s="1139"/>
      <c r="Y50" s="1139"/>
      <c r="Z50" s="1139"/>
      <c r="AA50" s="1139"/>
      <c r="AB50" s="1139"/>
      <c r="AC50" s="1139"/>
      <c r="AD50" s="1139"/>
      <c r="AE50" s="1139"/>
      <c r="AF50" s="1139"/>
      <c r="AG50" s="1139"/>
      <c r="AH50" s="1139"/>
      <c r="AI50" s="1139"/>
      <c r="AJ50" s="1140"/>
    </row>
    <row r="51" spans="2:36" ht="13.5" customHeight="1">
      <c r="B51" s="658"/>
      <c r="C51" s="1062"/>
      <c r="D51" s="1054"/>
      <c r="E51" s="182"/>
      <c r="F51" s="182"/>
      <c r="G51" s="182"/>
      <c r="H51" s="1136"/>
      <c r="I51" s="1137"/>
      <c r="J51" s="1137"/>
      <c r="K51" s="1137"/>
      <c r="L51" s="1137"/>
      <c r="M51" s="1091"/>
      <c r="N51" s="1091"/>
      <c r="O51" s="1092"/>
      <c r="P51" s="1141"/>
      <c r="Q51" s="1142"/>
      <c r="R51" s="1142"/>
      <c r="S51" s="1142"/>
      <c r="T51" s="1142"/>
      <c r="U51" s="1142"/>
      <c r="V51" s="1142"/>
      <c r="W51" s="1142"/>
      <c r="X51" s="1142"/>
      <c r="Y51" s="1142"/>
      <c r="Z51" s="1142"/>
      <c r="AA51" s="1142"/>
      <c r="AB51" s="1142"/>
      <c r="AC51" s="1142"/>
      <c r="AD51" s="1142"/>
      <c r="AE51" s="1142"/>
      <c r="AF51" s="1142"/>
      <c r="AG51" s="1142"/>
      <c r="AH51" s="1142"/>
      <c r="AI51" s="1142"/>
      <c r="AJ51" s="1143"/>
    </row>
    <row r="52" spans="2:36" ht="13.5" customHeight="1">
      <c r="B52" s="658"/>
      <c r="C52" s="1062"/>
      <c r="D52" s="1054"/>
      <c r="E52" s="182"/>
      <c r="F52" s="182" t="s">
        <v>348</v>
      </c>
      <c r="G52" s="182"/>
      <c r="H52" s="1057"/>
      <c r="I52" s="1058"/>
      <c r="J52" s="1058"/>
      <c r="K52" s="1058"/>
      <c r="L52" s="1058"/>
      <c r="M52" s="1066" t="s">
        <v>228</v>
      </c>
      <c r="N52" s="1066"/>
      <c r="O52" s="1067"/>
      <c r="P52" s="988"/>
      <c r="Q52" s="989"/>
      <c r="R52" s="989"/>
      <c r="S52" s="989"/>
      <c r="T52" s="989"/>
      <c r="U52" s="989"/>
      <c r="V52" s="989"/>
      <c r="W52" s="989"/>
      <c r="X52" s="989"/>
      <c r="Y52" s="989"/>
      <c r="Z52" s="989"/>
      <c r="AA52" s="989"/>
      <c r="AB52" s="989"/>
      <c r="AC52" s="989"/>
      <c r="AD52" s="989"/>
      <c r="AE52" s="989"/>
      <c r="AF52" s="989"/>
      <c r="AG52" s="989"/>
      <c r="AH52" s="989"/>
      <c r="AI52" s="989"/>
      <c r="AJ52" s="990"/>
    </row>
    <row r="53" spans="2:36" ht="13.5" customHeight="1" thickBot="1">
      <c r="B53" s="660"/>
      <c r="C53" s="1063"/>
      <c r="D53" s="1055"/>
      <c r="E53" s="1056"/>
      <c r="F53" s="1056"/>
      <c r="G53" s="1056"/>
      <c r="H53" s="1059"/>
      <c r="I53" s="1060"/>
      <c r="J53" s="1060"/>
      <c r="K53" s="1060"/>
      <c r="L53" s="1060"/>
      <c r="M53" s="1068"/>
      <c r="N53" s="1068"/>
      <c r="O53" s="1069"/>
      <c r="P53" s="991"/>
      <c r="Q53" s="992"/>
      <c r="R53" s="992"/>
      <c r="S53" s="992"/>
      <c r="T53" s="992"/>
      <c r="U53" s="992"/>
      <c r="V53" s="992"/>
      <c r="W53" s="992"/>
      <c r="X53" s="992"/>
      <c r="Y53" s="992"/>
      <c r="Z53" s="992"/>
      <c r="AA53" s="992"/>
      <c r="AB53" s="992"/>
      <c r="AC53" s="992"/>
      <c r="AD53" s="992"/>
      <c r="AE53" s="992"/>
      <c r="AF53" s="992"/>
      <c r="AG53" s="992"/>
      <c r="AH53" s="992"/>
      <c r="AI53" s="992"/>
      <c r="AJ53" s="993"/>
    </row>
    <row r="54" spans="2:36" ht="13.5" customHeight="1" thickBot="1"/>
    <row r="55" spans="2:36" ht="16.5" customHeight="1">
      <c r="B55" s="170" t="s">
        <v>346</v>
      </c>
      <c r="C55" s="171"/>
      <c r="D55" s="171"/>
      <c r="E55" s="171"/>
      <c r="F55" s="171"/>
      <c r="G55" s="171"/>
      <c r="H55" s="171"/>
      <c r="I55" s="171"/>
      <c r="J55" s="171"/>
      <c r="K55" s="171"/>
      <c r="L55" s="171"/>
      <c r="M55" s="1080" t="s">
        <v>20</v>
      </c>
      <c r="N55" s="1081"/>
      <c r="O55" s="1081"/>
      <c r="P55" s="1081"/>
      <c r="Q55" s="1081"/>
      <c r="R55" s="1081"/>
      <c r="S55" s="1081"/>
      <c r="T55" s="1082"/>
      <c r="U55" s="1083"/>
      <c r="V55" s="1083"/>
      <c r="W55" s="1083"/>
      <c r="X55" s="1083"/>
      <c r="Y55" s="1083"/>
      <c r="Z55" s="1083"/>
      <c r="AA55" s="1083"/>
      <c r="AB55" s="1083"/>
      <c r="AC55" s="1083"/>
      <c r="AD55" s="1083"/>
      <c r="AE55" s="1083"/>
      <c r="AF55" s="1083"/>
      <c r="AG55" s="1083"/>
      <c r="AH55" s="1083"/>
      <c r="AI55" s="1083"/>
      <c r="AJ55" s="1084"/>
    </row>
    <row r="56" spans="2:36" ht="16.5" customHeight="1">
      <c r="B56" s="985"/>
      <c r="C56" s="103"/>
      <c r="D56" s="103"/>
      <c r="E56" s="103"/>
      <c r="F56" s="103"/>
      <c r="G56" s="103"/>
      <c r="H56" s="103"/>
      <c r="I56" s="103"/>
      <c r="J56" s="103"/>
      <c r="K56" s="103"/>
      <c r="L56" s="103"/>
      <c r="M56" s="1070" t="s">
        <v>21</v>
      </c>
      <c r="N56" s="1071"/>
      <c r="O56" s="1071"/>
      <c r="P56" s="1071"/>
      <c r="Q56" s="1071"/>
      <c r="R56" s="1071"/>
      <c r="S56" s="1071"/>
      <c r="T56" s="1072"/>
      <c r="U56" s="1073"/>
      <c r="V56" s="1073"/>
      <c r="W56" s="1073"/>
      <c r="X56" s="1073"/>
      <c r="Y56" s="1073"/>
      <c r="Z56" s="1073"/>
      <c r="AA56" s="1073"/>
      <c r="AB56" s="1073"/>
      <c r="AC56" s="1073"/>
      <c r="AD56" s="1073"/>
      <c r="AE56" s="1073"/>
      <c r="AF56" s="1073"/>
      <c r="AG56" s="1073"/>
      <c r="AH56" s="1073"/>
      <c r="AI56" s="1073"/>
      <c r="AJ56" s="1074"/>
    </row>
    <row r="57" spans="2:36" ht="16.5" customHeight="1">
      <c r="B57" s="985"/>
      <c r="C57" s="103"/>
      <c r="D57" s="103"/>
      <c r="E57" s="103"/>
      <c r="F57" s="103"/>
      <c r="G57" s="103"/>
      <c r="H57" s="103"/>
      <c r="I57" s="103"/>
      <c r="J57" s="103"/>
      <c r="K57" s="103"/>
      <c r="L57" s="103"/>
      <c r="M57" s="1070" t="s">
        <v>22</v>
      </c>
      <c r="N57" s="1071"/>
      <c r="O57" s="1071"/>
      <c r="P57" s="1071"/>
      <c r="Q57" s="1071"/>
      <c r="R57" s="1071"/>
      <c r="S57" s="1071"/>
      <c r="T57" s="1072"/>
      <c r="U57" s="1073"/>
      <c r="V57" s="1073"/>
      <c r="W57" s="1073"/>
      <c r="X57" s="1073"/>
      <c r="Y57" s="1073"/>
      <c r="Z57" s="1073"/>
      <c r="AA57" s="1073"/>
      <c r="AB57" s="1073"/>
      <c r="AC57" s="1073"/>
      <c r="AD57" s="1073"/>
      <c r="AE57" s="1073"/>
      <c r="AF57" s="1073"/>
      <c r="AG57" s="1073"/>
      <c r="AH57" s="1073"/>
      <c r="AI57" s="1073"/>
      <c r="AJ57" s="1074"/>
    </row>
    <row r="58" spans="2:36" ht="16.5" customHeight="1" thickBot="1">
      <c r="B58" s="986"/>
      <c r="C58" s="987"/>
      <c r="D58" s="987"/>
      <c r="E58" s="987"/>
      <c r="F58" s="987"/>
      <c r="G58" s="987"/>
      <c r="H58" s="987"/>
      <c r="I58" s="987"/>
      <c r="J58" s="987"/>
      <c r="K58" s="987"/>
      <c r="L58" s="987"/>
      <c r="M58" s="1075" t="s">
        <v>23</v>
      </c>
      <c r="N58" s="1076"/>
      <c r="O58" s="1076"/>
      <c r="P58" s="1076"/>
      <c r="Q58" s="1076"/>
      <c r="R58" s="1076"/>
      <c r="S58" s="1076"/>
      <c r="T58" s="1077"/>
      <c r="U58" s="1078"/>
      <c r="V58" s="1078"/>
      <c r="W58" s="1078"/>
      <c r="X58" s="1078"/>
      <c r="Y58" s="1078"/>
      <c r="Z58" s="1078"/>
      <c r="AA58" s="1078"/>
      <c r="AB58" s="1078"/>
      <c r="AC58" s="1078"/>
      <c r="AD58" s="1078"/>
      <c r="AE58" s="1078"/>
      <c r="AF58" s="1078"/>
      <c r="AG58" s="1078"/>
      <c r="AH58" s="1078"/>
      <c r="AI58" s="1078"/>
      <c r="AJ58" s="1079"/>
    </row>
    <row r="60" spans="2:36" ht="13.5" customHeight="1">
      <c r="B60" s="1" t="s">
        <v>330</v>
      </c>
      <c r="C60" s="1">
        <v>1</v>
      </c>
      <c r="D60" s="193" t="s">
        <v>532</v>
      </c>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row>
    <row r="61" spans="2:36" ht="13.5" customHeight="1">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row>
    <row r="62" spans="2:36" ht="13.5" customHeight="1">
      <c r="D62" s="193"/>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row>
    <row r="63" spans="2:36" ht="13.5" customHeight="1">
      <c r="C63" s="1">
        <v>2</v>
      </c>
      <c r="D63" s="193" t="s">
        <v>493</v>
      </c>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row>
    <row r="64" spans="2:36" ht="13.5" customHeight="1">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c r="AJ64" s="193"/>
    </row>
    <row r="65" spans="2:43" ht="13.5" customHeight="1">
      <c r="C65" s="1">
        <v>3</v>
      </c>
      <c r="D65" s="104" t="s">
        <v>350</v>
      </c>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row>
    <row r="68" spans="2:43" ht="13.5" customHeight="1">
      <c r="S68" s="8"/>
    </row>
    <row r="70" spans="2:43" ht="13.5" customHeight="1" thickBot="1">
      <c r="B70" s="1" t="s">
        <v>331</v>
      </c>
    </row>
    <row r="71" spans="2:43" ht="13.5" customHeight="1">
      <c r="B71" s="170" t="s">
        <v>266</v>
      </c>
      <c r="C71" s="171"/>
      <c r="D71" s="171"/>
      <c r="E71" s="171"/>
      <c r="F71" s="1093"/>
      <c r="G71" s="588"/>
      <c r="H71" s="588"/>
      <c r="I71" s="588"/>
      <c r="J71" s="588"/>
      <c r="K71" s="588"/>
      <c r="L71" s="588"/>
      <c r="M71" s="588"/>
      <c r="N71" s="588"/>
      <c r="O71" s="588"/>
      <c r="P71" s="588"/>
      <c r="Q71" s="588"/>
      <c r="R71" s="588"/>
      <c r="S71" s="1128"/>
      <c r="T71" s="544" t="s">
        <v>250</v>
      </c>
      <c r="U71" s="507"/>
      <c r="V71" s="507"/>
      <c r="W71" s="539"/>
      <c r="X71" s="1093"/>
      <c r="Y71" s="588"/>
      <c r="Z71" s="588"/>
      <c r="AA71" s="588"/>
      <c r="AB71" s="588"/>
      <c r="AC71" s="588"/>
      <c r="AD71" s="588"/>
      <c r="AE71" s="588"/>
      <c r="AF71" s="588"/>
      <c r="AG71" s="588"/>
      <c r="AH71" s="588"/>
      <c r="AI71" s="588"/>
      <c r="AJ71" s="1094"/>
    </row>
    <row r="72" spans="2:43" ht="13.5" customHeight="1">
      <c r="B72" s="985"/>
      <c r="C72" s="103"/>
      <c r="D72" s="103"/>
      <c r="E72" s="103"/>
      <c r="F72" s="364"/>
      <c r="G72" s="365"/>
      <c r="H72" s="365"/>
      <c r="I72" s="365"/>
      <c r="J72" s="365"/>
      <c r="K72" s="365"/>
      <c r="L72" s="365"/>
      <c r="M72" s="365"/>
      <c r="N72" s="365"/>
      <c r="O72" s="365"/>
      <c r="P72" s="365"/>
      <c r="Q72" s="365"/>
      <c r="R72" s="365"/>
      <c r="S72" s="1129"/>
      <c r="T72" s="109"/>
      <c r="U72" s="110"/>
      <c r="V72" s="110"/>
      <c r="W72" s="111"/>
      <c r="X72" s="364"/>
      <c r="Y72" s="365"/>
      <c r="Z72" s="365"/>
      <c r="AA72" s="365"/>
      <c r="AB72" s="365"/>
      <c r="AC72" s="365"/>
      <c r="AD72" s="365"/>
      <c r="AE72" s="365"/>
      <c r="AF72" s="365"/>
      <c r="AG72" s="365"/>
      <c r="AH72" s="365"/>
      <c r="AI72" s="365"/>
      <c r="AJ72" s="1095"/>
    </row>
    <row r="73" spans="2:43" ht="16.5" customHeight="1">
      <c r="B73" s="985" t="s">
        <v>251</v>
      </c>
      <c r="C73" s="103"/>
      <c r="D73" s="103"/>
      <c r="E73" s="103"/>
      <c r="F73" s="51"/>
      <c r="G73" s="52"/>
      <c r="H73" s="52" t="s">
        <v>526</v>
      </c>
      <c r="I73" s="52"/>
      <c r="J73" s="52"/>
      <c r="K73" s="52"/>
      <c r="L73" s="52" t="s">
        <v>527</v>
      </c>
      <c r="M73" s="52"/>
      <c r="N73" s="52"/>
      <c r="O73" s="52"/>
      <c r="P73" s="52" t="s">
        <v>528</v>
      </c>
      <c r="Q73" s="52"/>
      <c r="R73" s="52"/>
      <c r="S73" s="52"/>
      <c r="T73" s="52"/>
      <c r="U73" s="52" t="s">
        <v>529</v>
      </c>
      <c r="V73" s="52"/>
      <c r="W73" s="52"/>
      <c r="X73" s="52"/>
      <c r="Y73" s="52"/>
      <c r="Z73" s="52" t="s">
        <v>530</v>
      </c>
      <c r="AA73" s="52"/>
      <c r="AB73" s="52"/>
      <c r="AC73" s="52"/>
      <c r="AD73" s="52"/>
      <c r="AE73" s="52" t="s">
        <v>531</v>
      </c>
      <c r="AF73" s="52"/>
      <c r="AG73" s="52"/>
      <c r="AH73" s="52"/>
      <c r="AI73" s="52"/>
      <c r="AJ73" s="53"/>
    </row>
    <row r="74" spans="2:43" ht="16.5" customHeight="1">
      <c r="B74" s="985"/>
      <c r="C74" s="103"/>
      <c r="D74" s="103"/>
      <c r="E74" s="103"/>
      <c r="F74" s="1096" t="s">
        <v>267</v>
      </c>
      <c r="G74" s="1097"/>
      <c r="H74" s="1097"/>
      <c r="I74" s="1097"/>
      <c r="J74" s="1097"/>
      <c r="K74" s="1098"/>
      <c r="L74" s="1098"/>
      <c r="M74" s="1098"/>
      <c r="N74" s="1098"/>
      <c r="O74" s="1098"/>
      <c r="P74" s="1098"/>
      <c r="Q74" s="1098"/>
      <c r="R74" s="1098"/>
      <c r="S74" s="1098"/>
      <c r="T74" s="1098"/>
      <c r="U74" s="1098"/>
      <c r="V74" s="1098"/>
      <c r="W74" s="26" t="s">
        <v>258</v>
      </c>
      <c r="X74" s="1099" t="s">
        <v>268</v>
      </c>
      <c r="Y74" s="1097"/>
      <c r="Z74" s="1097"/>
      <c r="AA74" s="1097"/>
      <c r="AB74" s="1097"/>
      <c r="AC74" s="1097"/>
      <c r="AD74" s="1097"/>
      <c r="AE74" s="1097"/>
      <c r="AF74" s="1097"/>
      <c r="AG74" s="1097"/>
      <c r="AH74" s="1097"/>
      <c r="AI74" s="1097"/>
      <c r="AJ74" s="1100"/>
      <c r="AQ74"/>
    </row>
    <row r="75" spans="2:43" ht="16.5" customHeight="1">
      <c r="B75" s="985" t="s">
        <v>252</v>
      </c>
      <c r="C75" s="103"/>
      <c r="D75" s="103"/>
      <c r="E75" s="103"/>
      <c r="F75" s="106" t="s">
        <v>254</v>
      </c>
      <c r="G75" s="107"/>
      <c r="H75" s="107"/>
      <c r="I75" s="108"/>
      <c r="J75" s="1122"/>
      <c r="K75" s="994"/>
      <c r="L75" s="994"/>
      <c r="M75" s="994"/>
      <c r="N75" s="994"/>
      <c r="O75" s="1040"/>
      <c r="P75" s="24" t="s">
        <v>259</v>
      </c>
      <c r="Q75" s="107"/>
      <c r="R75" s="107"/>
      <c r="S75" s="107"/>
      <c r="T75" s="353" t="s">
        <v>269</v>
      </c>
      <c r="U75" s="559"/>
      <c r="V75" s="559"/>
      <c r="W75" s="173"/>
      <c r="X75" s="107" t="s">
        <v>255</v>
      </c>
      <c r="Y75" s="107"/>
      <c r="Z75" s="1039"/>
      <c r="AA75" s="1040"/>
      <c r="AB75" s="24" t="s">
        <v>256</v>
      </c>
      <c r="AC75" s="24"/>
      <c r="AD75" s="107" t="s">
        <v>257</v>
      </c>
      <c r="AE75" s="107"/>
      <c r="AF75" s="1039"/>
      <c r="AG75" s="1040"/>
      <c r="AH75" s="256" t="s">
        <v>256</v>
      </c>
      <c r="AI75" s="256"/>
      <c r="AJ75" s="1087"/>
    </row>
    <row r="76" spans="2:43" ht="16.5" customHeight="1">
      <c r="B76" s="985"/>
      <c r="C76" s="103"/>
      <c r="D76" s="103"/>
      <c r="E76" s="103"/>
      <c r="F76" s="106" t="s">
        <v>263</v>
      </c>
      <c r="G76" s="107"/>
      <c r="H76" s="107"/>
      <c r="I76" s="108"/>
      <c r="J76" s="1088" t="s">
        <v>525</v>
      </c>
      <c r="K76" s="1088"/>
      <c r="L76" s="1088"/>
      <c r="M76" s="1088"/>
      <c r="N76" s="1088"/>
      <c r="O76" s="1088"/>
      <c r="P76" s="1088"/>
      <c r="Q76" s="1088"/>
      <c r="R76" s="1088"/>
      <c r="S76" s="1088"/>
      <c r="T76" s="1088"/>
      <c r="U76" s="1088"/>
      <c r="V76" s="1088"/>
      <c r="W76" s="1088"/>
      <c r="X76" s="1088"/>
      <c r="Y76" s="1038"/>
      <c r="Z76" s="1038"/>
      <c r="AA76" s="1038"/>
      <c r="AB76" s="1038"/>
      <c r="AC76" s="1038"/>
      <c r="AD76" s="1038"/>
      <c r="AE76" s="1038"/>
      <c r="AF76" s="1038"/>
      <c r="AG76" s="1038"/>
      <c r="AH76" s="1038"/>
      <c r="AI76" s="1009" t="s">
        <v>258</v>
      </c>
      <c r="AJ76" s="1010"/>
    </row>
    <row r="77" spans="2:43" ht="16.5" customHeight="1">
      <c r="B77" s="985"/>
      <c r="C77" s="103"/>
      <c r="D77" s="103"/>
      <c r="E77" s="353"/>
      <c r="F77" s="1123" t="s">
        <v>253</v>
      </c>
      <c r="G77" s="1124"/>
      <c r="H77" s="1124"/>
      <c r="I77" s="1125"/>
      <c r="J77" s="557"/>
      <c r="K77" s="558"/>
      <c r="L77" s="1126"/>
      <c r="M77" s="25" t="s">
        <v>260</v>
      </c>
      <c r="N77" s="1127"/>
      <c r="O77" s="1126"/>
      <c r="P77" s="25" t="s">
        <v>261</v>
      </c>
      <c r="Q77" s="1127"/>
      <c r="R77" s="1126"/>
      <c r="S77" s="1085" t="s">
        <v>262</v>
      </c>
      <c r="T77" s="1085"/>
      <c r="U77" s="1085"/>
      <c r="V77" s="1085"/>
      <c r="W77" s="1085"/>
      <c r="X77" s="1085"/>
      <c r="Y77" s="1085"/>
      <c r="Z77" s="1085"/>
      <c r="AA77" s="1085"/>
      <c r="AB77" s="1085"/>
      <c r="AC77" s="1085"/>
      <c r="AD77" s="1085"/>
      <c r="AE77" s="1085"/>
      <c r="AF77" s="1085"/>
      <c r="AG77" s="1085"/>
      <c r="AH77" s="1085"/>
      <c r="AI77" s="1085"/>
      <c r="AJ77" s="1086"/>
    </row>
    <row r="78" spans="2:43" ht="16.5" customHeight="1">
      <c r="B78" s="1041" t="s">
        <v>351</v>
      </c>
      <c r="C78" s="1042"/>
      <c r="D78" s="1042"/>
      <c r="E78" s="1042"/>
      <c r="F78" s="1042"/>
      <c r="G78" s="1042"/>
      <c r="H78" s="1047" t="s">
        <v>328</v>
      </c>
      <c r="I78" s="995"/>
      <c r="J78" s="995"/>
      <c r="K78" s="995"/>
      <c r="L78" s="994"/>
      <c r="M78" s="994"/>
      <c r="N78" s="994"/>
      <c r="O78" s="994"/>
      <c r="P78" s="995" t="s">
        <v>333</v>
      </c>
      <c r="Q78" s="995"/>
      <c r="R78" s="995"/>
      <c r="S78" s="996"/>
      <c r="T78" s="106" t="s">
        <v>329</v>
      </c>
      <c r="U78" s="107"/>
      <c r="V78" s="107"/>
      <c r="W78" s="108"/>
      <c r="X78" s="1105"/>
      <c r="Y78" s="1106"/>
      <c r="Z78" s="1106"/>
      <c r="AA78" s="1106"/>
      <c r="AB78" s="1106"/>
      <c r="AC78" s="1106"/>
      <c r="AD78" s="1106"/>
      <c r="AE78" s="1106"/>
      <c r="AF78" s="1106"/>
      <c r="AG78" s="1106"/>
      <c r="AH78" s="1106"/>
      <c r="AI78" s="1106"/>
      <c r="AJ78" s="1107"/>
    </row>
    <row r="79" spans="2:43" ht="16.5" customHeight="1">
      <c r="B79" s="1043"/>
      <c r="C79" s="1044"/>
      <c r="D79" s="1044"/>
      <c r="E79" s="1044"/>
      <c r="F79" s="1044"/>
      <c r="G79" s="1044"/>
      <c r="H79" s="1111" t="s">
        <v>44</v>
      </c>
      <c r="I79" s="1112"/>
      <c r="J79" s="1112"/>
      <c r="K79" s="1112"/>
      <c r="L79" s="1112"/>
      <c r="M79" s="1112"/>
      <c r="N79" s="1112"/>
      <c r="O79" s="1112"/>
      <c r="P79" s="1112"/>
      <c r="Q79" s="1112"/>
      <c r="R79" s="1112"/>
      <c r="S79" s="1113"/>
      <c r="T79" s="109"/>
      <c r="U79" s="110"/>
      <c r="V79" s="110"/>
      <c r="W79" s="111"/>
      <c r="X79" s="1108"/>
      <c r="Y79" s="1109"/>
      <c r="Z79" s="1109"/>
      <c r="AA79" s="1109"/>
      <c r="AB79" s="1109"/>
      <c r="AC79" s="1109"/>
      <c r="AD79" s="1109"/>
      <c r="AE79" s="1109"/>
      <c r="AF79" s="1109"/>
      <c r="AG79" s="1109"/>
      <c r="AH79" s="1109"/>
      <c r="AI79" s="1109"/>
      <c r="AJ79" s="1110"/>
    </row>
    <row r="80" spans="2:43" ht="13.5" customHeight="1">
      <c r="B80" s="1043"/>
      <c r="C80" s="1044"/>
      <c r="D80" s="1044"/>
      <c r="E80" s="1044"/>
      <c r="F80" s="1044"/>
      <c r="G80" s="1044"/>
      <c r="H80" s="1114" t="s">
        <v>352</v>
      </c>
      <c r="I80" s="1115"/>
      <c r="J80" s="1115"/>
      <c r="K80" s="1115"/>
      <c r="L80" s="1115"/>
      <c r="M80" s="1115"/>
      <c r="N80" s="1115"/>
      <c r="O80" s="1115"/>
      <c r="P80" s="1116"/>
      <c r="Q80" s="1009" t="s">
        <v>353</v>
      </c>
      <c r="R80" s="1009"/>
      <c r="S80" s="1009"/>
      <c r="T80" s="1009"/>
      <c r="U80" s="1106"/>
      <c r="V80" s="1106"/>
      <c r="W80" s="1106"/>
      <c r="X80" s="1106"/>
      <c r="Y80" s="1106"/>
      <c r="Z80" s="1106"/>
      <c r="AA80" s="1106"/>
      <c r="AB80" s="1106"/>
      <c r="AC80" s="1106"/>
      <c r="AD80" s="1106"/>
      <c r="AE80" s="1106"/>
      <c r="AF80" s="1106"/>
      <c r="AG80" s="1009" t="s">
        <v>354</v>
      </c>
      <c r="AH80" s="1009"/>
      <c r="AI80" s="1009"/>
      <c r="AJ80" s="1010"/>
    </row>
    <row r="81" spans="2:36" ht="13.5" customHeight="1">
      <c r="B81" s="1045"/>
      <c r="C81" s="1046"/>
      <c r="D81" s="1046"/>
      <c r="E81" s="1046"/>
      <c r="F81" s="1046"/>
      <c r="G81" s="1046"/>
      <c r="H81" s="1117"/>
      <c r="I81" s="1118"/>
      <c r="J81" s="1118"/>
      <c r="K81" s="1118"/>
      <c r="L81" s="1118"/>
      <c r="M81" s="1118"/>
      <c r="N81" s="1118"/>
      <c r="O81" s="1118"/>
      <c r="P81" s="1119"/>
      <c r="Q81" s="1120"/>
      <c r="R81" s="1120"/>
      <c r="S81" s="1120"/>
      <c r="T81" s="1120"/>
      <c r="U81" s="1109"/>
      <c r="V81" s="1109"/>
      <c r="W81" s="1109"/>
      <c r="X81" s="1109"/>
      <c r="Y81" s="1109"/>
      <c r="Z81" s="1109"/>
      <c r="AA81" s="1109"/>
      <c r="AB81" s="1109"/>
      <c r="AC81" s="1109"/>
      <c r="AD81" s="1109"/>
      <c r="AE81" s="1109"/>
      <c r="AF81" s="1109"/>
      <c r="AG81" s="1120"/>
      <c r="AH81" s="1120"/>
      <c r="AI81" s="1120"/>
      <c r="AJ81" s="1121"/>
    </row>
    <row r="82" spans="2:36" ht="13.5" customHeight="1">
      <c r="B82" s="1034" t="s">
        <v>327</v>
      </c>
      <c r="C82" s="1035"/>
      <c r="D82" s="1035"/>
      <c r="E82" s="1035"/>
      <c r="F82" s="1035"/>
      <c r="G82" s="1035"/>
      <c r="H82" s="1035"/>
      <c r="I82" s="1035"/>
      <c r="J82" s="1035"/>
      <c r="K82" s="1008" t="s">
        <v>349</v>
      </c>
      <c r="L82" s="1009"/>
      <c r="M82" s="1009"/>
      <c r="N82" s="1009"/>
      <c r="O82" s="1009"/>
      <c r="P82" s="1009"/>
      <c r="Q82" s="1009"/>
      <c r="R82" s="1009"/>
      <c r="S82" s="1009"/>
      <c r="T82" s="1009"/>
      <c r="U82" s="1009"/>
      <c r="V82" s="1009"/>
      <c r="W82" s="1009"/>
      <c r="X82" s="1009"/>
      <c r="Y82" s="1009"/>
      <c r="Z82" s="1009"/>
      <c r="AA82" s="1009"/>
      <c r="AB82" s="1009"/>
      <c r="AC82" s="1009"/>
      <c r="AD82" s="1009"/>
      <c r="AE82" s="1009"/>
      <c r="AF82" s="1009"/>
      <c r="AG82" s="1009"/>
      <c r="AH82" s="1009"/>
      <c r="AI82" s="1009"/>
      <c r="AJ82" s="1010"/>
    </row>
    <row r="83" spans="2:36" ht="13.5" customHeight="1" thickBot="1">
      <c r="B83" s="1036"/>
      <c r="C83" s="1037"/>
      <c r="D83" s="1037"/>
      <c r="E83" s="1037"/>
      <c r="F83" s="1037"/>
      <c r="G83" s="1037"/>
      <c r="H83" s="1037"/>
      <c r="I83" s="1037"/>
      <c r="J83" s="1037"/>
      <c r="K83" s="1011"/>
      <c r="L83" s="1012"/>
      <c r="M83" s="1012"/>
      <c r="N83" s="1012"/>
      <c r="O83" s="1012"/>
      <c r="P83" s="1012"/>
      <c r="Q83" s="1012"/>
      <c r="R83" s="1012"/>
      <c r="S83" s="1012"/>
      <c r="T83" s="1012"/>
      <c r="U83" s="1012"/>
      <c r="V83" s="1012"/>
      <c r="W83" s="1012"/>
      <c r="X83" s="1012"/>
      <c r="Y83" s="1012"/>
      <c r="Z83" s="1012"/>
      <c r="AA83" s="1012"/>
      <c r="AB83" s="1012"/>
      <c r="AC83" s="1012"/>
      <c r="AD83" s="1012"/>
      <c r="AE83" s="1012"/>
      <c r="AF83" s="1012"/>
      <c r="AG83" s="1012"/>
      <c r="AH83" s="1012"/>
      <c r="AI83" s="1012"/>
      <c r="AJ83" s="1013"/>
    </row>
    <row r="84" spans="2:36" ht="13.5" customHeight="1">
      <c r="B84" s="506" t="s">
        <v>215</v>
      </c>
      <c r="C84" s="507"/>
      <c r="D84" s="507"/>
      <c r="E84" s="507"/>
      <c r="F84" s="507"/>
      <c r="G84" s="507"/>
      <c r="H84" s="544" t="str">
        <f>IF(計画提出書!N47="","",計画提出書!N47-1&amp;"年度の使用量")</f>
        <v>2025年度の使用量</v>
      </c>
      <c r="I84" s="507"/>
      <c r="J84" s="507"/>
      <c r="K84" s="507"/>
      <c r="L84" s="507"/>
      <c r="M84" s="507"/>
      <c r="N84" s="507"/>
      <c r="O84" s="507"/>
      <c r="P84" s="1014" t="s">
        <v>368</v>
      </c>
      <c r="Q84" s="1015"/>
      <c r="R84" s="1015"/>
      <c r="S84" s="1015"/>
      <c r="T84" s="1015"/>
      <c r="U84" s="1015"/>
      <c r="V84" s="1016"/>
      <c r="W84" s="544" t="s">
        <v>369</v>
      </c>
      <c r="X84" s="507"/>
      <c r="Y84" s="507"/>
      <c r="Z84" s="507"/>
      <c r="AA84" s="507"/>
      <c r="AB84" s="507"/>
      <c r="AC84" s="507"/>
      <c r="AD84" s="1019" t="s">
        <v>95</v>
      </c>
      <c r="AE84" s="1020"/>
      <c r="AF84" s="1020"/>
      <c r="AG84" s="1020"/>
      <c r="AH84" s="1020"/>
      <c r="AI84" s="1020"/>
      <c r="AJ84" s="1021"/>
    </row>
    <row r="85" spans="2:36" ht="13.5" customHeight="1" thickBot="1">
      <c r="B85" s="508"/>
      <c r="C85" s="509"/>
      <c r="D85" s="179"/>
      <c r="E85" s="179"/>
      <c r="F85" s="179"/>
      <c r="G85" s="179"/>
      <c r="H85" s="180"/>
      <c r="I85" s="179"/>
      <c r="J85" s="179"/>
      <c r="K85" s="179"/>
      <c r="L85" s="179"/>
      <c r="M85" s="179"/>
      <c r="N85" s="179"/>
      <c r="O85" s="179"/>
      <c r="P85" s="1017"/>
      <c r="Q85" s="1017"/>
      <c r="R85" s="1017"/>
      <c r="S85" s="1017"/>
      <c r="T85" s="1017"/>
      <c r="U85" s="1017"/>
      <c r="V85" s="1018"/>
      <c r="W85" s="180"/>
      <c r="X85" s="179"/>
      <c r="Y85" s="179"/>
      <c r="Z85" s="179"/>
      <c r="AA85" s="179"/>
      <c r="AB85" s="179"/>
      <c r="AC85" s="179"/>
      <c r="AD85" s="1022"/>
      <c r="AE85" s="1023"/>
      <c r="AF85" s="1023"/>
      <c r="AG85" s="1023"/>
      <c r="AH85" s="1023"/>
      <c r="AI85" s="1023"/>
      <c r="AJ85" s="1024"/>
    </row>
    <row r="86" spans="2:36" ht="13.5" customHeight="1" thickBot="1">
      <c r="B86" s="656" t="s">
        <v>355</v>
      </c>
      <c r="C86" s="1061"/>
      <c r="D86" s="1064" t="s">
        <v>57</v>
      </c>
      <c r="E86" s="585"/>
      <c r="F86" s="585"/>
      <c r="G86" s="585"/>
      <c r="H86" s="588"/>
      <c r="I86" s="588"/>
      <c r="J86" s="588"/>
      <c r="K86" s="588"/>
      <c r="L86" s="588"/>
      <c r="M86" s="494" t="s">
        <v>228</v>
      </c>
      <c r="N86" s="507"/>
      <c r="O86" s="507"/>
      <c r="P86" s="601">
        <f>'（別紙１）原油換算シート【計画用】'!P15</f>
        <v>36.5</v>
      </c>
      <c r="Q86" s="601"/>
      <c r="R86" s="1101"/>
      <c r="S86" s="1102" t="s">
        <v>360</v>
      </c>
      <c r="T86" s="1103"/>
      <c r="U86" s="1103"/>
      <c r="V86" s="1104"/>
      <c r="W86" s="544">
        <v>2.58E-2</v>
      </c>
      <c r="X86" s="507"/>
      <c r="Y86" s="507"/>
      <c r="Z86" s="507"/>
      <c r="AA86" s="631" t="s">
        <v>372</v>
      </c>
      <c r="AB86" s="632"/>
      <c r="AC86" s="1130"/>
      <c r="AD86" s="491" t="str">
        <f>IF(H86="","",H86*P86*W$86)</f>
        <v/>
      </c>
      <c r="AE86" s="492"/>
      <c r="AF86" s="492"/>
      <c r="AG86" s="492"/>
      <c r="AH86" s="493"/>
      <c r="AI86" s="494" t="s">
        <v>228</v>
      </c>
      <c r="AJ86" s="495"/>
    </row>
    <row r="87" spans="2:36" ht="13.5" customHeight="1" thickBot="1">
      <c r="B87" s="658"/>
      <c r="C87" s="1062"/>
      <c r="D87" s="1065"/>
      <c r="E87" s="587"/>
      <c r="F87" s="587"/>
      <c r="G87" s="587"/>
      <c r="H87" s="271"/>
      <c r="I87" s="271"/>
      <c r="J87" s="271"/>
      <c r="K87" s="271"/>
      <c r="L87" s="271"/>
      <c r="M87" s="496"/>
      <c r="N87" s="179"/>
      <c r="O87" s="179"/>
      <c r="P87" s="560"/>
      <c r="Q87" s="560"/>
      <c r="R87" s="984"/>
      <c r="S87" s="501"/>
      <c r="T87" s="502"/>
      <c r="U87" s="502"/>
      <c r="V87" s="503"/>
      <c r="W87" s="180"/>
      <c r="X87" s="179"/>
      <c r="Y87" s="179"/>
      <c r="Z87" s="179"/>
      <c r="AA87" s="631"/>
      <c r="AB87" s="632"/>
      <c r="AC87" s="1130"/>
      <c r="AD87" s="485"/>
      <c r="AE87" s="486"/>
      <c r="AF87" s="486"/>
      <c r="AG87" s="486"/>
      <c r="AH87" s="487"/>
      <c r="AI87" s="496"/>
      <c r="AJ87" s="497"/>
    </row>
    <row r="88" spans="2:36" ht="13.5" customHeight="1" thickBot="1">
      <c r="B88" s="658"/>
      <c r="C88" s="1062"/>
      <c r="D88" s="1025" t="s">
        <v>58</v>
      </c>
      <c r="E88" s="577"/>
      <c r="F88" s="577"/>
      <c r="G88" s="577"/>
      <c r="H88" s="558"/>
      <c r="I88" s="558"/>
      <c r="J88" s="558"/>
      <c r="K88" s="558"/>
      <c r="L88" s="558"/>
      <c r="M88" s="483" t="s">
        <v>228</v>
      </c>
      <c r="N88" s="559"/>
      <c r="O88" s="559"/>
      <c r="P88" s="560">
        <f>'（別紙１）原油換算シート【計画用】'!P17</f>
        <v>38.9</v>
      </c>
      <c r="Q88" s="560"/>
      <c r="R88" s="984"/>
      <c r="S88" s="498" t="s">
        <v>360</v>
      </c>
      <c r="T88" s="499"/>
      <c r="U88" s="499"/>
      <c r="V88" s="500"/>
      <c r="W88" s="180"/>
      <c r="X88" s="179"/>
      <c r="Y88" s="179"/>
      <c r="Z88" s="179"/>
      <c r="AA88" s="631"/>
      <c r="AB88" s="632"/>
      <c r="AC88" s="1130"/>
      <c r="AD88" s="485" t="str">
        <f>IF(H88="","",H88*P88*W$86)</f>
        <v/>
      </c>
      <c r="AE88" s="486"/>
      <c r="AF88" s="486"/>
      <c r="AG88" s="486"/>
      <c r="AH88" s="487"/>
      <c r="AI88" s="483" t="s">
        <v>228</v>
      </c>
      <c r="AJ88" s="484"/>
    </row>
    <row r="89" spans="2:36" ht="13.5" customHeight="1" thickBot="1">
      <c r="B89" s="658"/>
      <c r="C89" s="1062"/>
      <c r="D89" s="1025"/>
      <c r="E89" s="577"/>
      <c r="F89" s="577"/>
      <c r="G89" s="577"/>
      <c r="H89" s="558"/>
      <c r="I89" s="558"/>
      <c r="J89" s="558"/>
      <c r="K89" s="558"/>
      <c r="L89" s="558"/>
      <c r="M89" s="483"/>
      <c r="N89" s="559"/>
      <c r="O89" s="559"/>
      <c r="P89" s="560"/>
      <c r="Q89" s="560"/>
      <c r="R89" s="984"/>
      <c r="S89" s="501"/>
      <c r="T89" s="502"/>
      <c r="U89" s="502"/>
      <c r="V89" s="503"/>
      <c r="W89" s="180"/>
      <c r="X89" s="179"/>
      <c r="Y89" s="179"/>
      <c r="Z89" s="179"/>
      <c r="AA89" s="631"/>
      <c r="AB89" s="632"/>
      <c r="AC89" s="1130"/>
      <c r="AD89" s="485"/>
      <c r="AE89" s="486"/>
      <c r="AF89" s="486"/>
      <c r="AG89" s="486"/>
      <c r="AH89" s="487"/>
      <c r="AI89" s="483"/>
      <c r="AJ89" s="484"/>
    </row>
    <row r="90" spans="2:36" ht="13.5" customHeight="1" thickBot="1">
      <c r="B90" s="658"/>
      <c r="C90" s="1062"/>
      <c r="D90" s="1025" t="s">
        <v>59</v>
      </c>
      <c r="E90" s="577"/>
      <c r="F90" s="577"/>
      <c r="G90" s="577"/>
      <c r="H90" s="558"/>
      <c r="I90" s="558"/>
      <c r="J90" s="558"/>
      <c r="K90" s="558"/>
      <c r="L90" s="558"/>
      <c r="M90" s="483" t="s">
        <v>228</v>
      </c>
      <c r="N90" s="559"/>
      <c r="O90" s="559"/>
      <c r="P90" s="560">
        <f>'（別紙１）原油換算シート【計画用】'!P19</f>
        <v>41.8</v>
      </c>
      <c r="Q90" s="560"/>
      <c r="R90" s="984"/>
      <c r="S90" s="498" t="s">
        <v>360</v>
      </c>
      <c r="T90" s="499"/>
      <c r="U90" s="499"/>
      <c r="V90" s="500"/>
      <c r="W90" s="180"/>
      <c r="X90" s="179"/>
      <c r="Y90" s="179"/>
      <c r="Z90" s="179"/>
      <c r="AA90" s="631"/>
      <c r="AB90" s="632"/>
      <c r="AC90" s="1130"/>
      <c r="AD90" s="485" t="str">
        <f>IF(H90="","",H90*P90*W$86)</f>
        <v/>
      </c>
      <c r="AE90" s="486"/>
      <c r="AF90" s="486"/>
      <c r="AG90" s="486"/>
      <c r="AH90" s="487"/>
      <c r="AI90" s="483" t="s">
        <v>228</v>
      </c>
      <c r="AJ90" s="484"/>
    </row>
    <row r="91" spans="2:36" ht="13.5" customHeight="1" thickBot="1">
      <c r="B91" s="658"/>
      <c r="C91" s="1062"/>
      <c r="D91" s="1025"/>
      <c r="E91" s="577"/>
      <c r="F91" s="577"/>
      <c r="G91" s="577"/>
      <c r="H91" s="558"/>
      <c r="I91" s="558"/>
      <c r="J91" s="558"/>
      <c r="K91" s="558"/>
      <c r="L91" s="558"/>
      <c r="M91" s="483"/>
      <c r="N91" s="559"/>
      <c r="O91" s="559"/>
      <c r="P91" s="560"/>
      <c r="Q91" s="560"/>
      <c r="R91" s="984"/>
      <c r="S91" s="501"/>
      <c r="T91" s="502"/>
      <c r="U91" s="502"/>
      <c r="V91" s="503"/>
      <c r="W91" s="180"/>
      <c r="X91" s="179"/>
      <c r="Y91" s="179"/>
      <c r="Z91" s="179"/>
      <c r="AA91" s="631"/>
      <c r="AB91" s="632"/>
      <c r="AC91" s="1130"/>
      <c r="AD91" s="485"/>
      <c r="AE91" s="486"/>
      <c r="AF91" s="486"/>
      <c r="AG91" s="486"/>
      <c r="AH91" s="487"/>
      <c r="AI91" s="483"/>
      <c r="AJ91" s="484"/>
    </row>
    <row r="92" spans="2:36" ht="13.5" customHeight="1" thickBot="1">
      <c r="B92" s="658"/>
      <c r="C92" s="1062"/>
      <c r="D92" s="1025" t="s">
        <v>60</v>
      </c>
      <c r="E92" s="577"/>
      <c r="F92" s="577"/>
      <c r="G92" s="577"/>
      <c r="H92" s="558"/>
      <c r="I92" s="558"/>
      <c r="J92" s="558"/>
      <c r="K92" s="558"/>
      <c r="L92" s="558"/>
      <c r="M92" s="483" t="s">
        <v>228</v>
      </c>
      <c r="N92" s="559"/>
      <c r="O92" s="559"/>
      <c r="P92" s="560">
        <f>'（別紙１）原油換算シート【計画用】'!P21</f>
        <v>41.8</v>
      </c>
      <c r="Q92" s="560"/>
      <c r="R92" s="984"/>
      <c r="S92" s="498" t="s">
        <v>360</v>
      </c>
      <c r="T92" s="499"/>
      <c r="U92" s="499"/>
      <c r="V92" s="500"/>
      <c r="W92" s="180"/>
      <c r="X92" s="179"/>
      <c r="Y92" s="179"/>
      <c r="Z92" s="179"/>
      <c r="AA92" s="631"/>
      <c r="AB92" s="632"/>
      <c r="AC92" s="1130"/>
      <c r="AD92" s="485" t="str">
        <f>IF(H92="","",H92*P92*W$86)</f>
        <v/>
      </c>
      <c r="AE92" s="486"/>
      <c r="AF92" s="486"/>
      <c r="AG92" s="486"/>
      <c r="AH92" s="487"/>
      <c r="AI92" s="483" t="s">
        <v>228</v>
      </c>
      <c r="AJ92" s="484"/>
    </row>
    <row r="93" spans="2:36" ht="13.5" customHeight="1" thickBot="1">
      <c r="B93" s="658"/>
      <c r="C93" s="1062"/>
      <c r="D93" s="1025"/>
      <c r="E93" s="577"/>
      <c r="F93" s="577"/>
      <c r="G93" s="577"/>
      <c r="H93" s="558"/>
      <c r="I93" s="558"/>
      <c r="J93" s="558"/>
      <c r="K93" s="558"/>
      <c r="L93" s="558"/>
      <c r="M93" s="483"/>
      <c r="N93" s="559"/>
      <c r="O93" s="559"/>
      <c r="P93" s="560"/>
      <c r="Q93" s="560"/>
      <c r="R93" s="984"/>
      <c r="S93" s="501"/>
      <c r="T93" s="502"/>
      <c r="U93" s="502"/>
      <c r="V93" s="503"/>
      <c r="W93" s="180"/>
      <c r="X93" s="179"/>
      <c r="Y93" s="179"/>
      <c r="Z93" s="179"/>
      <c r="AA93" s="631"/>
      <c r="AB93" s="632"/>
      <c r="AC93" s="1130"/>
      <c r="AD93" s="485"/>
      <c r="AE93" s="486"/>
      <c r="AF93" s="486"/>
      <c r="AG93" s="486"/>
      <c r="AH93" s="487"/>
      <c r="AI93" s="483"/>
      <c r="AJ93" s="484"/>
    </row>
    <row r="94" spans="2:36" ht="13.5" customHeight="1" thickBot="1">
      <c r="B94" s="658"/>
      <c r="C94" s="1062"/>
      <c r="D94" s="1007" t="s">
        <v>379</v>
      </c>
      <c r="E94" s="595"/>
      <c r="F94" s="595"/>
      <c r="G94" s="595"/>
      <c r="H94" s="558"/>
      <c r="I94" s="558"/>
      <c r="J94" s="558"/>
      <c r="K94" s="558"/>
      <c r="L94" s="558"/>
      <c r="M94" s="483" t="s">
        <v>229</v>
      </c>
      <c r="N94" s="559"/>
      <c r="O94" s="559"/>
      <c r="P94" s="560">
        <f>'（別紙１）原油換算シート【計画用】'!P23</f>
        <v>50.1</v>
      </c>
      <c r="Q94" s="560"/>
      <c r="R94" s="984"/>
      <c r="S94" s="501" t="s">
        <v>361</v>
      </c>
      <c r="T94" s="502"/>
      <c r="U94" s="502"/>
      <c r="V94" s="503"/>
      <c r="W94" s="180"/>
      <c r="X94" s="179"/>
      <c r="Y94" s="179"/>
      <c r="Z94" s="179"/>
      <c r="AA94" s="631"/>
      <c r="AB94" s="632"/>
      <c r="AC94" s="1130"/>
      <c r="AD94" s="485" t="str">
        <f>IF(H94="","",H94*P94*W$86)</f>
        <v/>
      </c>
      <c r="AE94" s="486"/>
      <c r="AF94" s="486"/>
      <c r="AG94" s="486"/>
      <c r="AH94" s="487"/>
      <c r="AI94" s="483" t="s">
        <v>228</v>
      </c>
      <c r="AJ94" s="484"/>
    </row>
    <row r="95" spans="2:36" ht="13.5" customHeight="1" thickBot="1">
      <c r="B95" s="658"/>
      <c r="C95" s="1062"/>
      <c r="D95" s="1007"/>
      <c r="E95" s="595"/>
      <c r="F95" s="595"/>
      <c r="G95" s="595"/>
      <c r="H95" s="558"/>
      <c r="I95" s="558"/>
      <c r="J95" s="558"/>
      <c r="K95" s="558"/>
      <c r="L95" s="558"/>
      <c r="M95" s="483"/>
      <c r="N95" s="559"/>
      <c r="O95" s="559"/>
      <c r="P95" s="560"/>
      <c r="Q95" s="560"/>
      <c r="R95" s="984"/>
      <c r="S95" s="501"/>
      <c r="T95" s="502"/>
      <c r="U95" s="502"/>
      <c r="V95" s="503"/>
      <c r="W95" s="180"/>
      <c r="X95" s="179"/>
      <c r="Y95" s="179"/>
      <c r="Z95" s="179"/>
      <c r="AA95" s="631"/>
      <c r="AB95" s="632"/>
      <c r="AC95" s="1130"/>
      <c r="AD95" s="485"/>
      <c r="AE95" s="486"/>
      <c r="AF95" s="486"/>
      <c r="AG95" s="486"/>
      <c r="AH95" s="487"/>
      <c r="AI95" s="483"/>
      <c r="AJ95" s="484"/>
    </row>
    <row r="96" spans="2:36" ht="13.5" customHeight="1" thickBot="1">
      <c r="B96" s="658"/>
      <c r="C96" s="1062"/>
      <c r="D96" s="1006" t="s">
        <v>385</v>
      </c>
      <c r="E96" s="590"/>
      <c r="F96" s="590"/>
      <c r="G96" s="590"/>
      <c r="H96" s="558"/>
      <c r="I96" s="558"/>
      <c r="J96" s="558"/>
      <c r="K96" s="558"/>
      <c r="L96" s="558"/>
      <c r="M96" s="483" t="s">
        <v>344</v>
      </c>
      <c r="N96" s="559"/>
      <c r="O96" s="559"/>
      <c r="P96" s="560">
        <f>'（別紙１）原油換算シート【計画用】'!P25</f>
        <v>45</v>
      </c>
      <c r="Q96" s="560"/>
      <c r="R96" s="984"/>
      <c r="S96" s="501" t="s">
        <v>362</v>
      </c>
      <c r="T96" s="502"/>
      <c r="U96" s="502"/>
      <c r="V96" s="503"/>
      <c r="W96" s="180"/>
      <c r="X96" s="179"/>
      <c r="Y96" s="179"/>
      <c r="Z96" s="179"/>
      <c r="AA96" s="631"/>
      <c r="AB96" s="632"/>
      <c r="AC96" s="1130"/>
      <c r="AD96" s="485" t="str">
        <f>IF(H96="","",H96*P96*W$86)</f>
        <v/>
      </c>
      <c r="AE96" s="486"/>
      <c r="AF96" s="486"/>
      <c r="AG96" s="486"/>
      <c r="AH96" s="487"/>
      <c r="AI96" s="483" t="s">
        <v>228</v>
      </c>
      <c r="AJ96" s="484"/>
    </row>
    <row r="97" spans="2:36" ht="13.5" customHeight="1" thickBot="1">
      <c r="B97" s="658"/>
      <c r="C97" s="1062"/>
      <c r="D97" s="1006"/>
      <c r="E97" s="590"/>
      <c r="F97" s="590"/>
      <c r="G97" s="590"/>
      <c r="H97" s="558"/>
      <c r="I97" s="558"/>
      <c r="J97" s="558"/>
      <c r="K97" s="558"/>
      <c r="L97" s="558"/>
      <c r="M97" s="483"/>
      <c r="N97" s="559"/>
      <c r="O97" s="559"/>
      <c r="P97" s="560"/>
      <c r="Q97" s="560"/>
      <c r="R97" s="984"/>
      <c r="S97" s="501"/>
      <c r="T97" s="502"/>
      <c r="U97" s="502"/>
      <c r="V97" s="503"/>
      <c r="W97" s="180"/>
      <c r="X97" s="179"/>
      <c r="Y97" s="179"/>
      <c r="Z97" s="179"/>
      <c r="AA97" s="631"/>
      <c r="AB97" s="632"/>
      <c r="AC97" s="1130"/>
      <c r="AD97" s="485"/>
      <c r="AE97" s="486"/>
      <c r="AF97" s="486"/>
      <c r="AG97" s="486"/>
      <c r="AH97" s="487"/>
      <c r="AI97" s="483"/>
      <c r="AJ97" s="484"/>
    </row>
    <row r="98" spans="2:36" ht="21.75" customHeight="1" thickBot="1">
      <c r="B98" s="658"/>
      <c r="C98" s="1062"/>
      <c r="D98" s="997" t="s">
        <v>501</v>
      </c>
      <c r="E98" s="667"/>
      <c r="F98" s="672" t="s">
        <v>502</v>
      </c>
      <c r="G98" s="673"/>
      <c r="H98" s="620"/>
      <c r="I98" s="621"/>
      <c r="J98" s="621"/>
      <c r="K98" s="621"/>
      <c r="L98" s="622"/>
      <c r="M98" s="578" t="s">
        <v>363</v>
      </c>
      <c r="N98" s="579"/>
      <c r="O98" s="580"/>
      <c r="P98" s="591">
        <f>'（別紙１）原油換算シート【計画用】'!P27</f>
        <v>8.64</v>
      </c>
      <c r="Q98" s="592"/>
      <c r="R98" s="593"/>
      <c r="S98" s="674" t="s">
        <v>503</v>
      </c>
      <c r="T98" s="675"/>
      <c r="U98" s="675"/>
      <c r="V98" s="676"/>
      <c r="W98" s="180"/>
      <c r="X98" s="179"/>
      <c r="Y98" s="179"/>
      <c r="Z98" s="179"/>
      <c r="AA98" s="631"/>
      <c r="AB98" s="632"/>
      <c r="AC98" s="1130"/>
      <c r="AD98" s="485" t="str">
        <f>IF(H98="","",H98*P98*W$86)</f>
        <v/>
      </c>
      <c r="AE98" s="486"/>
      <c r="AF98" s="486"/>
      <c r="AG98" s="486"/>
      <c r="AH98" s="487"/>
      <c r="AI98" s="483" t="s">
        <v>228</v>
      </c>
      <c r="AJ98" s="484"/>
    </row>
    <row r="99" spans="2:36" ht="10.5" customHeight="1" thickBot="1">
      <c r="B99" s="658"/>
      <c r="C99" s="1062"/>
      <c r="D99" s="998"/>
      <c r="E99" s="669"/>
      <c r="F99" s="571">
        <f>'（別紙１）原油換算シート【計画用】'!F28</f>
        <v>128</v>
      </c>
      <c r="G99" s="573"/>
      <c r="H99" s="479" t="str">
        <f>'（別紙１）原油換算シート【計画用】'!H28</f>
        <v>北海道瓦斯(株)メニューA</v>
      </c>
      <c r="I99" s="480"/>
      <c r="J99" s="480"/>
      <c r="K99" s="480"/>
      <c r="L99" s="480"/>
      <c r="M99" s="480"/>
      <c r="N99" s="480"/>
      <c r="O99" s="480"/>
      <c r="P99" s="480"/>
      <c r="Q99" s="480"/>
      <c r="R99" s="480"/>
      <c r="S99" s="481">
        <f>'（別紙１）原油換算シート【計画用】'!S28</f>
        <v>0</v>
      </c>
      <c r="T99" s="481"/>
      <c r="U99" s="481"/>
      <c r="V99" s="482"/>
      <c r="W99" s="180"/>
      <c r="X99" s="179"/>
      <c r="Y99" s="179"/>
      <c r="Z99" s="179"/>
      <c r="AA99" s="631"/>
      <c r="AB99" s="632"/>
      <c r="AC99" s="1130"/>
      <c r="AD99" s="485"/>
      <c r="AE99" s="486"/>
      <c r="AF99" s="486"/>
      <c r="AG99" s="486"/>
      <c r="AH99" s="487"/>
      <c r="AI99" s="483"/>
      <c r="AJ99" s="484"/>
    </row>
    <row r="100" spans="2:36" ht="21.75" customHeight="1" thickBot="1">
      <c r="B100" s="658"/>
      <c r="C100" s="1062"/>
      <c r="D100" s="998"/>
      <c r="E100" s="669"/>
      <c r="F100" s="672" t="s">
        <v>502</v>
      </c>
      <c r="G100" s="673"/>
      <c r="H100" s="620"/>
      <c r="I100" s="621"/>
      <c r="J100" s="621"/>
      <c r="K100" s="621"/>
      <c r="L100" s="622"/>
      <c r="M100" s="581" t="s">
        <v>363</v>
      </c>
      <c r="N100" s="582"/>
      <c r="O100" s="583"/>
      <c r="P100" s="591">
        <f>'（別紙１）原油換算シート【計画用】'!P29</f>
        <v>8.64</v>
      </c>
      <c r="Q100" s="592"/>
      <c r="R100" s="593"/>
      <c r="S100" s="674" t="s">
        <v>503</v>
      </c>
      <c r="T100" s="675"/>
      <c r="U100" s="675"/>
      <c r="V100" s="676"/>
      <c r="W100" s="180"/>
      <c r="X100" s="179"/>
      <c r="Y100" s="179"/>
      <c r="Z100" s="179"/>
      <c r="AA100" s="631"/>
      <c r="AB100" s="632"/>
      <c r="AC100" s="1130"/>
      <c r="AD100" s="485" t="str">
        <f>IF(H100="","",H100*P100*W$86)</f>
        <v/>
      </c>
      <c r="AE100" s="486"/>
      <c r="AF100" s="486"/>
      <c r="AG100" s="486"/>
      <c r="AH100" s="487"/>
      <c r="AI100" s="483" t="s">
        <v>228</v>
      </c>
      <c r="AJ100" s="484"/>
    </row>
    <row r="101" spans="2:36" ht="10.5" customHeight="1" thickBot="1">
      <c r="B101" s="658"/>
      <c r="C101" s="1062"/>
      <c r="D101" s="998"/>
      <c r="E101" s="669"/>
      <c r="F101" s="571">
        <f>'（別紙１）原油換算シート【計画用】'!F30</f>
        <v>604</v>
      </c>
      <c r="G101" s="573"/>
      <c r="H101" s="479" t="str">
        <f>'（別紙１）原油換算シート【計画用】'!H30</f>
        <v>北海道電力(株)メニューA</v>
      </c>
      <c r="I101" s="480"/>
      <c r="J101" s="480"/>
      <c r="K101" s="480"/>
      <c r="L101" s="480"/>
      <c r="M101" s="480"/>
      <c r="N101" s="480"/>
      <c r="O101" s="480"/>
      <c r="P101" s="480"/>
      <c r="Q101" s="480"/>
      <c r="R101" s="480"/>
      <c r="S101" s="481">
        <f>'（別紙１）原油換算シート【計画用】'!S30</f>
        <v>0</v>
      </c>
      <c r="T101" s="481"/>
      <c r="U101" s="481"/>
      <c r="V101" s="482"/>
      <c r="W101" s="180"/>
      <c r="X101" s="179"/>
      <c r="Y101" s="179"/>
      <c r="Z101" s="179"/>
      <c r="AA101" s="631"/>
      <c r="AB101" s="632"/>
      <c r="AC101" s="1130"/>
      <c r="AD101" s="485"/>
      <c r="AE101" s="486"/>
      <c r="AF101" s="486"/>
      <c r="AG101" s="486"/>
      <c r="AH101" s="487"/>
      <c r="AI101" s="483"/>
      <c r="AJ101" s="484"/>
    </row>
    <row r="102" spans="2:36" ht="21.75" customHeight="1" thickBot="1">
      <c r="B102" s="658"/>
      <c r="C102" s="1062"/>
      <c r="D102" s="998"/>
      <c r="E102" s="669"/>
      <c r="F102" s="672" t="s">
        <v>502</v>
      </c>
      <c r="G102" s="673"/>
      <c r="H102" s="620"/>
      <c r="I102" s="621"/>
      <c r="J102" s="621"/>
      <c r="K102" s="621"/>
      <c r="L102" s="622"/>
      <c r="M102" s="581" t="s">
        <v>363</v>
      </c>
      <c r="N102" s="582"/>
      <c r="O102" s="583"/>
      <c r="P102" s="591">
        <f>'（別紙１）原油換算シート【計画用】'!P31</f>
        <v>8.64</v>
      </c>
      <c r="Q102" s="592"/>
      <c r="R102" s="593"/>
      <c r="S102" s="674" t="s">
        <v>503</v>
      </c>
      <c r="T102" s="675"/>
      <c r="U102" s="675"/>
      <c r="V102" s="676"/>
      <c r="W102" s="180"/>
      <c r="X102" s="179"/>
      <c r="Y102" s="179"/>
      <c r="Z102" s="179"/>
      <c r="AA102" s="631"/>
      <c r="AB102" s="632"/>
      <c r="AC102" s="1130"/>
      <c r="AD102" s="485" t="str">
        <f>IF(H102="","",H102*P102*W$86)</f>
        <v/>
      </c>
      <c r="AE102" s="486"/>
      <c r="AF102" s="486"/>
      <c r="AG102" s="486"/>
      <c r="AH102" s="487"/>
      <c r="AI102" s="483" t="s">
        <v>228</v>
      </c>
      <c r="AJ102" s="484"/>
    </row>
    <row r="103" spans="2:36" ht="10.5" customHeight="1" thickBot="1">
      <c r="B103" s="658"/>
      <c r="C103" s="1062"/>
      <c r="D103" s="999"/>
      <c r="E103" s="671"/>
      <c r="F103" s="571">
        <f>'（別紙１）原油換算シート【計画用】'!F32</f>
        <v>0</v>
      </c>
      <c r="G103" s="573"/>
      <c r="H103" s="479" t="e">
        <f>'（別紙１）原油換算シート【計画用】'!H32</f>
        <v>#N/A</v>
      </c>
      <c r="I103" s="480"/>
      <c r="J103" s="480"/>
      <c r="K103" s="480"/>
      <c r="L103" s="480"/>
      <c r="M103" s="480"/>
      <c r="N103" s="480"/>
      <c r="O103" s="480"/>
      <c r="P103" s="480"/>
      <c r="Q103" s="480"/>
      <c r="R103" s="480"/>
      <c r="S103" s="481" t="e">
        <f>'（別紙１）原油換算シート【計画用】'!S32</f>
        <v>#N/A</v>
      </c>
      <c r="T103" s="481"/>
      <c r="U103" s="481"/>
      <c r="V103" s="482"/>
      <c r="W103" s="180"/>
      <c r="X103" s="179"/>
      <c r="Y103" s="179"/>
      <c r="Z103" s="179"/>
      <c r="AA103" s="631"/>
      <c r="AB103" s="632"/>
      <c r="AC103" s="1130"/>
      <c r="AD103" s="485"/>
      <c r="AE103" s="486"/>
      <c r="AF103" s="486"/>
      <c r="AG103" s="486"/>
      <c r="AH103" s="487"/>
      <c r="AI103" s="483"/>
      <c r="AJ103" s="484"/>
    </row>
    <row r="104" spans="2:36" ht="13.5" customHeight="1" thickBot="1">
      <c r="B104" s="658"/>
      <c r="C104" s="1062"/>
      <c r="D104" s="1000" t="s">
        <v>504</v>
      </c>
      <c r="E104" s="569"/>
      <c r="F104" s="569"/>
      <c r="G104" s="570"/>
      <c r="H104" s="267"/>
      <c r="I104" s="268"/>
      <c r="J104" s="268"/>
      <c r="K104" s="268"/>
      <c r="L104" s="1131"/>
      <c r="M104" s="610" t="s">
        <v>363</v>
      </c>
      <c r="N104" s="611"/>
      <c r="O104" s="612"/>
      <c r="P104" s="613">
        <f>'（別紙１）原油換算シート【計画用】'!P33</f>
        <v>3.6</v>
      </c>
      <c r="Q104" s="613"/>
      <c r="R104" s="614"/>
      <c r="S104" s="653" t="s">
        <v>503</v>
      </c>
      <c r="T104" s="654"/>
      <c r="U104" s="654"/>
      <c r="V104" s="655"/>
      <c r="W104" s="180"/>
      <c r="X104" s="179"/>
      <c r="Y104" s="179"/>
      <c r="Z104" s="179"/>
      <c r="AA104" s="631"/>
      <c r="AB104" s="632"/>
      <c r="AC104" s="1130"/>
      <c r="AD104" s="485" t="str">
        <f>IF(H104="","",H104*P104*W$86)</f>
        <v/>
      </c>
      <c r="AE104" s="486"/>
      <c r="AF104" s="486"/>
      <c r="AG104" s="486"/>
      <c r="AH104" s="487"/>
      <c r="AI104" s="483" t="s">
        <v>228</v>
      </c>
      <c r="AJ104" s="484"/>
    </row>
    <row r="105" spans="2:36" ht="13.5" customHeight="1" thickBot="1">
      <c r="B105" s="658"/>
      <c r="C105" s="1062"/>
      <c r="D105" s="1001"/>
      <c r="E105" s="572"/>
      <c r="F105" s="572"/>
      <c r="G105" s="573"/>
      <c r="H105" s="364"/>
      <c r="I105" s="365"/>
      <c r="J105" s="365"/>
      <c r="K105" s="365"/>
      <c r="L105" s="1132"/>
      <c r="M105" s="610"/>
      <c r="N105" s="611"/>
      <c r="O105" s="612"/>
      <c r="P105" s="613"/>
      <c r="Q105" s="613"/>
      <c r="R105" s="614"/>
      <c r="S105" s="653"/>
      <c r="T105" s="654"/>
      <c r="U105" s="654"/>
      <c r="V105" s="655"/>
      <c r="W105" s="180"/>
      <c r="X105" s="179"/>
      <c r="Y105" s="179"/>
      <c r="Z105" s="179"/>
      <c r="AA105" s="631"/>
      <c r="AB105" s="632"/>
      <c r="AC105" s="1130"/>
      <c r="AD105" s="485"/>
      <c r="AE105" s="486"/>
      <c r="AF105" s="486"/>
      <c r="AG105" s="486"/>
      <c r="AH105" s="487"/>
      <c r="AI105" s="483"/>
      <c r="AJ105" s="484"/>
    </row>
    <row r="106" spans="2:36" ht="18.75" customHeight="1" thickBot="1">
      <c r="B106" s="658"/>
      <c r="C106" s="1062"/>
      <c r="D106" s="1002" t="s">
        <v>403</v>
      </c>
      <c r="E106" s="547"/>
      <c r="F106" s="547"/>
      <c r="G106" s="548"/>
      <c r="H106" s="231"/>
      <c r="I106" s="232"/>
      <c r="J106" s="232"/>
      <c r="K106" s="232"/>
      <c r="L106" s="977"/>
      <c r="M106" s="633" t="s">
        <v>365</v>
      </c>
      <c r="N106" s="107"/>
      <c r="O106" s="108"/>
      <c r="P106" s="978">
        <f>'（別紙１）原油換算シート【計画用】'!P35</f>
        <v>1.19</v>
      </c>
      <c r="Q106" s="979"/>
      <c r="R106" s="980"/>
      <c r="S106" s="981" t="s">
        <v>364</v>
      </c>
      <c r="T106" s="982"/>
      <c r="U106" s="982"/>
      <c r="V106" s="983"/>
      <c r="W106" s="180"/>
      <c r="X106" s="179"/>
      <c r="Y106" s="179"/>
      <c r="Z106" s="179"/>
      <c r="AA106" s="631"/>
      <c r="AB106" s="632"/>
      <c r="AC106" s="1130"/>
      <c r="AD106" s="485" t="str">
        <f>IF(H106="","",H106*P106*W$86)</f>
        <v/>
      </c>
      <c r="AE106" s="486"/>
      <c r="AF106" s="486"/>
      <c r="AG106" s="486"/>
      <c r="AH106" s="487"/>
      <c r="AI106" s="483" t="s">
        <v>228</v>
      </c>
      <c r="AJ106" s="484"/>
    </row>
    <row r="107" spans="2:36" ht="11.25" customHeight="1">
      <c r="B107" s="658"/>
      <c r="C107" s="1062"/>
      <c r="D107" s="1133" t="str">
        <f>'（別紙１）原油換算シート【計画用】'!D36</f>
        <v>（代替値）</v>
      </c>
      <c r="E107" s="849"/>
      <c r="F107" s="849"/>
      <c r="G107" s="850"/>
      <c r="H107" s="479" t="str">
        <f>'（別紙１）原油換算シート【計画用】'!H36</f>
        <v>（代替値）</v>
      </c>
      <c r="I107" s="480"/>
      <c r="J107" s="480"/>
      <c r="K107" s="480"/>
      <c r="L107" s="480"/>
      <c r="M107" s="480"/>
      <c r="N107" s="480"/>
      <c r="O107" s="480"/>
      <c r="P107" s="480"/>
      <c r="Q107" s="480"/>
      <c r="R107" s="480"/>
      <c r="S107" s="481">
        <f>'（別紙１）原油換算シート【計画用】'!S36</f>
        <v>5.3199999999999997E-2</v>
      </c>
      <c r="T107" s="481"/>
      <c r="U107" s="481"/>
      <c r="V107" s="482"/>
      <c r="W107" s="180"/>
      <c r="X107" s="179"/>
      <c r="Y107" s="179"/>
      <c r="Z107" s="179"/>
      <c r="AA107" s="494"/>
      <c r="AB107" s="507"/>
      <c r="AC107" s="495"/>
      <c r="AD107" s="485"/>
      <c r="AE107" s="486"/>
      <c r="AF107" s="486"/>
      <c r="AG107" s="486"/>
      <c r="AH107" s="487"/>
      <c r="AI107" s="633"/>
      <c r="AJ107" s="634"/>
    </row>
    <row r="108" spans="2:36" ht="13.5" customHeight="1">
      <c r="B108" s="658"/>
      <c r="C108" s="1062"/>
      <c r="D108" s="515" t="s">
        <v>381</v>
      </c>
      <c r="E108" s="179"/>
      <c r="F108" s="179"/>
      <c r="G108" s="179"/>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634"/>
      <c r="AD108" s="1149" t="str">
        <f>IF(SUM(AD86:AH107)=0,"",SUM(AD86:AH107))</f>
        <v/>
      </c>
      <c r="AE108" s="1150"/>
      <c r="AF108" s="1150"/>
      <c r="AG108" s="1150"/>
      <c r="AH108" s="1150"/>
      <c r="AI108" s="1151" t="s">
        <v>228</v>
      </c>
      <c r="AJ108" s="1152"/>
    </row>
    <row r="109" spans="2:36" ht="13.5" customHeight="1" thickBot="1">
      <c r="B109" s="658"/>
      <c r="C109" s="1062"/>
      <c r="D109" s="508"/>
      <c r="E109" s="509"/>
      <c r="F109" s="509"/>
      <c r="G109" s="509"/>
      <c r="H109" s="509"/>
      <c r="I109" s="509"/>
      <c r="J109" s="509"/>
      <c r="K109" s="509"/>
      <c r="L109" s="509"/>
      <c r="M109" s="509"/>
      <c r="N109" s="509"/>
      <c r="O109" s="509"/>
      <c r="P109" s="509"/>
      <c r="Q109" s="509"/>
      <c r="R109" s="509"/>
      <c r="S109" s="509"/>
      <c r="T109" s="509"/>
      <c r="U109" s="509"/>
      <c r="V109" s="509"/>
      <c r="W109" s="509"/>
      <c r="X109" s="509"/>
      <c r="Y109" s="509"/>
      <c r="Z109" s="509"/>
      <c r="AA109" s="509"/>
      <c r="AB109" s="509"/>
      <c r="AC109" s="510"/>
      <c r="AD109" s="637"/>
      <c r="AE109" s="638"/>
      <c r="AF109" s="638"/>
      <c r="AG109" s="638"/>
      <c r="AH109" s="638"/>
      <c r="AI109" s="564"/>
      <c r="AJ109" s="565"/>
    </row>
    <row r="110" spans="2:36" ht="13.5" customHeight="1">
      <c r="B110" s="658"/>
      <c r="C110" s="1062"/>
      <c r="D110" s="1052" t="s">
        <v>345</v>
      </c>
      <c r="E110" s="1053"/>
      <c r="F110" s="1053" t="s">
        <v>347</v>
      </c>
      <c r="G110" s="1053"/>
      <c r="H110" s="1134"/>
      <c r="I110" s="1135"/>
      <c r="J110" s="1135"/>
      <c r="K110" s="1135"/>
      <c r="L110" s="1135"/>
      <c r="M110" s="1089" t="s">
        <v>228</v>
      </c>
      <c r="N110" s="1089"/>
      <c r="O110" s="1090"/>
      <c r="P110" s="1138"/>
      <c r="Q110" s="1139"/>
      <c r="R110" s="1139"/>
      <c r="S110" s="1139"/>
      <c r="T110" s="1139"/>
      <c r="U110" s="1139"/>
      <c r="V110" s="1139"/>
      <c r="W110" s="1139"/>
      <c r="X110" s="1139"/>
      <c r="Y110" s="1139"/>
      <c r="Z110" s="1139"/>
      <c r="AA110" s="1139"/>
      <c r="AB110" s="1139"/>
      <c r="AC110" s="1139"/>
      <c r="AD110" s="1139"/>
      <c r="AE110" s="1139"/>
      <c r="AF110" s="1139"/>
      <c r="AG110" s="1139"/>
      <c r="AH110" s="1139"/>
      <c r="AI110" s="1139"/>
      <c r="AJ110" s="1140"/>
    </row>
    <row r="111" spans="2:36" ht="13.5" customHeight="1">
      <c r="B111" s="658"/>
      <c r="C111" s="1062"/>
      <c r="D111" s="1054"/>
      <c r="E111" s="182"/>
      <c r="F111" s="182"/>
      <c r="G111" s="182"/>
      <c r="H111" s="1136"/>
      <c r="I111" s="1137"/>
      <c r="J111" s="1137"/>
      <c r="K111" s="1137"/>
      <c r="L111" s="1137"/>
      <c r="M111" s="1091"/>
      <c r="N111" s="1091"/>
      <c r="O111" s="1092"/>
      <c r="P111" s="1141"/>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3"/>
    </row>
    <row r="112" spans="2:36" ht="13.5" customHeight="1">
      <c r="B112" s="658"/>
      <c r="C112" s="1062"/>
      <c r="D112" s="1054"/>
      <c r="E112" s="182"/>
      <c r="F112" s="182" t="s">
        <v>348</v>
      </c>
      <c r="G112" s="182"/>
      <c r="H112" s="1057"/>
      <c r="I112" s="1058"/>
      <c r="J112" s="1058"/>
      <c r="K112" s="1058"/>
      <c r="L112" s="1058"/>
      <c r="M112" s="1066" t="s">
        <v>228</v>
      </c>
      <c r="N112" s="1066"/>
      <c r="O112" s="1067"/>
      <c r="P112" s="988"/>
      <c r="Q112" s="989"/>
      <c r="R112" s="989"/>
      <c r="S112" s="989"/>
      <c r="T112" s="989"/>
      <c r="U112" s="989"/>
      <c r="V112" s="989"/>
      <c r="W112" s="989"/>
      <c r="X112" s="989"/>
      <c r="Y112" s="989"/>
      <c r="Z112" s="989"/>
      <c r="AA112" s="989"/>
      <c r="AB112" s="989"/>
      <c r="AC112" s="989"/>
      <c r="AD112" s="989"/>
      <c r="AE112" s="989"/>
      <c r="AF112" s="989"/>
      <c r="AG112" s="989"/>
      <c r="AH112" s="989"/>
      <c r="AI112" s="989"/>
      <c r="AJ112" s="990"/>
    </row>
    <row r="113" spans="2:36" ht="13.5" customHeight="1" thickBot="1">
      <c r="B113" s="660"/>
      <c r="C113" s="1063"/>
      <c r="D113" s="1055"/>
      <c r="E113" s="1056"/>
      <c r="F113" s="1056"/>
      <c r="G113" s="1056"/>
      <c r="H113" s="1059"/>
      <c r="I113" s="1060"/>
      <c r="J113" s="1060"/>
      <c r="K113" s="1060"/>
      <c r="L113" s="1060"/>
      <c r="M113" s="1068"/>
      <c r="N113" s="1068"/>
      <c r="O113" s="1069"/>
      <c r="P113" s="991"/>
      <c r="Q113" s="992"/>
      <c r="R113" s="992"/>
      <c r="S113" s="992"/>
      <c r="T113" s="992"/>
      <c r="U113" s="992"/>
      <c r="V113" s="992"/>
      <c r="W113" s="992"/>
      <c r="X113" s="992"/>
      <c r="Y113" s="992"/>
      <c r="Z113" s="992"/>
      <c r="AA113" s="992"/>
      <c r="AB113" s="992"/>
      <c r="AC113" s="992"/>
      <c r="AD113" s="992"/>
      <c r="AE113" s="992"/>
      <c r="AF113" s="992"/>
      <c r="AG113" s="992"/>
      <c r="AH113" s="992"/>
      <c r="AI113" s="992"/>
      <c r="AJ113" s="993"/>
    </row>
    <row r="114" spans="2:36" ht="13.5" customHeight="1" thickBot="1"/>
    <row r="115" spans="2:36" ht="16.5" customHeight="1">
      <c r="B115" s="170" t="s">
        <v>346</v>
      </c>
      <c r="C115" s="171"/>
      <c r="D115" s="171"/>
      <c r="E115" s="171"/>
      <c r="F115" s="171"/>
      <c r="G115" s="171"/>
      <c r="H115" s="171"/>
      <c r="I115" s="171"/>
      <c r="J115" s="171"/>
      <c r="K115" s="171"/>
      <c r="L115" s="171"/>
      <c r="M115" s="1080" t="s">
        <v>20</v>
      </c>
      <c r="N115" s="1081"/>
      <c r="O115" s="1081"/>
      <c r="P115" s="1081"/>
      <c r="Q115" s="1081"/>
      <c r="R115" s="1081"/>
      <c r="S115" s="1081"/>
      <c r="T115" s="1082"/>
      <c r="U115" s="1083"/>
      <c r="V115" s="1083"/>
      <c r="W115" s="1083"/>
      <c r="X115" s="1083"/>
      <c r="Y115" s="1083"/>
      <c r="Z115" s="1083"/>
      <c r="AA115" s="1083"/>
      <c r="AB115" s="1083"/>
      <c r="AC115" s="1083"/>
      <c r="AD115" s="1083"/>
      <c r="AE115" s="1083"/>
      <c r="AF115" s="1083"/>
      <c r="AG115" s="1083"/>
      <c r="AH115" s="1083"/>
      <c r="AI115" s="1083"/>
      <c r="AJ115" s="1084"/>
    </row>
    <row r="116" spans="2:36" ht="16.5" customHeight="1">
      <c r="B116" s="985"/>
      <c r="C116" s="103"/>
      <c r="D116" s="103"/>
      <c r="E116" s="103"/>
      <c r="F116" s="103"/>
      <c r="G116" s="103"/>
      <c r="H116" s="103"/>
      <c r="I116" s="103"/>
      <c r="J116" s="103"/>
      <c r="K116" s="103"/>
      <c r="L116" s="103"/>
      <c r="M116" s="1070" t="s">
        <v>21</v>
      </c>
      <c r="N116" s="1071"/>
      <c r="O116" s="1071"/>
      <c r="P116" s="1071"/>
      <c r="Q116" s="1071"/>
      <c r="R116" s="1071"/>
      <c r="S116" s="1071"/>
      <c r="T116" s="1072"/>
      <c r="U116" s="1073"/>
      <c r="V116" s="1073"/>
      <c r="W116" s="1073"/>
      <c r="X116" s="1073"/>
      <c r="Y116" s="1073"/>
      <c r="Z116" s="1073"/>
      <c r="AA116" s="1073"/>
      <c r="AB116" s="1073"/>
      <c r="AC116" s="1073"/>
      <c r="AD116" s="1073"/>
      <c r="AE116" s="1073"/>
      <c r="AF116" s="1073"/>
      <c r="AG116" s="1073"/>
      <c r="AH116" s="1073"/>
      <c r="AI116" s="1073"/>
      <c r="AJ116" s="1074"/>
    </row>
    <row r="117" spans="2:36" ht="16.5" customHeight="1">
      <c r="B117" s="985"/>
      <c r="C117" s="103"/>
      <c r="D117" s="103"/>
      <c r="E117" s="103"/>
      <c r="F117" s="103"/>
      <c r="G117" s="103"/>
      <c r="H117" s="103"/>
      <c r="I117" s="103"/>
      <c r="J117" s="103"/>
      <c r="K117" s="103"/>
      <c r="L117" s="103"/>
      <c r="M117" s="1070" t="s">
        <v>22</v>
      </c>
      <c r="N117" s="1071"/>
      <c r="O117" s="1071"/>
      <c r="P117" s="1071"/>
      <c r="Q117" s="1071"/>
      <c r="R117" s="1071"/>
      <c r="S117" s="1071"/>
      <c r="T117" s="1072"/>
      <c r="U117" s="1073"/>
      <c r="V117" s="1073"/>
      <c r="W117" s="1073"/>
      <c r="X117" s="1073"/>
      <c r="Y117" s="1073"/>
      <c r="Z117" s="1073"/>
      <c r="AA117" s="1073"/>
      <c r="AB117" s="1073"/>
      <c r="AC117" s="1073"/>
      <c r="AD117" s="1073"/>
      <c r="AE117" s="1073"/>
      <c r="AF117" s="1073"/>
      <c r="AG117" s="1073"/>
      <c r="AH117" s="1073"/>
      <c r="AI117" s="1073"/>
      <c r="AJ117" s="1074"/>
    </row>
    <row r="118" spans="2:36" ht="16.5" customHeight="1" thickBot="1">
      <c r="B118" s="986"/>
      <c r="C118" s="987"/>
      <c r="D118" s="987"/>
      <c r="E118" s="987"/>
      <c r="F118" s="987"/>
      <c r="G118" s="987"/>
      <c r="H118" s="987"/>
      <c r="I118" s="987"/>
      <c r="J118" s="987"/>
      <c r="K118" s="987"/>
      <c r="L118" s="987"/>
      <c r="M118" s="1075" t="s">
        <v>23</v>
      </c>
      <c r="N118" s="1076"/>
      <c r="O118" s="1076"/>
      <c r="P118" s="1076"/>
      <c r="Q118" s="1076"/>
      <c r="R118" s="1076"/>
      <c r="S118" s="1076"/>
      <c r="T118" s="1077"/>
      <c r="U118" s="1078"/>
      <c r="V118" s="1078"/>
      <c r="W118" s="1078"/>
      <c r="X118" s="1078"/>
      <c r="Y118" s="1078"/>
      <c r="Z118" s="1078"/>
      <c r="AA118" s="1078"/>
      <c r="AB118" s="1078"/>
      <c r="AC118" s="1078"/>
      <c r="AD118" s="1078"/>
      <c r="AE118" s="1078"/>
      <c r="AF118" s="1078"/>
      <c r="AG118" s="1078"/>
      <c r="AH118" s="1078"/>
      <c r="AI118" s="1078"/>
      <c r="AJ118" s="1079"/>
    </row>
    <row r="120" spans="2:36" ht="13.5" customHeight="1">
      <c r="B120" s="1" t="s">
        <v>330</v>
      </c>
      <c r="C120" s="1">
        <v>1</v>
      </c>
      <c r="D120" s="193" t="s">
        <v>532</v>
      </c>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row>
    <row r="121" spans="2:36" ht="13.5" customHeight="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row>
    <row r="122" spans="2:36" ht="13.5" customHeight="1">
      <c r="D122" s="193"/>
      <c r="E122" s="193"/>
      <c r="F122" s="193"/>
      <c r="G122" s="193"/>
      <c r="H122" s="193"/>
      <c r="I122" s="193"/>
      <c r="J122" s="193"/>
      <c r="K122" s="193"/>
      <c r="L122" s="193"/>
      <c r="M122" s="193"/>
      <c r="N122" s="193"/>
      <c r="O122" s="193"/>
      <c r="P122" s="193"/>
      <c r="Q122" s="193"/>
      <c r="R122" s="193"/>
      <c r="S122" s="193"/>
      <c r="T122" s="193"/>
      <c r="U122" s="193"/>
      <c r="V122" s="193"/>
      <c r="W122" s="193"/>
      <c r="X122" s="193"/>
      <c r="Y122" s="193"/>
      <c r="Z122" s="193"/>
      <c r="AA122" s="193"/>
      <c r="AB122" s="193"/>
      <c r="AC122" s="193"/>
      <c r="AD122" s="193"/>
      <c r="AE122" s="193"/>
      <c r="AF122" s="193"/>
      <c r="AG122" s="193"/>
      <c r="AH122" s="193"/>
      <c r="AI122" s="193"/>
      <c r="AJ122" s="193"/>
    </row>
    <row r="123" spans="2:36" ht="13.5" customHeight="1">
      <c r="C123" s="1">
        <v>2</v>
      </c>
      <c r="D123" s="193" t="s">
        <v>493</v>
      </c>
      <c r="E123" s="193"/>
      <c r="F123" s="193"/>
      <c r="G123" s="193"/>
      <c r="H123" s="193"/>
      <c r="I123" s="193"/>
      <c r="J123" s="193"/>
      <c r="K123" s="193"/>
      <c r="L123" s="193"/>
      <c r="M123" s="193"/>
      <c r="N123" s="193"/>
      <c r="O123" s="193"/>
      <c r="P123" s="193"/>
      <c r="Q123" s="193"/>
      <c r="R123" s="193"/>
      <c r="S123" s="193"/>
      <c r="T123" s="193"/>
      <c r="U123" s="193"/>
      <c r="V123" s="193"/>
      <c r="W123" s="193"/>
      <c r="X123" s="193"/>
      <c r="Y123" s="193"/>
      <c r="Z123" s="193"/>
      <c r="AA123" s="193"/>
      <c r="AB123" s="193"/>
      <c r="AC123" s="193"/>
      <c r="AD123" s="193"/>
      <c r="AE123" s="193"/>
      <c r="AF123" s="193"/>
      <c r="AG123" s="193"/>
      <c r="AH123" s="193"/>
      <c r="AI123" s="193"/>
      <c r="AJ123" s="193"/>
    </row>
    <row r="124" spans="2:36" ht="13.5" customHeight="1">
      <c r="D124" s="193"/>
      <c r="E124" s="193"/>
      <c r="F124" s="193"/>
      <c r="G124" s="193"/>
      <c r="H124" s="193"/>
      <c r="I124" s="193"/>
      <c r="J124" s="193"/>
      <c r="K124" s="193"/>
      <c r="L124" s="193"/>
      <c r="M124" s="193"/>
      <c r="N124" s="193"/>
      <c r="O124" s="193"/>
      <c r="P124" s="193"/>
      <c r="Q124" s="193"/>
      <c r="R124" s="193"/>
      <c r="S124" s="193"/>
      <c r="T124" s="193"/>
      <c r="U124" s="193"/>
      <c r="V124" s="193"/>
      <c r="W124" s="193"/>
      <c r="X124" s="193"/>
      <c r="Y124" s="193"/>
      <c r="Z124" s="193"/>
      <c r="AA124" s="193"/>
      <c r="AB124" s="193"/>
      <c r="AC124" s="193"/>
      <c r="AD124" s="193"/>
      <c r="AE124" s="193"/>
      <c r="AF124" s="193"/>
      <c r="AG124" s="193"/>
      <c r="AH124" s="193"/>
      <c r="AI124" s="193"/>
      <c r="AJ124" s="193"/>
    </row>
    <row r="125" spans="2:36" ht="13.5" customHeight="1">
      <c r="C125" s="1">
        <v>3</v>
      </c>
      <c r="D125" s="104" t="s">
        <v>350</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04"/>
    </row>
    <row r="128" spans="2:36" ht="13.5" customHeight="1">
      <c r="S128" s="8"/>
    </row>
    <row r="130" spans="2:43" ht="13.5" customHeight="1" thickBot="1">
      <c r="B130" s="1" t="s">
        <v>356</v>
      </c>
    </row>
    <row r="131" spans="2:43" ht="13.5" customHeight="1">
      <c r="B131" s="170" t="s">
        <v>266</v>
      </c>
      <c r="C131" s="171"/>
      <c r="D131" s="171"/>
      <c r="E131" s="171"/>
      <c r="F131" s="1093"/>
      <c r="G131" s="588"/>
      <c r="H131" s="588"/>
      <c r="I131" s="588"/>
      <c r="J131" s="588"/>
      <c r="K131" s="588"/>
      <c r="L131" s="588"/>
      <c r="M131" s="588"/>
      <c r="N131" s="588"/>
      <c r="O131" s="588"/>
      <c r="P131" s="588"/>
      <c r="Q131" s="588"/>
      <c r="R131" s="588"/>
      <c r="S131" s="1128"/>
      <c r="T131" s="544" t="s">
        <v>250</v>
      </c>
      <c r="U131" s="507"/>
      <c r="V131" s="507"/>
      <c r="W131" s="539"/>
      <c r="X131" s="1093"/>
      <c r="Y131" s="588"/>
      <c r="Z131" s="588"/>
      <c r="AA131" s="588"/>
      <c r="AB131" s="588"/>
      <c r="AC131" s="588"/>
      <c r="AD131" s="588"/>
      <c r="AE131" s="588"/>
      <c r="AF131" s="588"/>
      <c r="AG131" s="588"/>
      <c r="AH131" s="588"/>
      <c r="AI131" s="588"/>
      <c r="AJ131" s="1094"/>
    </row>
    <row r="132" spans="2:43" ht="13.5" customHeight="1">
      <c r="B132" s="985"/>
      <c r="C132" s="103"/>
      <c r="D132" s="103"/>
      <c r="E132" s="103"/>
      <c r="F132" s="364"/>
      <c r="G132" s="365"/>
      <c r="H132" s="365"/>
      <c r="I132" s="365"/>
      <c r="J132" s="365"/>
      <c r="K132" s="365"/>
      <c r="L132" s="365"/>
      <c r="M132" s="365"/>
      <c r="N132" s="365"/>
      <c r="O132" s="365"/>
      <c r="P132" s="365"/>
      <c r="Q132" s="365"/>
      <c r="R132" s="365"/>
      <c r="S132" s="1129"/>
      <c r="T132" s="109"/>
      <c r="U132" s="110"/>
      <c r="V132" s="110"/>
      <c r="W132" s="111"/>
      <c r="X132" s="364"/>
      <c r="Y132" s="365"/>
      <c r="Z132" s="365"/>
      <c r="AA132" s="365"/>
      <c r="AB132" s="365"/>
      <c r="AC132" s="365"/>
      <c r="AD132" s="365"/>
      <c r="AE132" s="365"/>
      <c r="AF132" s="365"/>
      <c r="AG132" s="365"/>
      <c r="AH132" s="365"/>
      <c r="AI132" s="365"/>
      <c r="AJ132" s="1095"/>
    </row>
    <row r="133" spans="2:43" ht="16.5" customHeight="1">
      <c r="B133" s="985" t="s">
        <v>251</v>
      </c>
      <c r="C133" s="103"/>
      <c r="D133" s="103"/>
      <c r="E133" s="103"/>
      <c r="F133" s="51"/>
      <c r="G133" s="52"/>
      <c r="H133" s="52" t="s">
        <v>526</v>
      </c>
      <c r="I133" s="52"/>
      <c r="J133" s="52"/>
      <c r="K133" s="52"/>
      <c r="L133" s="52" t="s">
        <v>527</v>
      </c>
      <c r="M133" s="52"/>
      <c r="N133" s="52"/>
      <c r="O133" s="52"/>
      <c r="P133" s="52" t="s">
        <v>528</v>
      </c>
      <c r="Q133" s="52"/>
      <c r="R133" s="52"/>
      <c r="S133" s="52"/>
      <c r="T133" s="52"/>
      <c r="U133" s="52" t="s">
        <v>529</v>
      </c>
      <c r="V133" s="52"/>
      <c r="W133" s="52"/>
      <c r="X133" s="52"/>
      <c r="Y133" s="52"/>
      <c r="Z133" s="52" t="s">
        <v>530</v>
      </c>
      <c r="AA133" s="52"/>
      <c r="AB133" s="52"/>
      <c r="AC133" s="52"/>
      <c r="AD133" s="52"/>
      <c r="AE133" s="52" t="s">
        <v>531</v>
      </c>
      <c r="AF133" s="52"/>
      <c r="AG133" s="52"/>
      <c r="AH133" s="52"/>
      <c r="AI133" s="52"/>
      <c r="AJ133" s="53"/>
    </row>
    <row r="134" spans="2:43" ht="16.5" customHeight="1">
      <c r="B134" s="985"/>
      <c r="C134" s="103"/>
      <c r="D134" s="103"/>
      <c r="E134" s="103"/>
      <c r="F134" s="1096" t="s">
        <v>267</v>
      </c>
      <c r="G134" s="1097"/>
      <c r="H134" s="1097"/>
      <c r="I134" s="1097"/>
      <c r="J134" s="1097"/>
      <c r="K134" s="1098"/>
      <c r="L134" s="1098"/>
      <c r="M134" s="1098"/>
      <c r="N134" s="1098"/>
      <c r="O134" s="1098"/>
      <c r="P134" s="1098"/>
      <c r="Q134" s="1098"/>
      <c r="R134" s="1098"/>
      <c r="S134" s="1098"/>
      <c r="T134" s="1098"/>
      <c r="U134" s="1098"/>
      <c r="V134" s="1098"/>
      <c r="W134" s="26" t="s">
        <v>258</v>
      </c>
      <c r="X134" s="1099" t="s">
        <v>268</v>
      </c>
      <c r="Y134" s="1097"/>
      <c r="Z134" s="1097"/>
      <c r="AA134" s="1097"/>
      <c r="AB134" s="1097"/>
      <c r="AC134" s="1097"/>
      <c r="AD134" s="1097"/>
      <c r="AE134" s="1097"/>
      <c r="AF134" s="1097"/>
      <c r="AG134" s="1097"/>
      <c r="AH134" s="1097"/>
      <c r="AI134" s="1097"/>
      <c r="AJ134" s="1100"/>
      <c r="AQ134"/>
    </row>
    <row r="135" spans="2:43" ht="16.5" customHeight="1">
      <c r="B135" s="985" t="s">
        <v>252</v>
      </c>
      <c r="C135" s="103"/>
      <c r="D135" s="103"/>
      <c r="E135" s="103"/>
      <c r="F135" s="106" t="s">
        <v>254</v>
      </c>
      <c r="G135" s="107"/>
      <c r="H135" s="107"/>
      <c r="I135" s="108"/>
      <c r="J135" s="1122"/>
      <c r="K135" s="994"/>
      <c r="L135" s="994"/>
      <c r="M135" s="994"/>
      <c r="N135" s="994"/>
      <c r="O135" s="1040"/>
      <c r="P135" s="24" t="s">
        <v>259</v>
      </c>
      <c r="Q135" s="107"/>
      <c r="R135" s="107"/>
      <c r="S135" s="107"/>
      <c r="T135" s="353" t="s">
        <v>269</v>
      </c>
      <c r="U135" s="559"/>
      <c r="V135" s="559"/>
      <c r="W135" s="173"/>
      <c r="X135" s="107" t="s">
        <v>255</v>
      </c>
      <c r="Y135" s="107"/>
      <c r="Z135" s="1039"/>
      <c r="AA135" s="1040"/>
      <c r="AB135" s="24" t="s">
        <v>256</v>
      </c>
      <c r="AC135" s="24"/>
      <c r="AD135" s="107" t="s">
        <v>257</v>
      </c>
      <c r="AE135" s="107"/>
      <c r="AF135" s="1039"/>
      <c r="AG135" s="1040"/>
      <c r="AH135" s="256" t="s">
        <v>256</v>
      </c>
      <c r="AI135" s="256"/>
      <c r="AJ135" s="1087"/>
    </row>
    <row r="136" spans="2:43" ht="16.5" customHeight="1">
      <c r="B136" s="985"/>
      <c r="C136" s="103"/>
      <c r="D136" s="103"/>
      <c r="E136" s="103"/>
      <c r="F136" s="106" t="s">
        <v>263</v>
      </c>
      <c r="G136" s="107"/>
      <c r="H136" s="107"/>
      <c r="I136" s="108"/>
      <c r="J136" s="1088" t="s">
        <v>525</v>
      </c>
      <c r="K136" s="1088"/>
      <c r="L136" s="1088"/>
      <c r="M136" s="1088"/>
      <c r="N136" s="1088"/>
      <c r="O136" s="1088"/>
      <c r="P136" s="1088"/>
      <c r="Q136" s="1088"/>
      <c r="R136" s="1088"/>
      <c r="S136" s="1088"/>
      <c r="T136" s="1088"/>
      <c r="U136" s="1088"/>
      <c r="V136" s="1088"/>
      <c r="W136" s="1088"/>
      <c r="X136" s="1088"/>
      <c r="Y136" s="1038"/>
      <c r="Z136" s="1038"/>
      <c r="AA136" s="1038"/>
      <c r="AB136" s="1038"/>
      <c r="AC136" s="1038"/>
      <c r="AD136" s="1038"/>
      <c r="AE136" s="1038"/>
      <c r="AF136" s="1038"/>
      <c r="AG136" s="1038"/>
      <c r="AH136" s="1038"/>
      <c r="AI136" s="1009" t="s">
        <v>258</v>
      </c>
      <c r="AJ136" s="1010"/>
    </row>
    <row r="137" spans="2:43" ht="16.5" customHeight="1">
      <c r="B137" s="985"/>
      <c r="C137" s="103"/>
      <c r="D137" s="103"/>
      <c r="E137" s="353"/>
      <c r="F137" s="1123" t="s">
        <v>253</v>
      </c>
      <c r="G137" s="1124"/>
      <c r="H137" s="1124"/>
      <c r="I137" s="1125"/>
      <c r="J137" s="557"/>
      <c r="K137" s="558"/>
      <c r="L137" s="1126"/>
      <c r="M137" s="25" t="s">
        <v>260</v>
      </c>
      <c r="N137" s="1127"/>
      <c r="O137" s="1126"/>
      <c r="P137" s="25" t="s">
        <v>261</v>
      </c>
      <c r="Q137" s="1127"/>
      <c r="R137" s="1126"/>
      <c r="S137" s="1085" t="s">
        <v>262</v>
      </c>
      <c r="T137" s="1085"/>
      <c r="U137" s="1085"/>
      <c r="V137" s="1085"/>
      <c r="W137" s="1085"/>
      <c r="X137" s="1085"/>
      <c r="Y137" s="1085"/>
      <c r="Z137" s="1085"/>
      <c r="AA137" s="1085"/>
      <c r="AB137" s="1085"/>
      <c r="AC137" s="1085"/>
      <c r="AD137" s="1085"/>
      <c r="AE137" s="1085"/>
      <c r="AF137" s="1085"/>
      <c r="AG137" s="1085"/>
      <c r="AH137" s="1085"/>
      <c r="AI137" s="1085"/>
      <c r="AJ137" s="1086"/>
    </row>
    <row r="138" spans="2:43" ht="16.5" customHeight="1">
      <c r="B138" s="1041" t="s">
        <v>351</v>
      </c>
      <c r="C138" s="1042"/>
      <c r="D138" s="1042"/>
      <c r="E138" s="1042"/>
      <c r="F138" s="1042"/>
      <c r="G138" s="1042"/>
      <c r="H138" s="1047" t="s">
        <v>328</v>
      </c>
      <c r="I138" s="995"/>
      <c r="J138" s="995"/>
      <c r="K138" s="995"/>
      <c r="L138" s="994"/>
      <c r="M138" s="994"/>
      <c r="N138" s="994"/>
      <c r="O138" s="994"/>
      <c r="P138" s="995" t="s">
        <v>333</v>
      </c>
      <c r="Q138" s="995"/>
      <c r="R138" s="995"/>
      <c r="S138" s="996"/>
      <c r="T138" s="106" t="s">
        <v>329</v>
      </c>
      <c r="U138" s="107"/>
      <c r="V138" s="107"/>
      <c r="W138" s="108"/>
      <c r="X138" s="1105"/>
      <c r="Y138" s="1106"/>
      <c r="Z138" s="1106"/>
      <c r="AA138" s="1106"/>
      <c r="AB138" s="1106"/>
      <c r="AC138" s="1106"/>
      <c r="AD138" s="1106"/>
      <c r="AE138" s="1106"/>
      <c r="AF138" s="1106"/>
      <c r="AG138" s="1106"/>
      <c r="AH138" s="1106"/>
      <c r="AI138" s="1106"/>
      <c r="AJ138" s="1107"/>
    </row>
    <row r="139" spans="2:43" ht="16.5" customHeight="1">
      <c r="B139" s="1043"/>
      <c r="C139" s="1044"/>
      <c r="D139" s="1044"/>
      <c r="E139" s="1044"/>
      <c r="F139" s="1044"/>
      <c r="G139" s="1044"/>
      <c r="H139" s="1111" t="s">
        <v>44</v>
      </c>
      <c r="I139" s="1112"/>
      <c r="J139" s="1112"/>
      <c r="K139" s="1112"/>
      <c r="L139" s="1112"/>
      <c r="M139" s="1112"/>
      <c r="N139" s="1112"/>
      <c r="O139" s="1112"/>
      <c r="P139" s="1112"/>
      <c r="Q139" s="1112"/>
      <c r="R139" s="1112"/>
      <c r="S139" s="1113"/>
      <c r="T139" s="109"/>
      <c r="U139" s="110"/>
      <c r="V139" s="110"/>
      <c r="W139" s="111"/>
      <c r="X139" s="1108"/>
      <c r="Y139" s="1109"/>
      <c r="Z139" s="1109"/>
      <c r="AA139" s="1109"/>
      <c r="AB139" s="1109"/>
      <c r="AC139" s="1109"/>
      <c r="AD139" s="1109"/>
      <c r="AE139" s="1109"/>
      <c r="AF139" s="1109"/>
      <c r="AG139" s="1109"/>
      <c r="AH139" s="1109"/>
      <c r="AI139" s="1109"/>
      <c r="AJ139" s="1110"/>
    </row>
    <row r="140" spans="2:43" ht="13.5" customHeight="1">
      <c r="B140" s="1043"/>
      <c r="C140" s="1044"/>
      <c r="D140" s="1044"/>
      <c r="E140" s="1044"/>
      <c r="F140" s="1044"/>
      <c r="G140" s="1044"/>
      <c r="H140" s="1114" t="s">
        <v>352</v>
      </c>
      <c r="I140" s="1115"/>
      <c r="J140" s="1115"/>
      <c r="K140" s="1115"/>
      <c r="L140" s="1115"/>
      <c r="M140" s="1115"/>
      <c r="N140" s="1115"/>
      <c r="O140" s="1115"/>
      <c r="P140" s="1116"/>
      <c r="Q140" s="1009" t="s">
        <v>353</v>
      </c>
      <c r="R140" s="1009"/>
      <c r="S140" s="1009"/>
      <c r="T140" s="1009"/>
      <c r="U140" s="1106"/>
      <c r="V140" s="1106"/>
      <c r="W140" s="1106"/>
      <c r="X140" s="1106"/>
      <c r="Y140" s="1106"/>
      <c r="Z140" s="1106"/>
      <c r="AA140" s="1106"/>
      <c r="AB140" s="1106"/>
      <c r="AC140" s="1106"/>
      <c r="AD140" s="1106"/>
      <c r="AE140" s="1106"/>
      <c r="AF140" s="1106"/>
      <c r="AG140" s="1009" t="s">
        <v>354</v>
      </c>
      <c r="AH140" s="1009"/>
      <c r="AI140" s="1009"/>
      <c r="AJ140" s="1010"/>
    </row>
    <row r="141" spans="2:43" ht="13.5" customHeight="1">
      <c r="B141" s="1045"/>
      <c r="C141" s="1046"/>
      <c r="D141" s="1046"/>
      <c r="E141" s="1046"/>
      <c r="F141" s="1046"/>
      <c r="G141" s="1046"/>
      <c r="H141" s="1117"/>
      <c r="I141" s="1118"/>
      <c r="J141" s="1118"/>
      <c r="K141" s="1118"/>
      <c r="L141" s="1118"/>
      <c r="M141" s="1118"/>
      <c r="N141" s="1118"/>
      <c r="O141" s="1118"/>
      <c r="P141" s="1119"/>
      <c r="Q141" s="1120"/>
      <c r="R141" s="1120"/>
      <c r="S141" s="1120"/>
      <c r="T141" s="1120"/>
      <c r="U141" s="1109"/>
      <c r="V141" s="1109"/>
      <c r="W141" s="1109"/>
      <c r="X141" s="1109"/>
      <c r="Y141" s="1109"/>
      <c r="Z141" s="1109"/>
      <c r="AA141" s="1109"/>
      <c r="AB141" s="1109"/>
      <c r="AC141" s="1109"/>
      <c r="AD141" s="1109"/>
      <c r="AE141" s="1109"/>
      <c r="AF141" s="1109"/>
      <c r="AG141" s="1120"/>
      <c r="AH141" s="1120"/>
      <c r="AI141" s="1120"/>
      <c r="AJ141" s="1121"/>
    </row>
    <row r="142" spans="2:43" ht="13.5" customHeight="1">
      <c r="B142" s="1034" t="s">
        <v>327</v>
      </c>
      <c r="C142" s="1035"/>
      <c r="D142" s="1035"/>
      <c r="E142" s="1035"/>
      <c r="F142" s="1035"/>
      <c r="G142" s="1035"/>
      <c r="H142" s="1035"/>
      <c r="I142" s="1035"/>
      <c r="J142" s="1035"/>
      <c r="K142" s="1008" t="s">
        <v>349</v>
      </c>
      <c r="L142" s="1009"/>
      <c r="M142" s="1009"/>
      <c r="N142" s="1009"/>
      <c r="O142" s="1009"/>
      <c r="P142" s="1009"/>
      <c r="Q142" s="1009"/>
      <c r="R142" s="1009"/>
      <c r="S142" s="1009"/>
      <c r="T142" s="1009"/>
      <c r="U142" s="1009"/>
      <c r="V142" s="1009"/>
      <c r="W142" s="1009"/>
      <c r="X142" s="1009"/>
      <c r="Y142" s="1009"/>
      <c r="Z142" s="1009"/>
      <c r="AA142" s="1009"/>
      <c r="AB142" s="1009"/>
      <c r="AC142" s="1009"/>
      <c r="AD142" s="1009"/>
      <c r="AE142" s="1009"/>
      <c r="AF142" s="1009"/>
      <c r="AG142" s="1009"/>
      <c r="AH142" s="1009"/>
      <c r="AI142" s="1009"/>
      <c r="AJ142" s="1010"/>
    </row>
    <row r="143" spans="2:43" ht="13.5" customHeight="1" thickBot="1">
      <c r="B143" s="1036"/>
      <c r="C143" s="1037"/>
      <c r="D143" s="1037"/>
      <c r="E143" s="1037"/>
      <c r="F143" s="1037"/>
      <c r="G143" s="1037"/>
      <c r="H143" s="1037"/>
      <c r="I143" s="1037"/>
      <c r="J143" s="1037"/>
      <c r="K143" s="1011"/>
      <c r="L143" s="1012"/>
      <c r="M143" s="1012"/>
      <c r="N143" s="1012"/>
      <c r="O143" s="1012"/>
      <c r="P143" s="1012"/>
      <c r="Q143" s="1012"/>
      <c r="R143" s="1012"/>
      <c r="S143" s="1012"/>
      <c r="T143" s="1012"/>
      <c r="U143" s="1012"/>
      <c r="V143" s="1012"/>
      <c r="W143" s="1012"/>
      <c r="X143" s="1012"/>
      <c r="Y143" s="1012"/>
      <c r="Z143" s="1012"/>
      <c r="AA143" s="1012"/>
      <c r="AB143" s="1012"/>
      <c r="AC143" s="1012"/>
      <c r="AD143" s="1012"/>
      <c r="AE143" s="1012"/>
      <c r="AF143" s="1012"/>
      <c r="AG143" s="1012"/>
      <c r="AH143" s="1012"/>
      <c r="AI143" s="1012"/>
      <c r="AJ143" s="1013"/>
    </row>
    <row r="144" spans="2:43" ht="13.5" customHeight="1">
      <c r="B144" s="506" t="s">
        <v>215</v>
      </c>
      <c r="C144" s="507"/>
      <c r="D144" s="507"/>
      <c r="E144" s="507"/>
      <c r="F144" s="507"/>
      <c r="G144" s="507"/>
      <c r="H144" s="544" t="str">
        <f>IF(計画提出書!N47="","",計画提出書!N47-1&amp;"年度の使用量")</f>
        <v>2025年度の使用量</v>
      </c>
      <c r="I144" s="507"/>
      <c r="J144" s="507"/>
      <c r="K144" s="507"/>
      <c r="L144" s="507"/>
      <c r="M144" s="507"/>
      <c r="N144" s="507"/>
      <c r="O144" s="507"/>
      <c r="P144" s="1014" t="s">
        <v>368</v>
      </c>
      <c r="Q144" s="1015"/>
      <c r="R144" s="1015"/>
      <c r="S144" s="1015"/>
      <c r="T144" s="1015"/>
      <c r="U144" s="1015"/>
      <c r="V144" s="1016"/>
      <c r="W144" s="544" t="s">
        <v>369</v>
      </c>
      <c r="X144" s="507"/>
      <c r="Y144" s="507"/>
      <c r="Z144" s="507"/>
      <c r="AA144" s="507"/>
      <c r="AB144" s="507"/>
      <c r="AC144" s="507"/>
      <c r="AD144" s="1019" t="s">
        <v>95</v>
      </c>
      <c r="AE144" s="1020"/>
      <c r="AF144" s="1020"/>
      <c r="AG144" s="1020"/>
      <c r="AH144" s="1020"/>
      <c r="AI144" s="1020"/>
      <c r="AJ144" s="1021"/>
    </row>
    <row r="145" spans="2:36" ht="13.5" customHeight="1" thickBot="1">
      <c r="B145" s="508"/>
      <c r="C145" s="509"/>
      <c r="D145" s="179"/>
      <c r="E145" s="179"/>
      <c r="F145" s="179"/>
      <c r="G145" s="179"/>
      <c r="H145" s="180"/>
      <c r="I145" s="179"/>
      <c r="J145" s="179"/>
      <c r="K145" s="179"/>
      <c r="L145" s="179"/>
      <c r="M145" s="179"/>
      <c r="N145" s="179"/>
      <c r="O145" s="179"/>
      <c r="P145" s="1017"/>
      <c r="Q145" s="1017"/>
      <c r="R145" s="1017"/>
      <c r="S145" s="1017"/>
      <c r="T145" s="1017"/>
      <c r="U145" s="1017"/>
      <c r="V145" s="1018"/>
      <c r="W145" s="180"/>
      <c r="X145" s="179"/>
      <c r="Y145" s="179"/>
      <c r="Z145" s="179"/>
      <c r="AA145" s="179"/>
      <c r="AB145" s="179"/>
      <c r="AC145" s="179"/>
      <c r="AD145" s="1022"/>
      <c r="AE145" s="1023"/>
      <c r="AF145" s="1023"/>
      <c r="AG145" s="1023"/>
      <c r="AH145" s="1023"/>
      <c r="AI145" s="1023"/>
      <c r="AJ145" s="1024"/>
    </row>
    <row r="146" spans="2:36" ht="13.5" customHeight="1" thickBot="1">
      <c r="B146" s="656" t="s">
        <v>355</v>
      </c>
      <c r="C146" s="1061"/>
      <c r="D146" s="1064" t="s">
        <v>57</v>
      </c>
      <c r="E146" s="585"/>
      <c r="F146" s="585"/>
      <c r="G146" s="585"/>
      <c r="H146" s="588"/>
      <c r="I146" s="588"/>
      <c r="J146" s="588"/>
      <c r="K146" s="588"/>
      <c r="L146" s="588"/>
      <c r="M146" s="494" t="s">
        <v>228</v>
      </c>
      <c r="N146" s="507"/>
      <c r="O146" s="507"/>
      <c r="P146" s="601">
        <f>'（別紙１）原油換算シート【計画用】'!P15</f>
        <v>36.5</v>
      </c>
      <c r="Q146" s="601"/>
      <c r="R146" s="1101"/>
      <c r="S146" s="1102" t="s">
        <v>360</v>
      </c>
      <c r="T146" s="1103"/>
      <c r="U146" s="1103"/>
      <c r="V146" s="1104"/>
      <c r="W146" s="544">
        <v>2.58E-2</v>
      </c>
      <c r="X146" s="507"/>
      <c r="Y146" s="507"/>
      <c r="Z146" s="507"/>
      <c r="AA146" s="631" t="s">
        <v>372</v>
      </c>
      <c r="AB146" s="632"/>
      <c r="AC146" s="1130"/>
      <c r="AD146" s="491" t="str">
        <f>IF(H146="","",H146*P146*W$146)</f>
        <v/>
      </c>
      <c r="AE146" s="492"/>
      <c r="AF146" s="492"/>
      <c r="AG146" s="492"/>
      <c r="AH146" s="493"/>
      <c r="AI146" s="494" t="s">
        <v>228</v>
      </c>
      <c r="AJ146" s="495"/>
    </row>
    <row r="147" spans="2:36" ht="13.5" customHeight="1" thickBot="1">
      <c r="B147" s="658"/>
      <c r="C147" s="1062"/>
      <c r="D147" s="1065"/>
      <c r="E147" s="587"/>
      <c r="F147" s="587"/>
      <c r="G147" s="587"/>
      <c r="H147" s="271"/>
      <c r="I147" s="271"/>
      <c r="J147" s="271"/>
      <c r="K147" s="271"/>
      <c r="L147" s="271"/>
      <c r="M147" s="496"/>
      <c r="N147" s="179"/>
      <c r="O147" s="179"/>
      <c r="P147" s="560"/>
      <c r="Q147" s="560"/>
      <c r="R147" s="984"/>
      <c r="S147" s="501"/>
      <c r="T147" s="502"/>
      <c r="U147" s="502"/>
      <c r="V147" s="503"/>
      <c r="W147" s="180"/>
      <c r="X147" s="179"/>
      <c r="Y147" s="179"/>
      <c r="Z147" s="179"/>
      <c r="AA147" s="631"/>
      <c r="AB147" s="632"/>
      <c r="AC147" s="1130"/>
      <c r="AD147" s="485"/>
      <c r="AE147" s="486"/>
      <c r="AF147" s="486"/>
      <c r="AG147" s="486"/>
      <c r="AH147" s="487"/>
      <c r="AI147" s="496"/>
      <c r="AJ147" s="497"/>
    </row>
    <row r="148" spans="2:36" ht="13.5" customHeight="1" thickBot="1">
      <c r="B148" s="658"/>
      <c r="C148" s="1062"/>
      <c r="D148" s="1025" t="s">
        <v>58</v>
      </c>
      <c r="E148" s="577"/>
      <c r="F148" s="577"/>
      <c r="G148" s="577"/>
      <c r="H148" s="558"/>
      <c r="I148" s="558"/>
      <c r="J148" s="558"/>
      <c r="K148" s="558"/>
      <c r="L148" s="558"/>
      <c r="M148" s="483" t="s">
        <v>228</v>
      </c>
      <c r="N148" s="559"/>
      <c r="O148" s="559"/>
      <c r="P148" s="560">
        <f>'（別紙１）原油換算シート【計画用】'!P17</f>
        <v>38.9</v>
      </c>
      <c r="Q148" s="560"/>
      <c r="R148" s="984"/>
      <c r="S148" s="498" t="s">
        <v>360</v>
      </c>
      <c r="T148" s="499"/>
      <c r="U148" s="499"/>
      <c r="V148" s="500"/>
      <c r="W148" s="180"/>
      <c r="X148" s="179"/>
      <c r="Y148" s="179"/>
      <c r="Z148" s="179"/>
      <c r="AA148" s="631"/>
      <c r="AB148" s="632"/>
      <c r="AC148" s="1130"/>
      <c r="AD148" s="485" t="str">
        <f>IF(H148="","",H148*P148*W$146)</f>
        <v/>
      </c>
      <c r="AE148" s="486"/>
      <c r="AF148" s="486"/>
      <c r="AG148" s="486"/>
      <c r="AH148" s="487"/>
      <c r="AI148" s="483" t="s">
        <v>228</v>
      </c>
      <c r="AJ148" s="484"/>
    </row>
    <row r="149" spans="2:36" ht="13.5" customHeight="1" thickBot="1">
      <c r="B149" s="658"/>
      <c r="C149" s="1062"/>
      <c r="D149" s="1025"/>
      <c r="E149" s="577"/>
      <c r="F149" s="577"/>
      <c r="G149" s="577"/>
      <c r="H149" s="558"/>
      <c r="I149" s="558"/>
      <c r="J149" s="558"/>
      <c r="K149" s="558"/>
      <c r="L149" s="558"/>
      <c r="M149" s="483"/>
      <c r="N149" s="559"/>
      <c r="O149" s="559"/>
      <c r="P149" s="560"/>
      <c r="Q149" s="560"/>
      <c r="R149" s="984"/>
      <c r="S149" s="501"/>
      <c r="T149" s="502"/>
      <c r="U149" s="502"/>
      <c r="V149" s="503"/>
      <c r="W149" s="180"/>
      <c r="X149" s="179"/>
      <c r="Y149" s="179"/>
      <c r="Z149" s="179"/>
      <c r="AA149" s="631"/>
      <c r="AB149" s="632"/>
      <c r="AC149" s="1130"/>
      <c r="AD149" s="485"/>
      <c r="AE149" s="486"/>
      <c r="AF149" s="486"/>
      <c r="AG149" s="486"/>
      <c r="AH149" s="487"/>
      <c r="AI149" s="483"/>
      <c r="AJ149" s="484"/>
    </row>
    <row r="150" spans="2:36" ht="13.5" customHeight="1" thickBot="1">
      <c r="B150" s="658"/>
      <c r="C150" s="1062"/>
      <c r="D150" s="1025" t="s">
        <v>59</v>
      </c>
      <c r="E150" s="577"/>
      <c r="F150" s="577"/>
      <c r="G150" s="577"/>
      <c r="H150" s="558"/>
      <c r="I150" s="558"/>
      <c r="J150" s="558"/>
      <c r="K150" s="558"/>
      <c r="L150" s="558"/>
      <c r="M150" s="483" t="s">
        <v>228</v>
      </c>
      <c r="N150" s="559"/>
      <c r="O150" s="559"/>
      <c r="P150" s="560">
        <f>'（別紙１）原油換算シート【計画用】'!P19</f>
        <v>41.8</v>
      </c>
      <c r="Q150" s="560"/>
      <c r="R150" s="984"/>
      <c r="S150" s="498" t="s">
        <v>360</v>
      </c>
      <c r="T150" s="499"/>
      <c r="U150" s="499"/>
      <c r="V150" s="500"/>
      <c r="W150" s="180"/>
      <c r="X150" s="179"/>
      <c r="Y150" s="179"/>
      <c r="Z150" s="179"/>
      <c r="AA150" s="631"/>
      <c r="AB150" s="632"/>
      <c r="AC150" s="1130"/>
      <c r="AD150" s="485" t="str">
        <f>IF(H150="","",H150*P150*W$146)</f>
        <v/>
      </c>
      <c r="AE150" s="486"/>
      <c r="AF150" s="486"/>
      <c r="AG150" s="486"/>
      <c r="AH150" s="487"/>
      <c r="AI150" s="483" t="s">
        <v>228</v>
      </c>
      <c r="AJ150" s="484"/>
    </row>
    <row r="151" spans="2:36" ht="13.5" customHeight="1" thickBot="1">
      <c r="B151" s="658"/>
      <c r="C151" s="1062"/>
      <c r="D151" s="1025"/>
      <c r="E151" s="577"/>
      <c r="F151" s="577"/>
      <c r="G151" s="577"/>
      <c r="H151" s="558"/>
      <c r="I151" s="558"/>
      <c r="J151" s="558"/>
      <c r="K151" s="558"/>
      <c r="L151" s="558"/>
      <c r="M151" s="483"/>
      <c r="N151" s="559"/>
      <c r="O151" s="559"/>
      <c r="P151" s="560"/>
      <c r="Q151" s="560"/>
      <c r="R151" s="984"/>
      <c r="S151" s="501"/>
      <c r="T151" s="502"/>
      <c r="U151" s="502"/>
      <c r="V151" s="503"/>
      <c r="W151" s="180"/>
      <c r="X151" s="179"/>
      <c r="Y151" s="179"/>
      <c r="Z151" s="179"/>
      <c r="AA151" s="631"/>
      <c r="AB151" s="632"/>
      <c r="AC151" s="1130"/>
      <c r="AD151" s="485"/>
      <c r="AE151" s="486"/>
      <c r="AF151" s="486"/>
      <c r="AG151" s="486"/>
      <c r="AH151" s="487"/>
      <c r="AI151" s="483"/>
      <c r="AJ151" s="484"/>
    </row>
    <row r="152" spans="2:36" ht="13.5" customHeight="1" thickBot="1">
      <c r="B152" s="658"/>
      <c r="C152" s="1062"/>
      <c r="D152" s="1025" t="s">
        <v>60</v>
      </c>
      <c r="E152" s="577"/>
      <c r="F152" s="577"/>
      <c r="G152" s="577"/>
      <c r="H152" s="558"/>
      <c r="I152" s="558"/>
      <c r="J152" s="558"/>
      <c r="K152" s="558"/>
      <c r="L152" s="558"/>
      <c r="M152" s="483" t="s">
        <v>228</v>
      </c>
      <c r="N152" s="559"/>
      <c r="O152" s="559"/>
      <c r="P152" s="560">
        <f>'（別紙１）原油換算シート【計画用】'!P21</f>
        <v>41.8</v>
      </c>
      <c r="Q152" s="560"/>
      <c r="R152" s="984"/>
      <c r="S152" s="498" t="s">
        <v>360</v>
      </c>
      <c r="T152" s="499"/>
      <c r="U152" s="499"/>
      <c r="V152" s="500"/>
      <c r="W152" s="180"/>
      <c r="X152" s="179"/>
      <c r="Y152" s="179"/>
      <c r="Z152" s="179"/>
      <c r="AA152" s="631"/>
      <c r="AB152" s="632"/>
      <c r="AC152" s="1130"/>
      <c r="AD152" s="485" t="str">
        <f>IF(H152="","",H152*P152*W$146)</f>
        <v/>
      </c>
      <c r="AE152" s="486"/>
      <c r="AF152" s="486"/>
      <c r="AG152" s="486"/>
      <c r="AH152" s="487"/>
      <c r="AI152" s="483" t="s">
        <v>228</v>
      </c>
      <c r="AJ152" s="484"/>
    </row>
    <row r="153" spans="2:36" ht="13.5" customHeight="1" thickBot="1">
      <c r="B153" s="658"/>
      <c r="C153" s="1062"/>
      <c r="D153" s="1025"/>
      <c r="E153" s="577"/>
      <c r="F153" s="577"/>
      <c r="G153" s="577"/>
      <c r="H153" s="558"/>
      <c r="I153" s="558"/>
      <c r="J153" s="558"/>
      <c r="K153" s="558"/>
      <c r="L153" s="558"/>
      <c r="M153" s="483"/>
      <c r="N153" s="559"/>
      <c r="O153" s="559"/>
      <c r="P153" s="560"/>
      <c r="Q153" s="560"/>
      <c r="R153" s="984"/>
      <c r="S153" s="501"/>
      <c r="T153" s="502"/>
      <c r="U153" s="502"/>
      <c r="V153" s="503"/>
      <c r="W153" s="180"/>
      <c r="X153" s="179"/>
      <c r="Y153" s="179"/>
      <c r="Z153" s="179"/>
      <c r="AA153" s="631"/>
      <c r="AB153" s="632"/>
      <c r="AC153" s="1130"/>
      <c r="AD153" s="485"/>
      <c r="AE153" s="486"/>
      <c r="AF153" s="486"/>
      <c r="AG153" s="486"/>
      <c r="AH153" s="487"/>
      <c r="AI153" s="483"/>
      <c r="AJ153" s="484"/>
    </row>
    <row r="154" spans="2:36" ht="13.5" customHeight="1" thickBot="1">
      <c r="B154" s="658"/>
      <c r="C154" s="1062"/>
      <c r="D154" s="1007" t="s">
        <v>379</v>
      </c>
      <c r="E154" s="595"/>
      <c r="F154" s="595"/>
      <c r="G154" s="595"/>
      <c r="H154" s="558"/>
      <c r="I154" s="558"/>
      <c r="J154" s="558"/>
      <c r="K154" s="558"/>
      <c r="L154" s="558"/>
      <c r="M154" s="483" t="s">
        <v>229</v>
      </c>
      <c r="N154" s="559"/>
      <c r="O154" s="559"/>
      <c r="P154" s="560">
        <f>'（別紙１）原油換算シート【計画用】'!P23</f>
        <v>50.1</v>
      </c>
      <c r="Q154" s="560"/>
      <c r="R154" s="984"/>
      <c r="S154" s="501" t="s">
        <v>361</v>
      </c>
      <c r="T154" s="502"/>
      <c r="U154" s="502"/>
      <c r="V154" s="503"/>
      <c r="W154" s="180"/>
      <c r="X154" s="179"/>
      <c r="Y154" s="179"/>
      <c r="Z154" s="179"/>
      <c r="AA154" s="631"/>
      <c r="AB154" s="632"/>
      <c r="AC154" s="1130"/>
      <c r="AD154" s="485" t="str">
        <f>IF(H154="","",H154*P154*W$146)</f>
        <v/>
      </c>
      <c r="AE154" s="486"/>
      <c r="AF154" s="486"/>
      <c r="AG154" s="486"/>
      <c r="AH154" s="487"/>
      <c r="AI154" s="483" t="s">
        <v>228</v>
      </c>
      <c r="AJ154" s="484"/>
    </row>
    <row r="155" spans="2:36" ht="13.5" customHeight="1" thickBot="1">
      <c r="B155" s="658"/>
      <c r="C155" s="1062"/>
      <c r="D155" s="1007"/>
      <c r="E155" s="595"/>
      <c r="F155" s="595"/>
      <c r="G155" s="595"/>
      <c r="H155" s="558"/>
      <c r="I155" s="558"/>
      <c r="J155" s="558"/>
      <c r="K155" s="558"/>
      <c r="L155" s="558"/>
      <c r="M155" s="483"/>
      <c r="N155" s="559"/>
      <c r="O155" s="559"/>
      <c r="P155" s="560"/>
      <c r="Q155" s="560"/>
      <c r="R155" s="984"/>
      <c r="S155" s="501"/>
      <c r="T155" s="502"/>
      <c r="U155" s="502"/>
      <c r="V155" s="503"/>
      <c r="W155" s="180"/>
      <c r="X155" s="179"/>
      <c r="Y155" s="179"/>
      <c r="Z155" s="179"/>
      <c r="AA155" s="631"/>
      <c r="AB155" s="632"/>
      <c r="AC155" s="1130"/>
      <c r="AD155" s="485"/>
      <c r="AE155" s="486"/>
      <c r="AF155" s="486"/>
      <c r="AG155" s="486"/>
      <c r="AH155" s="487"/>
      <c r="AI155" s="483"/>
      <c r="AJ155" s="484"/>
    </row>
    <row r="156" spans="2:36" ht="13.5" customHeight="1" thickBot="1">
      <c r="B156" s="658"/>
      <c r="C156" s="1062"/>
      <c r="D156" s="1006" t="s">
        <v>385</v>
      </c>
      <c r="E156" s="590"/>
      <c r="F156" s="590"/>
      <c r="G156" s="590"/>
      <c r="H156" s="558"/>
      <c r="I156" s="558"/>
      <c r="J156" s="558"/>
      <c r="K156" s="558"/>
      <c r="L156" s="558"/>
      <c r="M156" s="483" t="s">
        <v>344</v>
      </c>
      <c r="N156" s="559"/>
      <c r="O156" s="559"/>
      <c r="P156" s="560">
        <f>'（別紙１）原油換算シート【計画用】'!P25</f>
        <v>45</v>
      </c>
      <c r="Q156" s="560"/>
      <c r="R156" s="984"/>
      <c r="S156" s="501" t="s">
        <v>362</v>
      </c>
      <c r="T156" s="502"/>
      <c r="U156" s="502"/>
      <c r="V156" s="503"/>
      <c r="W156" s="180"/>
      <c r="X156" s="179"/>
      <c r="Y156" s="179"/>
      <c r="Z156" s="179"/>
      <c r="AA156" s="631"/>
      <c r="AB156" s="632"/>
      <c r="AC156" s="1130"/>
      <c r="AD156" s="485" t="str">
        <f>IF(H156="","",H156*P156*W$146)</f>
        <v/>
      </c>
      <c r="AE156" s="486"/>
      <c r="AF156" s="486"/>
      <c r="AG156" s="486"/>
      <c r="AH156" s="487"/>
      <c r="AI156" s="483" t="s">
        <v>228</v>
      </c>
      <c r="AJ156" s="484"/>
    </row>
    <row r="157" spans="2:36" ht="13.5" customHeight="1" thickBot="1">
      <c r="B157" s="658"/>
      <c r="C157" s="1062"/>
      <c r="D157" s="1006"/>
      <c r="E157" s="590"/>
      <c r="F157" s="590"/>
      <c r="G157" s="590"/>
      <c r="H157" s="558"/>
      <c r="I157" s="558"/>
      <c r="J157" s="558"/>
      <c r="K157" s="558"/>
      <c r="L157" s="558"/>
      <c r="M157" s="483"/>
      <c r="N157" s="559"/>
      <c r="O157" s="559"/>
      <c r="P157" s="560"/>
      <c r="Q157" s="560"/>
      <c r="R157" s="984"/>
      <c r="S157" s="501"/>
      <c r="T157" s="502"/>
      <c r="U157" s="502"/>
      <c r="V157" s="503"/>
      <c r="W157" s="180"/>
      <c r="X157" s="179"/>
      <c r="Y157" s="179"/>
      <c r="Z157" s="179"/>
      <c r="AA157" s="631"/>
      <c r="AB157" s="632"/>
      <c r="AC157" s="1130"/>
      <c r="AD157" s="485"/>
      <c r="AE157" s="486"/>
      <c r="AF157" s="486"/>
      <c r="AG157" s="486"/>
      <c r="AH157" s="487"/>
      <c r="AI157" s="483"/>
      <c r="AJ157" s="484"/>
    </row>
    <row r="158" spans="2:36" ht="18.75" customHeight="1" thickBot="1">
      <c r="B158" s="658"/>
      <c r="C158" s="1062"/>
      <c r="D158" s="997" t="s">
        <v>501</v>
      </c>
      <c r="E158" s="667"/>
      <c r="F158" s="672" t="s">
        <v>502</v>
      </c>
      <c r="G158" s="673"/>
      <c r="H158" s="620"/>
      <c r="I158" s="621"/>
      <c r="J158" s="621"/>
      <c r="K158" s="621"/>
      <c r="L158" s="622"/>
      <c r="M158" s="578" t="s">
        <v>363</v>
      </c>
      <c r="N158" s="579"/>
      <c r="O158" s="580"/>
      <c r="P158" s="591">
        <f>'（別紙１）原油換算シート【計画用】'!P27</f>
        <v>8.64</v>
      </c>
      <c r="Q158" s="592"/>
      <c r="R158" s="593"/>
      <c r="S158" s="674" t="s">
        <v>503</v>
      </c>
      <c r="T158" s="675"/>
      <c r="U158" s="675"/>
      <c r="V158" s="676"/>
      <c r="W158" s="180"/>
      <c r="X158" s="179"/>
      <c r="Y158" s="179"/>
      <c r="Z158" s="179"/>
      <c r="AA158" s="631"/>
      <c r="AB158" s="632"/>
      <c r="AC158" s="1130"/>
      <c r="AD158" s="485" t="str">
        <f>IF(H158="","",H158*P158*W$146)</f>
        <v/>
      </c>
      <c r="AE158" s="486"/>
      <c r="AF158" s="486"/>
      <c r="AG158" s="486"/>
      <c r="AH158" s="487"/>
      <c r="AI158" s="483" t="s">
        <v>228</v>
      </c>
      <c r="AJ158" s="484"/>
    </row>
    <row r="159" spans="2:36" ht="12" customHeight="1" thickBot="1">
      <c r="B159" s="658"/>
      <c r="C159" s="1062"/>
      <c r="D159" s="998"/>
      <c r="E159" s="669"/>
      <c r="F159" s="571">
        <f>'（別紙１）原油換算シート【計画用】'!F28</f>
        <v>128</v>
      </c>
      <c r="G159" s="573"/>
      <c r="H159" s="479" t="str">
        <f>'（別紙１）原油換算シート【計画用】'!H28</f>
        <v>北海道瓦斯(株)メニューA</v>
      </c>
      <c r="I159" s="480"/>
      <c r="J159" s="480"/>
      <c r="K159" s="480"/>
      <c r="L159" s="480"/>
      <c r="M159" s="480"/>
      <c r="N159" s="480"/>
      <c r="O159" s="480"/>
      <c r="P159" s="480"/>
      <c r="Q159" s="480"/>
      <c r="R159" s="480"/>
      <c r="S159" s="481">
        <f>'（別紙１）原油換算シート【計画用】'!S28</f>
        <v>0</v>
      </c>
      <c r="T159" s="481"/>
      <c r="U159" s="481"/>
      <c r="V159" s="482"/>
      <c r="W159" s="180"/>
      <c r="X159" s="179"/>
      <c r="Y159" s="179"/>
      <c r="Z159" s="179"/>
      <c r="AA159" s="631"/>
      <c r="AB159" s="632"/>
      <c r="AC159" s="1130"/>
      <c r="AD159" s="485"/>
      <c r="AE159" s="486"/>
      <c r="AF159" s="486"/>
      <c r="AG159" s="486"/>
      <c r="AH159" s="487"/>
      <c r="AI159" s="483"/>
      <c r="AJ159" s="484"/>
    </row>
    <row r="160" spans="2:36" ht="18.75" customHeight="1" thickBot="1">
      <c r="B160" s="658"/>
      <c r="C160" s="1062"/>
      <c r="D160" s="998"/>
      <c r="E160" s="669"/>
      <c r="F160" s="672" t="s">
        <v>502</v>
      </c>
      <c r="G160" s="673"/>
      <c r="H160" s="620"/>
      <c r="I160" s="621"/>
      <c r="J160" s="621"/>
      <c r="K160" s="621"/>
      <c r="L160" s="622"/>
      <c r="M160" s="581" t="s">
        <v>363</v>
      </c>
      <c r="N160" s="582"/>
      <c r="O160" s="583"/>
      <c r="P160" s="591">
        <f>'（別紙１）原油換算シート【計画用】'!P29</f>
        <v>8.64</v>
      </c>
      <c r="Q160" s="592"/>
      <c r="R160" s="593"/>
      <c r="S160" s="674" t="s">
        <v>503</v>
      </c>
      <c r="T160" s="675"/>
      <c r="U160" s="675"/>
      <c r="V160" s="676"/>
      <c r="W160" s="180"/>
      <c r="X160" s="179"/>
      <c r="Y160" s="179"/>
      <c r="Z160" s="179"/>
      <c r="AA160" s="631"/>
      <c r="AB160" s="632"/>
      <c r="AC160" s="1130"/>
      <c r="AD160" s="485" t="str">
        <f>IF(H160="","",H160*P160*W$146)</f>
        <v/>
      </c>
      <c r="AE160" s="486"/>
      <c r="AF160" s="486"/>
      <c r="AG160" s="486"/>
      <c r="AH160" s="487"/>
      <c r="AI160" s="483" t="s">
        <v>228</v>
      </c>
      <c r="AJ160" s="484"/>
    </row>
    <row r="161" spans="2:36" ht="12" customHeight="1" thickBot="1">
      <c r="B161" s="658"/>
      <c r="C161" s="1062"/>
      <c r="D161" s="998"/>
      <c r="E161" s="669"/>
      <c r="F161" s="571">
        <f>'（別紙１）原油換算シート【計画用】'!F30</f>
        <v>604</v>
      </c>
      <c r="G161" s="573"/>
      <c r="H161" s="479" t="str">
        <f>'（別紙１）原油換算シート【計画用】'!H30</f>
        <v>北海道電力(株)メニューA</v>
      </c>
      <c r="I161" s="480"/>
      <c r="J161" s="480"/>
      <c r="K161" s="480"/>
      <c r="L161" s="480"/>
      <c r="M161" s="480"/>
      <c r="N161" s="480"/>
      <c r="O161" s="480"/>
      <c r="P161" s="480"/>
      <c r="Q161" s="480"/>
      <c r="R161" s="480"/>
      <c r="S161" s="481">
        <f>'（別紙１）原油換算シート【計画用】'!S30</f>
        <v>0</v>
      </c>
      <c r="T161" s="481"/>
      <c r="U161" s="481"/>
      <c r="V161" s="482"/>
      <c r="W161" s="180"/>
      <c r="X161" s="179"/>
      <c r="Y161" s="179"/>
      <c r="Z161" s="179"/>
      <c r="AA161" s="631"/>
      <c r="AB161" s="632"/>
      <c r="AC161" s="1130"/>
      <c r="AD161" s="485"/>
      <c r="AE161" s="486"/>
      <c r="AF161" s="486"/>
      <c r="AG161" s="486"/>
      <c r="AH161" s="487"/>
      <c r="AI161" s="483"/>
      <c r="AJ161" s="484"/>
    </row>
    <row r="162" spans="2:36" ht="18.75" customHeight="1" thickBot="1">
      <c r="B162" s="658"/>
      <c r="C162" s="1062"/>
      <c r="D162" s="998"/>
      <c r="E162" s="669"/>
      <c r="F162" s="672" t="s">
        <v>502</v>
      </c>
      <c r="G162" s="673"/>
      <c r="H162" s="620"/>
      <c r="I162" s="621"/>
      <c r="J162" s="621"/>
      <c r="K162" s="621"/>
      <c r="L162" s="622"/>
      <c r="M162" s="581" t="s">
        <v>363</v>
      </c>
      <c r="N162" s="582"/>
      <c r="O162" s="583"/>
      <c r="P162" s="591">
        <f>'（別紙１）原油換算シート【計画用】'!P31</f>
        <v>8.64</v>
      </c>
      <c r="Q162" s="592"/>
      <c r="R162" s="593"/>
      <c r="S162" s="674" t="s">
        <v>503</v>
      </c>
      <c r="T162" s="675"/>
      <c r="U162" s="675"/>
      <c r="V162" s="676"/>
      <c r="W162" s="180"/>
      <c r="X162" s="179"/>
      <c r="Y162" s="179"/>
      <c r="Z162" s="179"/>
      <c r="AA162" s="631"/>
      <c r="AB162" s="632"/>
      <c r="AC162" s="1130"/>
      <c r="AD162" s="485" t="str">
        <f>IF(H162="","",H162*P162*W$146)</f>
        <v/>
      </c>
      <c r="AE162" s="486"/>
      <c r="AF162" s="486"/>
      <c r="AG162" s="486"/>
      <c r="AH162" s="487"/>
      <c r="AI162" s="483" t="s">
        <v>228</v>
      </c>
      <c r="AJ162" s="484"/>
    </row>
    <row r="163" spans="2:36" ht="12" customHeight="1" thickBot="1">
      <c r="B163" s="658"/>
      <c r="C163" s="1062"/>
      <c r="D163" s="999"/>
      <c r="E163" s="671"/>
      <c r="F163" s="571">
        <f>'（別紙１）原油換算シート【計画用】'!F32</f>
        <v>0</v>
      </c>
      <c r="G163" s="573"/>
      <c r="H163" s="479" t="e">
        <f>'（別紙１）原油換算シート【計画用】'!H32</f>
        <v>#N/A</v>
      </c>
      <c r="I163" s="480"/>
      <c r="J163" s="480"/>
      <c r="K163" s="480"/>
      <c r="L163" s="480"/>
      <c r="M163" s="480"/>
      <c r="N163" s="480"/>
      <c r="O163" s="480"/>
      <c r="P163" s="480"/>
      <c r="Q163" s="480"/>
      <c r="R163" s="480"/>
      <c r="S163" s="481" t="e">
        <f>'（別紙１）原油換算シート【計画用】'!S32</f>
        <v>#N/A</v>
      </c>
      <c r="T163" s="481"/>
      <c r="U163" s="481"/>
      <c r="V163" s="482"/>
      <c r="W163" s="180"/>
      <c r="X163" s="179"/>
      <c r="Y163" s="179"/>
      <c r="Z163" s="179"/>
      <c r="AA163" s="631"/>
      <c r="AB163" s="632"/>
      <c r="AC163" s="1130"/>
      <c r="AD163" s="485"/>
      <c r="AE163" s="486"/>
      <c r="AF163" s="486"/>
      <c r="AG163" s="486"/>
      <c r="AH163" s="487"/>
      <c r="AI163" s="483"/>
      <c r="AJ163" s="484"/>
    </row>
    <row r="164" spans="2:36" ht="13.5" customHeight="1" thickBot="1">
      <c r="B164" s="658"/>
      <c r="C164" s="1062"/>
      <c r="D164" s="1000" t="s">
        <v>504</v>
      </c>
      <c r="E164" s="569"/>
      <c r="F164" s="569"/>
      <c r="G164" s="570"/>
      <c r="H164" s="267"/>
      <c r="I164" s="268"/>
      <c r="J164" s="268"/>
      <c r="K164" s="268"/>
      <c r="L164" s="1131"/>
      <c r="M164" s="610" t="s">
        <v>363</v>
      </c>
      <c r="N164" s="611"/>
      <c r="O164" s="612"/>
      <c r="P164" s="613">
        <f>'（別紙１）原油換算シート【計画用】'!P33</f>
        <v>3.6</v>
      </c>
      <c r="Q164" s="613"/>
      <c r="R164" s="614"/>
      <c r="S164" s="653" t="s">
        <v>503</v>
      </c>
      <c r="T164" s="654"/>
      <c r="U164" s="654"/>
      <c r="V164" s="655"/>
      <c r="W164" s="180"/>
      <c r="X164" s="179"/>
      <c r="Y164" s="179"/>
      <c r="Z164" s="179"/>
      <c r="AA164" s="631"/>
      <c r="AB164" s="632"/>
      <c r="AC164" s="1130"/>
      <c r="AD164" s="485" t="str">
        <f>IF(H164="","",H164*P164*W$146)</f>
        <v/>
      </c>
      <c r="AE164" s="486"/>
      <c r="AF164" s="486"/>
      <c r="AG164" s="486"/>
      <c r="AH164" s="487"/>
      <c r="AI164" s="483" t="s">
        <v>228</v>
      </c>
      <c r="AJ164" s="484"/>
    </row>
    <row r="165" spans="2:36" ht="13.5" customHeight="1" thickBot="1">
      <c r="B165" s="658"/>
      <c r="C165" s="1062"/>
      <c r="D165" s="1001"/>
      <c r="E165" s="572"/>
      <c r="F165" s="572"/>
      <c r="G165" s="573"/>
      <c r="H165" s="364"/>
      <c r="I165" s="365"/>
      <c r="J165" s="365"/>
      <c r="K165" s="365"/>
      <c r="L165" s="1132"/>
      <c r="M165" s="610"/>
      <c r="N165" s="611"/>
      <c r="O165" s="612"/>
      <c r="P165" s="613"/>
      <c r="Q165" s="613"/>
      <c r="R165" s="614"/>
      <c r="S165" s="653"/>
      <c r="T165" s="654"/>
      <c r="U165" s="654"/>
      <c r="V165" s="655"/>
      <c r="W165" s="180"/>
      <c r="X165" s="179"/>
      <c r="Y165" s="179"/>
      <c r="Z165" s="179"/>
      <c r="AA165" s="631"/>
      <c r="AB165" s="632"/>
      <c r="AC165" s="1130"/>
      <c r="AD165" s="485"/>
      <c r="AE165" s="486"/>
      <c r="AF165" s="486"/>
      <c r="AG165" s="486"/>
      <c r="AH165" s="487"/>
      <c r="AI165" s="483"/>
      <c r="AJ165" s="484"/>
    </row>
    <row r="166" spans="2:36" ht="21" customHeight="1" thickBot="1">
      <c r="B166" s="658"/>
      <c r="C166" s="1062"/>
      <c r="D166" s="1002" t="s">
        <v>403</v>
      </c>
      <c r="E166" s="547"/>
      <c r="F166" s="547"/>
      <c r="G166" s="548"/>
      <c r="H166" s="231"/>
      <c r="I166" s="232"/>
      <c r="J166" s="232"/>
      <c r="K166" s="232"/>
      <c r="L166" s="977"/>
      <c r="M166" s="633" t="s">
        <v>365</v>
      </c>
      <c r="N166" s="107"/>
      <c r="O166" s="108"/>
      <c r="P166" s="978">
        <f>'（別紙１）原油換算シート【計画用】'!P35</f>
        <v>1.19</v>
      </c>
      <c r="Q166" s="979"/>
      <c r="R166" s="980"/>
      <c r="S166" s="981" t="s">
        <v>364</v>
      </c>
      <c r="T166" s="982"/>
      <c r="U166" s="982"/>
      <c r="V166" s="983"/>
      <c r="W166" s="180"/>
      <c r="X166" s="179"/>
      <c r="Y166" s="179"/>
      <c r="Z166" s="179"/>
      <c r="AA166" s="631"/>
      <c r="AB166" s="632"/>
      <c r="AC166" s="1130"/>
      <c r="AD166" s="485" t="str">
        <f>IF(H166="","",H166*P166*W$146)</f>
        <v/>
      </c>
      <c r="AE166" s="486"/>
      <c r="AF166" s="486"/>
      <c r="AG166" s="486"/>
      <c r="AH166" s="487"/>
      <c r="AI166" s="483" t="s">
        <v>228</v>
      </c>
      <c r="AJ166" s="484"/>
    </row>
    <row r="167" spans="2:36" ht="11.25" customHeight="1">
      <c r="B167" s="658"/>
      <c r="C167" s="1062"/>
      <c r="D167" s="1003" t="str">
        <f>'（別紙１）原油換算シート【計画用】'!D36</f>
        <v>（代替値）</v>
      </c>
      <c r="E167" s="1004"/>
      <c r="F167" s="1004"/>
      <c r="G167" s="1005"/>
      <c r="H167" s="479" t="str">
        <f>'（別紙１）原油換算シート【計画用】'!H36</f>
        <v>（代替値）</v>
      </c>
      <c r="I167" s="480"/>
      <c r="J167" s="480"/>
      <c r="K167" s="480"/>
      <c r="L167" s="480"/>
      <c r="M167" s="480"/>
      <c r="N167" s="480"/>
      <c r="O167" s="480"/>
      <c r="P167" s="480"/>
      <c r="Q167" s="480"/>
      <c r="R167" s="480"/>
      <c r="S167" s="481">
        <f>'（別紙１）原油換算シート【計画用】'!S36</f>
        <v>5.3199999999999997E-2</v>
      </c>
      <c r="T167" s="481"/>
      <c r="U167" s="481"/>
      <c r="V167" s="482"/>
      <c r="W167" s="180"/>
      <c r="X167" s="179"/>
      <c r="Y167" s="179"/>
      <c r="Z167" s="179"/>
      <c r="AA167" s="494"/>
      <c r="AB167" s="507"/>
      <c r="AC167" s="495"/>
      <c r="AD167" s="485"/>
      <c r="AE167" s="486"/>
      <c r="AF167" s="486"/>
      <c r="AG167" s="486"/>
      <c r="AH167" s="487"/>
      <c r="AI167" s="633"/>
      <c r="AJ167" s="634"/>
    </row>
    <row r="168" spans="2:36" ht="13.5" customHeight="1">
      <c r="B168" s="658"/>
      <c r="C168" s="1062"/>
      <c r="D168" s="174" t="s">
        <v>381</v>
      </c>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634"/>
      <c r="AD168" s="1149" t="str">
        <f>IF(SUM(AD146:AH167)=0,"",SUM(AD146:AH167))</f>
        <v/>
      </c>
      <c r="AE168" s="1150"/>
      <c r="AF168" s="1150"/>
      <c r="AG168" s="1150"/>
      <c r="AH168" s="1150"/>
      <c r="AI168" s="1151" t="s">
        <v>228</v>
      </c>
      <c r="AJ168" s="1152"/>
    </row>
    <row r="169" spans="2:36" ht="13.5" customHeight="1" thickBot="1">
      <c r="B169" s="658"/>
      <c r="C169" s="1062"/>
      <c r="D169" s="508"/>
      <c r="E169" s="509"/>
      <c r="F169" s="509"/>
      <c r="G169" s="509"/>
      <c r="H169" s="509"/>
      <c r="I169" s="509"/>
      <c r="J169" s="509"/>
      <c r="K169" s="509"/>
      <c r="L169" s="509"/>
      <c r="M169" s="509"/>
      <c r="N169" s="509"/>
      <c r="O169" s="509"/>
      <c r="P169" s="509"/>
      <c r="Q169" s="509"/>
      <c r="R169" s="509"/>
      <c r="S169" s="509"/>
      <c r="T169" s="509"/>
      <c r="U169" s="509"/>
      <c r="V169" s="509"/>
      <c r="W169" s="509"/>
      <c r="X169" s="509"/>
      <c r="Y169" s="509"/>
      <c r="Z169" s="509"/>
      <c r="AA169" s="509"/>
      <c r="AB169" s="509"/>
      <c r="AC169" s="510"/>
      <c r="AD169" s="637"/>
      <c r="AE169" s="638"/>
      <c r="AF169" s="638"/>
      <c r="AG169" s="638"/>
      <c r="AH169" s="638"/>
      <c r="AI169" s="564"/>
      <c r="AJ169" s="565"/>
    </row>
    <row r="170" spans="2:36" ht="13.5" customHeight="1">
      <c r="B170" s="658"/>
      <c r="C170" s="1062"/>
      <c r="D170" s="1052" t="s">
        <v>345</v>
      </c>
      <c r="E170" s="1053"/>
      <c r="F170" s="1053" t="s">
        <v>347</v>
      </c>
      <c r="G170" s="1053"/>
      <c r="H170" s="1134"/>
      <c r="I170" s="1135"/>
      <c r="J170" s="1135"/>
      <c r="K170" s="1135"/>
      <c r="L170" s="1135"/>
      <c r="M170" s="1089" t="s">
        <v>228</v>
      </c>
      <c r="N170" s="1089"/>
      <c r="O170" s="1090"/>
      <c r="P170" s="1138"/>
      <c r="Q170" s="1139"/>
      <c r="R170" s="1139"/>
      <c r="S170" s="1139"/>
      <c r="T170" s="1139"/>
      <c r="U170" s="1139"/>
      <c r="V170" s="1139"/>
      <c r="W170" s="1139"/>
      <c r="X170" s="1139"/>
      <c r="Y170" s="1139"/>
      <c r="Z170" s="1139"/>
      <c r="AA170" s="1139"/>
      <c r="AB170" s="1139"/>
      <c r="AC170" s="1139"/>
      <c r="AD170" s="1139"/>
      <c r="AE170" s="1139"/>
      <c r="AF170" s="1139"/>
      <c r="AG170" s="1139"/>
      <c r="AH170" s="1139"/>
      <c r="AI170" s="1139"/>
      <c r="AJ170" s="1140"/>
    </row>
    <row r="171" spans="2:36" ht="13.5" customHeight="1">
      <c r="B171" s="658"/>
      <c r="C171" s="1062"/>
      <c r="D171" s="1054"/>
      <c r="E171" s="182"/>
      <c r="F171" s="182"/>
      <c r="G171" s="182"/>
      <c r="H171" s="1136"/>
      <c r="I171" s="1137"/>
      <c r="J171" s="1137"/>
      <c r="K171" s="1137"/>
      <c r="L171" s="1137"/>
      <c r="M171" s="1091"/>
      <c r="N171" s="1091"/>
      <c r="O171" s="1092"/>
      <c r="P171" s="1141"/>
      <c r="Q171" s="1142"/>
      <c r="R171" s="1142"/>
      <c r="S171" s="1142"/>
      <c r="T171" s="1142"/>
      <c r="U171" s="1142"/>
      <c r="V171" s="1142"/>
      <c r="W171" s="1142"/>
      <c r="X171" s="1142"/>
      <c r="Y171" s="1142"/>
      <c r="Z171" s="1142"/>
      <c r="AA171" s="1142"/>
      <c r="AB171" s="1142"/>
      <c r="AC171" s="1142"/>
      <c r="AD171" s="1142"/>
      <c r="AE171" s="1142"/>
      <c r="AF171" s="1142"/>
      <c r="AG171" s="1142"/>
      <c r="AH171" s="1142"/>
      <c r="AI171" s="1142"/>
      <c r="AJ171" s="1143"/>
    </row>
    <row r="172" spans="2:36" ht="13.5" customHeight="1">
      <c r="B172" s="658"/>
      <c r="C172" s="1062"/>
      <c r="D172" s="1054"/>
      <c r="E172" s="182"/>
      <c r="F172" s="182" t="s">
        <v>348</v>
      </c>
      <c r="G172" s="182"/>
      <c r="H172" s="1057"/>
      <c r="I172" s="1058"/>
      <c r="J172" s="1058"/>
      <c r="K172" s="1058"/>
      <c r="L172" s="1058"/>
      <c r="M172" s="1066" t="s">
        <v>228</v>
      </c>
      <c r="N172" s="1066"/>
      <c r="O172" s="1067"/>
      <c r="P172" s="988"/>
      <c r="Q172" s="989"/>
      <c r="R172" s="989"/>
      <c r="S172" s="989"/>
      <c r="T172" s="989"/>
      <c r="U172" s="989"/>
      <c r="V172" s="989"/>
      <c r="W172" s="989"/>
      <c r="X172" s="989"/>
      <c r="Y172" s="989"/>
      <c r="Z172" s="989"/>
      <c r="AA172" s="989"/>
      <c r="AB172" s="989"/>
      <c r="AC172" s="989"/>
      <c r="AD172" s="989"/>
      <c r="AE172" s="989"/>
      <c r="AF172" s="989"/>
      <c r="AG172" s="989"/>
      <c r="AH172" s="989"/>
      <c r="AI172" s="989"/>
      <c r="AJ172" s="990"/>
    </row>
    <row r="173" spans="2:36" ht="13.5" customHeight="1" thickBot="1">
      <c r="B173" s="660"/>
      <c r="C173" s="1063"/>
      <c r="D173" s="1055"/>
      <c r="E173" s="1056"/>
      <c r="F173" s="1056"/>
      <c r="G173" s="1056"/>
      <c r="H173" s="1059"/>
      <c r="I173" s="1060"/>
      <c r="J173" s="1060"/>
      <c r="K173" s="1060"/>
      <c r="L173" s="1060"/>
      <c r="M173" s="1068"/>
      <c r="N173" s="1068"/>
      <c r="O173" s="1069"/>
      <c r="P173" s="991"/>
      <c r="Q173" s="992"/>
      <c r="R173" s="992"/>
      <c r="S173" s="992"/>
      <c r="T173" s="992"/>
      <c r="U173" s="992"/>
      <c r="V173" s="992"/>
      <c r="W173" s="992"/>
      <c r="X173" s="992"/>
      <c r="Y173" s="992"/>
      <c r="Z173" s="992"/>
      <c r="AA173" s="992"/>
      <c r="AB173" s="992"/>
      <c r="AC173" s="992"/>
      <c r="AD173" s="992"/>
      <c r="AE173" s="992"/>
      <c r="AF173" s="992"/>
      <c r="AG173" s="992"/>
      <c r="AH173" s="992"/>
      <c r="AI173" s="992"/>
      <c r="AJ173" s="993"/>
    </row>
    <row r="174" spans="2:36" ht="13.5" customHeight="1" thickBot="1"/>
    <row r="175" spans="2:36" ht="16.5" customHeight="1">
      <c r="B175" s="170" t="s">
        <v>346</v>
      </c>
      <c r="C175" s="171"/>
      <c r="D175" s="171"/>
      <c r="E175" s="171"/>
      <c r="F175" s="171"/>
      <c r="G175" s="171"/>
      <c r="H175" s="171"/>
      <c r="I175" s="171"/>
      <c r="J175" s="171"/>
      <c r="K175" s="171"/>
      <c r="L175" s="171"/>
      <c r="M175" s="1080" t="s">
        <v>20</v>
      </c>
      <c r="N175" s="1081"/>
      <c r="O175" s="1081"/>
      <c r="P175" s="1081"/>
      <c r="Q175" s="1081"/>
      <c r="R175" s="1081"/>
      <c r="S175" s="1081"/>
      <c r="T175" s="1082"/>
      <c r="U175" s="1083"/>
      <c r="V175" s="1083"/>
      <c r="W175" s="1083"/>
      <c r="X175" s="1083"/>
      <c r="Y175" s="1083"/>
      <c r="Z175" s="1083"/>
      <c r="AA175" s="1083"/>
      <c r="AB175" s="1083"/>
      <c r="AC175" s="1083"/>
      <c r="AD175" s="1083"/>
      <c r="AE175" s="1083"/>
      <c r="AF175" s="1083"/>
      <c r="AG175" s="1083"/>
      <c r="AH175" s="1083"/>
      <c r="AI175" s="1083"/>
      <c r="AJ175" s="1084"/>
    </row>
    <row r="176" spans="2:36" ht="16.5" customHeight="1">
      <c r="B176" s="985"/>
      <c r="C176" s="103"/>
      <c r="D176" s="103"/>
      <c r="E176" s="103"/>
      <c r="F176" s="103"/>
      <c r="G176" s="103"/>
      <c r="H176" s="103"/>
      <c r="I176" s="103"/>
      <c r="J176" s="103"/>
      <c r="K176" s="103"/>
      <c r="L176" s="103"/>
      <c r="M176" s="1070" t="s">
        <v>21</v>
      </c>
      <c r="N176" s="1071"/>
      <c r="O176" s="1071"/>
      <c r="P176" s="1071"/>
      <c r="Q176" s="1071"/>
      <c r="R176" s="1071"/>
      <c r="S176" s="1071"/>
      <c r="T176" s="1072"/>
      <c r="U176" s="1073"/>
      <c r="V176" s="1073"/>
      <c r="W176" s="1073"/>
      <c r="X176" s="1073"/>
      <c r="Y176" s="1073"/>
      <c r="Z176" s="1073"/>
      <c r="AA176" s="1073"/>
      <c r="AB176" s="1073"/>
      <c r="AC176" s="1073"/>
      <c r="AD176" s="1073"/>
      <c r="AE176" s="1073"/>
      <c r="AF176" s="1073"/>
      <c r="AG176" s="1073"/>
      <c r="AH176" s="1073"/>
      <c r="AI176" s="1073"/>
      <c r="AJ176" s="1074"/>
    </row>
    <row r="177" spans="2:36" ht="16.5" customHeight="1">
      <c r="B177" s="985"/>
      <c r="C177" s="103"/>
      <c r="D177" s="103"/>
      <c r="E177" s="103"/>
      <c r="F177" s="103"/>
      <c r="G177" s="103"/>
      <c r="H177" s="103"/>
      <c r="I177" s="103"/>
      <c r="J177" s="103"/>
      <c r="K177" s="103"/>
      <c r="L177" s="103"/>
      <c r="M177" s="1070" t="s">
        <v>22</v>
      </c>
      <c r="N177" s="1071"/>
      <c r="O177" s="1071"/>
      <c r="P177" s="1071"/>
      <c r="Q177" s="1071"/>
      <c r="R177" s="1071"/>
      <c r="S177" s="1071"/>
      <c r="T177" s="1072"/>
      <c r="U177" s="1073"/>
      <c r="V177" s="1073"/>
      <c r="W177" s="1073"/>
      <c r="X177" s="1073"/>
      <c r="Y177" s="1073"/>
      <c r="Z177" s="1073"/>
      <c r="AA177" s="1073"/>
      <c r="AB177" s="1073"/>
      <c r="AC177" s="1073"/>
      <c r="AD177" s="1073"/>
      <c r="AE177" s="1073"/>
      <c r="AF177" s="1073"/>
      <c r="AG177" s="1073"/>
      <c r="AH177" s="1073"/>
      <c r="AI177" s="1073"/>
      <c r="AJ177" s="1074"/>
    </row>
    <row r="178" spans="2:36" ht="16.5" customHeight="1" thickBot="1">
      <c r="B178" s="986"/>
      <c r="C178" s="987"/>
      <c r="D178" s="987"/>
      <c r="E178" s="987"/>
      <c r="F178" s="987"/>
      <c r="G178" s="987"/>
      <c r="H178" s="987"/>
      <c r="I178" s="987"/>
      <c r="J178" s="987"/>
      <c r="K178" s="987"/>
      <c r="L178" s="987"/>
      <c r="M178" s="1075" t="s">
        <v>23</v>
      </c>
      <c r="N178" s="1076"/>
      <c r="O178" s="1076"/>
      <c r="P178" s="1076"/>
      <c r="Q178" s="1076"/>
      <c r="R178" s="1076"/>
      <c r="S178" s="1076"/>
      <c r="T178" s="1077"/>
      <c r="U178" s="1078"/>
      <c r="V178" s="1078"/>
      <c r="W178" s="1078"/>
      <c r="X178" s="1078"/>
      <c r="Y178" s="1078"/>
      <c r="Z178" s="1078"/>
      <c r="AA178" s="1078"/>
      <c r="AB178" s="1078"/>
      <c r="AC178" s="1078"/>
      <c r="AD178" s="1078"/>
      <c r="AE178" s="1078"/>
      <c r="AF178" s="1078"/>
      <c r="AG178" s="1078"/>
      <c r="AH178" s="1078"/>
      <c r="AI178" s="1078"/>
      <c r="AJ178" s="1079"/>
    </row>
    <row r="180" spans="2:36" ht="13.5" customHeight="1">
      <c r="B180" s="1" t="s">
        <v>330</v>
      </c>
      <c r="C180" s="1">
        <v>1</v>
      </c>
      <c r="D180" s="193" t="s">
        <v>532</v>
      </c>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row>
    <row r="181" spans="2:36" ht="13.5" customHeight="1">
      <c r="D181" s="193"/>
      <c r="E181" s="193"/>
      <c r="F181" s="193"/>
      <c r="G181" s="193"/>
      <c r="H181" s="193"/>
      <c r="I181" s="193"/>
      <c r="J181" s="193"/>
      <c r="K181" s="193"/>
      <c r="L181" s="193"/>
      <c r="M181" s="193"/>
      <c r="N181" s="193"/>
      <c r="O181" s="193"/>
      <c r="P181" s="193"/>
      <c r="Q181" s="193"/>
      <c r="R181" s="193"/>
      <c r="S181" s="193"/>
      <c r="T181" s="193"/>
      <c r="U181" s="193"/>
      <c r="V181" s="193"/>
      <c r="W181" s="193"/>
      <c r="X181" s="193"/>
      <c r="Y181" s="193"/>
      <c r="Z181" s="193"/>
      <c r="AA181" s="193"/>
      <c r="AB181" s="193"/>
      <c r="AC181" s="193"/>
      <c r="AD181" s="193"/>
      <c r="AE181" s="193"/>
      <c r="AF181" s="193"/>
      <c r="AG181" s="193"/>
      <c r="AH181" s="193"/>
      <c r="AI181" s="193"/>
      <c r="AJ181" s="193"/>
    </row>
    <row r="182" spans="2:36" ht="13.5" customHeight="1">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93"/>
      <c r="AI182" s="193"/>
      <c r="AJ182" s="193"/>
    </row>
    <row r="183" spans="2:36" ht="13.5" customHeight="1">
      <c r="C183" s="1">
        <v>2</v>
      </c>
      <c r="D183" s="193" t="s">
        <v>493</v>
      </c>
      <c r="E183" s="193"/>
      <c r="F183" s="193"/>
      <c r="G183" s="193"/>
      <c r="H183" s="193"/>
      <c r="I183" s="193"/>
      <c r="J183" s="193"/>
      <c r="K183" s="193"/>
      <c r="L183" s="193"/>
      <c r="M183" s="193"/>
      <c r="N183" s="193"/>
      <c r="O183" s="193"/>
      <c r="P183" s="193"/>
      <c r="Q183" s="193"/>
      <c r="R183" s="193"/>
      <c r="S183" s="193"/>
      <c r="T183" s="193"/>
      <c r="U183" s="193"/>
      <c r="V183" s="193"/>
      <c r="W183" s="193"/>
      <c r="X183" s="193"/>
      <c r="Y183" s="193"/>
      <c r="Z183" s="193"/>
      <c r="AA183" s="193"/>
      <c r="AB183" s="193"/>
      <c r="AC183" s="193"/>
      <c r="AD183" s="193"/>
      <c r="AE183" s="193"/>
      <c r="AF183" s="193"/>
      <c r="AG183" s="193"/>
      <c r="AH183" s="193"/>
      <c r="AI183" s="193"/>
      <c r="AJ183" s="193"/>
    </row>
    <row r="184" spans="2:36" ht="13.5" customHeight="1">
      <c r="D184" s="193"/>
      <c r="E184" s="193"/>
      <c r="F184" s="193"/>
      <c r="G184" s="193"/>
      <c r="H184" s="193"/>
      <c r="I184" s="193"/>
      <c r="J184" s="193"/>
      <c r="K184" s="193"/>
      <c r="L184" s="193"/>
      <c r="M184" s="193"/>
      <c r="N184" s="193"/>
      <c r="O184" s="193"/>
      <c r="P184" s="193"/>
      <c r="Q184" s="193"/>
      <c r="R184" s="193"/>
      <c r="S184" s="193"/>
      <c r="T184" s="193"/>
      <c r="U184" s="193"/>
      <c r="V184" s="193"/>
      <c r="W184" s="193"/>
      <c r="X184" s="193"/>
      <c r="Y184" s="193"/>
      <c r="Z184" s="193"/>
      <c r="AA184" s="193"/>
      <c r="AB184" s="193"/>
      <c r="AC184" s="193"/>
      <c r="AD184" s="193"/>
      <c r="AE184" s="193"/>
      <c r="AF184" s="193"/>
      <c r="AG184" s="193"/>
      <c r="AH184" s="193"/>
      <c r="AI184" s="193"/>
      <c r="AJ184" s="193"/>
    </row>
    <row r="185" spans="2:36" ht="13.5" customHeight="1">
      <c r="C185" s="1">
        <v>3</v>
      </c>
      <c r="D185" s="104" t="s">
        <v>350</v>
      </c>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c r="AA185" s="104"/>
      <c r="AB185" s="104"/>
      <c r="AC185" s="104"/>
      <c r="AD185" s="104"/>
      <c r="AE185" s="104"/>
      <c r="AF185" s="104"/>
      <c r="AG185" s="104"/>
      <c r="AH185" s="104"/>
      <c r="AI185" s="104"/>
      <c r="AJ185" s="104"/>
    </row>
    <row r="188" spans="2:36" ht="13.5" customHeight="1">
      <c r="S188" s="8"/>
    </row>
    <row r="190" spans="2:36" ht="13.5" customHeight="1" thickBot="1">
      <c r="B190" s="1" t="s">
        <v>357</v>
      </c>
    </row>
    <row r="191" spans="2:36" ht="13.5" customHeight="1">
      <c r="B191" s="170" t="s">
        <v>266</v>
      </c>
      <c r="C191" s="171"/>
      <c r="D191" s="171"/>
      <c r="E191" s="171"/>
      <c r="F191" s="1093"/>
      <c r="G191" s="588"/>
      <c r="H191" s="588"/>
      <c r="I191" s="588"/>
      <c r="J191" s="588"/>
      <c r="K191" s="588"/>
      <c r="L191" s="588"/>
      <c r="M191" s="588"/>
      <c r="N191" s="588"/>
      <c r="O191" s="588"/>
      <c r="P191" s="588"/>
      <c r="Q191" s="588"/>
      <c r="R191" s="588"/>
      <c r="S191" s="1128"/>
      <c r="T191" s="544" t="s">
        <v>250</v>
      </c>
      <c r="U191" s="507"/>
      <c r="V191" s="507"/>
      <c r="W191" s="539"/>
      <c r="X191" s="1093"/>
      <c r="Y191" s="588"/>
      <c r="Z191" s="588"/>
      <c r="AA191" s="588"/>
      <c r="AB191" s="588"/>
      <c r="AC191" s="588"/>
      <c r="AD191" s="588"/>
      <c r="AE191" s="588"/>
      <c r="AF191" s="588"/>
      <c r="AG191" s="588"/>
      <c r="AH191" s="588"/>
      <c r="AI191" s="588"/>
      <c r="AJ191" s="1094"/>
    </row>
    <row r="192" spans="2:36" ht="13.5" customHeight="1">
      <c r="B192" s="985"/>
      <c r="C192" s="103"/>
      <c r="D192" s="103"/>
      <c r="E192" s="103"/>
      <c r="F192" s="364"/>
      <c r="G192" s="365"/>
      <c r="H192" s="365"/>
      <c r="I192" s="365"/>
      <c r="J192" s="365"/>
      <c r="K192" s="365"/>
      <c r="L192" s="365"/>
      <c r="M192" s="365"/>
      <c r="N192" s="365"/>
      <c r="O192" s="365"/>
      <c r="P192" s="365"/>
      <c r="Q192" s="365"/>
      <c r="R192" s="365"/>
      <c r="S192" s="1129"/>
      <c r="T192" s="109"/>
      <c r="U192" s="110"/>
      <c r="V192" s="110"/>
      <c r="W192" s="111"/>
      <c r="X192" s="364"/>
      <c r="Y192" s="365"/>
      <c r="Z192" s="365"/>
      <c r="AA192" s="365"/>
      <c r="AB192" s="365"/>
      <c r="AC192" s="365"/>
      <c r="AD192" s="365"/>
      <c r="AE192" s="365"/>
      <c r="AF192" s="365"/>
      <c r="AG192" s="365"/>
      <c r="AH192" s="365"/>
      <c r="AI192" s="365"/>
      <c r="AJ192" s="1095"/>
    </row>
    <row r="193" spans="2:43" ht="16.5" customHeight="1">
      <c r="B193" s="985" t="s">
        <v>251</v>
      </c>
      <c r="C193" s="103"/>
      <c r="D193" s="103"/>
      <c r="E193" s="103"/>
      <c r="F193" s="51"/>
      <c r="G193" s="52"/>
      <c r="H193" s="52" t="s">
        <v>526</v>
      </c>
      <c r="I193" s="52"/>
      <c r="J193" s="52"/>
      <c r="K193" s="52"/>
      <c r="L193" s="52" t="s">
        <v>527</v>
      </c>
      <c r="M193" s="52"/>
      <c r="N193" s="52"/>
      <c r="O193" s="52"/>
      <c r="P193" s="52"/>
      <c r="Q193" s="52" t="s">
        <v>528</v>
      </c>
      <c r="R193" s="52"/>
      <c r="S193" s="52"/>
      <c r="T193" s="52"/>
      <c r="U193" s="52" t="s">
        <v>529</v>
      </c>
      <c r="V193" s="52"/>
      <c r="W193" s="52"/>
      <c r="X193" s="52"/>
      <c r="Y193" s="52"/>
      <c r="Z193" s="52" t="s">
        <v>530</v>
      </c>
      <c r="AA193" s="52"/>
      <c r="AB193" s="52"/>
      <c r="AC193" s="52"/>
      <c r="AD193" s="52"/>
      <c r="AE193" s="52" t="s">
        <v>531</v>
      </c>
      <c r="AF193" s="52"/>
      <c r="AG193" s="52"/>
      <c r="AH193" s="52"/>
      <c r="AI193" s="52"/>
      <c r="AJ193" s="53"/>
    </row>
    <row r="194" spans="2:43" ht="16.5" customHeight="1">
      <c r="B194" s="985"/>
      <c r="C194" s="103"/>
      <c r="D194" s="103"/>
      <c r="E194" s="103"/>
      <c r="F194" s="1096" t="s">
        <v>267</v>
      </c>
      <c r="G194" s="1097"/>
      <c r="H194" s="1097"/>
      <c r="I194" s="1097"/>
      <c r="J194" s="1097"/>
      <c r="K194" s="1098"/>
      <c r="L194" s="1098"/>
      <c r="M194" s="1098"/>
      <c r="N194" s="1098"/>
      <c r="O194" s="1098"/>
      <c r="P194" s="1098"/>
      <c r="Q194" s="1098"/>
      <c r="R194" s="1098"/>
      <c r="S194" s="1098"/>
      <c r="T194" s="1098"/>
      <c r="U194" s="1098"/>
      <c r="V194" s="1098"/>
      <c r="W194" s="26" t="s">
        <v>258</v>
      </c>
      <c r="X194" s="1099" t="s">
        <v>268</v>
      </c>
      <c r="Y194" s="1097"/>
      <c r="Z194" s="1097"/>
      <c r="AA194" s="1097"/>
      <c r="AB194" s="1097"/>
      <c r="AC194" s="1097"/>
      <c r="AD194" s="1097"/>
      <c r="AE194" s="1097"/>
      <c r="AF194" s="1097"/>
      <c r="AG194" s="1097"/>
      <c r="AH194" s="1097"/>
      <c r="AI194" s="1097"/>
      <c r="AJ194" s="1100"/>
      <c r="AQ194"/>
    </row>
    <row r="195" spans="2:43" ht="16.5" customHeight="1">
      <c r="B195" s="985" t="s">
        <v>252</v>
      </c>
      <c r="C195" s="103"/>
      <c r="D195" s="103"/>
      <c r="E195" s="103"/>
      <c r="F195" s="106" t="s">
        <v>254</v>
      </c>
      <c r="G195" s="107"/>
      <c r="H195" s="107"/>
      <c r="I195" s="108"/>
      <c r="J195" s="1122"/>
      <c r="K195" s="994"/>
      <c r="L195" s="994"/>
      <c r="M195" s="994"/>
      <c r="N195" s="994"/>
      <c r="O195" s="1040"/>
      <c r="P195" s="24" t="s">
        <v>259</v>
      </c>
      <c r="Q195" s="107"/>
      <c r="R195" s="107"/>
      <c r="S195" s="107"/>
      <c r="T195" s="353" t="s">
        <v>269</v>
      </c>
      <c r="U195" s="559"/>
      <c r="V195" s="559"/>
      <c r="W195" s="173"/>
      <c r="X195" s="107" t="s">
        <v>255</v>
      </c>
      <c r="Y195" s="107"/>
      <c r="Z195" s="1039"/>
      <c r="AA195" s="1040"/>
      <c r="AB195" s="24" t="s">
        <v>256</v>
      </c>
      <c r="AC195" s="24"/>
      <c r="AD195" s="107" t="s">
        <v>257</v>
      </c>
      <c r="AE195" s="107"/>
      <c r="AF195" s="1039"/>
      <c r="AG195" s="1040"/>
      <c r="AH195" s="256" t="s">
        <v>256</v>
      </c>
      <c r="AI195" s="256"/>
      <c r="AJ195" s="1087"/>
    </row>
    <row r="196" spans="2:43" ht="16.5" customHeight="1">
      <c r="B196" s="985"/>
      <c r="C196" s="103"/>
      <c r="D196" s="103"/>
      <c r="E196" s="103"/>
      <c r="F196" s="106" t="s">
        <v>263</v>
      </c>
      <c r="G196" s="107"/>
      <c r="H196" s="107"/>
      <c r="I196" s="108"/>
      <c r="J196" s="1088" t="s">
        <v>524</v>
      </c>
      <c r="K196" s="1088"/>
      <c r="L196" s="1088"/>
      <c r="M196" s="1088"/>
      <c r="N196" s="1088"/>
      <c r="O196" s="1088"/>
      <c r="P196" s="1088"/>
      <c r="Q196" s="1088"/>
      <c r="R196" s="1088"/>
      <c r="S196" s="1088"/>
      <c r="T196" s="1088"/>
      <c r="U196" s="1088"/>
      <c r="V196" s="1088"/>
      <c r="W196" s="1088"/>
      <c r="X196" s="1088"/>
      <c r="Y196" s="1038" t="s">
        <v>413</v>
      </c>
      <c r="Z196" s="1038"/>
      <c r="AA196" s="1038"/>
      <c r="AB196" s="1038"/>
      <c r="AC196" s="1038"/>
      <c r="AD196" s="1038"/>
      <c r="AE196" s="1038"/>
      <c r="AF196" s="1038"/>
      <c r="AG196" s="1038"/>
      <c r="AH196" s="1038"/>
      <c r="AI196" s="1009" t="s">
        <v>258</v>
      </c>
      <c r="AJ196" s="1010"/>
    </row>
    <row r="197" spans="2:43" ht="16.5" customHeight="1">
      <c r="B197" s="985"/>
      <c r="C197" s="103"/>
      <c r="D197" s="103"/>
      <c r="E197" s="353"/>
      <c r="F197" s="1123" t="s">
        <v>253</v>
      </c>
      <c r="G197" s="1124"/>
      <c r="H197" s="1124"/>
      <c r="I197" s="1125"/>
      <c r="J197" s="557"/>
      <c r="K197" s="558"/>
      <c r="L197" s="1126"/>
      <c r="M197" s="25" t="s">
        <v>260</v>
      </c>
      <c r="N197" s="1127"/>
      <c r="O197" s="1126"/>
      <c r="P197" s="25" t="s">
        <v>261</v>
      </c>
      <c r="Q197" s="1127"/>
      <c r="R197" s="1126"/>
      <c r="S197" s="1085" t="s">
        <v>262</v>
      </c>
      <c r="T197" s="1085"/>
      <c r="U197" s="1085"/>
      <c r="V197" s="1085"/>
      <c r="W197" s="1085"/>
      <c r="X197" s="1085"/>
      <c r="Y197" s="1085"/>
      <c r="Z197" s="1085"/>
      <c r="AA197" s="1085"/>
      <c r="AB197" s="1085"/>
      <c r="AC197" s="1085"/>
      <c r="AD197" s="1085"/>
      <c r="AE197" s="1085"/>
      <c r="AF197" s="1085"/>
      <c r="AG197" s="1085"/>
      <c r="AH197" s="1085"/>
      <c r="AI197" s="1085"/>
      <c r="AJ197" s="1086"/>
    </row>
    <row r="198" spans="2:43" ht="16.5" customHeight="1">
      <c r="B198" s="1041" t="s">
        <v>351</v>
      </c>
      <c r="C198" s="1042"/>
      <c r="D198" s="1042"/>
      <c r="E198" s="1042"/>
      <c r="F198" s="1042"/>
      <c r="G198" s="1042"/>
      <c r="H198" s="1047" t="s">
        <v>328</v>
      </c>
      <c r="I198" s="995"/>
      <c r="J198" s="995"/>
      <c r="K198" s="995"/>
      <c r="L198" s="994"/>
      <c r="M198" s="994"/>
      <c r="N198" s="994"/>
      <c r="O198" s="994"/>
      <c r="P198" s="995" t="s">
        <v>333</v>
      </c>
      <c r="Q198" s="995"/>
      <c r="R198" s="995"/>
      <c r="S198" s="996"/>
      <c r="T198" s="106" t="s">
        <v>329</v>
      </c>
      <c r="U198" s="107"/>
      <c r="V198" s="107"/>
      <c r="W198" s="108"/>
      <c r="X198" s="1105"/>
      <c r="Y198" s="1106"/>
      <c r="Z198" s="1106"/>
      <c r="AA198" s="1106"/>
      <c r="AB198" s="1106"/>
      <c r="AC198" s="1106"/>
      <c r="AD198" s="1106"/>
      <c r="AE198" s="1106"/>
      <c r="AF198" s="1106"/>
      <c r="AG198" s="1106"/>
      <c r="AH198" s="1106"/>
      <c r="AI198" s="1106"/>
      <c r="AJ198" s="1107"/>
    </row>
    <row r="199" spans="2:43" ht="16.5" customHeight="1">
      <c r="B199" s="1043"/>
      <c r="C199" s="1044"/>
      <c r="D199" s="1044"/>
      <c r="E199" s="1044"/>
      <c r="F199" s="1044"/>
      <c r="G199" s="1044"/>
      <c r="H199" s="1111" t="s">
        <v>44</v>
      </c>
      <c r="I199" s="1112"/>
      <c r="J199" s="1112"/>
      <c r="K199" s="1112"/>
      <c r="L199" s="1112"/>
      <c r="M199" s="1112"/>
      <c r="N199" s="1112"/>
      <c r="O199" s="1112"/>
      <c r="P199" s="1112"/>
      <c r="Q199" s="1112"/>
      <c r="R199" s="1112"/>
      <c r="S199" s="1113"/>
      <c r="T199" s="109"/>
      <c r="U199" s="110"/>
      <c r="V199" s="110"/>
      <c r="W199" s="111"/>
      <c r="X199" s="1108"/>
      <c r="Y199" s="1109"/>
      <c r="Z199" s="1109"/>
      <c r="AA199" s="1109"/>
      <c r="AB199" s="1109"/>
      <c r="AC199" s="1109"/>
      <c r="AD199" s="1109"/>
      <c r="AE199" s="1109"/>
      <c r="AF199" s="1109"/>
      <c r="AG199" s="1109"/>
      <c r="AH199" s="1109"/>
      <c r="AI199" s="1109"/>
      <c r="AJ199" s="1110"/>
    </row>
    <row r="200" spans="2:43" ht="13.5" customHeight="1">
      <c r="B200" s="1043"/>
      <c r="C200" s="1044"/>
      <c r="D200" s="1044"/>
      <c r="E200" s="1044"/>
      <c r="F200" s="1044"/>
      <c r="G200" s="1044"/>
      <c r="H200" s="1114" t="s">
        <v>352</v>
      </c>
      <c r="I200" s="1115"/>
      <c r="J200" s="1115"/>
      <c r="K200" s="1115"/>
      <c r="L200" s="1115"/>
      <c r="M200" s="1115"/>
      <c r="N200" s="1115"/>
      <c r="O200" s="1115"/>
      <c r="P200" s="1116"/>
      <c r="Q200" s="1009" t="s">
        <v>353</v>
      </c>
      <c r="R200" s="1009"/>
      <c r="S200" s="1009"/>
      <c r="T200" s="1009"/>
      <c r="U200" s="1106"/>
      <c r="V200" s="1106"/>
      <c r="W200" s="1106"/>
      <c r="X200" s="1106"/>
      <c r="Y200" s="1106"/>
      <c r="Z200" s="1106"/>
      <c r="AA200" s="1106"/>
      <c r="AB200" s="1106"/>
      <c r="AC200" s="1106"/>
      <c r="AD200" s="1106"/>
      <c r="AE200" s="1106"/>
      <c r="AF200" s="1106"/>
      <c r="AG200" s="1009" t="s">
        <v>354</v>
      </c>
      <c r="AH200" s="1009"/>
      <c r="AI200" s="1009"/>
      <c r="AJ200" s="1010"/>
    </row>
    <row r="201" spans="2:43" ht="13.5" customHeight="1">
      <c r="B201" s="1045"/>
      <c r="C201" s="1046"/>
      <c r="D201" s="1046"/>
      <c r="E201" s="1046"/>
      <c r="F201" s="1046"/>
      <c r="G201" s="1046"/>
      <c r="H201" s="1117"/>
      <c r="I201" s="1118"/>
      <c r="J201" s="1118"/>
      <c r="K201" s="1118"/>
      <c r="L201" s="1118"/>
      <c r="M201" s="1118"/>
      <c r="N201" s="1118"/>
      <c r="O201" s="1118"/>
      <c r="P201" s="1119"/>
      <c r="Q201" s="1120"/>
      <c r="R201" s="1120"/>
      <c r="S201" s="1120"/>
      <c r="T201" s="1120"/>
      <c r="U201" s="1109"/>
      <c r="V201" s="1109"/>
      <c r="W201" s="1109"/>
      <c r="X201" s="1109"/>
      <c r="Y201" s="1109"/>
      <c r="Z201" s="1109"/>
      <c r="AA201" s="1109"/>
      <c r="AB201" s="1109"/>
      <c r="AC201" s="1109"/>
      <c r="AD201" s="1109"/>
      <c r="AE201" s="1109"/>
      <c r="AF201" s="1109"/>
      <c r="AG201" s="1120"/>
      <c r="AH201" s="1120"/>
      <c r="AI201" s="1120"/>
      <c r="AJ201" s="1121"/>
    </row>
    <row r="202" spans="2:43" ht="13.5" customHeight="1">
      <c r="B202" s="1034" t="s">
        <v>327</v>
      </c>
      <c r="C202" s="1035"/>
      <c r="D202" s="1035"/>
      <c r="E202" s="1035"/>
      <c r="F202" s="1035"/>
      <c r="G202" s="1035"/>
      <c r="H202" s="1035"/>
      <c r="I202" s="1035"/>
      <c r="J202" s="1035"/>
      <c r="K202" s="1008" t="s">
        <v>349</v>
      </c>
      <c r="L202" s="1009"/>
      <c r="M202" s="1009"/>
      <c r="N202" s="1009"/>
      <c r="O202" s="1009"/>
      <c r="P202" s="1009"/>
      <c r="Q202" s="1009"/>
      <c r="R202" s="1009"/>
      <c r="S202" s="1009"/>
      <c r="T202" s="1009"/>
      <c r="U202" s="1009"/>
      <c r="V202" s="1009"/>
      <c r="W202" s="1009"/>
      <c r="X202" s="1009"/>
      <c r="Y202" s="1009"/>
      <c r="Z202" s="1009"/>
      <c r="AA202" s="1009"/>
      <c r="AB202" s="1009"/>
      <c r="AC202" s="1009"/>
      <c r="AD202" s="1009"/>
      <c r="AE202" s="1009"/>
      <c r="AF202" s="1009"/>
      <c r="AG202" s="1009"/>
      <c r="AH202" s="1009"/>
      <c r="AI202" s="1009"/>
      <c r="AJ202" s="1010"/>
    </row>
    <row r="203" spans="2:43" ht="13.5" customHeight="1" thickBot="1">
      <c r="B203" s="1036"/>
      <c r="C203" s="1037"/>
      <c r="D203" s="1037"/>
      <c r="E203" s="1037"/>
      <c r="F203" s="1037"/>
      <c r="G203" s="1037"/>
      <c r="H203" s="1037"/>
      <c r="I203" s="1037"/>
      <c r="J203" s="1037"/>
      <c r="K203" s="1011"/>
      <c r="L203" s="1012"/>
      <c r="M203" s="1012"/>
      <c r="N203" s="1012"/>
      <c r="O203" s="1012"/>
      <c r="P203" s="1012"/>
      <c r="Q203" s="1012"/>
      <c r="R203" s="1012"/>
      <c r="S203" s="1012"/>
      <c r="T203" s="1012"/>
      <c r="U203" s="1012"/>
      <c r="V203" s="1012"/>
      <c r="W203" s="1012"/>
      <c r="X203" s="1012"/>
      <c r="Y203" s="1012"/>
      <c r="Z203" s="1012"/>
      <c r="AA203" s="1012"/>
      <c r="AB203" s="1012"/>
      <c r="AC203" s="1012"/>
      <c r="AD203" s="1012"/>
      <c r="AE203" s="1012"/>
      <c r="AF203" s="1012"/>
      <c r="AG203" s="1012"/>
      <c r="AH203" s="1012"/>
      <c r="AI203" s="1012"/>
      <c r="AJ203" s="1013"/>
    </row>
    <row r="204" spans="2:43" ht="13.5" customHeight="1">
      <c r="B204" s="506" t="s">
        <v>215</v>
      </c>
      <c r="C204" s="507"/>
      <c r="D204" s="507"/>
      <c r="E204" s="507"/>
      <c r="F204" s="507"/>
      <c r="G204" s="507"/>
      <c r="H204" s="544" t="str">
        <f>IF(計画提出書!N47="","",計画提出書!N47-1&amp;"年度の使用量")</f>
        <v>2025年度の使用量</v>
      </c>
      <c r="I204" s="507"/>
      <c r="J204" s="507"/>
      <c r="K204" s="507"/>
      <c r="L204" s="507"/>
      <c r="M204" s="507"/>
      <c r="N204" s="507"/>
      <c r="O204" s="507"/>
      <c r="P204" s="1014" t="s">
        <v>368</v>
      </c>
      <c r="Q204" s="1015"/>
      <c r="R204" s="1015"/>
      <c r="S204" s="1015"/>
      <c r="T204" s="1015"/>
      <c r="U204" s="1015"/>
      <c r="V204" s="1016"/>
      <c r="W204" s="544" t="s">
        <v>369</v>
      </c>
      <c r="X204" s="507"/>
      <c r="Y204" s="507"/>
      <c r="Z204" s="507"/>
      <c r="AA204" s="507"/>
      <c r="AB204" s="507"/>
      <c r="AC204" s="507"/>
      <c r="AD204" s="1019" t="s">
        <v>95</v>
      </c>
      <c r="AE204" s="1020"/>
      <c r="AF204" s="1020"/>
      <c r="AG204" s="1020"/>
      <c r="AH204" s="1020"/>
      <c r="AI204" s="1020"/>
      <c r="AJ204" s="1021"/>
    </row>
    <row r="205" spans="2:43" ht="13.5" customHeight="1" thickBot="1">
      <c r="B205" s="508"/>
      <c r="C205" s="509"/>
      <c r="D205" s="179"/>
      <c r="E205" s="179"/>
      <c r="F205" s="179"/>
      <c r="G205" s="179"/>
      <c r="H205" s="180"/>
      <c r="I205" s="179"/>
      <c r="J205" s="179"/>
      <c r="K205" s="179"/>
      <c r="L205" s="179"/>
      <c r="M205" s="179"/>
      <c r="N205" s="179"/>
      <c r="O205" s="179"/>
      <c r="P205" s="1017"/>
      <c r="Q205" s="1017"/>
      <c r="R205" s="1017"/>
      <c r="S205" s="1017"/>
      <c r="T205" s="1017"/>
      <c r="U205" s="1017"/>
      <c r="V205" s="1018"/>
      <c r="W205" s="180"/>
      <c r="X205" s="179"/>
      <c r="Y205" s="179"/>
      <c r="Z205" s="179"/>
      <c r="AA205" s="179"/>
      <c r="AB205" s="179"/>
      <c r="AC205" s="179"/>
      <c r="AD205" s="1022"/>
      <c r="AE205" s="1023"/>
      <c r="AF205" s="1023"/>
      <c r="AG205" s="1023"/>
      <c r="AH205" s="1023"/>
      <c r="AI205" s="1023"/>
      <c r="AJ205" s="1024"/>
    </row>
    <row r="206" spans="2:43" ht="13.5" customHeight="1" thickBot="1">
      <c r="B206" s="656" t="s">
        <v>355</v>
      </c>
      <c r="C206" s="1061"/>
      <c r="D206" s="1064" t="s">
        <v>57</v>
      </c>
      <c r="E206" s="585"/>
      <c r="F206" s="585"/>
      <c r="G206" s="585"/>
      <c r="H206" s="588"/>
      <c r="I206" s="588"/>
      <c r="J206" s="588"/>
      <c r="K206" s="588"/>
      <c r="L206" s="588"/>
      <c r="M206" s="494" t="s">
        <v>228</v>
      </c>
      <c r="N206" s="507"/>
      <c r="O206" s="507"/>
      <c r="P206" s="601">
        <f>'（別紙１）原油換算シート【計画用】'!P15</f>
        <v>36.5</v>
      </c>
      <c r="Q206" s="601"/>
      <c r="R206" s="1101"/>
      <c r="S206" s="1102" t="s">
        <v>360</v>
      </c>
      <c r="T206" s="1103"/>
      <c r="U206" s="1103"/>
      <c r="V206" s="1104"/>
      <c r="W206" s="544">
        <v>2.58E-2</v>
      </c>
      <c r="X206" s="507"/>
      <c r="Y206" s="507"/>
      <c r="Z206" s="507"/>
      <c r="AA206" s="631" t="s">
        <v>372</v>
      </c>
      <c r="AB206" s="632"/>
      <c r="AC206" s="1130"/>
      <c r="AD206" s="491" t="str">
        <f>IF(H206="","",H206*P206*W$206)</f>
        <v/>
      </c>
      <c r="AE206" s="492"/>
      <c r="AF206" s="492"/>
      <c r="AG206" s="492"/>
      <c r="AH206" s="493"/>
      <c r="AI206" s="494" t="s">
        <v>228</v>
      </c>
      <c r="AJ206" s="495"/>
    </row>
    <row r="207" spans="2:43" ht="13.5" customHeight="1" thickBot="1">
      <c r="B207" s="658"/>
      <c r="C207" s="1062"/>
      <c r="D207" s="1065"/>
      <c r="E207" s="587"/>
      <c r="F207" s="587"/>
      <c r="G207" s="587"/>
      <c r="H207" s="271"/>
      <c r="I207" s="271"/>
      <c r="J207" s="271"/>
      <c r="K207" s="271"/>
      <c r="L207" s="271"/>
      <c r="M207" s="496"/>
      <c r="N207" s="179"/>
      <c r="O207" s="179"/>
      <c r="P207" s="560"/>
      <c r="Q207" s="560"/>
      <c r="R207" s="984"/>
      <c r="S207" s="501"/>
      <c r="T207" s="502"/>
      <c r="U207" s="502"/>
      <c r="V207" s="503"/>
      <c r="W207" s="180"/>
      <c r="X207" s="179"/>
      <c r="Y207" s="179"/>
      <c r="Z207" s="179"/>
      <c r="AA207" s="631"/>
      <c r="AB207" s="632"/>
      <c r="AC207" s="1130"/>
      <c r="AD207" s="485"/>
      <c r="AE207" s="486"/>
      <c r="AF207" s="486"/>
      <c r="AG207" s="486"/>
      <c r="AH207" s="487"/>
      <c r="AI207" s="496"/>
      <c r="AJ207" s="497"/>
    </row>
    <row r="208" spans="2:43" ht="13.5" customHeight="1" thickBot="1">
      <c r="B208" s="658"/>
      <c r="C208" s="1062"/>
      <c r="D208" s="1025" t="s">
        <v>58</v>
      </c>
      <c r="E208" s="577"/>
      <c r="F208" s="577"/>
      <c r="G208" s="577"/>
      <c r="H208" s="558"/>
      <c r="I208" s="558"/>
      <c r="J208" s="558"/>
      <c r="K208" s="558"/>
      <c r="L208" s="558"/>
      <c r="M208" s="483" t="s">
        <v>228</v>
      </c>
      <c r="N208" s="559"/>
      <c r="O208" s="559"/>
      <c r="P208" s="560">
        <f>'（別紙１）原油換算シート【計画用】'!P17</f>
        <v>38.9</v>
      </c>
      <c r="Q208" s="560"/>
      <c r="R208" s="984"/>
      <c r="S208" s="498" t="s">
        <v>360</v>
      </c>
      <c r="T208" s="499"/>
      <c r="U208" s="499"/>
      <c r="V208" s="500"/>
      <c r="W208" s="180"/>
      <c r="X208" s="179"/>
      <c r="Y208" s="179"/>
      <c r="Z208" s="179"/>
      <c r="AA208" s="631"/>
      <c r="AB208" s="632"/>
      <c r="AC208" s="1130"/>
      <c r="AD208" s="485" t="str">
        <f>IF(H208="","",H208*P208*W$206)</f>
        <v/>
      </c>
      <c r="AE208" s="486"/>
      <c r="AF208" s="486"/>
      <c r="AG208" s="486"/>
      <c r="AH208" s="487"/>
      <c r="AI208" s="483" t="s">
        <v>228</v>
      </c>
      <c r="AJ208" s="484"/>
    </row>
    <row r="209" spans="2:36" ht="13.5" customHeight="1" thickBot="1">
      <c r="B209" s="658"/>
      <c r="C209" s="1062"/>
      <c r="D209" s="1025"/>
      <c r="E209" s="577"/>
      <c r="F209" s="577"/>
      <c r="G209" s="577"/>
      <c r="H209" s="558"/>
      <c r="I209" s="558"/>
      <c r="J209" s="558"/>
      <c r="K209" s="558"/>
      <c r="L209" s="558"/>
      <c r="M209" s="483"/>
      <c r="N209" s="559"/>
      <c r="O209" s="559"/>
      <c r="P209" s="560"/>
      <c r="Q209" s="560"/>
      <c r="R209" s="984"/>
      <c r="S209" s="501"/>
      <c r="T209" s="502"/>
      <c r="U209" s="502"/>
      <c r="V209" s="503"/>
      <c r="W209" s="180"/>
      <c r="X209" s="179"/>
      <c r="Y209" s="179"/>
      <c r="Z209" s="179"/>
      <c r="AA209" s="631"/>
      <c r="AB209" s="632"/>
      <c r="AC209" s="1130"/>
      <c r="AD209" s="485"/>
      <c r="AE209" s="486"/>
      <c r="AF209" s="486"/>
      <c r="AG209" s="486"/>
      <c r="AH209" s="487"/>
      <c r="AI209" s="483"/>
      <c r="AJ209" s="484"/>
    </row>
    <row r="210" spans="2:36" ht="13.5" customHeight="1" thickBot="1">
      <c r="B210" s="658"/>
      <c r="C210" s="1062"/>
      <c r="D210" s="1025" t="s">
        <v>59</v>
      </c>
      <c r="E210" s="577"/>
      <c r="F210" s="577"/>
      <c r="G210" s="577"/>
      <c r="H210" s="558"/>
      <c r="I210" s="558"/>
      <c r="J210" s="558"/>
      <c r="K210" s="558"/>
      <c r="L210" s="558"/>
      <c r="M210" s="483" t="s">
        <v>228</v>
      </c>
      <c r="N210" s="559"/>
      <c r="O210" s="559"/>
      <c r="P210" s="560">
        <f>'（別紙１）原油換算シート【計画用】'!P19</f>
        <v>41.8</v>
      </c>
      <c r="Q210" s="560"/>
      <c r="R210" s="984"/>
      <c r="S210" s="498" t="s">
        <v>360</v>
      </c>
      <c r="T210" s="499"/>
      <c r="U210" s="499"/>
      <c r="V210" s="500"/>
      <c r="W210" s="180"/>
      <c r="X210" s="179"/>
      <c r="Y210" s="179"/>
      <c r="Z210" s="179"/>
      <c r="AA210" s="631"/>
      <c r="AB210" s="632"/>
      <c r="AC210" s="1130"/>
      <c r="AD210" s="485" t="str">
        <f>IF(H210="","",H210*P210*W$206)</f>
        <v/>
      </c>
      <c r="AE210" s="486"/>
      <c r="AF210" s="486"/>
      <c r="AG210" s="486"/>
      <c r="AH210" s="487"/>
      <c r="AI210" s="483" t="s">
        <v>228</v>
      </c>
      <c r="AJ210" s="484"/>
    </row>
    <row r="211" spans="2:36" ht="13.5" customHeight="1" thickBot="1">
      <c r="B211" s="658"/>
      <c r="C211" s="1062"/>
      <c r="D211" s="1025"/>
      <c r="E211" s="577"/>
      <c r="F211" s="577"/>
      <c r="G211" s="577"/>
      <c r="H211" s="558"/>
      <c r="I211" s="558"/>
      <c r="J211" s="558"/>
      <c r="K211" s="558"/>
      <c r="L211" s="558"/>
      <c r="M211" s="483"/>
      <c r="N211" s="559"/>
      <c r="O211" s="559"/>
      <c r="P211" s="560"/>
      <c r="Q211" s="560"/>
      <c r="R211" s="984"/>
      <c r="S211" s="501"/>
      <c r="T211" s="502"/>
      <c r="U211" s="502"/>
      <c r="V211" s="503"/>
      <c r="W211" s="180"/>
      <c r="X211" s="179"/>
      <c r="Y211" s="179"/>
      <c r="Z211" s="179"/>
      <c r="AA211" s="631"/>
      <c r="AB211" s="632"/>
      <c r="AC211" s="1130"/>
      <c r="AD211" s="485"/>
      <c r="AE211" s="486"/>
      <c r="AF211" s="486"/>
      <c r="AG211" s="486"/>
      <c r="AH211" s="487"/>
      <c r="AI211" s="483"/>
      <c r="AJ211" s="484"/>
    </row>
    <row r="212" spans="2:36" ht="13.5" customHeight="1" thickBot="1">
      <c r="B212" s="658"/>
      <c r="C212" s="1062"/>
      <c r="D212" s="1025" t="s">
        <v>60</v>
      </c>
      <c r="E212" s="577"/>
      <c r="F212" s="577"/>
      <c r="G212" s="577"/>
      <c r="H212" s="558"/>
      <c r="I212" s="558"/>
      <c r="J212" s="558"/>
      <c r="K212" s="558"/>
      <c r="L212" s="558"/>
      <c r="M212" s="483" t="s">
        <v>228</v>
      </c>
      <c r="N212" s="559"/>
      <c r="O212" s="559"/>
      <c r="P212" s="560">
        <f>'（別紙１）原油換算シート【計画用】'!P21</f>
        <v>41.8</v>
      </c>
      <c r="Q212" s="560"/>
      <c r="R212" s="984"/>
      <c r="S212" s="498" t="s">
        <v>360</v>
      </c>
      <c r="T212" s="499"/>
      <c r="U212" s="499"/>
      <c r="V212" s="500"/>
      <c r="W212" s="180"/>
      <c r="X212" s="179"/>
      <c r="Y212" s="179"/>
      <c r="Z212" s="179"/>
      <c r="AA212" s="631"/>
      <c r="AB212" s="632"/>
      <c r="AC212" s="1130"/>
      <c r="AD212" s="485" t="str">
        <f>IF(H212="","",H212*P212*W$206)</f>
        <v/>
      </c>
      <c r="AE212" s="486"/>
      <c r="AF212" s="486"/>
      <c r="AG212" s="486"/>
      <c r="AH212" s="487"/>
      <c r="AI212" s="483" t="s">
        <v>228</v>
      </c>
      <c r="AJ212" s="484"/>
    </row>
    <row r="213" spans="2:36" ht="13.5" customHeight="1" thickBot="1">
      <c r="B213" s="658"/>
      <c r="C213" s="1062"/>
      <c r="D213" s="1025"/>
      <c r="E213" s="577"/>
      <c r="F213" s="577"/>
      <c r="G213" s="577"/>
      <c r="H213" s="558"/>
      <c r="I213" s="558"/>
      <c r="J213" s="558"/>
      <c r="K213" s="558"/>
      <c r="L213" s="558"/>
      <c r="M213" s="483"/>
      <c r="N213" s="559"/>
      <c r="O213" s="559"/>
      <c r="P213" s="560"/>
      <c r="Q213" s="560"/>
      <c r="R213" s="984"/>
      <c r="S213" s="501"/>
      <c r="T213" s="502"/>
      <c r="U213" s="502"/>
      <c r="V213" s="503"/>
      <c r="W213" s="180"/>
      <c r="X213" s="179"/>
      <c r="Y213" s="179"/>
      <c r="Z213" s="179"/>
      <c r="AA213" s="631"/>
      <c r="AB213" s="632"/>
      <c r="AC213" s="1130"/>
      <c r="AD213" s="485"/>
      <c r="AE213" s="486"/>
      <c r="AF213" s="486"/>
      <c r="AG213" s="486"/>
      <c r="AH213" s="487"/>
      <c r="AI213" s="483"/>
      <c r="AJ213" s="484"/>
    </row>
    <row r="214" spans="2:36" ht="13.5" customHeight="1" thickBot="1">
      <c r="B214" s="658"/>
      <c r="C214" s="1062"/>
      <c r="D214" s="1007" t="s">
        <v>379</v>
      </c>
      <c r="E214" s="595"/>
      <c r="F214" s="595"/>
      <c r="G214" s="595"/>
      <c r="H214" s="558"/>
      <c r="I214" s="558"/>
      <c r="J214" s="558"/>
      <c r="K214" s="558"/>
      <c r="L214" s="558"/>
      <c r="M214" s="483" t="s">
        <v>229</v>
      </c>
      <c r="N214" s="559"/>
      <c r="O214" s="559"/>
      <c r="P214" s="560">
        <f>'（別紙１）原油換算シート【計画用】'!P23</f>
        <v>50.1</v>
      </c>
      <c r="Q214" s="560"/>
      <c r="R214" s="984"/>
      <c r="S214" s="501" t="s">
        <v>361</v>
      </c>
      <c r="T214" s="502"/>
      <c r="U214" s="502"/>
      <c r="V214" s="503"/>
      <c r="W214" s="180"/>
      <c r="X214" s="179"/>
      <c r="Y214" s="179"/>
      <c r="Z214" s="179"/>
      <c r="AA214" s="631"/>
      <c r="AB214" s="632"/>
      <c r="AC214" s="1130"/>
      <c r="AD214" s="485" t="str">
        <f>IF(H214="","",H214*P214*W$206)</f>
        <v/>
      </c>
      <c r="AE214" s="486"/>
      <c r="AF214" s="486"/>
      <c r="AG214" s="486"/>
      <c r="AH214" s="487"/>
      <c r="AI214" s="483" t="s">
        <v>228</v>
      </c>
      <c r="AJ214" s="484"/>
    </row>
    <row r="215" spans="2:36" ht="13.5" customHeight="1" thickBot="1">
      <c r="B215" s="658"/>
      <c r="C215" s="1062"/>
      <c r="D215" s="1007"/>
      <c r="E215" s="595"/>
      <c r="F215" s="595"/>
      <c r="G215" s="595"/>
      <c r="H215" s="558"/>
      <c r="I215" s="558"/>
      <c r="J215" s="558"/>
      <c r="K215" s="558"/>
      <c r="L215" s="558"/>
      <c r="M215" s="483"/>
      <c r="N215" s="559"/>
      <c r="O215" s="559"/>
      <c r="P215" s="560"/>
      <c r="Q215" s="560"/>
      <c r="R215" s="984"/>
      <c r="S215" s="501"/>
      <c r="T215" s="502"/>
      <c r="U215" s="502"/>
      <c r="V215" s="503"/>
      <c r="W215" s="180"/>
      <c r="X215" s="179"/>
      <c r="Y215" s="179"/>
      <c r="Z215" s="179"/>
      <c r="AA215" s="631"/>
      <c r="AB215" s="632"/>
      <c r="AC215" s="1130"/>
      <c r="AD215" s="485"/>
      <c r="AE215" s="486"/>
      <c r="AF215" s="486"/>
      <c r="AG215" s="486"/>
      <c r="AH215" s="487"/>
      <c r="AI215" s="483"/>
      <c r="AJ215" s="484"/>
    </row>
    <row r="216" spans="2:36" ht="13.5" customHeight="1" thickBot="1">
      <c r="B216" s="658"/>
      <c r="C216" s="1062"/>
      <c r="D216" s="1006" t="s">
        <v>385</v>
      </c>
      <c r="E216" s="590"/>
      <c r="F216" s="590"/>
      <c r="G216" s="590"/>
      <c r="H216" s="558"/>
      <c r="I216" s="558"/>
      <c r="J216" s="558"/>
      <c r="K216" s="558"/>
      <c r="L216" s="558"/>
      <c r="M216" s="483" t="s">
        <v>344</v>
      </c>
      <c r="N216" s="559"/>
      <c r="O216" s="559"/>
      <c r="P216" s="560">
        <f>'（別紙１）原油換算シート【計画用】'!P25</f>
        <v>45</v>
      </c>
      <c r="Q216" s="560"/>
      <c r="R216" s="984"/>
      <c r="S216" s="501" t="s">
        <v>362</v>
      </c>
      <c r="T216" s="502"/>
      <c r="U216" s="502"/>
      <c r="V216" s="503"/>
      <c r="W216" s="180"/>
      <c r="X216" s="179"/>
      <c r="Y216" s="179"/>
      <c r="Z216" s="179"/>
      <c r="AA216" s="631"/>
      <c r="AB216" s="632"/>
      <c r="AC216" s="1130"/>
      <c r="AD216" s="485" t="str">
        <f>IF(H216="","",H216*P216*W$206)</f>
        <v/>
      </c>
      <c r="AE216" s="486"/>
      <c r="AF216" s="486"/>
      <c r="AG216" s="486"/>
      <c r="AH216" s="487"/>
      <c r="AI216" s="483" t="s">
        <v>228</v>
      </c>
      <c r="AJ216" s="484"/>
    </row>
    <row r="217" spans="2:36" ht="13.5" customHeight="1" thickBot="1">
      <c r="B217" s="658"/>
      <c r="C217" s="1062"/>
      <c r="D217" s="1006"/>
      <c r="E217" s="590"/>
      <c r="F217" s="590"/>
      <c r="G217" s="590"/>
      <c r="H217" s="558"/>
      <c r="I217" s="558"/>
      <c r="J217" s="558"/>
      <c r="K217" s="558"/>
      <c r="L217" s="558"/>
      <c r="M217" s="483"/>
      <c r="N217" s="559"/>
      <c r="O217" s="559"/>
      <c r="P217" s="560"/>
      <c r="Q217" s="560"/>
      <c r="R217" s="984"/>
      <c r="S217" s="501"/>
      <c r="T217" s="502"/>
      <c r="U217" s="502"/>
      <c r="V217" s="503"/>
      <c r="W217" s="180"/>
      <c r="X217" s="179"/>
      <c r="Y217" s="179"/>
      <c r="Z217" s="179"/>
      <c r="AA217" s="631"/>
      <c r="AB217" s="632"/>
      <c r="AC217" s="1130"/>
      <c r="AD217" s="485"/>
      <c r="AE217" s="486"/>
      <c r="AF217" s="486"/>
      <c r="AG217" s="486"/>
      <c r="AH217" s="487"/>
      <c r="AI217" s="483"/>
      <c r="AJ217" s="484"/>
    </row>
    <row r="218" spans="2:36" ht="19.5" customHeight="1" thickBot="1">
      <c r="B218" s="658"/>
      <c r="C218" s="1062"/>
      <c r="D218" s="997" t="s">
        <v>501</v>
      </c>
      <c r="E218" s="667"/>
      <c r="F218" s="672" t="s">
        <v>502</v>
      </c>
      <c r="G218" s="673"/>
      <c r="H218" s="620"/>
      <c r="I218" s="621"/>
      <c r="J218" s="621"/>
      <c r="K218" s="621"/>
      <c r="L218" s="622"/>
      <c r="M218" s="578" t="s">
        <v>363</v>
      </c>
      <c r="N218" s="579"/>
      <c r="O218" s="580"/>
      <c r="P218" s="591">
        <f>'（別紙１）原油換算シート【計画用】'!P27</f>
        <v>8.64</v>
      </c>
      <c r="Q218" s="592"/>
      <c r="R218" s="593"/>
      <c r="S218" s="674" t="s">
        <v>503</v>
      </c>
      <c r="T218" s="675"/>
      <c r="U218" s="675"/>
      <c r="V218" s="676"/>
      <c r="W218" s="180"/>
      <c r="X218" s="179"/>
      <c r="Y218" s="179"/>
      <c r="Z218" s="179"/>
      <c r="AA218" s="631"/>
      <c r="AB218" s="632"/>
      <c r="AC218" s="1130"/>
      <c r="AD218" s="485" t="str">
        <f>IF(H218="","",H218*P218*W$206)</f>
        <v/>
      </c>
      <c r="AE218" s="486"/>
      <c r="AF218" s="486"/>
      <c r="AG218" s="486"/>
      <c r="AH218" s="487"/>
      <c r="AI218" s="483" t="s">
        <v>228</v>
      </c>
      <c r="AJ218" s="484"/>
    </row>
    <row r="219" spans="2:36" ht="11.25" customHeight="1" thickBot="1">
      <c r="B219" s="658"/>
      <c r="C219" s="1062"/>
      <c r="D219" s="998"/>
      <c r="E219" s="669"/>
      <c r="F219" s="571">
        <f>'（別紙１）原油換算シート【計画用】'!F28</f>
        <v>128</v>
      </c>
      <c r="G219" s="573"/>
      <c r="H219" s="479" t="str">
        <f>'（別紙１）原油換算シート【計画用】'!H28</f>
        <v>北海道瓦斯(株)メニューA</v>
      </c>
      <c r="I219" s="480"/>
      <c r="J219" s="480"/>
      <c r="K219" s="480"/>
      <c r="L219" s="480"/>
      <c r="M219" s="480"/>
      <c r="N219" s="480"/>
      <c r="O219" s="480"/>
      <c r="P219" s="480"/>
      <c r="Q219" s="480"/>
      <c r="R219" s="480"/>
      <c r="S219" s="481">
        <f>'（別紙１）原油換算シート【計画用】'!S28</f>
        <v>0</v>
      </c>
      <c r="T219" s="481"/>
      <c r="U219" s="481"/>
      <c r="V219" s="482"/>
      <c r="W219" s="180"/>
      <c r="X219" s="179"/>
      <c r="Y219" s="179"/>
      <c r="Z219" s="179"/>
      <c r="AA219" s="631"/>
      <c r="AB219" s="632"/>
      <c r="AC219" s="1130"/>
      <c r="AD219" s="485"/>
      <c r="AE219" s="486"/>
      <c r="AF219" s="486"/>
      <c r="AG219" s="486"/>
      <c r="AH219" s="487"/>
      <c r="AI219" s="483"/>
      <c r="AJ219" s="484"/>
    </row>
    <row r="220" spans="2:36" ht="19.5" customHeight="1" thickBot="1">
      <c r="B220" s="658"/>
      <c r="C220" s="1062"/>
      <c r="D220" s="998"/>
      <c r="E220" s="669"/>
      <c r="F220" s="672" t="s">
        <v>502</v>
      </c>
      <c r="G220" s="673"/>
      <c r="H220" s="1026"/>
      <c r="I220" s="1027"/>
      <c r="J220" s="1027"/>
      <c r="K220" s="1027"/>
      <c r="L220" s="1028"/>
      <c r="M220" s="578" t="s">
        <v>363</v>
      </c>
      <c r="N220" s="579"/>
      <c r="O220" s="580"/>
      <c r="P220" s="614">
        <f>'（別紙１）原油換算シート【計画用】'!P29</f>
        <v>8.64</v>
      </c>
      <c r="Q220" s="1029"/>
      <c r="R220" s="1030"/>
      <c r="S220" s="1031" t="s">
        <v>503</v>
      </c>
      <c r="T220" s="1032"/>
      <c r="U220" s="1032"/>
      <c r="V220" s="1033"/>
      <c r="W220" s="180"/>
      <c r="X220" s="179"/>
      <c r="Y220" s="179"/>
      <c r="Z220" s="179"/>
      <c r="AA220" s="631"/>
      <c r="AB220" s="632"/>
      <c r="AC220" s="1130"/>
      <c r="AD220" s="485" t="str">
        <f>IF(H220="","",H220*P220*W$206)</f>
        <v/>
      </c>
      <c r="AE220" s="486"/>
      <c r="AF220" s="486"/>
      <c r="AG220" s="486"/>
      <c r="AH220" s="487"/>
      <c r="AI220" s="483" t="s">
        <v>228</v>
      </c>
      <c r="AJ220" s="484"/>
    </row>
    <row r="221" spans="2:36" ht="11.25" customHeight="1" thickBot="1">
      <c r="B221" s="658"/>
      <c r="C221" s="1062"/>
      <c r="D221" s="998"/>
      <c r="E221" s="669"/>
      <c r="F221" s="571">
        <f>'（別紙１）原油換算シート【計画用】'!F30</f>
        <v>604</v>
      </c>
      <c r="G221" s="573"/>
      <c r="H221" s="479" t="str">
        <f>'（別紙１）原油換算シート【計画用】'!H30</f>
        <v>北海道電力(株)メニューA</v>
      </c>
      <c r="I221" s="480"/>
      <c r="J221" s="480"/>
      <c r="K221" s="480"/>
      <c r="L221" s="480"/>
      <c r="M221" s="480"/>
      <c r="N221" s="480"/>
      <c r="O221" s="480"/>
      <c r="P221" s="480"/>
      <c r="Q221" s="480"/>
      <c r="R221" s="480"/>
      <c r="S221" s="481">
        <f>'（別紙１）原油換算シート【計画用】'!S30</f>
        <v>0</v>
      </c>
      <c r="T221" s="481"/>
      <c r="U221" s="481"/>
      <c r="V221" s="482"/>
      <c r="W221" s="180"/>
      <c r="X221" s="179"/>
      <c r="Y221" s="179"/>
      <c r="Z221" s="179"/>
      <c r="AA221" s="631"/>
      <c r="AB221" s="632"/>
      <c r="AC221" s="1130"/>
      <c r="AD221" s="485"/>
      <c r="AE221" s="486"/>
      <c r="AF221" s="486"/>
      <c r="AG221" s="486"/>
      <c r="AH221" s="487"/>
      <c r="AI221" s="483"/>
      <c r="AJ221" s="484"/>
    </row>
    <row r="222" spans="2:36" ht="19.5" customHeight="1" thickBot="1">
      <c r="B222" s="658"/>
      <c r="C222" s="1062"/>
      <c r="D222" s="998"/>
      <c r="E222" s="669"/>
      <c r="F222" s="672" t="s">
        <v>502</v>
      </c>
      <c r="G222" s="673"/>
      <c r="H222" s="1026"/>
      <c r="I222" s="1027"/>
      <c r="J222" s="1027"/>
      <c r="K222" s="1027"/>
      <c r="L222" s="1028"/>
      <c r="M222" s="578" t="s">
        <v>363</v>
      </c>
      <c r="N222" s="579"/>
      <c r="O222" s="580"/>
      <c r="P222" s="614">
        <f>'（別紙１）原油換算シート【計画用】'!P31</f>
        <v>8.64</v>
      </c>
      <c r="Q222" s="1029"/>
      <c r="R222" s="1030"/>
      <c r="S222" s="1031" t="s">
        <v>503</v>
      </c>
      <c r="T222" s="1032"/>
      <c r="U222" s="1032"/>
      <c r="V222" s="1033"/>
      <c r="W222" s="180"/>
      <c r="X222" s="179"/>
      <c r="Y222" s="179"/>
      <c r="Z222" s="179"/>
      <c r="AA222" s="631"/>
      <c r="AB222" s="632"/>
      <c r="AC222" s="1130"/>
      <c r="AD222" s="485" t="str">
        <f>IF(H222="","",H222*P222*W$206)</f>
        <v/>
      </c>
      <c r="AE222" s="486"/>
      <c r="AF222" s="486"/>
      <c r="AG222" s="486"/>
      <c r="AH222" s="487"/>
      <c r="AI222" s="483" t="s">
        <v>228</v>
      </c>
      <c r="AJ222" s="484"/>
    </row>
    <row r="223" spans="2:36" ht="11.25" customHeight="1" thickBot="1">
      <c r="B223" s="658"/>
      <c r="C223" s="1062"/>
      <c r="D223" s="999"/>
      <c r="E223" s="671"/>
      <c r="F223" s="571">
        <f>'（別紙１）原油換算シート【計画用】'!F32</f>
        <v>0</v>
      </c>
      <c r="G223" s="573"/>
      <c r="H223" s="479" t="e">
        <f>'（別紙１）原油換算シート【計画用】'!H32</f>
        <v>#N/A</v>
      </c>
      <c r="I223" s="480"/>
      <c r="J223" s="480"/>
      <c r="K223" s="480"/>
      <c r="L223" s="480"/>
      <c r="M223" s="480"/>
      <c r="N223" s="480"/>
      <c r="O223" s="480"/>
      <c r="P223" s="480"/>
      <c r="Q223" s="480"/>
      <c r="R223" s="480"/>
      <c r="S223" s="481" t="e">
        <f>'（別紙１）原油換算シート【計画用】'!S32</f>
        <v>#N/A</v>
      </c>
      <c r="T223" s="481"/>
      <c r="U223" s="481"/>
      <c r="V223" s="482"/>
      <c r="W223" s="180"/>
      <c r="X223" s="179"/>
      <c r="Y223" s="179"/>
      <c r="Z223" s="179"/>
      <c r="AA223" s="631"/>
      <c r="AB223" s="632"/>
      <c r="AC223" s="1130"/>
      <c r="AD223" s="485"/>
      <c r="AE223" s="486"/>
      <c r="AF223" s="486"/>
      <c r="AG223" s="486"/>
      <c r="AH223" s="487"/>
      <c r="AI223" s="483"/>
      <c r="AJ223" s="484"/>
    </row>
    <row r="224" spans="2:36" ht="13.5" customHeight="1" thickBot="1">
      <c r="B224" s="658"/>
      <c r="C224" s="1062"/>
      <c r="D224" s="1000" t="s">
        <v>504</v>
      </c>
      <c r="E224" s="569"/>
      <c r="F224" s="569"/>
      <c r="G224" s="570"/>
      <c r="H224" s="267"/>
      <c r="I224" s="268"/>
      <c r="J224" s="268"/>
      <c r="K224" s="268"/>
      <c r="L224" s="1131"/>
      <c r="M224" s="610" t="s">
        <v>363</v>
      </c>
      <c r="N224" s="611"/>
      <c r="O224" s="612"/>
      <c r="P224" s="613">
        <f>'（別紙１）原油換算シート【計画用】'!P33</f>
        <v>3.6</v>
      </c>
      <c r="Q224" s="613"/>
      <c r="R224" s="614"/>
      <c r="S224" s="653" t="s">
        <v>503</v>
      </c>
      <c r="T224" s="654"/>
      <c r="U224" s="654"/>
      <c r="V224" s="655"/>
      <c r="W224" s="180"/>
      <c r="X224" s="179"/>
      <c r="Y224" s="179"/>
      <c r="Z224" s="179"/>
      <c r="AA224" s="631"/>
      <c r="AB224" s="632"/>
      <c r="AC224" s="1130"/>
      <c r="AD224" s="485" t="str">
        <f>IF(H224="","",H224*P224*W$206)</f>
        <v/>
      </c>
      <c r="AE224" s="486"/>
      <c r="AF224" s="486"/>
      <c r="AG224" s="486"/>
      <c r="AH224" s="487"/>
      <c r="AI224" s="483" t="s">
        <v>228</v>
      </c>
      <c r="AJ224" s="484"/>
    </row>
    <row r="225" spans="2:36" ht="13.5" customHeight="1" thickBot="1">
      <c r="B225" s="658"/>
      <c r="C225" s="1062"/>
      <c r="D225" s="1001"/>
      <c r="E225" s="572"/>
      <c r="F225" s="572"/>
      <c r="G225" s="573"/>
      <c r="H225" s="364"/>
      <c r="I225" s="365"/>
      <c r="J225" s="365"/>
      <c r="K225" s="365"/>
      <c r="L225" s="1132"/>
      <c r="M225" s="610"/>
      <c r="N225" s="611"/>
      <c r="O225" s="612"/>
      <c r="P225" s="613"/>
      <c r="Q225" s="613"/>
      <c r="R225" s="614"/>
      <c r="S225" s="653"/>
      <c r="T225" s="654"/>
      <c r="U225" s="654"/>
      <c r="V225" s="655"/>
      <c r="W225" s="180"/>
      <c r="X225" s="179"/>
      <c r="Y225" s="179"/>
      <c r="Z225" s="179"/>
      <c r="AA225" s="631"/>
      <c r="AB225" s="632"/>
      <c r="AC225" s="1130"/>
      <c r="AD225" s="485"/>
      <c r="AE225" s="486"/>
      <c r="AF225" s="486"/>
      <c r="AG225" s="486"/>
      <c r="AH225" s="487"/>
      <c r="AI225" s="483"/>
      <c r="AJ225" s="484"/>
    </row>
    <row r="226" spans="2:36" ht="19.5" customHeight="1" thickBot="1">
      <c r="B226" s="658"/>
      <c r="C226" s="1062"/>
      <c r="D226" s="1002" t="s">
        <v>403</v>
      </c>
      <c r="E226" s="547"/>
      <c r="F226" s="547"/>
      <c r="G226" s="548"/>
      <c r="H226" s="231"/>
      <c r="I226" s="232"/>
      <c r="J226" s="232"/>
      <c r="K226" s="232"/>
      <c r="L226" s="977"/>
      <c r="M226" s="633" t="s">
        <v>365</v>
      </c>
      <c r="N226" s="107"/>
      <c r="O226" s="108"/>
      <c r="P226" s="978">
        <f>'（別紙１）原油換算シート【計画用】'!P35</f>
        <v>1.19</v>
      </c>
      <c r="Q226" s="979"/>
      <c r="R226" s="980"/>
      <c r="S226" s="981" t="s">
        <v>364</v>
      </c>
      <c r="T226" s="982"/>
      <c r="U226" s="982"/>
      <c r="V226" s="983"/>
      <c r="W226" s="180"/>
      <c r="X226" s="179"/>
      <c r="Y226" s="179"/>
      <c r="Z226" s="179"/>
      <c r="AA226" s="631"/>
      <c r="AB226" s="632"/>
      <c r="AC226" s="1130"/>
      <c r="AD226" s="485" t="str">
        <f>IF(H226="","",H226*P226*W$206)</f>
        <v/>
      </c>
      <c r="AE226" s="486"/>
      <c r="AF226" s="486"/>
      <c r="AG226" s="486"/>
      <c r="AH226" s="487"/>
      <c r="AI226" s="483" t="s">
        <v>228</v>
      </c>
      <c r="AJ226" s="484"/>
    </row>
    <row r="227" spans="2:36" ht="10.5" customHeight="1">
      <c r="B227" s="658"/>
      <c r="C227" s="1062"/>
      <c r="D227" s="1003" t="str">
        <f>'（別紙１）原油換算シート【計画用】'!D36</f>
        <v>（代替値）</v>
      </c>
      <c r="E227" s="1004"/>
      <c r="F227" s="1004"/>
      <c r="G227" s="1005"/>
      <c r="H227" s="479" t="str">
        <f>'（別紙１）原油換算シート【計画用】'!H36</f>
        <v>（代替値）</v>
      </c>
      <c r="I227" s="480"/>
      <c r="J227" s="480"/>
      <c r="K227" s="480"/>
      <c r="L227" s="480"/>
      <c r="M227" s="480"/>
      <c r="N227" s="480"/>
      <c r="O227" s="480"/>
      <c r="P227" s="480"/>
      <c r="Q227" s="480"/>
      <c r="R227" s="480"/>
      <c r="S227" s="481">
        <f>'（別紙１）原油換算シート【計画用】'!S36</f>
        <v>5.3199999999999997E-2</v>
      </c>
      <c r="T227" s="481"/>
      <c r="U227" s="481"/>
      <c r="V227" s="482"/>
      <c r="W227" s="180"/>
      <c r="X227" s="179"/>
      <c r="Y227" s="179"/>
      <c r="Z227" s="179"/>
      <c r="AA227" s="494"/>
      <c r="AB227" s="507"/>
      <c r="AC227" s="495"/>
      <c r="AD227" s="485"/>
      <c r="AE227" s="486"/>
      <c r="AF227" s="486"/>
      <c r="AG227" s="486"/>
      <c r="AH227" s="487"/>
      <c r="AI227" s="633"/>
      <c r="AJ227" s="634"/>
    </row>
    <row r="228" spans="2:36" ht="13.5" customHeight="1">
      <c r="B228" s="658"/>
      <c r="C228" s="1062"/>
      <c r="D228" s="174" t="s">
        <v>381</v>
      </c>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634"/>
      <c r="AD228" s="1149" t="str">
        <f>IF(SUM(AD206:AH227)=0,"",SUM(AD206:AH227))</f>
        <v/>
      </c>
      <c r="AE228" s="1150"/>
      <c r="AF228" s="1150"/>
      <c r="AG228" s="1150"/>
      <c r="AH228" s="1150"/>
      <c r="AI228" s="1151" t="s">
        <v>228</v>
      </c>
      <c r="AJ228" s="1152"/>
    </row>
    <row r="229" spans="2:36" ht="13.5" customHeight="1" thickBot="1">
      <c r="B229" s="658"/>
      <c r="C229" s="1062"/>
      <c r="D229" s="508"/>
      <c r="E229" s="509"/>
      <c r="F229" s="509"/>
      <c r="G229" s="509"/>
      <c r="H229" s="509"/>
      <c r="I229" s="509"/>
      <c r="J229" s="509"/>
      <c r="K229" s="509"/>
      <c r="L229" s="509"/>
      <c r="M229" s="509"/>
      <c r="N229" s="509"/>
      <c r="O229" s="509"/>
      <c r="P229" s="509"/>
      <c r="Q229" s="509"/>
      <c r="R229" s="509"/>
      <c r="S229" s="509"/>
      <c r="T229" s="509"/>
      <c r="U229" s="509"/>
      <c r="V229" s="509"/>
      <c r="W229" s="509"/>
      <c r="X229" s="509"/>
      <c r="Y229" s="509"/>
      <c r="Z229" s="509"/>
      <c r="AA229" s="509"/>
      <c r="AB229" s="509"/>
      <c r="AC229" s="510"/>
      <c r="AD229" s="637"/>
      <c r="AE229" s="638"/>
      <c r="AF229" s="638"/>
      <c r="AG229" s="638"/>
      <c r="AH229" s="638"/>
      <c r="AI229" s="564"/>
      <c r="AJ229" s="565"/>
    </row>
    <row r="230" spans="2:36" ht="13.5" customHeight="1">
      <c r="B230" s="658"/>
      <c r="C230" s="1062"/>
      <c r="D230" s="1052" t="s">
        <v>345</v>
      </c>
      <c r="E230" s="1053"/>
      <c r="F230" s="1053" t="s">
        <v>347</v>
      </c>
      <c r="G230" s="1053"/>
      <c r="H230" s="1134"/>
      <c r="I230" s="1135"/>
      <c r="J230" s="1135"/>
      <c r="K230" s="1135"/>
      <c r="L230" s="1135"/>
      <c r="M230" s="1089" t="s">
        <v>228</v>
      </c>
      <c r="N230" s="1089"/>
      <c r="O230" s="1090"/>
      <c r="P230" s="1138"/>
      <c r="Q230" s="1139"/>
      <c r="R230" s="1139"/>
      <c r="S230" s="1139"/>
      <c r="T230" s="1139"/>
      <c r="U230" s="1139"/>
      <c r="V230" s="1139"/>
      <c r="W230" s="1139"/>
      <c r="X230" s="1139"/>
      <c r="Y230" s="1139"/>
      <c r="Z230" s="1139"/>
      <c r="AA230" s="1139"/>
      <c r="AB230" s="1139"/>
      <c r="AC230" s="1139"/>
      <c r="AD230" s="1139"/>
      <c r="AE230" s="1139"/>
      <c r="AF230" s="1139"/>
      <c r="AG230" s="1139"/>
      <c r="AH230" s="1139"/>
      <c r="AI230" s="1139"/>
      <c r="AJ230" s="1140"/>
    </row>
    <row r="231" spans="2:36" ht="13.5" customHeight="1">
      <c r="B231" s="658"/>
      <c r="C231" s="1062"/>
      <c r="D231" s="1054"/>
      <c r="E231" s="182"/>
      <c r="F231" s="182"/>
      <c r="G231" s="182"/>
      <c r="H231" s="1136"/>
      <c r="I231" s="1137"/>
      <c r="J231" s="1137"/>
      <c r="K231" s="1137"/>
      <c r="L231" s="1137"/>
      <c r="M231" s="1091"/>
      <c r="N231" s="1091"/>
      <c r="O231" s="1092"/>
      <c r="P231" s="1141"/>
      <c r="Q231" s="1142"/>
      <c r="R231" s="1142"/>
      <c r="S231" s="1142"/>
      <c r="T231" s="1142"/>
      <c r="U231" s="1142"/>
      <c r="V231" s="1142"/>
      <c r="W231" s="1142"/>
      <c r="X231" s="1142"/>
      <c r="Y231" s="1142"/>
      <c r="Z231" s="1142"/>
      <c r="AA231" s="1142"/>
      <c r="AB231" s="1142"/>
      <c r="AC231" s="1142"/>
      <c r="AD231" s="1142"/>
      <c r="AE231" s="1142"/>
      <c r="AF231" s="1142"/>
      <c r="AG231" s="1142"/>
      <c r="AH231" s="1142"/>
      <c r="AI231" s="1142"/>
      <c r="AJ231" s="1143"/>
    </row>
    <row r="232" spans="2:36" ht="13.5" customHeight="1">
      <c r="B232" s="658"/>
      <c r="C232" s="1062"/>
      <c r="D232" s="1054"/>
      <c r="E232" s="182"/>
      <c r="F232" s="182" t="s">
        <v>348</v>
      </c>
      <c r="G232" s="182"/>
      <c r="H232" s="1057"/>
      <c r="I232" s="1058"/>
      <c r="J232" s="1058"/>
      <c r="K232" s="1058"/>
      <c r="L232" s="1058"/>
      <c r="M232" s="1066" t="s">
        <v>228</v>
      </c>
      <c r="N232" s="1066"/>
      <c r="O232" s="1067"/>
      <c r="P232" s="988"/>
      <c r="Q232" s="989"/>
      <c r="R232" s="989"/>
      <c r="S232" s="989"/>
      <c r="T232" s="989"/>
      <c r="U232" s="989"/>
      <c r="V232" s="989"/>
      <c r="W232" s="989"/>
      <c r="X232" s="989"/>
      <c r="Y232" s="989"/>
      <c r="Z232" s="989"/>
      <c r="AA232" s="989"/>
      <c r="AB232" s="989"/>
      <c r="AC232" s="989"/>
      <c r="AD232" s="989"/>
      <c r="AE232" s="989"/>
      <c r="AF232" s="989"/>
      <c r="AG232" s="989"/>
      <c r="AH232" s="989"/>
      <c r="AI232" s="989"/>
      <c r="AJ232" s="990"/>
    </row>
    <row r="233" spans="2:36" ht="13.5" customHeight="1" thickBot="1">
      <c r="B233" s="660"/>
      <c r="C233" s="1063"/>
      <c r="D233" s="1055"/>
      <c r="E233" s="1056"/>
      <c r="F233" s="1056"/>
      <c r="G233" s="1056"/>
      <c r="H233" s="1059"/>
      <c r="I233" s="1060"/>
      <c r="J233" s="1060"/>
      <c r="K233" s="1060"/>
      <c r="L233" s="1060"/>
      <c r="M233" s="1068"/>
      <c r="N233" s="1068"/>
      <c r="O233" s="1069"/>
      <c r="P233" s="991"/>
      <c r="Q233" s="992"/>
      <c r="R233" s="992"/>
      <c r="S233" s="992"/>
      <c r="T233" s="992"/>
      <c r="U233" s="992"/>
      <c r="V233" s="992"/>
      <c r="W233" s="992"/>
      <c r="X233" s="992"/>
      <c r="Y233" s="992"/>
      <c r="Z233" s="992"/>
      <c r="AA233" s="992"/>
      <c r="AB233" s="992"/>
      <c r="AC233" s="992"/>
      <c r="AD233" s="992"/>
      <c r="AE233" s="992"/>
      <c r="AF233" s="992"/>
      <c r="AG233" s="992"/>
      <c r="AH233" s="992"/>
      <c r="AI233" s="992"/>
      <c r="AJ233" s="993"/>
    </row>
    <row r="234" spans="2:36" ht="13.5" customHeight="1" thickBot="1"/>
    <row r="235" spans="2:36" ht="16.5" customHeight="1">
      <c r="B235" s="170" t="s">
        <v>346</v>
      </c>
      <c r="C235" s="171"/>
      <c r="D235" s="171"/>
      <c r="E235" s="171"/>
      <c r="F235" s="171"/>
      <c r="G235" s="171"/>
      <c r="H235" s="171"/>
      <c r="I235" s="171"/>
      <c r="J235" s="171"/>
      <c r="K235" s="171"/>
      <c r="L235" s="171"/>
      <c r="M235" s="1080" t="s">
        <v>20</v>
      </c>
      <c r="N235" s="1081"/>
      <c r="O235" s="1081"/>
      <c r="P235" s="1081"/>
      <c r="Q235" s="1081"/>
      <c r="R235" s="1081"/>
      <c r="S235" s="1081"/>
      <c r="T235" s="1082"/>
      <c r="U235" s="1083"/>
      <c r="V235" s="1083"/>
      <c r="W235" s="1083"/>
      <c r="X235" s="1083"/>
      <c r="Y235" s="1083"/>
      <c r="Z235" s="1083"/>
      <c r="AA235" s="1083"/>
      <c r="AB235" s="1083"/>
      <c r="AC235" s="1083"/>
      <c r="AD235" s="1083"/>
      <c r="AE235" s="1083"/>
      <c r="AF235" s="1083"/>
      <c r="AG235" s="1083"/>
      <c r="AH235" s="1083"/>
      <c r="AI235" s="1083"/>
      <c r="AJ235" s="1084"/>
    </row>
    <row r="236" spans="2:36" ht="16.5" customHeight="1">
      <c r="B236" s="985"/>
      <c r="C236" s="103"/>
      <c r="D236" s="103"/>
      <c r="E236" s="103"/>
      <c r="F236" s="103"/>
      <c r="G236" s="103"/>
      <c r="H236" s="103"/>
      <c r="I236" s="103"/>
      <c r="J236" s="103"/>
      <c r="K236" s="103"/>
      <c r="L236" s="103"/>
      <c r="M236" s="1070" t="s">
        <v>21</v>
      </c>
      <c r="N236" s="1071"/>
      <c r="O236" s="1071"/>
      <c r="P236" s="1071"/>
      <c r="Q236" s="1071"/>
      <c r="R236" s="1071"/>
      <c r="S236" s="1071"/>
      <c r="T236" s="1072"/>
      <c r="U236" s="1073"/>
      <c r="V236" s="1073"/>
      <c r="W236" s="1073"/>
      <c r="X236" s="1073"/>
      <c r="Y236" s="1073"/>
      <c r="Z236" s="1073"/>
      <c r="AA236" s="1073"/>
      <c r="AB236" s="1073"/>
      <c r="AC236" s="1073"/>
      <c r="AD236" s="1073"/>
      <c r="AE236" s="1073"/>
      <c r="AF236" s="1073"/>
      <c r="AG236" s="1073"/>
      <c r="AH236" s="1073"/>
      <c r="AI236" s="1073"/>
      <c r="AJ236" s="1074"/>
    </row>
    <row r="237" spans="2:36" ht="16.5" customHeight="1">
      <c r="B237" s="985"/>
      <c r="C237" s="103"/>
      <c r="D237" s="103"/>
      <c r="E237" s="103"/>
      <c r="F237" s="103"/>
      <c r="G237" s="103"/>
      <c r="H237" s="103"/>
      <c r="I237" s="103"/>
      <c r="J237" s="103"/>
      <c r="K237" s="103"/>
      <c r="L237" s="103"/>
      <c r="M237" s="1070" t="s">
        <v>22</v>
      </c>
      <c r="N237" s="1071"/>
      <c r="O237" s="1071"/>
      <c r="P237" s="1071"/>
      <c r="Q237" s="1071"/>
      <c r="R237" s="1071"/>
      <c r="S237" s="1071"/>
      <c r="T237" s="1072"/>
      <c r="U237" s="1073"/>
      <c r="V237" s="1073"/>
      <c r="W237" s="1073"/>
      <c r="X237" s="1073"/>
      <c r="Y237" s="1073"/>
      <c r="Z237" s="1073"/>
      <c r="AA237" s="1073"/>
      <c r="AB237" s="1073"/>
      <c r="AC237" s="1073"/>
      <c r="AD237" s="1073"/>
      <c r="AE237" s="1073"/>
      <c r="AF237" s="1073"/>
      <c r="AG237" s="1073"/>
      <c r="AH237" s="1073"/>
      <c r="AI237" s="1073"/>
      <c r="AJ237" s="1074"/>
    </row>
    <row r="238" spans="2:36" ht="16.5" customHeight="1" thickBot="1">
      <c r="B238" s="986"/>
      <c r="C238" s="987"/>
      <c r="D238" s="987"/>
      <c r="E238" s="987"/>
      <c r="F238" s="987"/>
      <c r="G238" s="987"/>
      <c r="H238" s="987"/>
      <c r="I238" s="987"/>
      <c r="J238" s="987"/>
      <c r="K238" s="987"/>
      <c r="L238" s="987"/>
      <c r="M238" s="1075" t="s">
        <v>23</v>
      </c>
      <c r="N238" s="1076"/>
      <c r="O238" s="1076"/>
      <c r="P238" s="1076"/>
      <c r="Q238" s="1076"/>
      <c r="R238" s="1076"/>
      <c r="S238" s="1076"/>
      <c r="T238" s="1077"/>
      <c r="U238" s="1078"/>
      <c r="V238" s="1078"/>
      <c r="W238" s="1078"/>
      <c r="X238" s="1078"/>
      <c r="Y238" s="1078"/>
      <c r="Z238" s="1078"/>
      <c r="AA238" s="1078"/>
      <c r="AB238" s="1078"/>
      <c r="AC238" s="1078"/>
      <c r="AD238" s="1078"/>
      <c r="AE238" s="1078"/>
      <c r="AF238" s="1078"/>
      <c r="AG238" s="1078"/>
      <c r="AH238" s="1078"/>
      <c r="AI238" s="1078"/>
      <c r="AJ238" s="1079"/>
    </row>
    <row r="240" spans="2:36" ht="13.5" customHeight="1">
      <c r="B240" s="1" t="s">
        <v>330</v>
      </c>
      <c r="C240" s="1">
        <v>1</v>
      </c>
      <c r="D240" s="193" t="s">
        <v>532</v>
      </c>
      <c r="E240" s="193"/>
      <c r="F240" s="193"/>
      <c r="G240" s="193"/>
      <c r="H240" s="193"/>
      <c r="I240" s="193"/>
      <c r="J240" s="193"/>
      <c r="K240" s="193"/>
      <c r="L240" s="193"/>
      <c r="M240" s="193"/>
      <c r="N240" s="193"/>
      <c r="O240" s="193"/>
      <c r="P240" s="193"/>
      <c r="Q240" s="193"/>
      <c r="R240" s="193"/>
      <c r="S240" s="193"/>
      <c r="T240" s="193"/>
      <c r="U240" s="193"/>
      <c r="V240" s="193"/>
      <c r="W240" s="193"/>
      <c r="X240" s="193"/>
      <c r="Y240" s="193"/>
      <c r="Z240" s="193"/>
      <c r="AA240" s="193"/>
      <c r="AB240" s="193"/>
      <c r="AC240" s="193"/>
      <c r="AD240" s="193"/>
      <c r="AE240" s="193"/>
      <c r="AF240" s="193"/>
      <c r="AG240" s="193"/>
      <c r="AH240" s="193"/>
      <c r="AI240" s="193"/>
      <c r="AJ240" s="193"/>
    </row>
    <row r="241" spans="2:43" ht="13.5" customHeight="1">
      <c r="D241" s="193"/>
      <c r="E241" s="193"/>
      <c r="F241" s="193"/>
      <c r="G241" s="193"/>
      <c r="H241" s="193"/>
      <c r="I241" s="193"/>
      <c r="J241" s="193"/>
      <c r="K241" s="193"/>
      <c r="L241" s="193"/>
      <c r="M241" s="193"/>
      <c r="N241" s="193"/>
      <c r="O241" s="193"/>
      <c r="P241" s="193"/>
      <c r="Q241" s="193"/>
      <c r="R241" s="193"/>
      <c r="S241" s="193"/>
      <c r="T241" s="193"/>
      <c r="U241" s="193"/>
      <c r="V241" s="193"/>
      <c r="W241" s="193"/>
      <c r="X241" s="193"/>
      <c r="Y241" s="193"/>
      <c r="Z241" s="193"/>
      <c r="AA241" s="193"/>
      <c r="AB241" s="193"/>
      <c r="AC241" s="193"/>
      <c r="AD241" s="193"/>
      <c r="AE241" s="193"/>
      <c r="AF241" s="193"/>
      <c r="AG241" s="193"/>
      <c r="AH241" s="193"/>
      <c r="AI241" s="193"/>
      <c r="AJ241" s="193"/>
    </row>
    <row r="242" spans="2:43" ht="13.5" customHeight="1">
      <c r="D242" s="193"/>
      <c r="E242" s="193"/>
      <c r="F242" s="193"/>
      <c r="G242" s="193"/>
      <c r="H242" s="193"/>
      <c r="I242" s="193"/>
      <c r="J242" s="193"/>
      <c r="K242" s="193"/>
      <c r="L242" s="193"/>
      <c r="M242" s="193"/>
      <c r="N242" s="193"/>
      <c r="O242" s="193"/>
      <c r="P242" s="193"/>
      <c r="Q242" s="193"/>
      <c r="R242" s="193"/>
      <c r="S242" s="193"/>
      <c r="T242" s="193"/>
      <c r="U242" s="193"/>
      <c r="V242" s="193"/>
      <c r="W242" s="193"/>
      <c r="X242" s="193"/>
      <c r="Y242" s="193"/>
      <c r="Z242" s="193"/>
      <c r="AA242" s="193"/>
      <c r="AB242" s="193"/>
      <c r="AC242" s="193"/>
      <c r="AD242" s="193"/>
      <c r="AE242" s="193"/>
      <c r="AF242" s="193"/>
      <c r="AG242" s="193"/>
      <c r="AH242" s="193"/>
      <c r="AI242" s="193"/>
      <c r="AJ242" s="193"/>
    </row>
    <row r="243" spans="2:43" ht="13.5" customHeight="1">
      <c r="C243" s="1">
        <v>2</v>
      </c>
      <c r="D243" s="193" t="s">
        <v>493</v>
      </c>
      <c r="E243" s="193"/>
      <c r="F243" s="193"/>
      <c r="G243" s="193"/>
      <c r="H243" s="193"/>
      <c r="I243" s="193"/>
      <c r="J243" s="193"/>
      <c r="K243" s="193"/>
      <c r="L243" s="193"/>
      <c r="M243" s="193"/>
      <c r="N243" s="193"/>
      <c r="O243" s="193"/>
      <c r="P243" s="193"/>
      <c r="Q243" s="193"/>
      <c r="R243" s="193"/>
      <c r="S243" s="193"/>
      <c r="T243" s="193"/>
      <c r="U243" s="193"/>
      <c r="V243" s="193"/>
      <c r="W243" s="193"/>
      <c r="X243" s="193"/>
      <c r="Y243" s="193"/>
      <c r="Z243" s="193"/>
      <c r="AA243" s="193"/>
      <c r="AB243" s="193"/>
      <c r="AC243" s="193"/>
      <c r="AD243" s="193"/>
      <c r="AE243" s="193"/>
      <c r="AF243" s="193"/>
      <c r="AG243" s="193"/>
      <c r="AH243" s="193"/>
      <c r="AI243" s="193"/>
      <c r="AJ243" s="193"/>
    </row>
    <row r="244" spans="2:43" ht="13.5" customHeight="1">
      <c r="D244" s="193"/>
      <c r="E244" s="193"/>
      <c r="F244" s="193"/>
      <c r="G244" s="193"/>
      <c r="H244" s="193"/>
      <c r="I244" s="193"/>
      <c r="J244" s="193"/>
      <c r="K244" s="193"/>
      <c r="L244" s="193"/>
      <c r="M244" s="193"/>
      <c r="N244" s="193"/>
      <c r="O244" s="193"/>
      <c r="P244" s="193"/>
      <c r="Q244" s="193"/>
      <c r="R244" s="193"/>
      <c r="S244" s="193"/>
      <c r="T244" s="193"/>
      <c r="U244" s="193"/>
      <c r="V244" s="193"/>
      <c r="W244" s="193"/>
      <c r="X244" s="193"/>
      <c r="Y244" s="193"/>
      <c r="Z244" s="193"/>
      <c r="AA244" s="193"/>
      <c r="AB244" s="193"/>
      <c r="AC244" s="193"/>
      <c r="AD244" s="193"/>
      <c r="AE244" s="193"/>
      <c r="AF244" s="193"/>
      <c r="AG244" s="193"/>
      <c r="AH244" s="193"/>
      <c r="AI244" s="193"/>
      <c r="AJ244" s="193"/>
    </row>
    <row r="245" spans="2:43" ht="13.5" customHeight="1">
      <c r="C245" s="1">
        <v>3</v>
      </c>
      <c r="D245" s="104" t="s">
        <v>350</v>
      </c>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row>
    <row r="248" spans="2:43" ht="13.5" customHeight="1">
      <c r="S248" s="8"/>
    </row>
    <row r="250" spans="2:43" ht="13.5" customHeight="1" thickBot="1">
      <c r="B250" s="1" t="s">
        <v>358</v>
      </c>
    </row>
    <row r="251" spans="2:43" ht="13.5" customHeight="1">
      <c r="B251" s="170" t="s">
        <v>266</v>
      </c>
      <c r="C251" s="171"/>
      <c r="D251" s="171"/>
      <c r="E251" s="171"/>
      <c r="F251" s="1093"/>
      <c r="G251" s="588"/>
      <c r="H251" s="588"/>
      <c r="I251" s="588"/>
      <c r="J251" s="588"/>
      <c r="K251" s="588"/>
      <c r="L251" s="588"/>
      <c r="M251" s="588"/>
      <c r="N251" s="588"/>
      <c r="O251" s="588"/>
      <c r="P251" s="588"/>
      <c r="Q251" s="588"/>
      <c r="R251" s="588"/>
      <c r="S251" s="1128"/>
      <c r="T251" s="544" t="s">
        <v>250</v>
      </c>
      <c r="U251" s="507"/>
      <c r="V251" s="507"/>
      <c r="W251" s="539"/>
      <c r="X251" s="1093"/>
      <c r="Y251" s="588"/>
      <c r="Z251" s="588"/>
      <c r="AA251" s="588"/>
      <c r="AB251" s="588"/>
      <c r="AC251" s="588"/>
      <c r="AD251" s="588"/>
      <c r="AE251" s="588"/>
      <c r="AF251" s="588"/>
      <c r="AG251" s="588"/>
      <c r="AH251" s="588"/>
      <c r="AI251" s="588"/>
      <c r="AJ251" s="1094"/>
    </row>
    <row r="252" spans="2:43" ht="13.5" customHeight="1">
      <c r="B252" s="985"/>
      <c r="C252" s="103"/>
      <c r="D252" s="103"/>
      <c r="E252" s="103"/>
      <c r="F252" s="364"/>
      <c r="G252" s="365"/>
      <c r="H252" s="365"/>
      <c r="I252" s="365"/>
      <c r="J252" s="365"/>
      <c r="K252" s="365"/>
      <c r="L252" s="365"/>
      <c r="M252" s="365"/>
      <c r="N252" s="365"/>
      <c r="O252" s="365"/>
      <c r="P252" s="365"/>
      <c r="Q252" s="365"/>
      <c r="R252" s="365"/>
      <c r="S252" s="1129"/>
      <c r="T252" s="109"/>
      <c r="U252" s="110"/>
      <c r="V252" s="110"/>
      <c r="W252" s="111"/>
      <c r="X252" s="364"/>
      <c r="Y252" s="365"/>
      <c r="Z252" s="365"/>
      <c r="AA252" s="365"/>
      <c r="AB252" s="365"/>
      <c r="AC252" s="365"/>
      <c r="AD252" s="365"/>
      <c r="AE252" s="365"/>
      <c r="AF252" s="365"/>
      <c r="AG252" s="365"/>
      <c r="AH252" s="365"/>
      <c r="AI252" s="365"/>
      <c r="AJ252" s="1095"/>
    </row>
    <row r="253" spans="2:43" ht="16.5" customHeight="1">
      <c r="B253" s="985" t="s">
        <v>251</v>
      </c>
      <c r="C253" s="103"/>
      <c r="D253" s="103"/>
      <c r="E253" s="103"/>
      <c r="F253" s="51"/>
      <c r="G253" s="52"/>
      <c r="H253" s="52" t="s">
        <v>526</v>
      </c>
      <c r="I253" s="52"/>
      <c r="J253" s="52"/>
      <c r="K253" s="52"/>
      <c r="L253" s="52" t="s">
        <v>527</v>
      </c>
      <c r="M253" s="52"/>
      <c r="N253" s="52"/>
      <c r="O253" s="52"/>
      <c r="P253" s="52" t="s">
        <v>528</v>
      </c>
      <c r="Q253" s="52"/>
      <c r="R253" s="52"/>
      <c r="S253" s="52"/>
      <c r="T253" s="52"/>
      <c r="U253" s="52" t="s">
        <v>529</v>
      </c>
      <c r="V253" s="52"/>
      <c r="W253" s="52"/>
      <c r="X253" s="52"/>
      <c r="Y253" s="52"/>
      <c r="Z253" s="52" t="s">
        <v>530</v>
      </c>
      <c r="AA253" s="52"/>
      <c r="AB253" s="52"/>
      <c r="AC253" s="52"/>
      <c r="AD253" s="52"/>
      <c r="AE253" s="52" t="s">
        <v>531</v>
      </c>
      <c r="AF253" s="52"/>
      <c r="AG253" s="52"/>
      <c r="AH253" s="52"/>
      <c r="AI253" s="52"/>
      <c r="AJ253" s="53"/>
    </row>
    <row r="254" spans="2:43" ht="16.5" customHeight="1">
      <c r="B254" s="985"/>
      <c r="C254" s="103"/>
      <c r="D254" s="103"/>
      <c r="E254" s="103"/>
      <c r="F254" s="1096" t="s">
        <v>267</v>
      </c>
      <c r="G254" s="1097"/>
      <c r="H254" s="1097"/>
      <c r="I254" s="1097"/>
      <c r="J254" s="1097"/>
      <c r="K254" s="1098"/>
      <c r="L254" s="1098"/>
      <c r="M254" s="1098"/>
      <c r="N254" s="1098"/>
      <c r="O254" s="1098"/>
      <c r="P254" s="1098"/>
      <c r="Q254" s="1098"/>
      <c r="R254" s="1098"/>
      <c r="S254" s="1098"/>
      <c r="T254" s="1098"/>
      <c r="U254" s="1098"/>
      <c r="V254" s="1098"/>
      <c r="W254" s="26" t="s">
        <v>258</v>
      </c>
      <c r="X254" s="1099" t="s">
        <v>268</v>
      </c>
      <c r="Y254" s="1097"/>
      <c r="Z254" s="1097"/>
      <c r="AA254" s="1097"/>
      <c r="AB254" s="1097"/>
      <c r="AC254" s="1097"/>
      <c r="AD254" s="1097"/>
      <c r="AE254" s="1097"/>
      <c r="AF254" s="1097"/>
      <c r="AG254" s="1097"/>
      <c r="AH254" s="1097"/>
      <c r="AI254" s="1097"/>
      <c r="AJ254" s="1100"/>
      <c r="AQ254"/>
    </row>
    <row r="255" spans="2:43" ht="16.5" customHeight="1">
      <c r="B255" s="985" t="s">
        <v>252</v>
      </c>
      <c r="C255" s="103"/>
      <c r="D255" s="103"/>
      <c r="E255" s="103"/>
      <c r="F255" s="106" t="s">
        <v>254</v>
      </c>
      <c r="G255" s="107"/>
      <c r="H255" s="107"/>
      <c r="I255" s="108"/>
      <c r="J255" s="1122"/>
      <c r="K255" s="994"/>
      <c r="L255" s="994"/>
      <c r="M255" s="994"/>
      <c r="N255" s="994"/>
      <c r="O255" s="1040"/>
      <c r="P255" s="24" t="s">
        <v>259</v>
      </c>
      <c r="Q255" s="107"/>
      <c r="R255" s="107"/>
      <c r="S255" s="107"/>
      <c r="T255" s="353" t="s">
        <v>269</v>
      </c>
      <c r="U255" s="559"/>
      <c r="V255" s="559"/>
      <c r="W255" s="173"/>
      <c r="X255" s="107" t="s">
        <v>255</v>
      </c>
      <c r="Y255" s="107"/>
      <c r="Z255" s="1039"/>
      <c r="AA255" s="1040"/>
      <c r="AB255" s="24" t="s">
        <v>256</v>
      </c>
      <c r="AC255" s="24"/>
      <c r="AD255" s="107" t="s">
        <v>257</v>
      </c>
      <c r="AE255" s="107"/>
      <c r="AF255" s="1039"/>
      <c r="AG255" s="1040"/>
      <c r="AH255" s="256" t="s">
        <v>256</v>
      </c>
      <c r="AI255" s="256"/>
      <c r="AJ255" s="1087"/>
    </row>
    <row r="256" spans="2:43" ht="16.5" customHeight="1">
      <c r="B256" s="985"/>
      <c r="C256" s="103"/>
      <c r="D256" s="103"/>
      <c r="E256" s="103"/>
      <c r="F256" s="106" t="s">
        <v>263</v>
      </c>
      <c r="G256" s="107"/>
      <c r="H256" s="107"/>
      <c r="I256" s="108"/>
      <c r="J256" s="1088" t="s">
        <v>524</v>
      </c>
      <c r="K256" s="1088"/>
      <c r="L256" s="1088"/>
      <c r="M256" s="1088"/>
      <c r="N256" s="1088"/>
      <c r="O256" s="1088"/>
      <c r="P256" s="1088"/>
      <c r="Q256" s="1088"/>
      <c r="R256" s="1088"/>
      <c r="S256" s="1088"/>
      <c r="T256" s="1088"/>
      <c r="U256" s="1088"/>
      <c r="V256" s="1088"/>
      <c r="W256" s="1088"/>
      <c r="X256" s="1088"/>
      <c r="Y256" s="1038"/>
      <c r="Z256" s="1038"/>
      <c r="AA256" s="1038"/>
      <c r="AB256" s="1038"/>
      <c r="AC256" s="1038"/>
      <c r="AD256" s="1038"/>
      <c r="AE256" s="1038"/>
      <c r="AF256" s="1038"/>
      <c r="AG256" s="1038"/>
      <c r="AH256" s="1038"/>
      <c r="AI256" s="1009" t="s">
        <v>258</v>
      </c>
      <c r="AJ256" s="1010"/>
    </row>
    <row r="257" spans="2:36" ht="16.5" customHeight="1">
      <c r="B257" s="985"/>
      <c r="C257" s="103"/>
      <c r="D257" s="103"/>
      <c r="E257" s="353"/>
      <c r="F257" s="1123" t="s">
        <v>253</v>
      </c>
      <c r="G257" s="1124"/>
      <c r="H257" s="1124"/>
      <c r="I257" s="1125"/>
      <c r="J257" s="557"/>
      <c r="K257" s="558"/>
      <c r="L257" s="1126"/>
      <c r="M257" s="25" t="s">
        <v>260</v>
      </c>
      <c r="N257" s="1127"/>
      <c r="O257" s="1126"/>
      <c r="P257" s="25" t="s">
        <v>261</v>
      </c>
      <c r="Q257" s="1127"/>
      <c r="R257" s="1126"/>
      <c r="S257" s="1085" t="s">
        <v>262</v>
      </c>
      <c r="T257" s="1085"/>
      <c r="U257" s="1085"/>
      <c r="V257" s="1085"/>
      <c r="W257" s="1085"/>
      <c r="X257" s="1085"/>
      <c r="Y257" s="1085"/>
      <c r="Z257" s="1085"/>
      <c r="AA257" s="1085"/>
      <c r="AB257" s="1085"/>
      <c r="AC257" s="1085"/>
      <c r="AD257" s="1085"/>
      <c r="AE257" s="1085"/>
      <c r="AF257" s="1085"/>
      <c r="AG257" s="1085"/>
      <c r="AH257" s="1085"/>
      <c r="AI257" s="1085"/>
      <c r="AJ257" s="1086"/>
    </row>
    <row r="258" spans="2:36" ht="16.5" customHeight="1">
      <c r="B258" s="1041" t="s">
        <v>351</v>
      </c>
      <c r="C258" s="1042"/>
      <c r="D258" s="1042"/>
      <c r="E258" s="1042"/>
      <c r="F258" s="1042"/>
      <c r="G258" s="1042"/>
      <c r="H258" s="1047" t="s">
        <v>328</v>
      </c>
      <c r="I258" s="995"/>
      <c r="J258" s="995"/>
      <c r="K258" s="995"/>
      <c r="L258" s="994"/>
      <c r="M258" s="994"/>
      <c r="N258" s="994"/>
      <c r="O258" s="994"/>
      <c r="P258" s="995" t="s">
        <v>333</v>
      </c>
      <c r="Q258" s="995"/>
      <c r="R258" s="995"/>
      <c r="S258" s="996"/>
      <c r="T258" s="106" t="s">
        <v>329</v>
      </c>
      <c r="U258" s="107"/>
      <c r="V258" s="107"/>
      <c r="W258" s="108"/>
      <c r="X258" s="1105"/>
      <c r="Y258" s="1106"/>
      <c r="Z258" s="1106"/>
      <c r="AA258" s="1106"/>
      <c r="AB258" s="1106"/>
      <c r="AC258" s="1106"/>
      <c r="AD258" s="1106"/>
      <c r="AE258" s="1106"/>
      <c r="AF258" s="1106"/>
      <c r="AG258" s="1106"/>
      <c r="AH258" s="1106"/>
      <c r="AI258" s="1106"/>
      <c r="AJ258" s="1107"/>
    </row>
    <row r="259" spans="2:36" ht="16.5" customHeight="1">
      <c r="B259" s="1043"/>
      <c r="C259" s="1044"/>
      <c r="D259" s="1044"/>
      <c r="E259" s="1044"/>
      <c r="F259" s="1044"/>
      <c r="G259" s="1044"/>
      <c r="H259" s="1111" t="s">
        <v>44</v>
      </c>
      <c r="I259" s="1112"/>
      <c r="J259" s="1112"/>
      <c r="K259" s="1112"/>
      <c r="L259" s="1112"/>
      <c r="M259" s="1112"/>
      <c r="N259" s="1112"/>
      <c r="O259" s="1112"/>
      <c r="P259" s="1112"/>
      <c r="Q259" s="1112"/>
      <c r="R259" s="1112"/>
      <c r="S259" s="1113"/>
      <c r="T259" s="109"/>
      <c r="U259" s="110"/>
      <c r="V259" s="110"/>
      <c r="W259" s="111"/>
      <c r="X259" s="1108"/>
      <c r="Y259" s="1109"/>
      <c r="Z259" s="1109"/>
      <c r="AA259" s="1109"/>
      <c r="AB259" s="1109"/>
      <c r="AC259" s="1109"/>
      <c r="AD259" s="1109"/>
      <c r="AE259" s="1109"/>
      <c r="AF259" s="1109"/>
      <c r="AG259" s="1109"/>
      <c r="AH259" s="1109"/>
      <c r="AI259" s="1109"/>
      <c r="AJ259" s="1110"/>
    </row>
    <row r="260" spans="2:36" ht="13.5" customHeight="1">
      <c r="B260" s="1043"/>
      <c r="C260" s="1044"/>
      <c r="D260" s="1044"/>
      <c r="E260" s="1044"/>
      <c r="F260" s="1044"/>
      <c r="G260" s="1044"/>
      <c r="H260" s="1114" t="s">
        <v>352</v>
      </c>
      <c r="I260" s="1115"/>
      <c r="J260" s="1115"/>
      <c r="K260" s="1115"/>
      <c r="L260" s="1115"/>
      <c r="M260" s="1115"/>
      <c r="N260" s="1115"/>
      <c r="O260" s="1115"/>
      <c r="P260" s="1116"/>
      <c r="Q260" s="1009" t="s">
        <v>353</v>
      </c>
      <c r="R260" s="1009"/>
      <c r="S260" s="1009"/>
      <c r="T260" s="1009"/>
      <c r="U260" s="1106"/>
      <c r="V260" s="1106"/>
      <c r="W260" s="1106"/>
      <c r="X260" s="1106"/>
      <c r="Y260" s="1106"/>
      <c r="Z260" s="1106"/>
      <c r="AA260" s="1106"/>
      <c r="AB260" s="1106"/>
      <c r="AC260" s="1106"/>
      <c r="AD260" s="1106"/>
      <c r="AE260" s="1106"/>
      <c r="AF260" s="1106"/>
      <c r="AG260" s="1009" t="s">
        <v>354</v>
      </c>
      <c r="AH260" s="1009"/>
      <c r="AI260" s="1009"/>
      <c r="AJ260" s="1010"/>
    </row>
    <row r="261" spans="2:36" ht="13.5" customHeight="1">
      <c r="B261" s="1045"/>
      <c r="C261" s="1046"/>
      <c r="D261" s="1046"/>
      <c r="E261" s="1046"/>
      <c r="F261" s="1046"/>
      <c r="G261" s="1046"/>
      <c r="H261" s="1117"/>
      <c r="I261" s="1118"/>
      <c r="J261" s="1118"/>
      <c r="K261" s="1118"/>
      <c r="L261" s="1118"/>
      <c r="M261" s="1118"/>
      <c r="N261" s="1118"/>
      <c r="O261" s="1118"/>
      <c r="P261" s="1119"/>
      <c r="Q261" s="1120"/>
      <c r="R261" s="1120"/>
      <c r="S261" s="1120"/>
      <c r="T261" s="1120"/>
      <c r="U261" s="1109"/>
      <c r="V261" s="1109"/>
      <c r="W261" s="1109"/>
      <c r="X261" s="1109"/>
      <c r="Y261" s="1109"/>
      <c r="Z261" s="1109"/>
      <c r="AA261" s="1109"/>
      <c r="AB261" s="1109"/>
      <c r="AC261" s="1109"/>
      <c r="AD261" s="1109"/>
      <c r="AE261" s="1109"/>
      <c r="AF261" s="1109"/>
      <c r="AG261" s="1120"/>
      <c r="AH261" s="1120"/>
      <c r="AI261" s="1120"/>
      <c r="AJ261" s="1121"/>
    </row>
    <row r="262" spans="2:36" ht="13.5" customHeight="1">
      <c r="B262" s="1034" t="s">
        <v>327</v>
      </c>
      <c r="C262" s="1035"/>
      <c r="D262" s="1035"/>
      <c r="E262" s="1035"/>
      <c r="F262" s="1035"/>
      <c r="G262" s="1035"/>
      <c r="H262" s="1035"/>
      <c r="I262" s="1035"/>
      <c r="J262" s="1035"/>
      <c r="K262" s="1008" t="s">
        <v>349</v>
      </c>
      <c r="L262" s="1009"/>
      <c r="M262" s="1009"/>
      <c r="N262" s="1009"/>
      <c r="O262" s="1009"/>
      <c r="P262" s="1009"/>
      <c r="Q262" s="1009"/>
      <c r="R262" s="1009"/>
      <c r="S262" s="1009"/>
      <c r="T262" s="1009"/>
      <c r="U262" s="1009"/>
      <c r="V262" s="1009"/>
      <c r="W262" s="1009"/>
      <c r="X262" s="1009"/>
      <c r="Y262" s="1009"/>
      <c r="Z262" s="1009"/>
      <c r="AA262" s="1009"/>
      <c r="AB262" s="1009"/>
      <c r="AC262" s="1009"/>
      <c r="AD262" s="1009"/>
      <c r="AE262" s="1009"/>
      <c r="AF262" s="1009"/>
      <c r="AG262" s="1009"/>
      <c r="AH262" s="1009"/>
      <c r="AI262" s="1009"/>
      <c r="AJ262" s="1010"/>
    </row>
    <row r="263" spans="2:36" ht="13.5" customHeight="1" thickBot="1">
      <c r="B263" s="1036"/>
      <c r="C263" s="1037"/>
      <c r="D263" s="1037"/>
      <c r="E263" s="1037"/>
      <c r="F263" s="1037"/>
      <c r="G263" s="1037"/>
      <c r="H263" s="1037"/>
      <c r="I263" s="1037"/>
      <c r="J263" s="1037"/>
      <c r="K263" s="1011"/>
      <c r="L263" s="1012"/>
      <c r="M263" s="1012"/>
      <c r="N263" s="1012"/>
      <c r="O263" s="1012"/>
      <c r="P263" s="1012"/>
      <c r="Q263" s="1012"/>
      <c r="R263" s="1012"/>
      <c r="S263" s="1012"/>
      <c r="T263" s="1012"/>
      <c r="U263" s="1012"/>
      <c r="V263" s="1012"/>
      <c r="W263" s="1012"/>
      <c r="X263" s="1012"/>
      <c r="Y263" s="1012"/>
      <c r="Z263" s="1012"/>
      <c r="AA263" s="1012"/>
      <c r="AB263" s="1012"/>
      <c r="AC263" s="1012"/>
      <c r="AD263" s="1012"/>
      <c r="AE263" s="1012"/>
      <c r="AF263" s="1012"/>
      <c r="AG263" s="1012"/>
      <c r="AH263" s="1012"/>
      <c r="AI263" s="1012"/>
      <c r="AJ263" s="1013"/>
    </row>
    <row r="264" spans="2:36" ht="13.5" customHeight="1">
      <c r="B264" s="506" t="s">
        <v>215</v>
      </c>
      <c r="C264" s="507"/>
      <c r="D264" s="507"/>
      <c r="E264" s="507"/>
      <c r="F264" s="507"/>
      <c r="G264" s="507"/>
      <c r="H264" s="544" t="str">
        <f>IF(計画提出書!N47="","",計画提出書!N47-1&amp;"年度の使用量")</f>
        <v>2025年度の使用量</v>
      </c>
      <c r="I264" s="507"/>
      <c r="J264" s="507"/>
      <c r="K264" s="507"/>
      <c r="L264" s="507"/>
      <c r="M264" s="507"/>
      <c r="N264" s="507"/>
      <c r="O264" s="507"/>
      <c r="P264" s="1014" t="s">
        <v>368</v>
      </c>
      <c r="Q264" s="1015"/>
      <c r="R264" s="1015"/>
      <c r="S264" s="1015"/>
      <c r="T264" s="1015"/>
      <c r="U264" s="1015"/>
      <c r="V264" s="1016"/>
      <c r="W264" s="544" t="s">
        <v>369</v>
      </c>
      <c r="X264" s="507"/>
      <c r="Y264" s="507"/>
      <c r="Z264" s="507"/>
      <c r="AA264" s="507"/>
      <c r="AB264" s="507"/>
      <c r="AC264" s="507"/>
      <c r="AD264" s="1019" t="s">
        <v>95</v>
      </c>
      <c r="AE264" s="1020"/>
      <c r="AF264" s="1020"/>
      <c r="AG264" s="1020"/>
      <c r="AH264" s="1020"/>
      <c r="AI264" s="1020"/>
      <c r="AJ264" s="1021"/>
    </row>
    <row r="265" spans="2:36" ht="13.5" customHeight="1" thickBot="1">
      <c r="B265" s="508"/>
      <c r="C265" s="509"/>
      <c r="D265" s="179"/>
      <c r="E265" s="179"/>
      <c r="F265" s="179"/>
      <c r="G265" s="179"/>
      <c r="H265" s="180"/>
      <c r="I265" s="179"/>
      <c r="J265" s="179"/>
      <c r="K265" s="179"/>
      <c r="L265" s="179"/>
      <c r="M265" s="179"/>
      <c r="N265" s="179"/>
      <c r="O265" s="179"/>
      <c r="P265" s="1017"/>
      <c r="Q265" s="1017"/>
      <c r="R265" s="1017"/>
      <c r="S265" s="1017"/>
      <c r="T265" s="1017"/>
      <c r="U265" s="1017"/>
      <c r="V265" s="1018"/>
      <c r="W265" s="180"/>
      <c r="X265" s="179"/>
      <c r="Y265" s="179"/>
      <c r="Z265" s="179"/>
      <c r="AA265" s="179"/>
      <c r="AB265" s="179"/>
      <c r="AC265" s="179"/>
      <c r="AD265" s="1022"/>
      <c r="AE265" s="1023"/>
      <c r="AF265" s="1023"/>
      <c r="AG265" s="1023"/>
      <c r="AH265" s="1023"/>
      <c r="AI265" s="1023"/>
      <c r="AJ265" s="1024"/>
    </row>
    <row r="266" spans="2:36" ht="13.5" customHeight="1" thickBot="1">
      <c r="B266" s="656" t="s">
        <v>355</v>
      </c>
      <c r="C266" s="1061"/>
      <c r="D266" s="1064" t="s">
        <v>57</v>
      </c>
      <c r="E266" s="585"/>
      <c r="F266" s="585"/>
      <c r="G266" s="585"/>
      <c r="H266" s="588"/>
      <c r="I266" s="588"/>
      <c r="J266" s="588"/>
      <c r="K266" s="588"/>
      <c r="L266" s="588"/>
      <c r="M266" s="494" t="s">
        <v>228</v>
      </c>
      <c r="N266" s="507"/>
      <c r="O266" s="507"/>
      <c r="P266" s="601">
        <f>'（別紙１）原油換算シート【計画用】'!P15</f>
        <v>36.5</v>
      </c>
      <c r="Q266" s="601"/>
      <c r="R266" s="1101"/>
      <c r="S266" s="1102" t="s">
        <v>360</v>
      </c>
      <c r="T266" s="1103"/>
      <c r="U266" s="1103"/>
      <c r="V266" s="1104"/>
      <c r="W266" s="544">
        <v>2.58E-2</v>
      </c>
      <c r="X266" s="507"/>
      <c r="Y266" s="507"/>
      <c r="Z266" s="507"/>
      <c r="AA266" s="631" t="s">
        <v>372</v>
      </c>
      <c r="AB266" s="632"/>
      <c r="AC266" s="1130"/>
      <c r="AD266" s="491" t="str">
        <f>IF(H266="","",H266*P266*W$266)</f>
        <v/>
      </c>
      <c r="AE266" s="492"/>
      <c r="AF266" s="492"/>
      <c r="AG266" s="492"/>
      <c r="AH266" s="493"/>
      <c r="AI266" s="494" t="s">
        <v>228</v>
      </c>
      <c r="AJ266" s="495"/>
    </row>
    <row r="267" spans="2:36" ht="13.5" customHeight="1" thickBot="1">
      <c r="B267" s="658"/>
      <c r="C267" s="1062"/>
      <c r="D267" s="1065"/>
      <c r="E267" s="587"/>
      <c r="F267" s="587"/>
      <c r="G267" s="587"/>
      <c r="H267" s="271"/>
      <c r="I267" s="271"/>
      <c r="J267" s="271"/>
      <c r="K267" s="271"/>
      <c r="L267" s="271"/>
      <c r="M267" s="496"/>
      <c r="N267" s="179"/>
      <c r="O267" s="179"/>
      <c r="P267" s="560"/>
      <c r="Q267" s="560"/>
      <c r="R267" s="984"/>
      <c r="S267" s="501"/>
      <c r="T267" s="502"/>
      <c r="U267" s="502"/>
      <c r="V267" s="503"/>
      <c r="W267" s="180"/>
      <c r="X267" s="179"/>
      <c r="Y267" s="179"/>
      <c r="Z267" s="179"/>
      <c r="AA267" s="631"/>
      <c r="AB267" s="632"/>
      <c r="AC267" s="1130"/>
      <c r="AD267" s="485"/>
      <c r="AE267" s="486"/>
      <c r="AF267" s="486"/>
      <c r="AG267" s="486"/>
      <c r="AH267" s="487"/>
      <c r="AI267" s="496"/>
      <c r="AJ267" s="497"/>
    </row>
    <row r="268" spans="2:36" ht="13.5" customHeight="1" thickBot="1">
      <c r="B268" s="658"/>
      <c r="C268" s="1062"/>
      <c r="D268" s="1025" t="s">
        <v>58</v>
      </c>
      <c r="E268" s="577"/>
      <c r="F268" s="577"/>
      <c r="G268" s="577"/>
      <c r="H268" s="558"/>
      <c r="I268" s="558"/>
      <c r="J268" s="558"/>
      <c r="K268" s="558"/>
      <c r="L268" s="558"/>
      <c r="M268" s="483" t="s">
        <v>228</v>
      </c>
      <c r="N268" s="559"/>
      <c r="O268" s="559"/>
      <c r="P268" s="560">
        <f>'（別紙１）原油換算シート【計画用】'!P17</f>
        <v>38.9</v>
      </c>
      <c r="Q268" s="560"/>
      <c r="R268" s="984"/>
      <c r="S268" s="498" t="s">
        <v>360</v>
      </c>
      <c r="T268" s="499"/>
      <c r="U268" s="499"/>
      <c r="V268" s="500"/>
      <c r="W268" s="180"/>
      <c r="X268" s="179"/>
      <c r="Y268" s="179"/>
      <c r="Z268" s="179"/>
      <c r="AA268" s="631"/>
      <c r="AB268" s="632"/>
      <c r="AC268" s="1130"/>
      <c r="AD268" s="485" t="str">
        <f>IF(H268="","",H268*P268*W$266)</f>
        <v/>
      </c>
      <c r="AE268" s="486"/>
      <c r="AF268" s="486"/>
      <c r="AG268" s="486"/>
      <c r="AH268" s="487"/>
      <c r="AI268" s="483" t="s">
        <v>228</v>
      </c>
      <c r="AJ268" s="484"/>
    </row>
    <row r="269" spans="2:36" ht="13.5" customHeight="1" thickBot="1">
      <c r="B269" s="658"/>
      <c r="C269" s="1062"/>
      <c r="D269" s="1025"/>
      <c r="E269" s="577"/>
      <c r="F269" s="577"/>
      <c r="G269" s="577"/>
      <c r="H269" s="558"/>
      <c r="I269" s="558"/>
      <c r="J269" s="558"/>
      <c r="K269" s="558"/>
      <c r="L269" s="558"/>
      <c r="M269" s="483"/>
      <c r="N269" s="559"/>
      <c r="O269" s="559"/>
      <c r="P269" s="560"/>
      <c r="Q269" s="560"/>
      <c r="R269" s="984"/>
      <c r="S269" s="501"/>
      <c r="T269" s="502"/>
      <c r="U269" s="502"/>
      <c r="V269" s="503"/>
      <c r="W269" s="180"/>
      <c r="X269" s="179"/>
      <c r="Y269" s="179"/>
      <c r="Z269" s="179"/>
      <c r="AA269" s="631"/>
      <c r="AB269" s="632"/>
      <c r="AC269" s="1130"/>
      <c r="AD269" s="485"/>
      <c r="AE269" s="486"/>
      <c r="AF269" s="486"/>
      <c r="AG269" s="486"/>
      <c r="AH269" s="487"/>
      <c r="AI269" s="483"/>
      <c r="AJ269" s="484"/>
    </row>
    <row r="270" spans="2:36" ht="13.5" customHeight="1" thickBot="1">
      <c r="B270" s="658"/>
      <c r="C270" s="1062"/>
      <c r="D270" s="1025" t="s">
        <v>59</v>
      </c>
      <c r="E270" s="577"/>
      <c r="F270" s="577"/>
      <c r="G270" s="577"/>
      <c r="H270" s="558"/>
      <c r="I270" s="558"/>
      <c r="J270" s="558"/>
      <c r="K270" s="558"/>
      <c r="L270" s="558"/>
      <c r="M270" s="483" t="s">
        <v>228</v>
      </c>
      <c r="N270" s="559"/>
      <c r="O270" s="559"/>
      <c r="P270" s="560">
        <f>'（別紙１）原油換算シート【計画用】'!P19</f>
        <v>41.8</v>
      </c>
      <c r="Q270" s="560"/>
      <c r="R270" s="984"/>
      <c r="S270" s="498" t="s">
        <v>360</v>
      </c>
      <c r="T270" s="499"/>
      <c r="U270" s="499"/>
      <c r="V270" s="500"/>
      <c r="W270" s="180"/>
      <c r="X270" s="179"/>
      <c r="Y270" s="179"/>
      <c r="Z270" s="179"/>
      <c r="AA270" s="631"/>
      <c r="AB270" s="632"/>
      <c r="AC270" s="1130"/>
      <c r="AD270" s="485" t="str">
        <f>IF(H270="","",H270*P270*W$266)</f>
        <v/>
      </c>
      <c r="AE270" s="486"/>
      <c r="AF270" s="486"/>
      <c r="AG270" s="486"/>
      <c r="AH270" s="487"/>
      <c r="AI270" s="483" t="s">
        <v>228</v>
      </c>
      <c r="AJ270" s="484"/>
    </row>
    <row r="271" spans="2:36" ht="13.5" customHeight="1" thickBot="1">
      <c r="B271" s="658"/>
      <c r="C271" s="1062"/>
      <c r="D271" s="1025"/>
      <c r="E271" s="577"/>
      <c r="F271" s="577"/>
      <c r="G271" s="577"/>
      <c r="H271" s="558"/>
      <c r="I271" s="558"/>
      <c r="J271" s="558"/>
      <c r="K271" s="558"/>
      <c r="L271" s="558"/>
      <c r="M271" s="483"/>
      <c r="N271" s="559"/>
      <c r="O271" s="559"/>
      <c r="P271" s="560"/>
      <c r="Q271" s="560"/>
      <c r="R271" s="984"/>
      <c r="S271" s="501"/>
      <c r="T271" s="502"/>
      <c r="U271" s="502"/>
      <c r="V271" s="503"/>
      <c r="W271" s="180"/>
      <c r="X271" s="179"/>
      <c r="Y271" s="179"/>
      <c r="Z271" s="179"/>
      <c r="AA271" s="631"/>
      <c r="AB271" s="632"/>
      <c r="AC271" s="1130"/>
      <c r="AD271" s="485"/>
      <c r="AE271" s="486"/>
      <c r="AF271" s="486"/>
      <c r="AG271" s="486"/>
      <c r="AH271" s="487"/>
      <c r="AI271" s="483"/>
      <c r="AJ271" s="484"/>
    </row>
    <row r="272" spans="2:36" ht="13.5" customHeight="1" thickBot="1">
      <c r="B272" s="658"/>
      <c r="C272" s="1062"/>
      <c r="D272" s="1025" t="s">
        <v>60</v>
      </c>
      <c r="E272" s="577"/>
      <c r="F272" s="577"/>
      <c r="G272" s="577"/>
      <c r="H272" s="558"/>
      <c r="I272" s="558"/>
      <c r="J272" s="558"/>
      <c r="K272" s="558"/>
      <c r="L272" s="558"/>
      <c r="M272" s="483" t="s">
        <v>228</v>
      </c>
      <c r="N272" s="559"/>
      <c r="O272" s="559"/>
      <c r="P272" s="560">
        <f>'（別紙１）原油換算シート【計画用】'!P21</f>
        <v>41.8</v>
      </c>
      <c r="Q272" s="560"/>
      <c r="R272" s="984"/>
      <c r="S272" s="498" t="s">
        <v>360</v>
      </c>
      <c r="T272" s="499"/>
      <c r="U272" s="499"/>
      <c r="V272" s="500"/>
      <c r="W272" s="180"/>
      <c r="X272" s="179"/>
      <c r="Y272" s="179"/>
      <c r="Z272" s="179"/>
      <c r="AA272" s="631"/>
      <c r="AB272" s="632"/>
      <c r="AC272" s="1130"/>
      <c r="AD272" s="485" t="str">
        <f>IF(H272="","",H272*P272*W$266)</f>
        <v/>
      </c>
      <c r="AE272" s="486"/>
      <c r="AF272" s="486"/>
      <c r="AG272" s="486"/>
      <c r="AH272" s="487"/>
      <c r="AI272" s="483" t="s">
        <v>228</v>
      </c>
      <c r="AJ272" s="484"/>
    </row>
    <row r="273" spans="2:36" ht="13.5" customHeight="1" thickBot="1">
      <c r="B273" s="658"/>
      <c r="C273" s="1062"/>
      <c r="D273" s="1025"/>
      <c r="E273" s="577"/>
      <c r="F273" s="577"/>
      <c r="G273" s="577"/>
      <c r="H273" s="558"/>
      <c r="I273" s="558"/>
      <c r="J273" s="558"/>
      <c r="K273" s="558"/>
      <c r="L273" s="558"/>
      <c r="M273" s="483"/>
      <c r="N273" s="559"/>
      <c r="O273" s="559"/>
      <c r="P273" s="560"/>
      <c r="Q273" s="560"/>
      <c r="R273" s="984"/>
      <c r="S273" s="501"/>
      <c r="T273" s="502"/>
      <c r="U273" s="502"/>
      <c r="V273" s="503"/>
      <c r="W273" s="180"/>
      <c r="X273" s="179"/>
      <c r="Y273" s="179"/>
      <c r="Z273" s="179"/>
      <c r="AA273" s="631"/>
      <c r="AB273" s="632"/>
      <c r="AC273" s="1130"/>
      <c r="AD273" s="485"/>
      <c r="AE273" s="486"/>
      <c r="AF273" s="486"/>
      <c r="AG273" s="486"/>
      <c r="AH273" s="487"/>
      <c r="AI273" s="483"/>
      <c r="AJ273" s="484"/>
    </row>
    <row r="274" spans="2:36" ht="13.5" customHeight="1" thickBot="1">
      <c r="B274" s="658"/>
      <c r="C274" s="1062"/>
      <c r="D274" s="1007" t="s">
        <v>379</v>
      </c>
      <c r="E274" s="595"/>
      <c r="F274" s="595"/>
      <c r="G274" s="595"/>
      <c r="H274" s="558"/>
      <c r="I274" s="558"/>
      <c r="J274" s="558"/>
      <c r="K274" s="558"/>
      <c r="L274" s="558"/>
      <c r="M274" s="483" t="s">
        <v>229</v>
      </c>
      <c r="N274" s="559"/>
      <c r="O274" s="559"/>
      <c r="P274" s="560">
        <f>'（別紙１）原油換算シート【計画用】'!P23</f>
        <v>50.1</v>
      </c>
      <c r="Q274" s="560"/>
      <c r="R274" s="984"/>
      <c r="S274" s="501" t="s">
        <v>361</v>
      </c>
      <c r="T274" s="502"/>
      <c r="U274" s="502"/>
      <c r="V274" s="503"/>
      <c r="W274" s="180"/>
      <c r="X274" s="179"/>
      <c r="Y274" s="179"/>
      <c r="Z274" s="179"/>
      <c r="AA274" s="631"/>
      <c r="AB274" s="632"/>
      <c r="AC274" s="1130"/>
      <c r="AD274" s="485" t="str">
        <f>IF(H274="","",H274*P274*W$266)</f>
        <v/>
      </c>
      <c r="AE274" s="486"/>
      <c r="AF274" s="486"/>
      <c r="AG274" s="486"/>
      <c r="AH274" s="487"/>
      <c r="AI274" s="483" t="s">
        <v>228</v>
      </c>
      <c r="AJ274" s="484"/>
    </row>
    <row r="275" spans="2:36" ht="13.5" customHeight="1" thickBot="1">
      <c r="B275" s="658"/>
      <c r="C275" s="1062"/>
      <c r="D275" s="1007"/>
      <c r="E275" s="595"/>
      <c r="F275" s="595"/>
      <c r="G275" s="595"/>
      <c r="H275" s="558"/>
      <c r="I275" s="558"/>
      <c r="J275" s="558"/>
      <c r="K275" s="558"/>
      <c r="L275" s="558"/>
      <c r="M275" s="483"/>
      <c r="N275" s="559"/>
      <c r="O275" s="559"/>
      <c r="P275" s="560"/>
      <c r="Q275" s="560"/>
      <c r="R275" s="984"/>
      <c r="S275" s="501"/>
      <c r="T275" s="502"/>
      <c r="U275" s="502"/>
      <c r="V275" s="503"/>
      <c r="W275" s="180"/>
      <c r="X275" s="179"/>
      <c r="Y275" s="179"/>
      <c r="Z275" s="179"/>
      <c r="AA275" s="631"/>
      <c r="AB275" s="632"/>
      <c r="AC275" s="1130"/>
      <c r="AD275" s="485"/>
      <c r="AE275" s="486"/>
      <c r="AF275" s="486"/>
      <c r="AG275" s="486"/>
      <c r="AH275" s="487"/>
      <c r="AI275" s="483"/>
      <c r="AJ275" s="484"/>
    </row>
    <row r="276" spans="2:36" ht="13.5" customHeight="1" thickBot="1">
      <c r="B276" s="658"/>
      <c r="C276" s="1062"/>
      <c r="D276" s="1006" t="s">
        <v>385</v>
      </c>
      <c r="E276" s="590"/>
      <c r="F276" s="590"/>
      <c r="G276" s="590"/>
      <c r="H276" s="558"/>
      <c r="I276" s="558"/>
      <c r="J276" s="558"/>
      <c r="K276" s="558"/>
      <c r="L276" s="558"/>
      <c r="M276" s="483" t="s">
        <v>344</v>
      </c>
      <c r="N276" s="559"/>
      <c r="O276" s="559"/>
      <c r="P276" s="560">
        <f>'（別紙１）原油換算シート【計画用】'!P25</f>
        <v>45</v>
      </c>
      <c r="Q276" s="560"/>
      <c r="R276" s="984"/>
      <c r="S276" s="501" t="s">
        <v>362</v>
      </c>
      <c r="T276" s="502"/>
      <c r="U276" s="502"/>
      <c r="V276" s="503"/>
      <c r="W276" s="180"/>
      <c r="X276" s="179"/>
      <c r="Y276" s="179"/>
      <c r="Z276" s="179"/>
      <c r="AA276" s="631"/>
      <c r="AB276" s="632"/>
      <c r="AC276" s="1130"/>
      <c r="AD276" s="485" t="str">
        <f>IF(H276="","",H276*P276*W$266)</f>
        <v/>
      </c>
      <c r="AE276" s="486"/>
      <c r="AF276" s="486"/>
      <c r="AG276" s="486"/>
      <c r="AH276" s="487"/>
      <c r="AI276" s="483" t="s">
        <v>228</v>
      </c>
      <c r="AJ276" s="484"/>
    </row>
    <row r="277" spans="2:36" ht="13.5" customHeight="1" thickBot="1">
      <c r="B277" s="658"/>
      <c r="C277" s="1062"/>
      <c r="D277" s="1006"/>
      <c r="E277" s="590"/>
      <c r="F277" s="590"/>
      <c r="G277" s="590"/>
      <c r="H277" s="558"/>
      <c r="I277" s="558"/>
      <c r="J277" s="558"/>
      <c r="K277" s="558"/>
      <c r="L277" s="558"/>
      <c r="M277" s="483"/>
      <c r="N277" s="559"/>
      <c r="O277" s="559"/>
      <c r="P277" s="560"/>
      <c r="Q277" s="560"/>
      <c r="R277" s="984"/>
      <c r="S277" s="501"/>
      <c r="T277" s="502"/>
      <c r="U277" s="502"/>
      <c r="V277" s="503"/>
      <c r="W277" s="180"/>
      <c r="X277" s="179"/>
      <c r="Y277" s="179"/>
      <c r="Z277" s="179"/>
      <c r="AA277" s="631"/>
      <c r="AB277" s="632"/>
      <c r="AC277" s="1130"/>
      <c r="AD277" s="485"/>
      <c r="AE277" s="486"/>
      <c r="AF277" s="486"/>
      <c r="AG277" s="486"/>
      <c r="AH277" s="487"/>
      <c r="AI277" s="483"/>
      <c r="AJ277" s="484"/>
    </row>
    <row r="278" spans="2:36" ht="19.5" customHeight="1" thickBot="1">
      <c r="B278" s="658"/>
      <c r="C278" s="1062"/>
      <c r="D278" s="997" t="s">
        <v>501</v>
      </c>
      <c r="E278" s="667"/>
      <c r="F278" s="672" t="s">
        <v>502</v>
      </c>
      <c r="G278" s="673"/>
      <c r="H278" s="620"/>
      <c r="I278" s="621"/>
      <c r="J278" s="621"/>
      <c r="K278" s="621"/>
      <c r="L278" s="622"/>
      <c r="M278" s="578" t="s">
        <v>363</v>
      </c>
      <c r="N278" s="579"/>
      <c r="O278" s="580"/>
      <c r="P278" s="591">
        <f>'（別紙１）原油換算シート【計画用】'!P27</f>
        <v>8.64</v>
      </c>
      <c r="Q278" s="592"/>
      <c r="R278" s="593"/>
      <c r="S278" s="674" t="s">
        <v>503</v>
      </c>
      <c r="T278" s="675"/>
      <c r="U278" s="675"/>
      <c r="V278" s="676"/>
      <c r="W278" s="180"/>
      <c r="X278" s="179"/>
      <c r="Y278" s="179"/>
      <c r="Z278" s="179"/>
      <c r="AA278" s="631"/>
      <c r="AB278" s="632"/>
      <c r="AC278" s="1130"/>
      <c r="AD278" s="485" t="str">
        <f>IF(H278="","",H278*P278*W$266)</f>
        <v/>
      </c>
      <c r="AE278" s="486"/>
      <c r="AF278" s="486"/>
      <c r="AG278" s="486"/>
      <c r="AH278" s="487"/>
      <c r="AI278" s="483" t="s">
        <v>228</v>
      </c>
      <c r="AJ278" s="484"/>
    </row>
    <row r="279" spans="2:36" ht="9.75" customHeight="1" thickBot="1">
      <c r="B279" s="658"/>
      <c r="C279" s="1062"/>
      <c r="D279" s="998"/>
      <c r="E279" s="669"/>
      <c r="F279" s="571">
        <f>'（別紙１）原油換算シート【計画用】'!F28</f>
        <v>128</v>
      </c>
      <c r="G279" s="573"/>
      <c r="H279" s="479" t="str">
        <f>'（別紙１）原油換算シート【計画用】'!H28</f>
        <v>北海道瓦斯(株)メニューA</v>
      </c>
      <c r="I279" s="480"/>
      <c r="J279" s="480"/>
      <c r="K279" s="480"/>
      <c r="L279" s="480"/>
      <c r="M279" s="480"/>
      <c r="N279" s="480"/>
      <c r="O279" s="480"/>
      <c r="P279" s="480"/>
      <c r="Q279" s="480"/>
      <c r="R279" s="480"/>
      <c r="S279" s="481">
        <f>'（別紙１）原油換算シート【計画用】'!S28</f>
        <v>0</v>
      </c>
      <c r="T279" s="481"/>
      <c r="U279" s="481"/>
      <c r="V279" s="482"/>
      <c r="W279" s="180"/>
      <c r="X279" s="179"/>
      <c r="Y279" s="179"/>
      <c r="Z279" s="179"/>
      <c r="AA279" s="631"/>
      <c r="AB279" s="632"/>
      <c r="AC279" s="1130"/>
      <c r="AD279" s="485"/>
      <c r="AE279" s="486"/>
      <c r="AF279" s="486"/>
      <c r="AG279" s="486"/>
      <c r="AH279" s="487"/>
      <c r="AI279" s="483"/>
      <c r="AJ279" s="484"/>
    </row>
    <row r="280" spans="2:36" ht="19.5" customHeight="1" thickBot="1">
      <c r="B280" s="658"/>
      <c r="C280" s="1062"/>
      <c r="D280" s="998"/>
      <c r="E280" s="669"/>
      <c r="F280" s="672" t="s">
        <v>502</v>
      </c>
      <c r="G280" s="673"/>
      <c r="H280" s="620"/>
      <c r="I280" s="621"/>
      <c r="J280" s="621"/>
      <c r="K280" s="621"/>
      <c r="L280" s="622"/>
      <c r="M280" s="581" t="s">
        <v>363</v>
      </c>
      <c r="N280" s="582"/>
      <c r="O280" s="583"/>
      <c r="P280" s="591">
        <f>'（別紙１）原油換算シート【計画用】'!P29</f>
        <v>8.64</v>
      </c>
      <c r="Q280" s="592"/>
      <c r="R280" s="593"/>
      <c r="S280" s="674" t="s">
        <v>503</v>
      </c>
      <c r="T280" s="675"/>
      <c r="U280" s="675"/>
      <c r="V280" s="676"/>
      <c r="W280" s="180"/>
      <c r="X280" s="179"/>
      <c r="Y280" s="179"/>
      <c r="Z280" s="179"/>
      <c r="AA280" s="631"/>
      <c r="AB280" s="632"/>
      <c r="AC280" s="1130"/>
      <c r="AD280" s="485" t="str">
        <f>IF(H280="","",H280*P280*W$266)</f>
        <v/>
      </c>
      <c r="AE280" s="486"/>
      <c r="AF280" s="486"/>
      <c r="AG280" s="486"/>
      <c r="AH280" s="487"/>
      <c r="AI280" s="483" t="s">
        <v>228</v>
      </c>
      <c r="AJ280" s="484"/>
    </row>
    <row r="281" spans="2:36" ht="9.75" customHeight="1" thickBot="1">
      <c r="B281" s="658"/>
      <c r="C281" s="1062"/>
      <c r="D281" s="998"/>
      <c r="E281" s="669"/>
      <c r="F281" s="571">
        <f>'（別紙１）原油換算シート【計画用】'!F30</f>
        <v>604</v>
      </c>
      <c r="G281" s="573"/>
      <c r="H281" s="479" t="str">
        <f>'（別紙１）原油換算シート【計画用】'!H30</f>
        <v>北海道電力(株)メニューA</v>
      </c>
      <c r="I281" s="480"/>
      <c r="J281" s="480"/>
      <c r="K281" s="480"/>
      <c r="L281" s="480"/>
      <c r="M281" s="480"/>
      <c r="N281" s="480"/>
      <c r="O281" s="480"/>
      <c r="P281" s="480"/>
      <c r="Q281" s="480"/>
      <c r="R281" s="480"/>
      <c r="S281" s="481">
        <f>'（別紙１）原油換算シート【計画用】'!S30</f>
        <v>0</v>
      </c>
      <c r="T281" s="481"/>
      <c r="U281" s="481"/>
      <c r="V281" s="482"/>
      <c r="W281" s="180"/>
      <c r="X281" s="179"/>
      <c r="Y281" s="179"/>
      <c r="Z281" s="179"/>
      <c r="AA281" s="631"/>
      <c r="AB281" s="632"/>
      <c r="AC281" s="1130"/>
      <c r="AD281" s="485"/>
      <c r="AE281" s="486"/>
      <c r="AF281" s="486"/>
      <c r="AG281" s="486"/>
      <c r="AH281" s="487"/>
      <c r="AI281" s="483"/>
      <c r="AJ281" s="484"/>
    </row>
    <row r="282" spans="2:36" ht="19.5" customHeight="1" thickBot="1">
      <c r="B282" s="658"/>
      <c r="C282" s="1062"/>
      <c r="D282" s="998"/>
      <c r="E282" s="669"/>
      <c r="F282" s="672" t="s">
        <v>502</v>
      </c>
      <c r="G282" s="673"/>
      <c r="H282" s="620"/>
      <c r="I282" s="621"/>
      <c r="J282" s="621"/>
      <c r="K282" s="621"/>
      <c r="L282" s="622"/>
      <c r="M282" s="581" t="s">
        <v>363</v>
      </c>
      <c r="N282" s="582"/>
      <c r="O282" s="583"/>
      <c r="P282" s="591">
        <f>'（別紙１）原油換算シート【計画用】'!P31</f>
        <v>8.64</v>
      </c>
      <c r="Q282" s="592"/>
      <c r="R282" s="593"/>
      <c r="S282" s="674" t="s">
        <v>503</v>
      </c>
      <c r="T282" s="675"/>
      <c r="U282" s="675"/>
      <c r="V282" s="676"/>
      <c r="W282" s="180"/>
      <c r="X282" s="179"/>
      <c r="Y282" s="179"/>
      <c r="Z282" s="179"/>
      <c r="AA282" s="631"/>
      <c r="AB282" s="632"/>
      <c r="AC282" s="1130"/>
      <c r="AD282" s="485" t="str">
        <f>IF(H282="","",H282*P282*W$266)</f>
        <v/>
      </c>
      <c r="AE282" s="486"/>
      <c r="AF282" s="486"/>
      <c r="AG282" s="486"/>
      <c r="AH282" s="487"/>
      <c r="AI282" s="483" t="s">
        <v>228</v>
      </c>
      <c r="AJ282" s="484"/>
    </row>
    <row r="283" spans="2:36" ht="9.75" customHeight="1" thickBot="1">
      <c r="B283" s="658"/>
      <c r="C283" s="1062"/>
      <c r="D283" s="999"/>
      <c r="E283" s="671"/>
      <c r="F283" s="571">
        <f>'（別紙１）原油換算シート【計画用】'!F32</f>
        <v>0</v>
      </c>
      <c r="G283" s="573"/>
      <c r="H283" s="479" t="e">
        <f>'（別紙１）原油換算シート【計画用】'!H32</f>
        <v>#N/A</v>
      </c>
      <c r="I283" s="480"/>
      <c r="J283" s="480"/>
      <c r="K283" s="480"/>
      <c r="L283" s="480"/>
      <c r="M283" s="480"/>
      <c r="N283" s="480"/>
      <c r="O283" s="480"/>
      <c r="P283" s="480"/>
      <c r="Q283" s="480"/>
      <c r="R283" s="480"/>
      <c r="S283" s="481" t="e">
        <f>'（別紙１）原油換算シート【計画用】'!S32</f>
        <v>#N/A</v>
      </c>
      <c r="T283" s="481"/>
      <c r="U283" s="481"/>
      <c r="V283" s="482"/>
      <c r="W283" s="180"/>
      <c r="X283" s="179"/>
      <c r="Y283" s="179"/>
      <c r="Z283" s="179"/>
      <c r="AA283" s="631"/>
      <c r="AB283" s="632"/>
      <c r="AC283" s="1130"/>
      <c r="AD283" s="485"/>
      <c r="AE283" s="486"/>
      <c r="AF283" s="486"/>
      <c r="AG283" s="486"/>
      <c r="AH283" s="487"/>
      <c r="AI283" s="483"/>
      <c r="AJ283" s="484"/>
    </row>
    <row r="284" spans="2:36" ht="13.5" customHeight="1" thickBot="1">
      <c r="B284" s="658"/>
      <c r="C284" s="1062"/>
      <c r="D284" s="1000" t="s">
        <v>504</v>
      </c>
      <c r="E284" s="569"/>
      <c r="F284" s="569"/>
      <c r="G284" s="570"/>
      <c r="H284" s="267"/>
      <c r="I284" s="268"/>
      <c r="J284" s="268"/>
      <c r="K284" s="268"/>
      <c r="L284" s="1131"/>
      <c r="M284" s="610" t="s">
        <v>363</v>
      </c>
      <c r="N284" s="611"/>
      <c r="O284" s="612"/>
      <c r="P284" s="613">
        <f>'（別紙１）原油換算シート【計画用】'!P33</f>
        <v>3.6</v>
      </c>
      <c r="Q284" s="613"/>
      <c r="R284" s="614"/>
      <c r="S284" s="653" t="s">
        <v>503</v>
      </c>
      <c r="T284" s="654"/>
      <c r="U284" s="654"/>
      <c r="V284" s="655"/>
      <c r="W284" s="180"/>
      <c r="X284" s="179"/>
      <c r="Y284" s="179"/>
      <c r="Z284" s="179"/>
      <c r="AA284" s="631"/>
      <c r="AB284" s="632"/>
      <c r="AC284" s="1130"/>
      <c r="AD284" s="485" t="str">
        <f>IF(H284="","",H284*P284*W$266)</f>
        <v/>
      </c>
      <c r="AE284" s="486"/>
      <c r="AF284" s="486"/>
      <c r="AG284" s="486"/>
      <c r="AH284" s="487"/>
      <c r="AI284" s="483" t="s">
        <v>228</v>
      </c>
      <c r="AJ284" s="484"/>
    </row>
    <row r="285" spans="2:36" ht="13.5" customHeight="1" thickBot="1">
      <c r="B285" s="658"/>
      <c r="C285" s="1062"/>
      <c r="D285" s="1001"/>
      <c r="E285" s="572"/>
      <c r="F285" s="572"/>
      <c r="G285" s="573"/>
      <c r="H285" s="364"/>
      <c r="I285" s="365"/>
      <c r="J285" s="365"/>
      <c r="K285" s="365"/>
      <c r="L285" s="1132"/>
      <c r="M285" s="610"/>
      <c r="N285" s="611"/>
      <c r="O285" s="612"/>
      <c r="P285" s="613"/>
      <c r="Q285" s="613"/>
      <c r="R285" s="614"/>
      <c r="S285" s="653"/>
      <c r="T285" s="654"/>
      <c r="U285" s="654"/>
      <c r="V285" s="655"/>
      <c r="W285" s="180"/>
      <c r="X285" s="179"/>
      <c r="Y285" s="179"/>
      <c r="Z285" s="179"/>
      <c r="AA285" s="631"/>
      <c r="AB285" s="632"/>
      <c r="AC285" s="1130"/>
      <c r="AD285" s="485"/>
      <c r="AE285" s="486"/>
      <c r="AF285" s="486"/>
      <c r="AG285" s="486"/>
      <c r="AH285" s="487"/>
      <c r="AI285" s="483"/>
      <c r="AJ285" s="484"/>
    </row>
    <row r="286" spans="2:36" ht="24.75" customHeight="1" thickBot="1">
      <c r="B286" s="658"/>
      <c r="C286" s="1062"/>
      <c r="D286" s="1002" t="s">
        <v>403</v>
      </c>
      <c r="E286" s="547"/>
      <c r="F286" s="547"/>
      <c r="G286" s="548"/>
      <c r="H286" s="231"/>
      <c r="I286" s="232"/>
      <c r="J286" s="232"/>
      <c r="K286" s="232"/>
      <c r="L286" s="977"/>
      <c r="M286" s="633" t="s">
        <v>365</v>
      </c>
      <c r="N286" s="107"/>
      <c r="O286" s="108"/>
      <c r="P286" s="978">
        <f>'（別紙１）原油換算シート【計画用】'!P35</f>
        <v>1.19</v>
      </c>
      <c r="Q286" s="979"/>
      <c r="R286" s="980"/>
      <c r="S286" s="981" t="s">
        <v>364</v>
      </c>
      <c r="T286" s="982"/>
      <c r="U286" s="982"/>
      <c r="V286" s="983"/>
      <c r="W286" s="180"/>
      <c r="X286" s="179"/>
      <c r="Y286" s="179"/>
      <c r="Z286" s="179"/>
      <c r="AA286" s="631"/>
      <c r="AB286" s="632"/>
      <c r="AC286" s="1130"/>
      <c r="AD286" s="485" t="str">
        <f>IF(H286="","",H286*P286*W$266)</f>
        <v/>
      </c>
      <c r="AE286" s="486"/>
      <c r="AF286" s="486"/>
      <c r="AG286" s="486"/>
      <c r="AH286" s="487"/>
      <c r="AI286" s="483" t="s">
        <v>228</v>
      </c>
      <c r="AJ286" s="484"/>
    </row>
    <row r="287" spans="2:36" ht="11.25" customHeight="1">
      <c r="B287" s="658"/>
      <c r="C287" s="1062"/>
      <c r="D287" s="1003" t="str">
        <f>'（別紙１）原油換算シート【計画用】'!D36</f>
        <v>（代替値）</v>
      </c>
      <c r="E287" s="1004"/>
      <c r="F287" s="1004"/>
      <c r="G287" s="1005"/>
      <c r="H287" s="479" t="str">
        <f>'（別紙１）原油換算シート【計画用】'!H36</f>
        <v>（代替値）</v>
      </c>
      <c r="I287" s="480"/>
      <c r="J287" s="480"/>
      <c r="K287" s="480"/>
      <c r="L287" s="480"/>
      <c r="M287" s="480"/>
      <c r="N287" s="480"/>
      <c r="O287" s="480"/>
      <c r="P287" s="480"/>
      <c r="Q287" s="480"/>
      <c r="R287" s="480"/>
      <c r="S287" s="481">
        <f>'（別紙１）原油換算シート【計画用】'!S36</f>
        <v>5.3199999999999997E-2</v>
      </c>
      <c r="T287" s="481"/>
      <c r="U287" s="481"/>
      <c r="V287" s="482"/>
      <c r="W287" s="180"/>
      <c r="X287" s="179"/>
      <c r="Y287" s="179"/>
      <c r="Z287" s="179"/>
      <c r="AA287" s="494"/>
      <c r="AB287" s="507"/>
      <c r="AC287" s="495"/>
      <c r="AD287" s="485"/>
      <c r="AE287" s="486"/>
      <c r="AF287" s="486"/>
      <c r="AG287" s="486"/>
      <c r="AH287" s="487"/>
      <c r="AI287" s="633"/>
      <c r="AJ287" s="634"/>
    </row>
    <row r="288" spans="2:36" ht="13.5" customHeight="1">
      <c r="B288" s="658"/>
      <c r="C288" s="1062"/>
      <c r="D288" s="174" t="s">
        <v>381</v>
      </c>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634"/>
      <c r="AD288" s="1149" t="str">
        <f>IF(SUM(AD266:AH287)=0,"",SUM(AD266:AH287))</f>
        <v/>
      </c>
      <c r="AE288" s="1150"/>
      <c r="AF288" s="1150"/>
      <c r="AG288" s="1150"/>
      <c r="AH288" s="1150"/>
      <c r="AI288" s="1151" t="s">
        <v>228</v>
      </c>
      <c r="AJ288" s="1152"/>
    </row>
    <row r="289" spans="2:36" ht="13.5" customHeight="1" thickBot="1">
      <c r="B289" s="658"/>
      <c r="C289" s="1062"/>
      <c r="D289" s="508"/>
      <c r="E289" s="509"/>
      <c r="F289" s="509"/>
      <c r="G289" s="509"/>
      <c r="H289" s="509"/>
      <c r="I289" s="509"/>
      <c r="J289" s="509"/>
      <c r="K289" s="509"/>
      <c r="L289" s="509"/>
      <c r="M289" s="509"/>
      <c r="N289" s="509"/>
      <c r="O289" s="509"/>
      <c r="P289" s="509"/>
      <c r="Q289" s="509"/>
      <c r="R289" s="509"/>
      <c r="S289" s="509"/>
      <c r="T289" s="509"/>
      <c r="U289" s="509"/>
      <c r="V289" s="509"/>
      <c r="W289" s="509"/>
      <c r="X289" s="509"/>
      <c r="Y289" s="509"/>
      <c r="Z289" s="509"/>
      <c r="AA289" s="509"/>
      <c r="AB289" s="509"/>
      <c r="AC289" s="510"/>
      <c r="AD289" s="637"/>
      <c r="AE289" s="638"/>
      <c r="AF289" s="638"/>
      <c r="AG289" s="638"/>
      <c r="AH289" s="638"/>
      <c r="AI289" s="564"/>
      <c r="AJ289" s="565"/>
    </row>
    <row r="290" spans="2:36" ht="13.5" customHeight="1">
      <c r="B290" s="658"/>
      <c r="C290" s="1062"/>
      <c r="D290" s="1052" t="s">
        <v>345</v>
      </c>
      <c r="E290" s="1053"/>
      <c r="F290" s="1053" t="s">
        <v>347</v>
      </c>
      <c r="G290" s="1053"/>
      <c r="H290" s="1134"/>
      <c r="I290" s="1135"/>
      <c r="J290" s="1135"/>
      <c r="K290" s="1135"/>
      <c r="L290" s="1135"/>
      <c r="M290" s="1089" t="s">
        <v>228</v>
      </c>
      <c r="N290" s="1089"/>
      <c r="O290" s="1090"/>
      <c r="P290" s="1138"/>
      <c r="Q290" s="1139"/>
      <c r="R290" s="1139"/>
      <c r="S290" s="1139"/>
      <c r="T290" s="1139"/>
      <c r="U290" s="1139"/>
      <c r="V290" s="1139"/>
      <c r="W290" s="1139"/>
      <c r="X290" s="1139"/>
      <c r="Y290" s="1139"/>
      <c r="Z290" s="1139"/>
      <c r="AA290" s="1139"/>
      <c r="AB290" s="1139"/>
      <c r="AC290" s="1139"/>
      <c r="AD290" s="1139"/>
      <c r="AE290" s="1139"/>
      <c r="AF290" s="1139"/>
      <c r="AG290" s="1139"/>
      <c r="AH290" s="1139"/>
      <c r="AI290" s="1139"/>
      <c r="AJ290" s="1140"/>
    </row>
    <row r="291" spans="2:36" ht="13.5" customHeight="1">
      <c r="B291" s="658"/>
      <c r="C291" s="1062"/>
      <c r="D291" s="1054"/>
      <c r="E291" s="182"/>
      <c r="F291" s="182"/>
      <c r="G291" s="182"/>
      <c r="H291" s="1136"/>
      <c r="I291" s="1137"/>
      <c r="J291" s="1137"/>
      <c r="K291" s="1137"/>
      <c r="L291" s="1137"/>
      <c r="M291" s="1091"/>
      <c r="N291" s="1091"/>
      <c r="O291" s="1092"/>
      <c r="P291" s="1141"/>
      <c r="Q291" s="1142"/>
      <c r="R291" s="1142"/>
      <c r="S291" s="1142"/>
      <c r="T291" s="1142"/>
      <c r="U291" s="1142"/>
      <c r="V291" s="1142"/>
      <c r="W291" s="1142"/>
      <c r="X291" s="1142"/>
      <c r="Y291" s="1142"/>
      <c r="Z291" s="1142"/>
      <c r="AA291" s="1142"/>
      <c r="AB291" s="1142"/>
      <c r="AC291" s="1142"/>
      <c r="AD291" s="1142"/>
      <c r="AE291" s="1142"/>
      <c r="AF291" s="1142"/>
      <c r="AG291" s="1142"/>
      <c r="AH291" s="1142"/>
      <c r="AI291" s="1142"/>
      <c r="AJ291" s="1143"/>
    </row>
    <row r="292" spans="2:36" ht="13.5" customHeight="1">
      <c r="B292" s="658"/>
      <c r="C292" s="1062"/>
      <c r="D292" s="1054"/>
      <c r="E292" s="182"/>
      <c r="F292" s="182" t="s">
        <v>348</v>
      </c>
      <c r="G292" s="182"/>
      <c r="H292" s="1057"/>
      <c r="I292" s="1058"/>
      <c r="J292" s="1058"/>
      <c r="K292" s="1058"/>
      <c r="L292" s="1058"/>
      <c r="M292" s="1066" t="s">
        <v>228</v>
      </c>
      <c r="N292" s="1066"/>
      <c r="O292" s="1067"/>
      <c r="P292" s="988"/>
      <c r="Q292" s="989"/>
      <c r="R292" s="989"/>
      <c r="S292" s="989"/>
      <c r="T292" s="989"/>
      <c r="U292" s="989"/>
      <c r="V292" s="989"/>
      <c r="W292" s="989"/>
      <c r="X292" s="989"/>
      <c r="Y292" s="989"/>
      <c r="Z292" s="989"/>
      <c r="AA292" s="989"/>
      <c r="AB292" s="989"/>
      <c r="AC292" s="989"/>
      <c r="AD292" s="989"/>
      <c r="AE292" s="989"/>
      <c r="AF292" s="989"/>
      <c r="AG292" s="989"/>
      <c r="AH292" s="989"/>
      <c r="AI292" s="989"/>
      <c r="AJ292" s="990"/>
    </row>
    <row r="293" spans="2:36" ht="13.5" customHeight="1" thickBot="1">
      <c r="B293" s="660"/>
      <c r="C293" s="1063"/>
      <c r="D293" s="1055"/>
      <c r="E293" s="1056"/>
      <c r="F293" s="1056"/>
      <c r="G293" s="1056"/>
      <c r="H293" s="1059"/>
      <c r="I293" s="1060"/>
      <c r="J293" s="1060"/>
      <c r="K293" s="1060"/>
      <c r="L293" s="1060"/>
      <c r="M293" s="1068"/>
      <c r="N293" s="1068"/>
      <c r="O293" s="1069"/>
      <c r="P293" s="991"/>
      <c r="Q293" s="992"/>
      <c r="R293" s="992"/>
      <c r="S293" s="992"/>
      <c r="T293" s="992"/>
      <c r="U293" s="992"/>
      <c r="V293" s="992"/>
      <c r="W293" s="992"/>
      <c r="X293" s="992"/>
      <c r="Y293" s="992"/>
      <c r="Z293" s="992"/>
      <c r="AA293" s="992"/>
      <c r="AB293" s="992"/>
      <c r="AC293" s="992"/>
      <c r="AD293" s="992"/>
      <c r="AE293" s="992"/>
      <c r="AF293" s="992"/>
      <c r="AG293" s="992"/>
      <c r="AH293" s="992"/>
      <c r="AI293" s="992"/>
      <c r="AJ293" s="993"/>
    </row>
    <row r="294" spans="2:36" ht="13.5" customHeight="1" thickBot="1"/>
    <row r="295" spans="2:36" ht="16.5" customHeight="1">
      <c r="B295" s="170" t="s">
        <v>346</v>
      </c>
      <c r="C295" s="171"/>
      <c r="D295" s="171"/>
      <c r="E295" s="171"/>
      <c r="F295" s="171"/>
      <c r="G295" s="171"/>
      <c r="H295" s="171"/>
      <c r="I295" s="171"/>
      <c r="J295" s="171"/>
      <c r="K295" s="171"/>
      <c r="L295" s="171"/>
      <c r="M295" s="1080" t="s">
        <v>20</v>
      </c>
      <c r="N295" s="1081"/>
      <c r="O295" s="1081"/>
      <c r="P295" s="1081"/>
      <c r="Q295" s="1081"/>
      <c r="R295" s="1081"/>
      <c r="S295" s="1081"/>
      <c r="T295" s="1082"/>
      <c r="U295" s="1083"/>
      <c r="V295" s="1083"/>
      <c r="W295" s="1083"/>
      <c r="X295" s="1083"/>
      <c r="Y295" s="1083"/>
      <c r="Z295" s="1083"/>
      <c r="AA295" s="1083"/>
      <c r="AB295" s="1083"/>
      <c r="AC295" s="1083"/>
      <c r="AD295" s="1083"/>
      <c r="AE295" s="1083"/>
      <c r="AF295" s="1083"/>
      <c r="AG295" s="1083"/>
      <c r="AH295" s="1083"/>
      <c r="AI295" s="1083"/>
      <c r="AJ295" s="1084"/>
    </row>
    <row r="296" spans="2:36" ht="16.5" customHeight="1">
      <c r="B296" s="985"/>
      <c r="C296" s="103"/>
      <c r="D296" s="103"/>
      <c r="E296" s="103"/>
      <c r="F296" s="103"/>
      <c r="G296" s="103"/>
      <c r="H296" s="103"/>
      <c r="I296" s="103"/>
      <c r="J296" s="103"/>
      <c r="K296" s="103"/>
      <c r="L296" s="103"/>
      <c r="M296" s="1070" t="s">
        <v>21</v>
      </c>
      <c r="N296" s="1071"/>
      <c r="O296" s="1071"/>
      <c r="P296" s="1071"/>
      <c r="Q296" s="1071"/>
      <c r="R296" s="1071"/>
      <c r="S296" s="1071"/>
      <c r="T296" s="1072"/>
      <c r="U296" s="1073"/>
      <c r="V296" s="1073"/>
      <c r="W296" s="1073"/>
      <c r="X296" s="1073"/>
      <c r="Y296" s="1073"/>
      <c r="Z296" s="1073"/>
      <c r="AA296" s="1073"/>
      <c r="AB296" s="1073"/>
      <c r="AC296" s="1073"/>
      <c r="AD296" s="1073"/>
      <c r="AE296" s="1073"/>
      <c r="AF296" s="1073"/>
      <c r="AG296" s="1073"/>
      <c r="AH296" s="1073"/>
      <c r="AI296" s="1073"/>
      <c r="AJ296" s="1074"/>
    </row>
    <row r="297" spans="2:36" ht="16.5" customHeight="1">
      <c r="B297" s="985"/>
      <c r="C297" s="103"/>
      <c r="D297" s="103"/>
      <c r="E297" s="103"/>
      <c r="F297" s="103"/>
      <c r="G297" s="103"/>
      <c r="H297" s="103"/>
      <c r="I297" s="103"/>
      <c r="J297" s="103"/>
      <c r="K297" s="103"/>
      <c r="L297" s="103"/>
      <c r="M297" s="1070" t="s">
        <v>22</v>
      </c>
      <c r="N297" s="1071"/>
      <c r="O297" s="1071"/>
      <c r="P297" s="1071"/>
      <c r="Q297" s="1071"/>
      <c r="R297" s="1071"/>
      <c r="S297" s="1071"/>
      <c r="T297" s="1072"/>
      <c r="U297" s="1073"/>
      <c r="V297" s="1073"/>
      <c r="W297" s="1073"/>
      <c r="X297" s="1073"/>
      <c r="Y297" s="1073"/>
      <c r="Z297" s="1073"/>
      <c r="AA297" s="1073"/>
      <c r="AB297" s="1073"/>
      <c r="AC297" s="1073"/>
      <c r="AD297" s="1073"/>
      <c r="AE297" s="1073"/>
      <c r="AF297" s="1073"/>
      <c r="AG297" s="1073"/>
      <c r="AH297" s="1073"/>
      <c r="AI297" s="1073"/>
      <c r="AJ297" s="1074"/>
    </row>
    <row r="298" spans="2:36" ht="16.5" customHeight="1" thickBot="1">
      <c r="B298" s="986"/>
      <c r="C298" s="987"/>
      <c r="D298" s="987"/>
      <c r="E298" s="987"/>
      <c r="F298" s="987"/>
      <c r="G298" s="987"/>
      <c r="H298" s="987"/>
      <c r="I298" s="987"/>
      <c r="J298" s="987"/>
      <c r="K298" s="987"/>
      <c r="L298" s="987"/>
      <c r="M298" s="1075" t="s">
        <v>23</v>
      </c>
      <c r="N298" s="1076"/>
      <c r="O298" s="1076"/>
      <c r="P298" s="1076"/>
      <c r="Q298" s="1076"/>
      <c r="R298" s="1076"/>
      <c r="S298" s="1076"/>
      <c r="T298" s="1077"/>
      <c r="U298" s="1078"/>
      <c r="V298" s="1078"/>
      <c r="W298" s="1078"/>
      <c r="X298" s="1078"/>
      <c r="Y298" s="1078"/>
      <c r="Z298" s="1078"/>
      <c r="AA298" s="1078"/>
      <c r="AB298" s="1078"/>
      <c r="AC298" s="1078"/>
      <c r="AD298" s="1078"/>
      <c r="AE298" s="1078"/>
      <c r="AF298" s="1078"/>
      <c r="AG298" s="1078"/>
      <c r="AH298" s="1078"/>
      <c r="AI298" s="1078"/>
      <c r="AJ298" s="1079"/>
    </row>
    <row r="300" spans="2:36" ht="13.5" customHeight="1">
      <c r="B300" s="1" t="s">
        <v>330</v>
      </c>
      <c r="C300" s="1">
        <v>1</v>
      </c>
      <c r="D300" s="193" t="s">
        <v>532</v>
      </c>
      <c r="E300" s="193"/>
      <c r="F300" s="193"/>
      <c r="G300" s="193"/>
      <c r="H300" s="193"/>
      <c r="I300" s="193"/>
      <c r="J300" s="193"/>
      <c r="K300" s="193"/>
      <c r="L300" s="193"/>
      <c r="M300" s="193"/>
      <c r="N300" s="193"/>
      <c r="O300" s="193"/>
      <c r="P300" s="193"/>
      <c r="Q300" s="193"/>
      <c r="R300" s="193"/>
      <c r="S300" s="193"/>
      <c r="T300" s="193"/>
      <c r="U300" s="193"/>
      <c r="V300" s="193"/>
      <c r="W300" s="193"/>
      <c r="X300" s="193"/>
      <c r="Y300" s="193"/>
      <c r="Z300" s="193"/>
      <c r="AA300" s="193"/>
      <c r="AB300" s="193"/>
      <c r="AC300" s="193"/>
      <c r="AD300" s="193"/>
      <c r="AE300" s="193"/>
      <c r="AF300" s="193"/>
      <c r="AG300" s="193"/>
      <c r="AH300" s="193"/>
      <c r="AI300" s="193"/>
      <c r="AJ300" s="193"/>
    </row>
    <row r="301" spans="2:36" ht="13.5" customHeight="1">
      <c r="D301" s="193"/>
      <c r="E301" s="193"/>
      <c r="F301" s="193"/>
      <c r="G301" s="193"/>
      <c r="H301" s="193"/>
      <c r="I301" s="193"/>
      <c r="J301" s="193"/>
      <c r="K301" s="193"/>
      <c r="L301" s="193"/>
      <c r="M301" s="193"/>
      <c r="N301" s="193"/>
      <c r="O301" s="193"/>
      <c r="P301" s="193"/>
      <c r="Q301" s="193"/>
      <c r="R301" s="193"/>
      <c r="S301" s="193"/>
      <c r="T301" s="193"/>
      <c r="U301" s="193"/>
      <c r="V301" s="193"/>
      <c r="W301" s="193"/>
      <c r="X301" s="193"/>
      <c r="Y301" s="193"/>
      <c r="Z301" s="193"/>
      <c r="AA301" s="193"/>
      <c r="AB301" s="193"/>
      <c r="AC301" s="193"/>
      <c r="AD301" s="193"/>
      <c r="AE301" s="193"/>
      <c r="AF301" s="193"/>
      <c r="AG301" s="193"/>
      <c r="AH301" s="193"/>
      <c r="AI301" s="193"/>
      <c r="AJ301" s="193"/>
    </row>
    <row r="302" spans="2:36" ht="13.5" customHeight="1">
      <c r="D302" s="193"/>
      <c r="E302" s="193"/>
      <c r="F302" s="193"/>
      <c r="G302" s="193"/>
      <c r="H302" s="193"/>
      <c r="I302" s="193"/>
      <c r="J302" s="193"/>
      <c r="K302" s="193"/>
      <c r="L302" s="193"/>
      <c r="M302" s="193"/>
      <c r="N302" s="193"/>
      <c r="O302" s="193"/>
      <c r="P302" s="193"/>
      <c r="Q302" s="193"/>
      <c r="R302" s="193"/>
      <c r="S302" s="193"/>
      <c r="T302" s="193"/>
      <c r="U302" s="193"/>
      <c r="V302" s="193"/>
      <c r="W302" s="193"/>
      <c r="X302" s="193"/>
      <c r="Y302" s="193"/>
      <c r="Z302" s="193"/>
      <c r="AA302" s="193"/>
      <c r="AB302" s="193"/>
      <c r="AC302" s="193"/>
      <c r="AD302" s="193"/>
      <c r="AE302" s="193"/>
      <c r="AF302" s="193"/>
      <c r="AG302" s="193"/>
      <c r="AH302" s="193"/>
      <c r="AI302" s="193"/>
      <c r="AJ302" s="193"/>
    </row>
    <row r="303" spans="2:36" ht="13.5" customHeight="1">
      <c r="C303" s="1">
        <v>2</v>
      </c>
      <c r="D303" s="193" t="s">
        <v>493</v>
      </c>
      <c r="E303" s="193"/>
      <c r="F303" s="193"/>
      <c r="G303" s="193"/>
      <c r="H303" s="193"/>
      <c r="I303" s="193"/>
      <c r="J303" s="193"/>
      <c r="K303" s="193"/>
      <c r="L303" s="193"/>
      <c r="M303" s="193"/>
      <c r="N303" s="193"/>
      <c r="O303" s="193"/>
      <c r="P303" s="193"/>
      <c r="Q303" s="193"/>
      <c r="R303" s="193"/>
      <c r="S303" s="193"/>
      <c r="T303" s="193"/>
      <c r="U303" s="193"/>
      <c r="V303" s="193"/>
      <c r="W303" s="193"/>
      <c r="X303" s="193"/>
      <c r="Y303" s="193"/>
      <c r="Z303" s="193"/>
      <c r="AA303" s="193"/>
      <c r="AB303" s="193"/>
      <c r="AC303" s="193"/>
      <c r="AD303" s="193"/>
      <c r="AE303" s="193"/>
      <c r="AF303" s="193"/>
      <c r="AG303" s="193"/>
      <c r="AH303" s="193"/>
      <c r="AI303" s="193"/>
      <c r="AJ303" s="193"/>
    </row>
    <row r="304" spans="2:36" ht="13.5" customHeight="1">
      <c r="D304" s="193"/>
      <c r="E304" s="193"/>
      <c r="F304" s="193"/>
      <c r="G304" s="193"/>
      <c r="H304" s="193"/>
      <c r="I304" s="193"/>
      <c r="J304" s="193"/>
      <c r="K304" s="193"/>
      <c r="L304" s="193"/>
      <c r="M304" s="193"/>
      <c r="N304" s="193"/>
      <c r="O304" s="193"/>
      <c r="P304" s="193"/>
      <c r="Q304" s="193"/>
      <c r="R304" s="193"/>
      <c r="S304" s="193"/>
      <c r="T304" s="193"/>
      <c r="U304" s="193"/>
      <c r="V304" s="193"/>
      <c r="W304" s="193"/>
      <c r="X304" s="193"/>
      <c r="Y304" s="193"/>
      <c r="Z304" s="193"/>
      <c r="AA304" s="193"/>
      <c r="AB304" s="193"/>
      <c r="AC304" s="193"/>
      <c r="AD304" s="193"/>
      <c r="AE304" s="193"/>
      <c r="AF304" s="193"/>
      <c r="AG304" s="193"/>
      <c r="AH304" s="193"/>
      <c r="AI304" s="193"/>
      <c r="AJ304" s="193"/>
    </row>
    <row r="305" spans="3:36" ht="13.5" customHeight="1">
      <c r="C305" s="1">
        <v>3</v>
      </c>
      <c r="D305" s="104" t="s">
        <v>350</v>
      </c>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row>
  </sheetData>
  <mergeCells count="815">
    <mergeCell ref="AI104:AJ105"/>
    <mergeCell ref="H290:L291"/>
    <mergeCell ref="M290:O291"/>
    <mergeCell ref="P290:AJ291"/>
    <mergeCell ref="AI276:AJ277"/>
    <mergeCell ref="AI278:AJ279"/>
    <mergeCell ref="H284:L285"/>
    <mergeCell ref="M284:O285"/>
    <mergeCell ref="P284:R285"/>
    <mergeCell ref="H144:O145"/>
    <mergeCell ref="AI284:AJ285"/>
    <mergeCell ref="AD274:AH275"/>
    <mergeCell ref="H272:L273"/>
    <mergeCell ref="AI272:AJ273"/>
    <mergeCell ref="AI274:AJ275"/>
    <mergeCell ref="AD276:AH277"/>
    <mergeCell ref="AI270:AJ271"/>
    <mergeCell ref="AD272:AH273"/>
    <mergeCell ref="H270:L271"/>
    <mergeCell ref="AD270:AH271"/>
    <mergeCell ref="S268:V269"/>
    <mergeCell ref="U237:AB237"/>
    <mergeCell ref="AC237:AJ237"/>
    <mergeCell ref="M238:T238"/>
    <mergeCell ref="P292:AJ293"/>
    <mergeCell ref="AD104:AH105"/>
    <mergeCell ref="P144:V145"/>
    <mergeCell ref="W144:AC145"/>
    <mergeCell ref="P112:AJ113"/>
    <mergeCell ref="U115:AJ115"/>
    <mergeCell ref="M115:T115"/>
    <mergeCell ref="D120:AJ122"/>
    <mergeCell ref="P110:AJ111"/>
    <mergeCell ref="U116:AJ116"/>
    <mergeCell ref="AI106:AJ107"/>
    <mergeCell ref="AD278:AH279"/>
    <mergeCell ref="AI286:AJ287"/>
    <mergeCell ref="D288:AC289"/>
    <mergeCell ref="AD288:AH289"/>
    <mergeCell ref="AI288:AJ289"/>
    <mergeCell ref="AA266:AC287"/>
    <mergeCell ref="H274:L275"/>
    <mergeCell ref="S284:V285"/>
    <mergeCell ref="AD284:AH285"/>
    <mergeCell ref="M270:O271"/>
    <mergeCell ref="H106:L106"/>
    <mergeCell ref="M106:O106"/>
    <mergeCell ref="P106:R106"/>
    <mergeCell ref="U238:AJ238"/>
    <mergeCell ref="D240:AJ242"/>
    <mergeCell ref="D243:AJ244"/>
    <mergeCell ref="D245:AJ245"/>
    <mergeCell ref="B251:E252"/>
    <mergeCell ref="F251:S252"/>
    <mergeCell ref="T251:W252"/>
    <mergeCell ref="AI268:AJ269"/>
    <mergeCell ref="AD266:AH267"/>
    <mergeCell ref="AD255:AE255"/>
    <mergeCell ref="X258:AJ259"/>
    <mergeCell ref="H259:S259"/>
    <mergeCell ref="H260:P261"/>
    <mergeCell ref="Q260:T261"/>
    <mergeCell ref="U260:AF261"/>
    <mergeCell ref="AG260:AJ261"/>
    <mergeCell ref="B255:E257"/>
    <mergeCell ref="F255:I255"/>
    <mergeCell ref="J255:O255"/>
    <mergeCell ref="Q255:S255"/>
    <mergeCell ref="F257:I257"/>
    <mergeCell ref="J257:L257"/>
    <mergeCell ref="N257:O257"/>
    <mergeCell ref="Q257:R257"/>
    <mergeCell ref="S216:V217"/>
    <mergeCell ref="AD216:AH217"/>
    <mergeCell ref="AD268:AH269"/>
    <mergeCell ref="M236:T236"/>
    <mergeCell ref="U236:AJ236"/>
    <mergeCell ref="P266:R267"/>
    <mergeCell ref="S266:V267"/>
    <mergeCell ref="AI224:AJ225"/>
    <mergeCell ref="AI218:AJ219"/>
    <mergeCell ref="P230:AJ231"/>
    <mergeCell ref="M235:T235"/>
    <mergeCell ref="U235:AJ235"/>
    <mergeCell ref="S224:V225"/>
    <mergeCell ref="AD224:AH225"/>
    <mergeCell ref="W206:Z227"/>
    <mergeCell ref="AA206:AC227"/>
    <mergeCell ref="AD214:AH215"/>
    <mergeCell ref="AD218:AH219"/>
    <mergeCell ref="AI214:AJ215"/>
    <mergeCell ref="P214:R215"/>
    <mergeCell ref="S214:V215"/>
    <mergeCell ref="AI208:AJ209"/>
    <mergeCell ref="AI210:AJ211"/>
    <mergeCell ref="AD226:AH227"/>
    <mergeCell ref="AI226:AJ227"/>
    <mergeCell ref="D228:AC229"/>
    <mergeCell ref="AD228:AH229"/>
    <mergeCell ref="H230:L231"/>
    <mergeCell ref="AI216:AJ217"/>
    <mergeCell ref="H224:L225"/>
    <mergeCell ref="M224:O225"/>
    <mergeCell ref="P224:R225"/>
    <mergeCell ref="M216:O217"/>
    <mergeCell ref="P216:R217"/>
    <mergeCell ref="AI228:AJ229"/>
    <mergeCell ref="H216:L217"/>
    <mergeCell ref="AI222:AJ223"/>
    <mergeCell ref="AD220:AH221"/>
    <mergeCell ref="AI220:AJ221"/>
    <mergeCell ref="D218:E223"/>
    <mergeCell ref="F218:G218"/>
    <mergeCell ref="H218:L218"/>
    <mergeCell ref="M218:O218"/>
    <mergeCell ref="P218:R218"/>
    <mergeCell ref="S218:V218"/>
    <mergeCell ref="F219:G219"/>
    <mergeCell ref="H219:R219"/>
    <mergeCell ref="S219:V219"/>
    <mergeCell ref="AI166:AJ167"/>
    <mergeCell ref="D168:AC169"/>
    <mergeCell ref="AD168:AH169"/>
    <mergeCell ref="AI168:AJ169"/>
    <mergeCell ref="AD166:AH167"/>
    <mergeCell ref="H170:L171"/>
    <mergeCell ref="M170:O171"/>
    <mergeCell ref="P170:AJ171"/>
    <mergeCell ref="D170:E173"/>
    <mergeCell ref="F170:G171"/>
    <mergeCell ref="H172:L173"/>
    <mergeCell ref="M172:O173"/>
    <mergeCell ref="P172:AJ173"/>
    <mergeCell ref="H166:L166"/>
    <mergeCell ref="M166:O166"/>
    <mergeCell ref="P166:R166"/>
    <mergeCell ref="S166:V166"/>
    <mergeCell ref="H167:R167"/>
    <mergeCell ref="S167:V167"/>
    <mergeCell ref="D166:G166"/>
    <mergeCell ref="D167:G167"/>
    <mergeCell ref="AI158:AJ159"/>
    <mergeCell ref="H164:L165"/>
    <mergeCell ref="M164:O165"/>
    <mergeCell ref="P164:R165"/>
    <mergeCell ref="S164:V165"/>
    <mergeCell ref="AD164:AH165"/>
    <mergeCell ref="AI164:AJ165"/>
    <mergeCell ref="AD158:AH159"/>
    <mergeCell ref="S163:V163"/>
    <mergeCell ref="H160:L160"/>
    <mergeCell ref="M160:O160"/>
    <mergeCell ref="P160:R160"/>
    <mergeCell ref="S160:V160"/>
    <mergeCell ref="AD160:AH161"/>
    <mergeCell ref="AI160:AJ161"/>
    <mergeCell ref="AD162:AH163"/>
    <mergeCell ref="AI162:AJ163"/>
    <mergeCell ref="AD156:AH157"/>
    <mergeCell ref="AI156:AJ157"/>
    <mergeCell ref="S154:V155"/>
    <mergeCell ref="AD154:AH155"/>
    <mergeCell ref="P154:R155"/>
    <mergeCell ref="S148:V149"/>
    <mergeCell ref="M150:O151"/>
    <mergeCell ref="P150:R151"/>
    <mergeCell ref="H154:L155"/>
    <mergeCell ref="M154:O155"/>
    <mergeCell ref="H152:L153"/>
    <mergeCell ref="M152:O153"/>
    <mergeCell ref="P152:R153"/>
    <mergeCell ref="AD150:AH151"/>
    <mergeCell ref="AD148:AH149"/>
    <mergeCell ref="AI148:AJ149"/>
    <mergeCell ref="AI150:AJ151"/>
    <mergeCell ref="P156:R157"/>
    <mergeCell ref="S156:V157"/>
    <mergeCell ref="M146:O147"/>
    <mergeCell ref="P146:R147"/>
    <mergeCell ref="S146:V147"/>
    <mergeCell ref="D123:AJ124"/>
    <mergeCell ref="D125:AJ125"/>
    <mergeCell ref="X131:AJ132"/>
    <mergeCell ref="B133:E134"/>
    <mergeCell ref="F134:J134"/>
    <mergeCell ref="K134:V134"/>
    <mergeCell ref="X134:AJ134"/>
    <mergeCell ref="B135:E137"/>
    <mergeCell ref="F135:I135"/>
    <mergeCell ref="J135:O135"/>
    <mergeCell ref="Q135:S135"/>
    <mergeCell ref="F137:I137"/>
    <mergeCell ref="J137:L137"/>
    <mergeCell ref="N137:O137"/>
    <mergeCell ref="Q137:R137"/>
    <mergeCell ref="S137:AJ137"/>
    <mergeCell ref="AF135:AG135"/>
    <mergeCell ref="AH135:AJ135"/>
    <mergeCell ref="F136:I136"/>
    <mergeCell ref="J136:X136"/>
    <mergeCell ref="X138:AJ139"/>
    <mergeCell ref="D108:AC109"/>
    <mergeCell ref="AD108:AH109"/>
    <mergeCell ref="AI108:AJ109"/>
    <mergeCell ref="M112:O113"/>
    <mergeCell ref="B131:E132"/>
    <mergeCell ref="F131:S132"/>
    <mergeCell ref="T131:W132"/>
    <mergeCell ref="B115:L118"/>
    <mergeCell ref="M116:T116"/>
    <mergeCell ref="M118:T118"/>
    <mergeCell ref="U118:AJ118"/>
    <mergeCell ref="U117:AB117"/>
    <mergeCell ref="AC117:AJ117"/>
    <mergeCell ref="M117:T117"/>
    <mergeCell ref="F110:G111"/>
    <mergeCell ref="F112:G113"/>
    <mergeCell ref="H110:L111"/>
    <mergeCell ref="M110:O111"/>
    <mergeCell ref="AD106:AH107"/>
    <mergeCell ref="AD98:AH99"/>
    <mergeCell ref="P104:R105"/>
    <mergeCell ref="S104:V105"/>
    <mergeCell ref="AD102:AH103"/>
    <mergeCell ref="D106:G106"/>
    <mergeCell ref="S106:V106"/>
    <mergeCell ref="H107:R107"/>
    <mergeCell ref="S107:V107"/>
    <mergeCell ref="F99:G99"/>
    <mergeCell ref="F100:G100"/>
    <mergeCell ref="F101:G101"/>
    <mergeCell ref="F102:G102"/>
    <mergeCell ref="F103:G103"/>
    <mergeCell ref="D104:G105"/>
    <mergeCell ref="W86:Z107"/>
    <mergeCell ref="M94:O95"/>
    <mergeCell ref="P94:R95"/>
    <mergeCell ref="S94:V95"/>
    <mergeCell ref="M104:O105"/>
    <mergeCell ref="H99:R99"/>
    <mergeCell ref="S99:V99"/>
    <mergeCell ref="H100:L100"/>
    <mergeCell ref="M100:O100"/>
    <mergeCell ref="P24:V25"/>
    <mergeCell ref="W24:AC25"/>
    <mergeCell ref="H34:L35"/>
    <mergeCell ref="H36:L37"/>
    <mergeCell ref="M36:O37"/>
    <mergeCell ref="AD24:AJ25"/>
    <mergeCell ref="AD48:AH49"/>
    <mergeCell ref="AD42:AH43"/>
    <mergeCell ref="AI48:AJ49"/>
    <mergeCell ref="D48:AC49"/>
    <mergeCell ref="AD30:AH31"/>
    <mergeCell ref="AD26:AH27"/>
    <mergeCell ref="AD38:AH39"/>
    <mergeCell ref="AI38:AJ39"/>
    <mergeCell ref="AD46:AH47"/>
    <mergeCell ref="P28:R29"/>
    <mergeCell ref="S47:V47"/>
    <mergeCell ref="S46:V46"/>
    <mergeCell ref="P46:R46"/>
    <mergeCell ref="H47:R47"/>
    <mergeCell ref="M46:O46"/>
    <mergeCell ref="AA26:AC47"/>
    <mergeCell ref="M26:O27"/>
    <mergeCell ref="P26:R27"/>
    <mergeCell ref="U55:AJ55"/>
    <mergeCell ref="U56:AJ56"/>
    <mergeCell ref="S90:V91"/>
    <mergeCell ref="AD86:AH87"/>
    <mergeCell ref="AD94:AH95"/>
    <mergeCell ref="AI86:AJ87"/>
    <mergeCell ref="AD88:AH89"/>
    <mergeCell ref="D65:AJ65"/>
    <mergeCell ref="B71:E72"/>
    <mergeCell ref="F71:S72"/>
    <mergeCell ref="B55:L58"/>
    <mergeCell ref="D63:AJ64"/>
    <mergeCell ref="M86:O87"/>
    <mergeCell ref="AA86:AC107"/>
    <mergeCell ref="AI90:AJ91"/>
    <mergeCell ref="H92:L93"/>
    <mergeCell ref="M92:O93"/>
    <mergeCell ref="P92:R93"/>
    <mergeCell ref="S92:V93"/>
    <mergeCell ref="AD92:AH93"/>
    <mergeCell ref="H88:L89"/>
    <mergeCell ref="M88:O89"/>
    <mergeCell ref="P88:R89"/>
    <mergeCell ref="S88:V89"/>
    <mergeCell ref="S26:V27"/>
    <mergeCell ref="S34:V35"/>
    <mergeCell ref="S36:V37"/>
    <mergeCell ref="AI26:AJ27"/>
    <mergeCell ref="AD28:AH29"/>
    <mergeCell ref="AI28:AJ29"/>
    <mergeCell ref="AD36:AH37"/>
    <mergeCell ref="AI36:AJ37"/>
    <mergeCell ref="AI42:AJ43"/>
    <mergeCell ref="AD32:AH33"/>
    <mergeCell ref="AI32:AJ33"/>
    <mergeCell ref="S28:V29"/>
    <mergeCell ref="AD34:AH35"/>
    <mergeCell ref="AI34:AJ35"/>
    <mergeCell ref="AI40:AJ41"/>
    <mergeCell ref="P32:R33"/>
    <mergeCell ref="S32:V33"/>
    <mergeCell ref="AD40:AH41"/>
    <mergeCell ref="AD44:AH45"/>
    <mergeCell ref="B11:E12"/>
    <mergeCell ref="B13:E14"/>
    <mergeCell ref="B15:E17"/>
    <mergeCell ref="T11:W12"/>
    <mergeCell ref="F11:S12"/>
    <mergeCell ref="X11:AJ12"/>
    <mergeCell ref="F16:I16"/>
    <mergeCell ref="Y16:AH16"/>
    <mergeCell ref="AI16:AJ16"/>
    <mergeCell ref="J17:L17"/>
    <mergeCell ref="F14:J14"/>
    <mergeCell ref="X15:Y15"/>
    <mergeCell ref="Q15:S15"/>
    <mergeCell ref="Z15:AA15"/>
    <mergeCell ref="F15:I15"/>
    <mergeCell ref="K14:V14"/>
    <mergeCell ref="T15:W15"/>
    <mergeCell ref="J15:O15"/>
    <mergeCell ref="X14:AJ14"/>
    <mergeCell ref="AH15:AJ15"/>
    <mergeCell ref="AD15:AE15"/>
    <mergeCell ref="AF15:AG15"/>
    <mergeCell ref="J16:X16"/>
    <mergeCell ref="N17:O17"/>
    <mergeCell ref="Q17:R17"/>
    <mergeCell ref="U57:AB57"/>
    <mergeCell ref="P18:S18"/>
    <mergeCell ref="AG80:AJ81"/>
    <mergeCell ref="X18:AJ19"/>
    <mergeCell ref="H19:S19"/>
    <mergeCell ref="H18:K18"/>
    <mergeCell ref="Z75:AA75"/>
    <mergeCell ref="AD75:AE75"/>
    <mergeCell ref="AF75:AG75"/>
    <mergeCell ref="AH75:AJ75"/>
    <mergeCell ref="X75:Y75"/>
    <mergeCell ref="K22:AJ23"/>
    <mergeCell ref="F17:I17"/>
    <mergeCell ref="H20:P21"/>
    <mergeCell ref="Q20:T21"/>
    <mergeCell ref="U20:AF21"/>
    <mergeCell ref="B18:G21"/>
    <mergeCell ref="L18:O18"/>
    <mergeCell ref="T18:W19"/>
    <mergeCell ref="S17:AJ17"/>
    <mergeCell ref="B22:J23"/>
    <mergeCell ref="AG20:AJ21"/>
    <mergeCell ref="B26:C53"/>
    <mergeCell ref="B24:G25"/>
    <mergeCell ref="D34:G35"/>
    <mergeCell ref="D32:G33"/>
    <mergeCell ref="H30:L31"/>
    <mergeCell ref="D26:G27"/>
    <mergeCell ref="H26:L27"/>
    <mergeCell ref="D28:G29"/>
    <mergeCell ref="F52:G53"/>
    <mergeCell ref="H32:L33"/>
    <mergeCell ref="D30:G31"/>
    <mergeCell ref="M52:O53"/>
    <mergeCell ref="M34:O35"/>
    <mergeCell ref="H28:L29"/>
    <mergeCell ref="M28:O29"/>
    <mergeCell ref="H24:O25"/>
    <mergeCell ref="M32:O33"/>
    <mergeCell ref="M30:O31"/>
    <mergeCell ref="H46:L46"/>
    <mergeCell ref="D46:G46"/>
    <mergeCell ref="M44:O45"/>
    <mergeCell ref="X71:AJ72"/>
    <mergeCell ref="D36:G37"/>
    <mergeCell ref="M50:O51"/>
    <mergeCell ref="H50:L51"/>
    <mergeCell ref="F50:G51"/>
    <mergeCell ref="D50:E53"/>
    <mergeCell ref="H52:L53"/>
    <mergeCell ref="M56:T56"/>
    <mergeCell ref="M58:T58"/>
    <mergeCell ref="D60:AJ62"/>
    <mergeCell ref="U58:AJ58"/>
    <mergeCell ref="T71:W72"/>
    <mergeCell ref="M55:T55"/>
    <mergeCell ref="P36:R37"/>
    <mergeCell ref="AC57:AJ57"/>
    <mergeCell ref="M57:T57"/>
    <mergeCell ref="AI46:AJ47"/>
    <mergeCell ref="W26:Z47"/>
    <mergeCell ref="P34:R35"/>
    <mergeCell ref="P30:R31"/>
    <mergeCell ref="S30:V31"/>
    <mergeCell ref="P50:AJ51"/>
    <mergeCell ref="P52:AJ53"/>
    <mergeCell ref="AI30:AJ31"/>
    <mergeCell ref="B73:E74"/>
    <mergeCell ref="F74:J74"/>
    <mergeCell ref="K74:V74"/>
    <mergeCell ref="X74:AJ74"/>
    <mergeCell ref="B75:E77"/>
    <mergeCell ref="F75:I75"/>
    <mergeCell ref="J75:O75"/>
    <mergeCell ref="Q75:S75"/>
    <mergeCell ref="T75:W75"/>
    <mergeCell ref="F77:I77"/>
    <mergeCell ref="J77:L77"/>
    <mergeCell ref="N77:O77"/>
    <mergeCell ref="Q77:R77"/>
    <mergeCell ref="AI76:AJ76"/>
    <mergeCell ref="S77:AJ77"/>
    <mergeCell ref="F76:I76"/>
    <mergeCell ref="J76:X76"/>
    <mergeCell ref="Y76:AH76"/>
    <mergeCell ref="AI88:AJ89"/>
    <mergeCell ref="H86:L87"/>
    <mergeCell ref="P86:R87"/>
    <mergeCell ref="S86:V87"/>
    <mergeCell ref="AI102:AJ103"/>
    <mergeCell ref="F98:G98"/>
    <mergeCell ref="B78:G81"/>
    <mergeCell ref="H78:K78"/>
    <mergeCell ref="L78:O78"/>
    <mergeCell ref="P78:S78"/>
    <mergeCell ref="T78:W79"/>
    <mergeCell ref="X78:AJ79"/>
    <mergeCell ref="H79:S79"/>
    <mergeCell ref="H80:P81"/>
    <mergeCell ref="Q80:T81"/>
    <mergeCell ref="U80:AF81"/>
    <mergeCell ref="H84:O85"/>
    <mergeCell ref="P84:V85"/>
    <mergeCell ref="W84:AC85"/>
    <mergeCell ref="AD84:AJ85"/>
    <mergeCell ref="H98:L98"/>
    <mergeCell ref="M98:O98"/>
    <mergeCell ref="P98:R98"/>
    <mergeCell ref="S98:V98"/>
    <mergeCell ref="H139:S139"/>
    <mergeCell ref="H140:P141"/>
    <mergeCell ref="Q140:T141"/>
    <mergeCell ref="U140:AF141"/>
    <mergeCell ref="AG140:AJ141"/>
    <mergeCell ref="B82:J83"/>
    <mergeCell ref="K82:AJ83"/>
    <mergeCell ref="B84:G85"/>
    <mergeCell ref="B86:C113"/>
    <mergeCell ref="D86:G87"/>
    <mergeCell ref="D90:G91"/>
    <mergeCell ref="D88:G89"/>
    <mergeCell ref="D92:G93"/>
    <mergeCell ref="AD90:AH91"/>
    <mergeCell ref="D96:G97"/>
    <mergeCell ref="H104:L105"/>
    <mergeCell ref="D110:E113"/>
    <mergeCell ref="H112:L113"/>
    <mergeCell ref="D94:G95"/>
    <mergeCell ref="AI92:AJ93"/>
    <mergeCell ref="H90:L91"/>
    <mergeCell ref="M90:O91"/>
    <mergeCell ref="P90:R91"/>
    <mergeCell ref="D107:G107"/>
    <mergeCell ref="B146:C173"/>
    <mergeCell ref="D146:G147"/>
    <mergeCell ref="D150:G151"/>
    <mergeCell ref="D148:G149"/>
    <mergeCell ref="F172:G173"/>
    <mergeCell ref="AI146:AJ147"/>
    <mergeCell ref="D152:G153"/>
    <mergeCell ref="D156:G157"/>
    <mergeCell ref="D154:G155"/>
    <mergeCell ref="AD146:AH147"/>
    <mergeCell ref="H148:L149"/>
    <mergeCell ref="M148:O149"/>
    <mergeCell ref="S152:V153"/>
    <mergeCell ref="AD152:AH153"/>
    <mergeCell ref="AI152:AJ153"/>
    <mergeCell ref="H150:L151"/>
    <mergeCell ref="W146:Z167"/>
    <mergeCell ref="AA146:AC167"/>
    <mergeCell ref="AI154:AJ155"/>
    <mergeCell ref="H156:L157"/>
    <mergeCell ref="M156:O157"/>
    <mergeCell ref="S150:V151"/>
    <mergeCell ref="P148:R149"/>
    <mergeCell ref="H146:L147"/>
    <mergeCell ref="U177:AB177"/>
    <mergeCell ref="AC177:AJ177"/>
    <mergeCell ref="M178:T178"/>
    <mergeCell ref="U178:AJ178"/>
    <mergeCell ref="D180:AJ182"/>
    <mergeCell ref="D183:AJ184"/>
    <mergeCell ref="D185:AJ185"/>
    <mergeCell ref="B191:E192"/>
    <mergeCell ref="F191:S192"/>
    <mergeCell ref="T191:W192"/>
    <mergeCell ref="X191:AJ192"/>
    <mergeCell ref="B175:L178"/>
    <mergeCell ref="M175:T175"/>
    <mergeCell ref="U175:AJ175"/>
    <mergeCell ref="M176:T176"/>
    <mergeCell ref="U176:AJ176"/>
    <mergeCell ref="M177:T177"/>
    <mergeCell ref="B193:E194"/>
    <mergeCell ref="F194:J194"/>
    <mergeCell ref="K194:V194"/>
    <mergeCell ref="X194:AJ194"/>
    <mergeCell ref="B195:E197"/>
    <mergeCell ref="F195:I195"/>
    <mergeCell ref="J195:O195"/>
    <mergeCell ref="Q195:S195"/>
    <mergeCell ref="F197:I197"/>
    <mergeCell ref="J197:L197"/>
    <mergeCell ref="N197:O197"/>
    <mergeCell ref="Q197:R197"/>
    <mergeCell ref="S197:AJ197"/>
    <mergeCell ref="AF195:AG195"/>
    <mergeCell ref="AH195:AJ195"/>
    <mergeCell ref="F196:I196"/>
    <mergeCell ref="J196:X196"/>
    <mergeCell ref="Y196:AH196"/>
    <mergeCell ref="AI196:AJ196"/>
    <mergeCell ref="T195:W195"/>
    <mergeCell ref="X195:Y195"/>
    <mergeCell ref="Z195:AA195"/>
    <mergeCell ref="AD195:AE195"/>
    <mergeCell ref="B202:J203"/>
    <mergeCell ref="K202:AJ203"/>
    <mergeCell ref="B204:G205"/>
    <mergeCell ref="H204:O205"/>
    <mergeCell ref="P204:V205"/>
    <mergeCell ref="W204:AC205"/>
    <mergeCell ref="AD204:AJ205"/>
    <mergeCell ref="B198:G201"/>
    <mergeCell ref="H198:K198"/>
    <mergeCell ref="L198:O198"/>
    <mergeCell ref="P198:S198"/>
    <mergeCell ref="T198:W199"/>
    <mergeCell ref="X198:AJ199"/>
    <mergeCell ref="H199:S199"/>
    <mergeCell ref="H200:P201"/>
    <mergeCell ref="Q200:T201"/>
    <mergeCell ref="U200:AF201"/>
    <mergeCell ref="AG200:AJ201"/>
    <mergeCell ref="H212:L213"/>
    <mergeCell ref="S212:V213"/>
    <mergeCell ref="AD206:AH207"/>
    <mergeCell ref="AI212:AJ213"/>
    <mergeCell ref="M208:O209"/>
    <mergeCell ref="P208:R209"/>
    <mergeCell ref="H210:L211"/>
    <mergeCell ref="M210:O211"/>
    <mergeCell ref="P210:R211"/>
    <mergeCell ref="S210:V211"/>
    <mergeCell ref="H206:L207"/>
    <mergeCell ref="M206:O207"/>
    <mergeCell ref="AD212:AH213"/>
    <mergeCell ref="P206:R207"/>
    <mergeCell ref="S206:V207"/>
    <mergeCell ref="S208:V209"/>
    <mergeCell ref="AD208:AH209"/>
    <mergeCell ref="H208:L209"/>
    <mergeCell ref="AD210:AH211"/>
    <mergeCell ref="M212:O213"/>
    <mergeCell ref="H232:L233"/>
    <mergeCell ref="M232:O233"/>
    <mergeCell ref="M230:O231"/>
    <mergeCell ref="M237:T237"/>
    <mergeCell ref="X251:AJ252"/>
    <mergeCell ref="B253:E254"/>
    <mergeCell ref="F254:J254"/>
    <mergeCell ref="K254:V254"/>
    <mergeCell ref="X254:AJ254"/>
    <mergeCell ref="B206:C233"/>
    <mergeCell ref="D206:G207"/>
    <mergeCell ref="D210:G211"/>
    <mergeCell ref="D208:G209"/>
    <mergeCell ref="D216:G217"/>
    <mergeCell ref="D214:G215"/>
    <mergeCell ref="D230:E233"/>
    <mergeCell ref="F230:G231"/>
    <mergeCell ref="F232:G233"/>
    <mergeCell ref="H214:L215"/>
    <mergeCell ref="M214:O215"/>
    <mergeCell ref="AI206:AJ207"/>
    <mergeCell ref="D212:G213"/>
    <mergeCell ref="P212:R213"/>
    <mergeCell ref="AD222:AH223"/>
    <mergeCell ref="S257:AJ257"/>
    <mergeCell ref="AF255:AG255"/>
    <mergeCell ref="AH255:AJ255"/>
    <mergeCell ref="F256:I256"/>
    <mergeCell ref="J256:X256"/>
    <mergeCell ref="Y256:AH256"/>
    <mergeCell ref="AI256:AJ256"/>
    <mergeCell ref="T255:W255"/>
    <mergeCell ref="X255:Y255"/>
    <mergeCell ref="Z255:AA255"/>
    <mergeCell ref="D300:AJ302"/>
    <mergeCell ref="B295:L298"/>
    <mergeCell ref="M296:T296"/>
    <mergeCell ref="U296:AJ296"/>
    <mergeCell ref="D305:AJ305"/>
    <mergeCell ref="M297:T297"/>
    <mergeCell ref="U297:AB297"/>
    <mergeCell ref="AC297:AJ297"/>
    <mergeCell ref="M298:T298"/>
    <mergeCell ref="D303:AJ304"/>
    <mergeCell ref="U298:AJ298"/>
    <mergeCell ref="M295:T295"/>
    <mergeCell ref="U295:AJ295"/>
    <mergeCell ref="AD286:AH287"/>
    <mergeCell ref="D290:E293"/>
    <mergeCell ref="H292:L293"/>
    <mergeCell ref="B258:G261"/>
    <mergeCell ref="H258:K258"/>
    <mergeCell ref="D272:G273"/>
    <mergeCell ref="D284:G285"/>
    <mergeCell ref="D286:G286"/>
    <mergeCell ref="D287:G287"/>
    <mergeCell ref="H287:R287"/>
    <mergeCell ref="S287:V287"/>
    <mergeCell ref="B266:C293"/>
    <mergeCell ref="D266:G267"/>
    <mergeCell ref="D270:G271"/>
    <mergeCell ref="B262:J263"/>
    <mergeCell ref="B264:G265"/>
    <mergeCell ref="H264:O265"/>
    <mergeCell ref="H268:L269"/>
    <mergeCell ref="M268:O269"/>
    <mergeCell ref="M274:O275"/>
    <mergeCell ref="F290:G291"/>
    <mergeCell ref="M292:O293"/>
    <mergeCell ref="F292:G293"/>
    <mergeCell ref="T258:W259"/>
    <mergeCell ref="P44:R45"/>
    <mergeCell ref="S44:V45"/>
    <mergeCell ref="D38:E43"/>
    <mergeCell ref="F38:G38"/>
    <mergeCell ref="F39:G39"/>
    <mergeCell ref="F40:G40"/>
    <mergeCell ref="F41:G41"/>
    <mergeCell ref="F42:G42"/>
    <mergeCell ref="F43:G43"/>
    <mergeCell ref="D44:G45"/>
    <mergeCell ref="AI44:AJ45"/>
    <mergeCell ref="AD100:AH101"/>
    <mergeCell ref="AI100:AJ101"/>
    <mergeCell ref="H44:L45"/>
    <mergeCell ref="D47:G47"/>
    <mergeCell ref="H38:L38"/>
    <mergeCell ref="M38:O38"/>
    <mergeCell ref="P38:R38"/>
    <mergeCell ref="S38:V38"/>
    <mergeCell ref="H39:R39"/>
    <mergeCell ref="S39:V39"/>
    <mergeCell ref="H40:L40"/>
    <mergeCell ref="M40:O40"/>
    <mergeCell ref="P40:R40"/>
    <mergeCell ref="S40:V40"/>
    <mergeCell ref="H41:R41"/>
    <mergeCell ref="S41:V41"/>
    <mergeCell ref="H42:L42"/>
    <mergeCell ref="M42:O42"/>
    <mergeCell ref="P42:R42"/>
    <mergeCell ref="S42:V42"/>
    <mergeCell ref="H43:R43"/>
    <mergeCell ref="S43:V43"/>
    <mergeCell ref="D98:E103"/>
    <mergeCell ref="B142:J143"/>
    <mergeCell ref="K142:AJ143"/>
    <mergeCell ref="B144:G145"/>
    <mergeCell ref="AI98:AJ99"/>
    <mergeCell ref="AI94:AJ95"/>
    <mergeCell ref="H96:L97"/>
    <mergeCell ref="M96:O97"/>
    <mergeCell ref="P96:R97"/>
    <mergeCell ref="S96:V97"/>
    <mergeCell ref="AD96:AH97"/>
    <mergeCell ref="AI96:AJ97"/>
    <mergeCell ref="H94:L95"/>
    <mergeCell ref="AD144:AJ145"/>
    <mergeCell ref="Y136:AH136"/>
    <mergeCell ref="AI136:AJ136"/>
    <mergeCell ref="T135:W135"/>
    <mergeCell ref="X135:Y135"/>
    <mergeCell ref="Z135:AA135"/>
    <mergeCell ref="AD135:AE135"/>
    <mergeCell ref="B138:G141"/>
    <mergeCell ref="H138:K138"/>
    <mergeCell ref="L138:O138"/>
    <mergeCell ref="P138:S138"/>
    <mergeCell ref="T138:W139"/>
    <mergeCell ref="P100:R100"/>
    <mergeCell ref="S100:V100"/>
    <mergeCell ref="H101:R101"/>
    <mergeCell ref="S101:V101"/>
    <mergeCell ref="H102:L102"/>
    <mergeCell ref="M102:O102"/>
    <mergeCell ref="P102:R102"/>
    <mergeCell ref="S102:V102"/>
    <mergeCell ref="H103:R103"/>
    <mergeCell ref="S103:V103"/>
    <mergeCell ref="F161:G161"/>
    <mergeCell ref="H161:R161"/>
    <mergeCell ref="S161:V161"/>
    <mergeCell ref="F162:G162"/>
    <mergeCell ref="H162:L162"/>
    <mergeCell ref="M162:O162"/>
    <mergeCell ref="P162:R162"/>
    <mergeCell ref="S162:V162"/>
    <mergeCell ref="D164:G165"/>
    <mergeCell ref="D158:E163"/>
    <mergeCell ref="F158:G158"/>
    <mergeCell ref="H158:L158"/>
    <mergeCell ref="M158:O158"/>
    <mergeCell ref="P158:R158"/>
    <mergeCell ref="S158:V158"/>
    <mergeCell ref="F159:G159"/>
    <mergeCell ref="H159:R159"/>
    <mergeCell ref="S159:V159"/>
    <mergeCell ref="F160:G160"/>
    <mergeCell ref="F163:G163"/>
    <mergeCell ref="H163:R163"/>
    <mergeCell ref="F220:G220"/>
    <mergeCell ref="H220:L220"/>
    <mergeCell ref="M220:O220"/>
    <mergeCell ref="P220:R220"/>
    <mergeCell ref="S220:V220"/>
    <mergeCell ref="F221:G221"/>
    <mergeCell ref="H221:R221"/>
    <mergeCell ref="S221:V221"/>
    <mergeCell ref="F222:G222"/>
    <mergeCell ref="H222:L222"/>
    <mergeCell ref="M222:O222"/>
    <mergeCell ref="P222:R222"/>
    <mergeCell ref="S222:V222"/>
    <mergeCell ref="F223:G223"/>
    <mergeCell ref="H223:R223"/>
    <mergeCell ref="S223:V223"/>
    <mergeCell ref="D224:G225"/>
    <mergeCell ref="D226:G226"/>
    <mergeCell ref="D227:G227"/>
    <mergeCell ref="AD282:AH283"/>
    <mergeCell ref="S281:V281"/>
    <mergeCell ref="F282:G282"/>
    <mergeCell ref="H282:L282"/>
    <mergeCell ref="M282:O282"/>
    <mergeCell ref="P282:R282"/>
    <mergeCell ref="S282:V282"/>
    <mergeCell ref="F283:G283"/>
    <mergeCell ref="H283:R283"/>
    <mergeCell ref="S283:V283"/>
    <mergeCell ref="D276:G277"/>
    <mergeCell ref="D274:G275"/>
    <mergeCell ref="K262:AJ263"/>
    <mergeCell ref="P264:V265"/>
    <mergeCell ref="W264:AC265"/>
    <mergeCell ref="AD264:AJ265"/>
    <mergeCell ref="M272:O273"/>
    <mergeCell ref="D268:G269"/>
    <mergeCell ref="S270:V271"/>
    <mergeCell ref="L258:O258"/>
    <mergeCell ref="P258:S258"/>
    <mergeCell ref="AI282:AJ283"/>
    <mergeCell ref="AD280:AH281"/>
    <mergeCell ref="AI280:AJ281"/>
    <mergeCell ref="D278:E283"/>
    <mergeCell ref="F278:G278"/>
    <mergeCell ref="H278:L278"/>
    <mergeCell ref="M278:O278"/>
    <mergeCell ref="P278:R278"/>
    <mergeCell ref="S278:V278"/>
    <mergeCell ref="F279:G279"/>
    <mergeCell ref="H279:R279"/>
    <mergeCell ref="S279:V279"/>
    <mergeCell ref="F280:G280"/>
    <mergeCell ref="H280:L280"/>
    <mergeCell ref="M280:O280"/>
    <mergeCell ref="P280:R280"/>
    <mergeCell ref="S280:V280"/>
    <mergeCell ref="F281:G281"/>
    <mergeCell ref="H281:R281"/>
    <mergeCell ref="W266:Z287"/>
    <mergeCell ref="P268:R269"/>
    <mergeCell ref="H226:L226"/>
    <mergeCell ref="M226:O226"/>
    <mergeCell ref="P226:R226"/>
    <mergeCell ref="S226:V226"/>
    <mergeCell ref="H227:R227"/>
    <mergeCell ref="S227:V227"/>
    <mergeCell ref="H286:L286"/>
    <mergeCell ref="M286:O286"/>
    <mergeCell ref="P286:R286"/>
    <mergeCell ref="S286:V286"/>
    <mergeCell ref="P274:R275"/>
    <mergeCell ref="S274:V275"/>
    <mergeCell ref="P272:R273"/>
    <mergeCell ref="S272:V273"/>
    <mergeCell ref="B235:L238"/>
    <mergeCell ref="P270:R271"/>
    <mergeCell ref="H266:L267"/>
    <mergeCell ref="P232:AJ233"/>
    <mergeCell ref="M266:O267"/>
    <mergeCell ref="AI266:AJ267"/>
    <mergeCell ref="H276:L277"/>
    <mergeCell ref="M276:O277"/>
    <mergeCell ref="P276:R277"/>
    <mergeCell ref="S276:V277"/>
  </mergeCells>
  <phoneticPr fontId="34"/>
  <printOptions horizontalCentered="1" verticalCentered="1"/>
  <pageMargins left="0.70866141732283472" right="0.70866141732283472" top="0.74803149606299213" bottom="0.74803149606299213" header="0.31496062992125984" footer="0.31496062992125984"/>
  <pageSetup paperSize="9" scale="89" orientation="portrait" r:id="rId1"/>
  <rowBreaks count="4" manualBreakCount="4">
    <brk id="69" min="1" max="35" man="1"/>
    <brk id="129" min="1" max="35" man="1"/>
    <brk id="189" min="1" max="35" man="1"/>
    <brk id="249"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9668" r:id="rId4" name="Check Box 452">
              <controlPr defaultSize="0" autoFill="0" autoLine="0" autoPict="0">
                <anchor moveWithCells="1">
                  <from>
                    <xdr:col>9</xdr:col>
                    <xdr:colOff>114300</xdr:colOff>
                    <xdr:row>74</xdr:row>
                    <xdr:rowOff>180975</xdr:rowOff>
                  </from>
                  <to>
                    <xdr:col>11</xdr:col>
                    <xdr:colOff>38100</xdr:colOff>
                    <xdr:row>76</xdr:row>
                    <xdr:rowOff>28575</xdr:rowOff>
                  </to>
                </anchor>
              </controlPr>
            </control>
          </mc:Choice>
        </mc:AlternateContent>
        <mc:AlternateContent xmlns:mc="http://schemas.openxmlformats.org/markup-compatibility/2006">
          <mc:Choice Requires="x14">
            <control shapeId="9669" r:id="rId5" name="Check Box 453">
              <controlPr defaultSize="0" autoFill="0" autoLine="0" autoPict="0">
                <anchor moveWithCells="1">
                  <from>
                    <xdr:col>13</xdr:col>
                    <xdr:colOff>38100</xdr:colOff>
                    <xdr:row>74</xdr:row>
                    <xdr:rowOff>180975</xdr:rowOff>
                  </from>
                  <to>
                    <xdr:col>14</xdr:col>
                    <xdr:colOff>152400</xdr:colOff>
                    <xdr:row>76</xdr:row>
                    <xdr:rowOff>28575</xdr:rowOff>
                  </to>
                </anchor>
              </controlPr>
            </control>
          </mc:Choice>
        </mc:AlternateContent>
        <mc:AlternateContent xmlns:mc="http://schemas.openxmlformats.org/markup-compatibility/2006">
          <mc:Choice Requires="x14">
            <control shapeId="9670" r:id="rId6" name="Check Box 454">
              <controlPr defaultSize="0" autoFill="0" autoLine="0" autoPict="0">
                <anchor moveWithCells="1">
                  <from>
                    <xdr:col>16</xdr:col>
                    <xdr:colOff>57150</xdr:colOff>
                    <xdr:row>74</xdr:row>
                    <xdr:rowOff>180975</xdr:rowOff>
                  </from>
                  <to>
                    <xdr:col>17</xdr:col>
                    <xdr:colOff>171450</xdr:colOff>
                    <xdr:row>76</xdr:row>
                    <xdr:rowOff>28575</xdr:rowOff>
                  </to>
                </anchor>
              </controlPr>
            </control>
          </mc:Choice>
        </mc:AlternateContent>
        <mc:AlternateContent xmlns:mc="http://schemas.openxmlformats.org/markup-compatibility/2006">
          <mc:Choice Requires="x14">
            <control shapeId="9671" r:id="rId7" name="Check Box 455">
              <controlPr defaultSize="0" autoFill="0" autoLine="0" autoPict="0">
                <anchor moveWithCells="1">
                  <from>
                    <xdr:col>19</xdr:col>
                    <xdr:colOff>57150</xdr:colOff>
                    <xdr:row>74</xdr:row>
                    <xdr:rowOff>180975</xdr:rowOff>
                  </from>
                  <to>
                    <xdr:col>20</xdr:col>
                    <xdr:colOff>171450</xdr:colOff>
                    <xdr:row>76</xdr:row>
                    <xdr:rowOff>28575</xdr:rowOff>
                  </to>
                </anchor>
              </controlPr>
            </control>
          </mc:Choice>
        </mc:AlternateContent>
        <mc:AlternateContent xmlns:mc="http://schemas.openxmlformats.org/markup-compatibility/2006">
          <mc:Choice Requires="x14">
            <control shapeId="9672" r:id="rId8" name="Check Box 456">
              <controlPr defaultSize="0" autoFill="0" autoLine="0" autoPict="0">
                <anchor moveWithCells="1">
                  <from>
                    <xdr:col>7</xdr:col>
                    <xdr:colOff>114300</xdr:colOff>
                    <xdr:row>76</xdr:row>
                    <xdr:rowOff>180975</xdr:rowOff>
                  </from>
                  <to>
                    <xdr:col>9</xdr:col>
                    <xdr:colOff>38100</xdr:colOff>
                    <xdr:row>78</xdr:row>
                    <xdr:rowOff>28575</xdr:rowOff>
                  </to>
                </anchor>
              </controlPr>
            </control>
          </mc:Choice>
        </mc:AlternateContent>
        <mc:AlternateContent xmlns:mc="http://schemas.openxmlformats.org/markup-compatibility/2006">
          <mc:Choice Requires="x14">
            <control shapeId="9673" r:id="rId9" name="Check Box 457">
              <controlPr defaultSize="0" autoFill="0" autoLine="0" autoPict="0">
                <anchor moveWithCells="1">
                  <from>
                    <xdr:col>7</xdr:col>
                    <xdr:colOff>114300</xdr:colOff>
                    <xdr:row>77</xdr:row>
                    <xdr:rowOff>190500</xdr:rowOff>
                  </from>
                  <to>
                    <xdr:col>9</xdr:col>
                    <xdr:colOff>38100</xdr:colOff>
                    <xdr:row>79</xdr:row>
                    <xdr:rowOff>38100</xdr:rowOff>
                  </to>
                </anchor>
              </controlPr>
            </control>
          </mc:Choice>
        </mc:AlternateContent>
        <mc:AlternateContent xmlns:mc="http://schemas.openxmlformats.org/markup-compatibility/2006">
          <mc:Choice Requires="x14">
            <control shapeId="9674" r:id="rId10" name="Check Box 458">
              <controlPr defaultSize="0" autoFill="0" autoLine="0" autoPict="0">
                <anchor moveWithCells="1">
                  <from>
                    <xdr:col>16</xdr:col>
                    <xdr:colOff>85725</xdr:colOff>
                    <xdr:row>81</xdr:row>
                    <xdr:rowOff>47625</xdr:rowOff>
                  </from>
                  <to>
                    <xdr:col>18</xdr:col>
                    <xdr:colOff>9525</xdr:colOff>
                    <xdr:row>82</xdr:row>
                    <xdr:rowOff>142875</xdr:rowOff>
                  </to>
                </anchor>
              </controlPr>
            </control>
          </mc:Choice>
        </mc:AlternateContent>
        <mc:AlternateContent xmlns:mc="http://schemas.openxmlformats.org/markup-compatibility/2006">
          <mc:Choice Requires="x14">
            <control shapeId="9675" r:id="rId11" name="Check Box 459">
              <controlPr defaultSize="0" autoFill="0" autoLine="0" autoPict="0">
                <anchor moveWithCells="1">
                  <from>
                    <xdr:col>28</xdr:col>
                    <xdr:colOff>76200</xdr:colOff>
                    <xdr:row>81</xdr:row>
                    <xdr:rowOff>47625</xdr:rowOff>
                  </from>
                  <to>
                    <xdr:col>30</xdr:col>
                    <xdr:colOff>0</xdr:colOff>
                    <xdr:row>82</xdr:row>
                    <xdr:rowOff>142875</xdr:rowOff>
                  </to>
                </anchor>
              </controlPr>
            </control>
          </mc:Choice>
        </mc:AlternateContent>
        <mc:AlternateContent xmlns:mc="http://schemas.openxmlformats.org/markup-compatibility/2006">
          <mc:Choice Requires="x14">
            <control shapeId="9676" r:id="rId12" name="Check Box 460">
              <controlPr defaultSize="0" autoFill="0" autoLine="0" autoPict="0">
                <anchor moveWithCells="1">
                  <from>
                    <xdr:col>16</xdr:col>
                    <xdr:colOff>171450</xdr:colOff>
                    <xdr:row>79</xdr:row>
                    <xdr:rowOff>47625</xdr:rowOff>
                  </from>
                  <to>
                    <xdr:col>18</xdr:col>
                    <xdr:colOff>95250</xdr:colOff>
                    <xdr:row>80</xdr:row>
                    <xdr:rowOff>142875</xdr:rowOff>
                  </to>
                </anchor>
              </controlPr>
            </control>
          </mc:Choice>
        </mc:AlternateContent>
        <mc:AlternateContent xmlns:mc="http://schemas.openxmlformats.org/markup-compatibility/2006">
          <mc:Choice Requires="x14">
            <control shapeId="9677" r:id="rId13" name="Check Box 461">
              <controlPr defaultSize="0" autoFill="0" autoLine="0" autoPict="0">
                <anchor moveWithCells="1">
                  <from>
                    <xdr:col>33</xdr:col>
                    <xdr:colOff>123825</xdr:colOff>
                    <xdr:row>79</xdr:row>
                    <xdr:rowOff>47625</xdr:rowOff>
                  </from>
                  <to>
                    <xdr:col>35</xdr:col>
                    <xdr:colOff>47625</xdr:colOff>
                    <xdr:row>80</xdr:row>
                    <xdr:rowOff>142875</xdr:rowOff>
                  </to>
                </anchor>
              </controlPr>
            </control>
          </mc:Choice>
        </mc:AlternateContent>
        <mc:AlternateContent xmlns:mc="http://schemas.openxmlformats.org/markup-compatibility/2006">
          <mc:Choice Requires="x14">
            <control shapeId="9685" r:id="rId14" name="Check Box 469">
              <controlPr defaultSize="0" autoFill="0" autoLine="0" autoPict="0">
                <anchor moveWithCells="1">
                  <from>
                    <xdr:col>5</xdr:col>
                    <xdr:colOff>123825</xdr:colOff>
                    <xdr:row>132</xdr:row>
                    <xdr:rowOff>190500</xdr:rowOff>
                  </from>
                  <to>
                    <xdr:col>7</xdr:col>
                    <xdr:colOff>47625</xdr:colOff>
                    <xdr:row>134</xdr:row>
                    <xdr:rowOff>38100</xdr:rowOff>
                  </to>
                </anchor>
              </controlPr>
            </control>
          </mc:Choice>
        </mc:AlternateContent>
        <mc:AlternateContent xmlns:mc="http://schemas.openxmlformats.org/markup-compatibility/2006">
          <mc:Choice Requires="x14">
            <control shapeId="9686" r:id="rId15" name="Check Box 470">
              <controlPr defaultSize="0" autoFill="0" autoLine="0" autoPict="0">
                <anchor moveWithCells="1">
                  <from>
                    <xdr:col>23</xdr:col>
                    <xdr:colOff>133350</xdr:colOff>
                    <xdr:row>132</xdr:row>
                    <xdr:rowOff>180975</xdr:rowOff>
                  </from>
                  <to>
                    <xdr:col>25</xdr:col>
                    <xdr:colOff>57150</xdr:colOff>
                    <xdr:row>134</xdr:row>
                    <xdr:rowOff>28575</xdr:rowOff>
                  </to>
                </anchor>
              </controlPr>
            </control>
          </mc:Choice>
        </mc:AlternateContent>
        <mc:AlternateContent xmlns:mc="http://schemas.openxmlformats.org/markup-compatibility/2006">
          <mc:Choice Requires="x14">
            <control shapeId="9687" r:id="rId16" name="Check Box 471">
              <controlPr defaultSize="0" autoFill="0" autoLine="0" autoPict="0">
                <anchor moveWithCells="1">
                  <from>
                    <xdr:col>9</xdr:col>
                    <xdr:colOff>114300</xdr:colOff>
                    <xdr:row>134</xdr:row>
                    <xdr:rowOff>180975</xdr:rowOff>
                  </from>
                  <to>
                    <xdr:col>11</xdr:col>
                    <xdr:colOff>38100</xdr:colOff>
                    <xdr:row>136</xdr:row>
                    <xdr:rowOff>28575</xdr:rowOff>
                  </to>
                </anchor>
              </controlPr>
            </control>
          </mc:Choice>
        </mc:AlternateContent>
        <mc:AlternateContent xmlns:mc="http://schemas.openxmlformats.org/markup-compatibility/2006">
          <mc:Choice Requires="x14">
            <control shapeId="9688" r:id="rId17" name="Check Box 472">
              <controlPr defaultSize="0" autoFill="0" autoLine="0" autoPict="0">
                <anchor moveWithCells="1">
                  <from>
                    <xdr:col>13</xdr:col>
                    <xdr:colOff>38100</xdr:colOff>
                    <xdr:row>134</xdr:row>
                    <xdr:rowOff>180975</xdr:rowOff>
                  </from>
                  <to>
                    <xdr:col>14</xdr:col>
                    <xdr:colOff>152400</xdr:colOff>
                    <xdr:row>136</xdr:row>
                    <xdr:rowOff>28575</xdr:rowOff>
                  </to>
                </anchor>
              </controlPr>
            </control>
          </mc:Choice>
        </mc:AlternateContent>
        <mc:AlternateContent xmlns:mc="http://schemas.openxmlformats.org/markup-compatibility/2006">
          <mc:Choice Requires="x14">
            <control shapeId="9689" r:id="rId18" name="Check Box 473">
              <controlPr defaultSize="0" autoFill="0" autoLine="0" autoPict="0">
                <anchor moveWithCells="1">
                  <from>
                    <xdr:col>16</xdr:col>
                    <xdr:colOff>57150</xdr:colOff>
                    <xdr:row>134</xdr:row>
                    <xdr:rowOff>180975</xdr:rowOff>
                  </from>
                  <to>
                    <xdr:col>17</xdr:col>
                    <xdr:colOff>171450</xdr:colOff>
                    <xdr:row>136</xdr:row>
                    <xdr:rowOff>28575</xdr:rowOff>
                  </to>
                </anchor>
              </controlPr>
            </control>
          </mc:Choice>
        </mc:AlternateContent>
        <mc:AlternateContent xmlns:mc="http://schemas.openxmlformats.org/markup-compatibility/2006">
          <mc:Choice Requires="x14">
            <control shapeId="9690" r:id="rId19" name="Check Box 474">
              <controlPr defaultSize="0" autoFill="0" autoLine="0" autoPict="0">
                <anchor moveWithCells="1">
                  <from>
                    <xdr:col>19</xdr:col>
                    <xdr:colOff>57150</xdr:colOff>
                    <xdr:row>134</xdr:row>
                    <xdr:rowOff>180975</xdr:rowOff>
                  </from>
                  <to>
                    <xdr:col>20</xdr:col>
                    <xdr:colOff>171450</xdr:colOff>
                    <xdr:row>136</xdr:row>
                    <xdr:rowOff>28575</xdr:rowOff>
                  </to>
                </anchor>
              </controlPr>
            </control>
          </mc:Choice>
        </mc:AlternateContent>
        <mc:AlternateContent xmlns:mc="http://schemas.openxmlformats.org/markup-compatibility/2006">
          <mc:Choice Requires="x14">
            <control shapeId="9691" r:id="rId20" name="Check Box 475">
              <controlPr defaultSize="0" autoFill="0" autoLine="0" autoPict="0">
                <anchor moveWithCells="1">
                  <from>
                    <xdr:col>7</xdr:col>
                    <xdr:colOff>114300</xdr:colOff>
                    <xdr:row>136</xdr:row>
                    <xdr:rowOff>180975</xdr:rowOff>
                  </from>
                  <to>
                    <xdr:col>9</xdr:col>
                    <xdr:colOff>38100</xdr:colOff>
                    <xdr:row>138</xdr:row>
                    <xdr:rowOff>28575</xdr:rowOff>
                  </to>
                </anchor>
              </controlPr>
            </control>
          </mc:Choice>
        </mc:AlternateContent>
        <mc:AlternateContent xmlns:mc="http://schemas.openxmlformats.org/markup-compatibility/2006">
          <mc:Choice Requires="x14">
            <control shapeId="9692" r:id="rId21" name="Check Box 476">
              <controlPr defaultSize="0" autoFill="0" autoLine="0" autoPict="0">
                <anchor moveWithCells="1">
                  <from>
                    <xdr:col>7</xdr:col>
                    <xdr:colOff>114300</xdr:colOff>
                    <xdr:row>137</xdr:row>
                    <xdr:rowOff>190500</xdr:rowOff>
                  </from>
                  <to>
                    <xdr:col>9</xdr:col>
                    <xdr:colOff>38100</xdr:colOff>
                    <xdr:row>139</xdr:row>
                    <xdr:rowOff>38100</xdr:rowOff>
                  </to>
                </anchor>
              </controlPr>
            </control>
          </mc:Choice>
        </mc:AlternateContent>
        <mc:AlternateContent xmlns:mc="http://schemas.openxmlformats.org/markup-compatibility/2006">
          <mc:Choice Requires="x14">
            <control shapeId="9693" r:id="rId22" name="Check Box 477">
              <controlPr defaultSize="0" autoFill="0" autoLine="0" autoPict="0">
                <anchor moveWithCells="1">
                  <from>
                    <xdr:col>16</xdr:col>
                    <xdr:colOff>85725</xdr:colOff>
                    <xdr:row>141</xdr:row>
                    <xdr:rowOff>47625</xdr:rowOff>
                  </from>
                  <to>
                    <xdr:col>18</xdr:col>
                    <xdr:colOff>9525</xdr:colOff>
                    <xdr:row>142</xdr:row>
                    <xdr:rowOff>142875</xdr:rowOff>
                  </to>
                </anchor>
              </controlPr>
            </control>
          </mc:Choice>
        </mc:AlternateContent>
        <mc:AlternateContent xmlns:mc="http://schemas.openxmlformats.org/markup-compatibility/2006">
          <mc:Choice Requires="x14">
            <control shapeId="9694" r:id="rId23" name="Check Box 478">
              <controlPr defaultSize="0" autoFill="0" autoLine="0" autoPict="0">
                <anchor moveWithCells="1">
                  <from>
                    <xdr:col>28</xdr:col>
                    <xdr:colOff>76200</xdr:colOff>
                    <xdr:row>141</xdr:row>
                    <xdr:rowOff>47625</xdr:rowOff>
                  </from>
                  <to>
                    <xdr:col>30</xdr:col>
                    <xdr:colOff>0</xdr:colOff>
                    <xdr:row>142</xdr:row>
                    <xdr:rowOff>142875</xdr:rowOff>
                  </to>
                </anchor>
              </controlPr>
            </control>
          </mc:Choice>
        </mc:AlternateContent>
        <mc:AlternateContent xmlns:mc="http://schemas.openxmlformats.org/markup-compatibility/2006">
          <mc:Choice Requires="x14">
            <control shapeId="9695" r:id="rId24" name="Check Box 479">
              <controlPr defaultSize="0" autoFill="0" autoLine="0" autoPict="0">
                <anchor moveWithCells="1">
                  <from>
                    <xdr:col>16</xdr:col>
                    <xdr:colOff>171450</xdr:colOff>
                    <xdr:row>139</xdr:row>
                    <xdr:rowOff>47625</xdr:rowOff>
                  </from>
                  <to>
                    <xdr:col>18</xdr:col>
                    <xdr:colOff>95250</xdr:colOff>
                    <xdr:row>140</xdr:row>
                    <xdr:rowOff>142875</xdr:rowOff>
                  </to>
                </anchor>
              </controlPr>
            </control>
          </mc:Choice>
        </mc:AlternateContent>
        <mc:AlternateContent xmlns:mc="http://schemas.openxmlformats.org/markup-compatibility/2006">
          <mc:Choice Requires="x14">
            <control shapeId="9696" r:id="rId25" name="Check Box 480">
              <controlPr defaultSize="0" autoFill="0" autoLine="0" autoPict="0">
                <anchor moveWithCells="1">
                  <from>
                    <xdr:col>33</xdr:col>
                    <xdr:colOff>123825</xdr:colOff>
                    <xdr:row>139</xdr:row>
                    <xdr:rowOff>47625</xdr:rowOff>
                  </from>
                  <to>
                    <xdr:col>35</xdr:col>
                    <xdr:colOff>47625</xdr:colOff>
                    <xdr:row>140</xdr:row>
                    <xdr:rowOff>142875</xdr:rowOff>
                  </to>
                </anchor>
              </controlPr>
            </control>
          </mc:Choice>
        </mc:AlternateContent>
        <mc:AlternateContent xmlns:mc="http://schemas.openxmlformats.org/markup-compatibility/2006">
          <mc:Choice Requires="x14">
            <control shapeId="9704" r:id="rId26" name="Check Box 488">
              <controlPr defaultSize="0" autoFill="0" autoLine="0" autoPict="0">
                <anchor moveWithCells="1">
                  <from>
                    <xdr:col>5</xdr:col>
                    <xdr:colOff>123825</xdr:colOff>
                    <xdr:row>192</xdr:row>
                    <xdr:rowOff>190500</xdr:rowOff>
                  </from>
                  <to>
                    <xdr:col>7</xdr:col>
                    <xdr:colOff>47625</xdr:colOff>
                    <xdr:row>194</xdr:row>
                    <xdr:rowOff>38100</xdr:rowOff>
                  </to>
                </anchor>
              </controlPr>
            </control>
          </mc:Choice>
        </mc:AlternateContent>
        <mc:AlternateContent xmlns:mc="http://schemas.openxmlformats.org/markup-compatibility/2006">
          <mc:Choice Requires="x14">
            <control shapeId="9705" r:id="rId27" name="Check Box 489">
              <controlPr defaultSize="0" autoFill="0" autoLine="0" autoPict="0">
                <anchor moveWithCells="1">
                  <from>
                    <xdr:col>23</xdr:col>
                    <xdr:colOff>133350</xdr:colOff>
                    <xdr:row>192</xdr:row>
                    <xdr:rowOff>180975</xdr:rowOff>
                  </from>
                  <to>
                    <xdr:col>25</xdr:col>
                    <xdr:colOff>57150</xdr:colOff>
                    <xdr:row>194</xdr:row>
                    <xdr:rowOff>28575</xdr:rowOff>
                  </to>
                </anchor>
              </controlPr>
            </control>
          </mc:Choice>
        </mc:AlternateContent>
        <mc:AlternateContent xmlns:mc="http://schemas.openxmlformats.org/markup-compatibility/2006">
          <mc:Choice Requires="x14">
            <control shapeId="9706" r:id="rId28" name="Check Box 490">
              <controlPr defaultSize="0" autoFill="0" autoLine="0" autoPict="0">
                <anchor moveWithCells="1">
                  <from>
                    <xdr:col>9</xdr:col>
                    <xdr:colOff>114300</xdr:colOff>
                    <xdr:row>194</xdr:row>
                    <xdr:rowOff>180975</xdr:rowOff>
                  </from>
                  <to>
                    <xdr:col>11</xdr:col>
                    <xdr:colOff>38100</xdr:colOff>
                    <xdr:row>196</xdr:row>
                    <xdr:rowOff>28575</xdr:rowOff>
                  </to>
                </anchor>
              </controlPr>
            </control>
          </mc:Choice>
        </mc:AlternateContent>
        <mc:AlternateContent xmlns:mc="http://schemas.openxmlformats.org/markup-compatibility/2006">
          <mc:Choice Requires="x14">
            <control shapeId="9707" r:id="rId29" name="Check Box 491">
              <controlPr defaultSize="0" autoFill="0" autoLine="0" autoPict="0">
                <anchor moveWithCells="1">
                  <from>
                    <xdr:col>13</xdr:col>
                    <xdr:colOff>38100</xdr:colOff>
                    <xdr:row>194</xdr:row>
                    <xdr:rowOff>180975</xdr:rowOff>
                  </from>
                  <to>
                    <xdr:col>14</xdr:col>
                    <xdr:colOff>152400</xdr:colOff>
                    <xdr:row>196</xdr:row>
                    <xdr:rowOff>28575</xdr:rowOff>
                  </to>
                </anchor>
              </controlPr>
            </control>
          </mc:Choice>
        </mc:AlternateContent>
        <mc:AlternateContent xmlns:mc="http://schemas.openxmlformats.org/markup-compatibility/2006">
          <mc:Choice Requires="x14">
            <control shapeId="9708" r:id="rId30" name="Check Box 492">
              <controlPr defaultSize="0" autoFill="0" autoLine="0" autoPict="0">
                <anchor moveWithCells="1">
                  <from>
                    <xdr:col>16</xdr:col>
                    <xdr:colOff>57150</xdr:colOff>
                    <xdr:row>194</xdr:row>
                    <xdr:rowOff>180975</xdr:rowOff>
                  </from>
                  <to>
                    <xdr:col>17</xdr:col>
                    <xdr:colOff>171450</xdr:colOff>
                    <xdr:row>196</xdr:row>
                    <xdr:rowOff>28575</xdr:rowOff>
                  </to>
                </anchor>
              </controlPr>
            </control>
          </mc:Choice>
        </mc:AlternateContent>
        <mc:AlternateContent xmlns:mc="http://schemas.openxmlformats.org/markup-compatibility/2006">
          <mc:Choice Requires="x14">
            <control shapeId="9709" r:id="rId31" name="Check Box 493">
              <controlPr defaultSize="0" autoFill="0" autoLine="0" autoPict="0">
                <anchor moveWithCells="1">
                  <from>
                    <xdr:col>19</xdr:col>
                    <xdr:colOff>57150</xdr:colOff>
                    <xdr:row>194</xdr:row>
                    <xdr:rowOff>180975</xdr:rowOff>
                  </from>
                  <to>
                    <xdr:col>20</xdr:col>
                    <xdr:colOff>171450</xdr:colOff>
                    <xdr:row>196</xdr:row>
                    <xdr:rowOff>28575</xdr:rowOff>
                  </to>
                </anchor>
              </controlPr>
            </control>
          </mc:Choice>
        </mc:AlternateContent>
        <mc:AlternateContent xmlns:mc="http://schemas.openxmlformats.org/markup-compatibility/2006">
          <mc:Choice Requires="x14">
            <control shapeId="9710" r:id="rId32" name="Check Box 494">
              <controlPr defaultSize="0" autoFill="0" autoLine="0" autoPict="0">
                <anchor moveWithCells="1">
                  <from>
                    <xdr:col>7</xdr:col>
                    <xdr:colOff>114300</xdr:colOff>
                    <xdr:row>196</xdr:row>
                    <xdr:rowOff>180975</xdr:rowOff>
                  </from>
                  <to>
                    <xdr:col>9</xdr:col>
                    <xdr:colOff>38100</xdr:colOff>
                    <xdr:row>198</xdr:row>
                    <xdr:rowOff>28575</xdr:rowOff>
                  </to>
                </anchor>
              </controlPr>
            </control>
          </mc:Choice>
        </mc:AlternateContent>
        <mc:AlternateContent xmlns:mc="http://schemas.openxmlformats.org/markup-compatibility/2006">
          <mc:Choice Requires="x14">
            <control shapeId="9711" r:id="rId33" name="Check Box 495">
              <controlPr defaultSize="0" autoFill="0" autoLine="0" autoPict="0">
                <anchor moveWithCells="1">
                  <from>
                    <xdr:col>7</xdr:col>
                    <xdr:colOff>114300</xdr:colOff>
                    <xdr:row>197</xdr:row>
                    <xdr:rowOff>190500</xdr:rowOff>
                  </from>
                  <to>
                    <xdr:col>9</xdr:col>
                    <xdr:colOff>38100</xdr:colOff>
                    <xdr:row>199</xdr:row>
                    <xdr:rowOff>38100</xdr:rowOff>
                  </to>
                </anchor>
              </controlPr>
            </control>
          </mc:Choice>
        </mc:AlternateContent>
        <mc:AlternateContent xmlns:mc="http://schemas.openxmlformats.org/markup-compatibility/2006">
          <mc:Choice Requires="x14">
            <control shapeId="9712" r:id="rId34" name="Check Box 496">
              <controlPr defaultSize="0" autoFill="0" autoLine="0" autoPict="0">
                <anchor moveWithCells="1">
                  <from>
                    <xdr:col>16</xdr:col>
                    <xdr:colOff>85725</xdr:colOff>
                    <xdr:row>201</xdr:row>
                    <xdr:rowOff>47625</xdr:rowOff>
                  </from>
                  <to>
                    <xdr:col>18</xdr:col>
                    <xdr:colOff>9525</xdr:colOff>
                    <xdr:row>202</xdr:row>
                    <xdr:rowOff>142875</xdr:rowOff>
                  </to>
                </anchor>
              </controlPr>
            </control>
          </mc:Choice>
        </mc:AlternateContent>
        <mc:AlternateContent xmlns:mc="http://schemas.openxmlformats.org/markup-compatibility/2006">
          <mc:Choice Requires="x14">
            <control shapeId="9713" r:id="rId35" name="Check Box 497">
              <controlPr defaultSize="0" autoFill="0" autoLine="0" autoPict="0">
                <anchor moveWithCells="1">
                  <from>
                    <xdr:col>28</xdr:col>
                    <xdr:colOff>76200</xdr:colOff>
                    <xdr:row>201</xdr:row>
                    <xdr:rowOff>47625</xdr:rowOff>
                  </from>
                  <to>
                    <xdr:col>30</xdr:col>
                    <xdr:colOff>0</xdr:colOff>
                    <xdr:row>202</xdr:row>
                    <xdr:rowOff>142875</xdr:rowOff>
                  </to>
                </anchor>
              </controlPr>
            </control>
          </mc:Choice>
        </mc:AlternateContent>
        <mc:AlternateContent xmlns:mc="http://schemas.openxmlformats.org/markup-compatibility/2006">
          <mc:Choice Requires="x14">
            <control shapeId="9714" r:id="rId36" name="Check Box 498">
              <controlPr defaultSize="0" autoFill="0" autoLine="0" autoPict="0">
                <anchor moveWithCells="1">
                  <from>
                    <xdr:col>16</xdr:col>
                    <xdr:colOff>171450</xdr:colOff>
                    <xdr:row>199</xdr:row>
                    <xdr:rowOff>47625</xdr:rowOff>
                  </from>
                  <to>
                    <xdr:col>18</xdr:col>
                    <xdr:colOff>95250</xdr:colOff>
                    <xdr:row>200</xdr:row>
                    <xdr:rowOff>142875</xdr:rowOff>
                  </to>
                </anchor>
              </controlPr>
            </control>
          </mc:Choice>
        </mc:AlternateContent>
        <mc:AlternateContent xmlns:mc="http://schemas.openxmlformats.org/markup-compatibility/2006">
          <mc:Choice Requires="x14">
            <control shapeId="9715" r:id="rId37" name="Check Box 499">
              <controlPr defaultSize="0" autoFill="0" autoLine="0" autoPict="0">
                <anchor moveWithCells="1">
                  <from>
                    <xdr:col>33</xdr:col>
                    <xdr:colOff>123825</xdr:colOff>
                    <xdr:row>199</xdr:row>
                    <xdr:rowOff>47625</xdr:rowOff>
                  </from>
                  <to>
                    <xdr:col>35</xdr:col>
                    <xdr:colOff>47625</xdr:colOff>
                    <xdr:row>200</xdr:row>
                    <xdr:rowOff>142875</xdr:rowOff>
                  </to>
                </anchor>
              </controlPr>
            </control>
          </mc:Choice>
        </mc:AlternateContent>
        <mc:AlternateContent xmlns:mc="http://schemas.openxmlformats.org/markup-compatibility/2006">
          <mc:Choice Requires="x14">
            <control shapeId="9723" r:id="rId38" name="Check Box 507">
              <controlPr defaultSize="0" autoFill="0" autoLine="0" autoPict="0">
                <anchor moveWithCells="1">
                  <from>
                    <xdr:col>5</xdr:col>
                    <xdr:colOff>123825</xdr:colOff>
                    <xdr:row>252</xdr:row>
                    <xdr:rowOff>190500</xdr:rowOff>
                  </from>
                  <to>
                    <xdr:col>7</xdr:col>
                    <xdr:colOff>47625</xdr:colOff>
                    <xdr:row>254</xdr:row>
                    <xdr:rowOff>38100</xdr:rowOff>
                  </to>
                </anchor>
              </controlPr>
            </control>
          </mc:Choice>
        </mc:AlternateContent>
        <mc:AlternateContent xmlns:mc="http://schemas.openxmlformats.org/markup-compatibility/2006">
          <mc:Choice Requires="x14">
            <control shapeId="9724" r:id="rId39" name="Check Box 508">
              <controlPr defaultSize="0" autoFill="0" autoLine="0" autoPict="0">
                <anchor moveWithCells="1">
                  <from>
                    <xdr:col>23</xdr:col>
                    <xdr:colOff>133350</xdr:colOff>
                    <xdr:row>252</xdr:row>
                    <xdr:rowOff>180975</xdr:rowOff>
                  </from>
                  <to>
                    <xdr:col>25</xdr:col>
                    <xdr:colOff>57150</xdr:colOff>
                    <xdr:row>254</xdr:row>
                    <xdr:rowOff>28575</xdr:rowOff>
                  </to>
                </anchor>
              </controlPr>
            </control>
          </mc:Choice>
        </mc:AlternateContent>
        <mc:AlternateContent xmlns:mc="http://schemas.openxmlformats.org/markup-compatibility/2006">
          <mc:Choice Requires="x14">
            <control shapeId="9725" r:id="rId40" name="Check Box 509">
              <controlPr defaultSize="0" autoFill="0" autoLine="0" autoPict="0">
                <anchor moveWithCells="1">
                  <from>
                    <xdr:col>9</xdr:col>
                    <xdr:colOff>114300</xdr:colOff>
                    <xdr:row>254</xdr:row>
                    <xdr:rowOff>180975</xdr:rowOff>
                  </from>
                  <to>
                    <xdr:col>11</xdr:col>
                    <xdr:colOff>38100</xdr:colOff>
                    <xdr:row>256</xdr:row>
                    <xdr:rowOff>28575</xdr:rowOff>
                  </to>
                </anchor>
              </controlPr>
            </control>
          </mc:Choice>
        </mc:AlternateContent>
        <mc:AlternateContent xmlns:mc="http://schemas.openxmlformats.org/markup-compatibility/2006">
          <mc:Choice Requires="x14">
            <control shapeId="9726" r:id="rId41" name="Check Box 510">
              <controlPr defaultSize="0" autoFill="0" autoLine="0" autoPict="0">
                <anchor moveWithCells="1">
                  <from>
                    <xdr:col>13</xdr:col>
                    <xdr:colOff>38100</xdr:colOff>
                    <xdr:row>254</xdr:row>
                    <xdr:rowOff>180975</xdr:rowOff>
                  </from>
                  <to>
                    <xdr:col>14</xdr:col>
                    <xdr:colOff>152400</xdr:colOff>
                    <xdr:row>256</xdr:row>
                    <xdr:rowOff>28575</xdr:rowOff>
                  </to>
                </anchor>
              </controlPr>
            </control>
          </mc:Choice>
        </mc:AlternateContent>
        <mc:AlternateContent xmlns:mc="http://schemas.openxmlformats.org/markup-compatibility/2006">
          <mc:Choice Requires="x14">
            <control shapeId="9727" r:id="rId42" name="Check Box 511">
              <controlPr defaultSize="0" autoFill="0" autoLine="0" autoPict="0">
                <anchor moveWithCells="1">
                  <from>
                    <xdr:col>16</xdr:col>
                    <xdr:colOff>57150</xdr:colOff>
                    <xdr:row>254</xdr:row>
                    <xdr:rowOff>180975</xdr:rowOff>
                  </from>
                  <to>
                    <xdr:col>17</xdr:col>
                    <xdr:colOff>171450</xdr:colOff>
                    <xdr:row>256</xdr:row>
                    <xdr:rowOff>28575</xdr:rowOff>
                  </to>
                </anchor>
              </controlPr>
            </control>
          </mc:Choice>
        </mc:AlternateContent>
        <mc:AlternateContent xmlns:mc="http://schemas.openxmlformats.org/markup-compatibility/2006">
          <mc:Choice Requires="x14">
            <control shapeId="9728" r:id="rId43" name="Check Box 512">
              <controlPr defaultSize="0" autoFill="0" autoLine="0" autoPict="0">
                <anchor moveWithCells="1">
                  <from>
                    <xdr:col>19</xdr:col>
                    <xdr:colOff>57150</xdr:colOff>
                    <xdr:row>254</xdr:row>
                    <xdr:rowOff>180975</xdr:rowOff>
                  </from>
                  <to>
                    <xdr:col>20</xdr:col>
                    <xdr:colOff>171450</xdr:colOff>
                    <xdr:row>256</xdr:row>
                    <xdr:rowOff>28575</xdr:rowOff>
                  </to>
                </anchor>
              </controlPr>
            </control>
          </mc:Choice>
        </mc:AlternateContent>
        <mc:AlternateContent xmlns:mc="http://schemas.openxmlformats.org/markup-compatibility/2006">
          <mc:Choice Requires="x14">
            <control shapeId="9729" r:id="rId44" name="Check Box 513">
              <controlPr defaultSize="0" autoFill="0" autoLine="0" autoPict="0">
                <anchor moveWithCells="1">
                  <from>
                    <xdr:col>7</xdr:col>
                    <xdr:colOff>114300</xdr:colOff>
                    <xdr:row>256</xdr:row>
                    <xdr:rowOff>180975</xdr:rowOff>
                  </from>
                  <to>
                    <xdr:col>9</xdr:col>
                    <xdr:colOff>38100</xdr:colOff>
                    <xdr:row>258</xdr:row>
                    <xdr:rowOff>28575</xdr:rowOff>
                  </to>
                </anchor>
              </controlPr>
            </control>
          </mc:Choice>
        </mc:AlternateContent>
        <mc:AlternateContent xmlns:mc="http://schemas.openxmlformats.org/markup-compatibility/2006">
          <mc:Choice Requires="x14">
            <control shapeId="9730" r:id="rId45" name="Check Box 514">
              <controlPr defaultSize="0" autoFill="0" autoLine="0" autoPict="0">
                <anchor moveWithCells="1">
                  <from>
                    <xdr:col>7</xdr:col>
                    <xdr:colOff>114300</xdr:colOff>
                    <xdr:row>257</xdr:row>
                    <xdr:rowOff>190500</xdr:rowOff>
                  </from>
                  <to>
                    <xdr:col>9</xdr:col>
                    <xdr:colOff>38100</xdr:colOff>
                    <xdr:row>259</xdr:row>
                    <xdr:rowOff>38100</xdr:rowOff>
                  </to>
                </anchor>
              </controlPr>
            </control>
          </mc:Choice>
        </mc:AlternateContent>
        <mc:AlternateContent xmlns:mc="http://schemas.openxmlformats.org/markup-compatibility/2006">
          <mc:Choice Requires="x14">
            <control shapeId="9731" r:id="rId46" name="Check Box 515">
              <controlPr defaultSize="0" autoFill="0" autoLine="0" autoPict="0">
                <anchor moveWithCells="1">
                  <from>
                    <xdr:col>16</xdr:col>
                    <xdr:colOff>85725</xdr:colOff>
                    <xdr:row>261</xdr:row>
                    <xdr:rowOff>47625</xdr:rowOff>
                  </from>
                  <to>
                    <xdr:col>18</xdr:col>
                    <xdr:colOff>9525</xdr:colOff>
                    <xdr:row>262</xdr:row>
                    <xdr:rowOff>142875</xdr:rowOff>
                  </to>
                </anchor>
              </controlPr>
            </control>
          </mc:Choice>
        </mc:AlternateContent>
        <mc:AlternateContent xmlns:mc="http://schemas.openxmlformats.org/markup-compatibility/2006">
          <mc:Choice Requires="x14">
            <control shapeId="9732" r:id="rId47" name="Check Box 516">
              <controlPr defaultSize="0" autoFill="0" autoLine="0" autoPict="0">
                <anchor moveWithCells="1">
                  <from>
                    <xdr:col>28</xdr:col>
                    <xdr:colOff>76200</xdr:colOff>
                    <xdr:row>261</xdr:row>
                    <xdr:rowOff>47625</xdr:rowOff>
                  </from>
                  <to>
                    <xdr:col>30</xdr:col>
                    <xdr:colOff>0</xdr:colOff>
                    <xdr:row>262</xdr:row>
                    <xdr:rowOff>142875</xdr:rowOff>
                  </to>
                </anchor>
              </controlPr>
            </control>
          </mc:Choice>
        </mc:AlternateContent>
        <mc:AlternateContent xmlns:mc="http://schemas.openxmlformats.org/markup-compatibility/2006">
          <mc:Choice Requires="x14">
            <control shapeId="9733" r:id="rId48" name="Check Box 517">
              <controlPr defaultSize="0" autoFill="0" autoLine="0" autoPict="0">
                <anchor moveWithCells="1">
                  <from>
                    <xdr:col>16</xdr:col>
                    <xdr:colOff>171450</xdr:colOff>
                    <xdr:row>259</xdr:row>
                    <xdr:rowOff>47625</xdr:rowOff>
                  </from>
                  <to>
                    <xdr:col>18</xdr:col>
                    <xdr:colOff>95250</xdr:colOff>
                    <xdr:row>260</xdr:row>
                    <xdr:rowOff>142875</xdr:rowOff>
                  </to>
                </anchor>
              </controlPr>
            </control>
          </mc:Choice>
        </mc:AlternateContent>
        <mc:AlternateContent xmlns:mc="http://schemas.openxmlformats.org/markup-compatibility/2006">
          <mc:Choice Requires="x14">
            <control shapeId="9734" r:id="rId49" name="Check Box 518">
              <controlPr defaultSize="0" autoFill="0" autoLine="0" autoPict="0">
                <anchor moveWithCells="1">
                  <from>
                    <xdr:col>33</xdr:col>
                    <xdr:colOff>123825</xdr:colOff>
                    <xdr:row>259</xdr:row>
                    <xdr:rowOff>47625</xdr:rowOff>
                  </from>
                  <to>
                    <xdr:col>35</xdr:col>
                    <xdr:colOff>47625</xdr:colOff>
                    <xdr:row>260</xdr:row>
                    <xdr:rowOff>142875</xdr:rowOff>
                  </to>
                </anchor>
              </controlPr>
            </control>
          </mc:Choice>
        </mc:AlternateContent>
        <mc:AlternateContent xmlns:mc="http://schemas.openxmlformats.org/markup-compatibility/2006">
          <mc:Choice Requires="x14">
            <control shapeId="9666" r:id="rId50" name="Check Box 450">
              <controlPr defaultSize="0" autoFill="0" autoLine="0" autoPict="0">
                <anchor moveWithCells="1">
                  <from>
                    <xdr:col>5</xdr:col>
                    <xdr:colOff>123825</xdr:colOff>
                    <xdr:row>72</xdr:row>
                    <xdr:rowOff>190500</xdr:rowOff>
                  </from>
                  <to>
                    <xdr:col>7</xdr:col>
                    <xdr:colOff>47625</xdr:colOff>
                    <xdr:row>74</xdr:row>
                    <xdr:rowOff>38100</xdr:rowOff>
                  </to>
                </anchor>
              </controlPr>
            </control>
          </mc:Choice>
        </mc:AlternateContent>
        <mc:AlternateContent xmlns:mc="http://schemas.openxmlformats.org/markup-compatibility/2006">
          <mc:Choice Requires="x14">
            <control shapeId="9667" r:id="rId51" name="Check Box 451">
              <controlPr defaultSize="0" autoFill="0" autoLine="0" autoPict="0">
                <anchor moveWithCells="1">
                  <from>
                    <xdr:col>23</xdr:col>
                    <xdr:colOff>133350</xdr:colOff>
                    <xdr:row>72</xdr:row>
                    <xdr:rowOff>180975</xdr:rowOff>
                  </from>
                  <to>
                    <xdr:col>25</xdr:col>
                    <xdr:colOff>57150</xdr:colOff>
                    <xdr:row>74</xdr:row>
                    <xdr:rowOff>28575</xdr:rowOff>
                  </to>
                </anchor>
              </controlPr>
            </control>
          </mc:Choice>
        </mc:AlternateContent>
        <mc:AlternateContent xmlns:mc="http://schemas.openxmlformats.org/markup-compatibility/2006">
          <mc:Choice Requires="x14">
            <control shapeId="9803" r:id="rId52" name="Check Box 587">
              <controlPr defaultSize="0" autoFill="0" autoLine="0" autoPict="0">
                <anchor moveWithCells="1">
                  <from>
                    <xdr:col>5</xdr:col>
                    <xdr:colOff>123825</xdr:colOff>
                    <xdr:row>71</xdr:row>
                    <xdr:rowOff>142875</xdr:rowOff>
                  </from>
                  <to>
                    <xdr:col>7</xdr:col>
                    <xdr:colOff>47625</xdr:colOff>
                    <xdr:row>73</xdr:row>
                    <xdr:rowOff>28575</xdr:rowOff>
                  </to>
                </anchor>
              </controlPr>
            </control>
          </mc:Choice>
        </mc:AlternateContent>
        <mc:AlternateContent xmlns:mc="http://schemas.openxmlformats.org/markup-compatibility/2006">
          <mc:Choice Requires="x14">
            <control shapeId="9804" r:id="rId53" name="Check Box 588">
              <controlPr defaultSize="0" autoFill="0" autoLine="0" autoPict="0">
                <anchor moveWithCells="1">
                  <from>
                    <xdr:col>9</xdr:col>
                    <xdr:colOff>133350</xdr:colOff>
                    <xdr:row>71</xdr:row>
                    <xdr:rowOff>142875</xdr:rowOff>
                  </from>
                  <to>
                    <xdr:col>11</xdr:col>
                    <xdr:colOff>57150</xdr:colOff>
                    <xdr:row>73</xdr:row>
                    <xdr:rowOff>28575</xdr:rowOff>
                  </to>
                </anchor>
              </controlPr>
            </control>
          </mc:Choice>
        </mc:AlternateContent>
        <mc:AlternateContent xmlns:mc="http://schemas.openxmlformats.org/markup-compatibility/2006">
          <mc:Choice Requires="x14">
            <control shapeId="9805" r:id="rId54" name="Check Box 589">
              <controlPr defaultSize="0" autoFill="0" autoLine="0" autoPict="0">
                <anchor moveWithCells="1">
                  <from>
                    <xdr:col>14</xdr:col>
                    <xdr:colOff>19050</xdr:colOff>
                    <xdr:row>71</xdr:row>
                    <xdr:rowOff>133350</xdr:rowOff>
                  </from>
                  <to>
                    <xdr:col>15</xdr:col>
                    <xdr:colOff>133350</xdr:colOff>
                    <xdr:row>73</xdr:row>
                    <xdr:rowOff>19050</xdr:rowOff>
                  </to>
                </anchor>
              </controlPr>
            </control>
          </mc:Choice>
        </mc:AlternateContent>
        <mc:AlternateContent xmlns:mc="http://schemas.openxmlformats.org/markup-compatibility/2006">
          <mc:Choice Requires="x14">
            <control shapeId="9806" r:id="rId55" name="Check Box 590">
              <controlPr defaultSize="0" autoFill="0" autoLine="0" autoPict="0">
                <anchor moveWithCells="1">
                  <from>
                    <xdr:col>19</xdr:col>
                    <xdr:colOff>9525</xdr:colOff>
                    <xdr:row>71</xdr:row>
                    <xdr:rowOff>142875</xdr:rowOff>
                  </from>
                  <to>
                    <xdr:col>20</xdr:col>
                    <xdr:colOff>123825</xdr:colOff>
                    <xdr:row>73</xdr:row>
                    <xdr:rowOff>28575</xdr:rowOff>
                  </to>
                </anchor>
              </controlPr>
            </control>
          </mc:Choice>
        </mc:AlternateContent>
        <mc:AlternateContent xmlns:mc="http://schemas.openxmlformats.org/markup-compatibility/2006">
          <mc:Choice Requires="x14">
            <control shapeId="9807" r:id="rId56" name="Check Box 591">
              <controlPr defaultSize="0" autoFill="0" autoLine="0" autoPict="0">
                <anchor moveWithCells="1">
                  <from>
                    <xdr:col>24</xdr:col>
                    <xdr:colOff>9525</xdr:colOff>
                    <xdr:row>71</xdr:row>
                    <xdr:rowOff>142875</xdr:rowOff>
                  </from>
                  <to>
                    <xdr:col>25</xdr:col>
                    <xdr:colOff>123825</xdr:colOff>
                    <xdr:row>73</xdr:row>
                    <xdr:rowOff>28575</xdr:rowOff>
                  </to>
                </anchor>
              </controlPr>
            </control>
          </mc:Choice>
        </mc:AlternateContent>
        <mc:AlternateContent xmlns:mc="http://schemas.openxmlformats.org/markup-compatibility/2006">
          <mc:Choice Requires="x14">
            <control shapeId="9808" r:id="rId57" name="Check Box 592">
              <controlPr defaultSize="0" autoFill="0" autoLine="0" autoPict="0">
                <anchor moveWithCells="1">
                  <from>
                    <xdr:col>28</xdr:col>
                    <xdr:colOff>161925</xdr:colOff>
                    <xdr:row>71</xdr:row>
                    <xdr:rowOff>142875</xdr:rowOff>
                  </from>
                  <to>
                    <xdr:col>30</xdr:col>
                    <xdr:colOff>85725</xdr:colOff>
                    <xdr:row>73</xdr:row>
                    <xdr:rowOff>28575</xdr:rowOff>
                  </to>
                </anchor>
              </controlPr>
            </control>
          </mc:Choice>
        </mc:AlternateContent>
        <mc:AlternateContent xmlns:mc="http://schemas.openxmlformats.org/markup-compatibility/2006">
          <mc:Choice Requires="x14">
            <control shapeId="9809" r:id="rId58" name="Check Box 593">
              <controlPr defaultSize="0" autoFill="0" autoLine="0" autoPict="0">
                <anchor moveWithCells="1">
                  <from>
                    <xdr:col>5</xdr:col>
                    <xdr:colOff>123825</xdr:colOff>
                    <xdr:row>131</xdr:row>
                    <xdr:rowOff>142875</xdr:rowOff>
                  </from>
                  <to>
                    <xdr:col>7</xdr:col>
                    <xdr:colOff>47625</xdr:colOff>
                    <xdr:row>133</xdr:row>
                    <xdr:rowOff>28575</xdr:rowOff>
                  </to>
                </anchor>
              </controlPr>
            </control>
          </mc:Choice>
        </mc:AlternateContent>
        <mc:AlternateContent xmlns:mc="http://schemas.openxmlformats.org/markup-compatibility/2006">
          <mc:Choice Requires="x14">
            <control shapeId="9810" r:id="rId59" name="Check Box 594">
              <controlPr defaultSize="0" autoFill="0" autoLine="0" autoPict="0">
                <anchor moveWithCells="1">
                  <from>
                    <xdr:col>9</xdr:col>
                    <xdr:colOff>133350</xdr:colOff>
                    <xdr:row>131</xdr:row>
                    <xdr:rowOff>142875</xdr:rowOff>
                  </from>
                  <to>
                    <xdr:col>11</xdr:col>
                    <xdr:colOff>57150</xdr:colOff>
                    <xdr:row>133</xdr:row>
                    <xdr:rowOff>28575</xdr:rowOff>
                  </to>
                </anchor>
              </controlPr>
            </control>
          </mc:Choice>
        </mc:AlternateContent>
        <mc:AlternateContent xmlns:mc="http://schemas.openxmlformats.org/markup-compatibility/2006">
          <mc:Choice Requires="x14">
            <control shapeId="9811" r:id="rId60" name="Check Box 595">
              <controlPr defaultSize="0" autoFill="0" autoLine="0" autoPict="0">
                <anchor moveWithCells="1">
                  <from>
                    <xdr:col>14</xdr:col>
                    <xdr:colOff>19050</xdr:colOff>
                    <xdr:row>131</xdr:row>
                    <xdr:rowOff>152400</xdr:rowOff>
                  </from>
                  <to>
                    <xdr:col>15</xdr:col>
                    <xdr:colOff>133350</xdr:colOff>
                    <xdr:row>133</xdr:row>
                    <xdr:rowOff>38100</xdr:rowOff>
                  </to>
                </anchor>
              </controlPr>
            </control>
          </mc:Choice>
        </mc:AlternateContent>
        <mc:AlternateContent xmlns:mc="http://schemas.openxmlformats.org/markup-compatibility/2006">
          <mc:Choice Requires="x14">
            <control shapeId="9812" r:id="rId61" name="Check Box 596">
              <controlPr defaultSize="0" autoFill="0" autoLine="0" autoPict="0">
                <anchor moveWithCells="1">
                  <from>
                    <xdr:col>19</xdr:col>
                    <xdr:colOff>9525</xdr:colOff>
                    <xdr:row>131</xdr:row>
                    <xdr:rowOff>142875</xdr:rowOff>
                  </from>
                  <to>
                    <xdr:col>20</xdr:col>
                    <xdr:colOff>123825</xdr:colOff>
                    <xdr:row>133</xdr:row>
                    <xdr:rowOff>28575</xdr:rowOff>
                  </to>
                </anchor>
              </controlPr>
            </control>
          </mc:Choice>
        </mc:AlternateContent>
        <mc:AlternateContent xmlns:mc="http://schemas.openxmlformats.org/markup-compatibility/2006">
          <mc:Choice Requires="x14">
            <control shapeId="9813" r:id="rId62" name="Check Box 597">
              <controlPr defaultSize="0" autoFill="0" autoLine="0" autoPict="0">
                <anchor moveWithCells="1">
                  <from>
                    <xdr:col>24</xdr:col>
                    <xdr:colOff>9525</xdr:colOff>
                    <xdr:row>131</xdr:row>
                    <xdr:rowOff>142875</xdr:rowOff>
                  </from>
                  <to>
                    <xdr:col>25</xdr:col>
                    <xdr:colOff>123825</xdr:colOff>
                    <xdr:row>133</xdr:row>
                    <xdr:rowOff>28575</xdr:rowOff>
                  </to>
                </anchor>
              </controlPr>
            </control>
          </mc:Choice>
        </mc:AlternateContent>
        <mc:AlternateContent xmlns:mc="http://schemas.openxmlformats.org/markup-compatibility/2006">
          <mc:Choice Requires="x14">
            <control shapeId="9814" r:id="rId63" name="Check Box 598">
              <controlPr defaultSize="0" autoFill="0" autoLine="0" autoPict="0">
                <anchor moveWithCells="1">
                  <from>
                    <xdr:col>28</xdr:col>
                    <xdr:colOff>161925</xdr:colOff>
                    <xdr:row>131</xdr:row>
                    <xdr:rowOff>142875</xdr:rowOff>
                  </from>
                  <to>
                    <xdr:col>30</xdr:col>
                    <xdr:colOff>85725</xdr:colOff>
                    <xdr:row>133</xdr:row>
                    <xdr:rowOff>28575</xdr:rowOff>
                  </to>
                </anchor>
              </controlPr>
            </control>
          </mc:Choice>
        </mc:AlternateContent>
        <mc:AlternateContent xmlns:mc="http://schemas.openxmlformats.org/markup-compatibility/2006">
          <mc:Choice Requires="x14">
            <control shapeId="9815" r:id="rId64" name="Check Box 599">
              <controlPr defaultSize="0" autoFill="0" autoLine="0" autoPict="0">
                <anchor moveWithCells="1">
                  <from>
                    <xdr:col>5</xdr:col>
                    <xdr:colOff>123825</xdr:colOff>
                    <xdr:row>191</xdr:row>
                    <xdr:rowOff>142875</xdr:rowOff>
                  </from>
                  <to>
                    <xdr:col>7</xdr:col>
                    <xdr:colOff>47625</xdr:colOff>
                    <xdr:row>193</xdr:row>
                    <xdr:rowOff>28575</xdr:rowOff>
                  </to>
                </anchor>
              </controlPr>
            </control>
          </mc:Choice>
        </mc:AlternateContent>
        <mc:AlternateContent xmlns:mc="http://schemas.openxmlformats.org/markup-compatibility/2006">
          <mc:Choice Requires="x14">
            <control shapeId="9816" r:id="rId65" name="Check Box 600">
              <controlPr defaultSize="0" autoFill="0" autoLine="0" autoPict="0">
                <anchor moveWithCells="1">
                  <from>
                    <xdr:col>9</xdr:col>
                    <xdr:colOff>133350</xdr:colOff>
                    <xdr:row>191</xdr:row>
                    <xdr:rowOff>142875</xdr:rowOff>
                  </from>
                  <to>
                    <xdr:col>11</xdr:col>
                    <xdr:colOff>57150</xdr:colOff>
                    <xdr:row>193</xdr:row>
                    <xdr:rowOff>28575</xdr:rowOff>
                  </to>
                </anchor>
              </controlPr>
            </control>
          </mc:Choice>
        </mc:AlternateContent>
        <mc:AlternateContent xmlns:mc="http://schemas.openxmlformats.org/markup-compatibility/2006">
          <mc:Choice Requires="x14">
            <control shapeId="9817" r:id="rId66" name="Check Box 601">
              <controlPr defaultSize="0" autoFill="0" autoLine="0" autoPict="0">
                <anchor moveWithCells="1">
                  <from>
                    <xdr:col>14</xdr:col>
                    <xdr:colOff>171450</xdr:colOff>
                    <xdr:row>191</xdr:row>
                    <xdr:rowOff>142875</xdr:rowOff>
                  </from>
                  <to>
                    <xdr:col>16</xdr:col>
                    <xdr:colOff>95250</xdr:colOff>
                    <xdr:row>193</xdr:row>
                    <xdr:rowOff>28575</xdr:rowOff>
                  </to>
                </anchor>
              </controlPr>
            </control>
          </mc:Choice>
        </mc:AlternateContent>
        <mc:AlternateContent xmlns:mc="http://schemas.openxmlformats.org/markup-compatibility/2006">
          <mc:Choice Requires="x14">
            <control shapeId="9818" r:id="rId67" name="Check Box 602">
              <controlPr defaultSize="0" autoFill="0" autoLine="0" autoPict="0">
                <anchor moveWithCells="1">
                  <from>
                    <xdr:col>19</xdr:col>
                    <xdr:colOff>9525</xdr:colOff>
                    <xdr:row>191</xdr:row>
                    <xdr:rowOff>142875</xdr:rowOff>
                  </from>
                  <to>
                    <xdr:col>20</xdr:col>
                    <xdr:colOff>123825</xdr:colOff>
                    <xdr:row>193</xdr:row>
                    <xdr:rowOff>28575</xdr:rowOff>
                  </to>
                </anchor>
              </controlPr>
            </control>
          </mc:Choice>
        </mc:AlternateContent>
        <mc:AlternateContent xmlns:mc="http://schemas.openxmlformats.org/markup-compatibility/2006">
          <mc:Choice Requires="x14">
            <control shapeId="9819" r:id="rId68" name="Check Box 603">
              <controlPr defaultSize="0" autoFill="0" autoLine="0" autoPict="0">
                <anchor moveWithCells="1">
                  <from>
                    <xdr:col>24</xdr:col>
                    <xdr:colOff>9525</xdr:colOff>
                    <xdr:row>191</xdr:row>
                    <xdr:rowOff>142875</xdr:rowOff>
                  </from>
                  <to>
                    <xdr:col>25</xdr:col>
                    <xdr:colOff>123825</xdr:colOff>
                    <xdr:row>193</xdr:row>
                    <xdr:rowOff>28575</xdr:rowOff>
                  </to>
                </anchor>
              </controlPr>
            </control>
          </mc:Choice>
        </mc:AlternateContent>
        <mc:AlternateContent xmlns:mc="http://schemas.openxmlformats.org/markup-compatibility/2006">
          <mc:Choice Requires="x14">
            <control shapeId="9820" r:id="rId69" name="Check Box 604">
              <controlPr defaultSize="0" autoFill="0" autoLine="0" autoPict="0">
                <anchor moveWithCells="1">
                  <from>
                    <xdr:col>28</xdr:col>
                    <xdr:colOff>161925</xdr:colOff>
                    <xdr:row>191</xdr:row>
                    <xdr:rowOff>142875</xdr:rowOff>
                  </from>
                  <to>
                    <xdr:col>30</xdr:col>
                    <xdr:colOff>85725</xdr:colOff>
                    <xdr:row>193</xdr:row>
                    <xdr:rowOff>28575</xdr:rowOff>
                  </to>
                </anchor>
              </controlPr>
            </control>
          </mc:Choice>
        </mc:AlternateContent>
        <mc:AlternateContent xmlns:mc="http://schemas.openxmlformats.org/markup-compatibility/2006">
          <mc:Choice Requires="x14">
            <control shapeId="9821" r:id="rId70" name="Check Box 605">
              <controlPr defaultSize="0" autoFill="0" autoLine="0" autoPict="0">
                <anchor moveWithCells="1">
                  <from>
                    <xdr:col>5</xdr:col>
                    <xdr:colOff>123825</xdr:colOff>
                    <xdr:row>251</xdr:row>
                    <xdr:rowOff>142875</xdr:rowOff>
                  </from>
                  <to>
                    <xdr:col>7</xdr:col>
                    <xdr:colOff>47625</xdr:colOff>
                    <xdr:row>253</xdr:row>
                    <xdr:rowOff>28575</xdr:rowOff>
                  </to>
                </anchor>
              </controlPr>
            </control>
          </mc:Choice>
        </mc:AlternateContent>
        <mc:AlternateContent xmlns:mc="http://schemas.openxmlformats.org/markup-compatibility/2006">
          <mc:Choice Requires="x14">
            <control shapeId="9822" r:id="rId71" name="Check Box 606">
              <controlPr defaultSize="0" autoFill="0" autoLine="0" autoPict="0">
                <anchor moveWithCells="1">
                  <from>
                    <xdr:col>9</xdr:col>
                    <xdr:colOff>133350</xdr:colOff>
                    <xdr:row>251</xdr:row>
                    <xdr:rowOff>142875</xdr:rowOff>
                  </from>
                  <to>
                    <xdr:col>11</xdr:col>
                    <xdr:colOff>57150</xdr:colOff>
                    <xdr:row>253</xdr:row>
                    <xdr:rowOff>28575</xdr:rowOff>
                  </to>
                </anchor>
              </controlPr>
            </control>
          </mc:Choice>
        </mc:AlternateContent>
        <mc:AlternateContent xmlns:mc="http://schemas.openxmlformats.org/markup-compatibility/2006">
          <mc:Choice Requires="x14">
            <control shapeId="9824" r:id="rId72" name="Check Box 608">
              <controlPr defaultSize="0" autoFill="0" autoLine="0" autoPict="0">
                <anchor moveWithCells="1">
                  <from>
                    <xdr:col>19</xdr:col>
                    <xdr:colOff>9525</xdr:colOff>
                    <xdr:row>251</xdr:row>
                    <xdr:rowOff>142875</xdr:rowOff>
                  </from>
                  <to>
                    <xdr:col>20</xdr:col>
                    <xdr:colOff>123825</xdr:colOff>
                    <xdr:row>253</xdr:row>
                    <xdr:rowOff>28575</xdr:rowOff>
                  </to>
                </anchor>
              </controlPr>
            </control>
          </mc:Choice>
        </mc:AlternateContent>
        <mc:AlternateContent xmlns:mc="http://schemas.openxmlformats.org/markup-compatibility/2006">
          <mc:Choice Requires="x14">
            <control shapeId="9825" r:id="rId73" name="Check Box 609">
              <controlPr defaultSize="0" autoFill="0" autoLine="0" autoPict="0">
                <anchor moveWithCells="1">
                  <from>
                    <xdr:col>24</xdr:col>
                    <xdr:colOff>9525</xdr:colOff>
                    <xdr:row>251</xdr:row>
                    <xdr:rowOff>142875</xdr:rowOff>
                  </from>
                  <to>
                    <xdr:col>25</xdr:col>
                    <xdr:colOff>123825</xdr:colOff>
                    <xdr:row>253</xdr:row>
                    <xdr:rowOff>28575</xdr:rowOff>
                  </to>
                </anchor>
              </controlPr>
            </control>
          </mc:Choice>
        </mc:AlternateContent>
        <mc:AlternateContent xmlns:mc="http://schemas.openxmlformats.org/markup-compatibility/2006">
          <mc:Choice Requires="x14">
            <control shapeId="9826" r:id="rId74" name="Check Box 610">
              <controlPr defaultSize="0" autoFill="0" autoLine="0" autoPict="0">
                <anchor moveWithCells="1">
                  <from>
                    <xdr:col>28</xdr:col>
                    <xdr:colOff>161925</xdr:colOff>
                    <xdr:row>251</xdr:row>
                    <xdr:rowOff>142875</xdr:rowOff>
                  </from>
                  <to>
                    <xdr:col>30</xdr:col>
                    <xdr:colOff>85725</xdr:colOff>
                    <xdr:row>253</xdr:row>
                    <xdr:rowOff>28575</xdr:rowOff>
                  </to>
                </anchor>
              </controlPr>
            </control>
          </mc:Choice>
        </mc:AlternateContent>
        <mc:AlternateContent xmlns:mc="http://schemas.openxmlformats.org/markup-compatibility/2006">
          <mc:Choice Requires="x14">
            <control shapeId="9823" r:id="rId75" name="Check Box 607">
              <controlPr defaultSize="0" autoFill="0" autoLine="0" autoPict="0">
                <anchor moveWithCells="1">
                  <from>
                    <xdr:col>14</xdr:col>
                    <xdr:colOff>19050</xdr:colOff>
                    <xdr:row>251</xdr:row>
                    <xdr:rowOff>152400</xdr:rowOff>
                  </from>
                  <to>
                    <xdr:col>15</xdr:col>
                    <xdr:colOff>133350</xdr:colOff>
                    <xdr:row>253</xdr:row>
                    <xdr:rowOff>38100</xdr:rowOff>
                  </to>
                </anchor>
              </controlPr>
            </control>
          </mc:Choice>
        </mc:AlternateContent>
        <mc:AlternateContent xmlns:mc="http://schemas.openxmlformats.org/markup-compatibility/2006">
          <mc:Choice Requires="x14">
            <control shapeId="9220" r:id="rId76" name="Check Box 4">
              <controlPr defaultSize="0" autoFill="0" autoLine="0" autoPict="0">
                <anchor moveWithCells="1">
                  <from>
                    <xdr:col>5</xdr:col>
                    <xdr:colOff>123825</xdr:colOff>
                    <xdr:row>11</xdr:row>
                    <xdr:rowOff>142875</xdr:rowOff>
                  </from>
                  <to>
                    <xdr:col>7</xdr:col>
                    <xdr:colOff>47625</xdr:colOff>
                    <xdr:row>13</xdr:row>
                    <xdr:rowOff>28575</xdr:rowOff>
                  </to>
                </anchor>
              </controlPr>
            </control>
          </mc:Choice>
        </mc:AlternateContent>
        <mc:AlternateContent xmlns:mc="http://schemas.openxmlformats.org/markup-compatibility/2006">
          <mc:Choice Requires="x14">
            <control shapeId="9221" r:id="rId77" name="Check Box 5">
              <controlPr defaultSize="0" autoFill="0" autoLine="0" autoPict="0">
                <anchor moveWithCells="1">
                  <from>
                    <xdr:col>9</xdr:col>
                    <xdr:colOff>133350</xdr:colOff>
                    <xdr:row>11</xdr:row>
                    <xdr:rowOff>142875</xdr:rowOff>
                  </from>
                  <to>
                    <xdr:col>11</xdr:col>
                    <xdr:colOff>57150</xdr:colOff>
                    <xdr:row>13</xdr:row>
                    <xdr:rowOff>28575</xdr:rowOff>
                  </to>
                </anchor>
              </controlPr>
            </control>
          </mc:Choice>
        </mc:AlternateContent>
        <mc:AlternateContent xmlns:mc="http://schemas.openxmlformats.org/markup-compatibility/2006">
          <mc:Choice Requires="x14">
            <control shapeId="9222" r:id="rId78" name="Check Box 6">
              <controlPr defaultSize="0" autoFill="0" autoLine="0" autoPict="0">
                <anchor moveWithCells="1">
                  <from>
                    <xdr:col>14</xdr:col>
                    <xdr:colOff>19050</xdr:colOff>
                    <xdr:row>11</xdr:row>
                    <xdr:rowOff>152400</xdr:rowOff>
                  </from>
                  <to>
                    <xdr:col>15</xdr:col>
                    <xdr:colOff>133350</xdr:colOff>
                    <xdr:row>13</xdr:row>
                    <xdr:rowOff>38100</xdr:rowOff>
                  </to>
                </anchor>
              </controlPr>
            </control>
          </mc:Choice>
        </mc:AlternateContent>
        <mc:AlternateContent xmlns:mc="http://schemas.openxmlformats.org/markup-compatibility/2006">
          <mc:Choice Requires="x14">
            <control shapeId="9223" r:id="rId79" name="Check Box 7">
              <controlPr defaultSize="0" autoFill="0" autoLine="0" autoPict="0">
                <anchor moveWithCells="1">
                  <from>
                    <xdr:col>19</xdr:col>
                    <xdr:colOff>9525</xdr:colOff>
                    <xdr:row>11</xdr:row>
                    <xdr:rowOff>142875</xdr:rowOff>
                  </from>
                  <to>
                    <xdr:col>20</xdr:col>
                    <xdr:colOff>123825</xdr:colOff>
                    <xdr:row>13</xdr:row>
                    <xdr:rowOff>28575</xdr:rowOff>
                  </to>
                </anchor>
              </controlPr>
            </control>
          </mc:Choice>
        </mc:AlternateContent>
        <mc:AlternateContent xmlns:mc="http://schemas.openxmlformats.org/markup-compatibility/2006">
          <mc:Choice Requires="x14">
            <control shapeId="9224" r:id="rId80" name="Check Box 8">
              <controlPr defaultSize="0" autoFill="0" autoLine="0" autoPict="0">
                <anchor moveWithCells="1">
                  <from>
                    <xdr:col>24</xdr:col>
                    <xdr:colOff>9525</xdr:colOff>
                    <xdr:row>11</xdr:row>
                    <xdr:rowOff>142875</xdr:rowOff>
                  </from>
                  <to>
                    <xdr:col>25</xdr:col>
                    <xdr:colOff>123825</xdr:colOff>
                    <xdr:row>13</xdr:row>
                    <xdr:rowOff>28575</xdr:rowOff>
                  </to>
                </anchor>
              </controlPr>
            </control>
          </mc:Choice>
        </mc:AlternateContent>
        <mc:AlternateContent xmlns:mc="http://schemas.openxmlformats.org/markup-compatibility/2006">
          <mc:Choice Requires="x14">
            <control shapeId="9225" r:id="rId81" name="Check Box 9">
              <controlPr defaultSize="0" autoFill="0" autoLine="0" autoPict="0">
                <anchor moveWithCells="1">
                  <from>
                    <xdr:col>28</xdr:col>
                    <xdr:colOff>161925</xdr:colOff>
                    <xdr:row>11</xdr:row>
                    <xdr:rowOff>142875</xdr:rowOff>
                  </from>
                  <to>
                    <xdr:col>30</xdr:col>
                    <xdr:colOff>85725</xdr:colOff>
                    <xdr:row>13</xdr:row>
                    <xdr:rowOff>28575</xdr:rowOff>
                  </to>
                </anchor>
              </controlPr>
            </control>
          </mc:Choice>
        </mc:AlternateContent>
        <mc:AlternateContent xmlns:mc="http://schemas.openxmlformats.org/markup-compatibility/2006">
          <mc:Choice Requires="x14">
            <control shapeId="9226" r:id="rId82" name="Check Box 10">
              <controlPr defaultSize="0" autoFill="0" autoLine="0" autoPict="0">
                <anchor moveWithCells="1">
                  <from>
                    <xdr:col>5</xdr:col>
                    <xdr:colOff>123825</xdr:colOff>
                    <xdr:row>12</xdr:row>
                    <xdr:rowOff>190500</xdr:rowOff>
                  </from>
                  <to>
                    <xdr:col>7</xdr:col>
                    <xdr:colOff>47625</xdr:colOff>
                    <xdr:row>14</xdr:row>
                    <xdr:rowOff>38100</xdr:rowOff>
                  </to>
                </anchor>
              </controlPr>
            </control>
          </mc:Choice>
        </mc:AlternateContent>
        <mc:AlternateContent xmlns:mc="http://schemas.openxmlformats.org/markup-compatibility/2006">
          <mc:Choice Requires="x14">
            <control shapeId="9227" r:id="rId83" name="Check Box 11">
              <controlPr defaultSize="0" autoFill="0" autoLine="0" autoPict="0">
                <anchor moveWithCells="1">
                  <from>
                    <xdr:col>23</xdr:col>
                    <xdr:colOff>133350</xdr:colOff>
                    <xdr:row>12</xdr:row>
                    <xdr:rowOff>180975</xdr:rowOff>
                  </from>
                  <to>
                    <xdr:col>25</xdr:col>
                    <xdr:colOff>57150</xdr:colOff>
                    <xdr:row>14</xdr:row>
                    <xdr:rowOff>28575</xdr:rowOff>
                  </to>
                </anchor>
              </controlPr>
            </control>
          </mc:Choice>
        </mc:AlternateContent>
        <mc:AlternateContent xmlns:mc="http://schemas.openxmlformats.org/markup-compatibility/2006">
          <mc:Choice Requires="x14">
            <control shapeId="9228" r:id="rId84" name="Check Box 12">
              <controlPr defaultSize="0" autoFill="0" autoLine="0" autoPict="0">
                <anchor moveWithCells="1">
                  <from>
                    <xdr:col>9</xdr:col>
                    <xdr:colOff>114300</xdr:colOff>
                    <xdr:row>14</xdr:row>
                    <xdr:rowOff>180975</xdr:rowOff>
                  </from>
                  <to>
                    <xdr:col>11</xdr:col>
                    <xdr:colOff>38100</xdr:colOff>
                    <xdr:row>16</xdr:row>
                    <xdr:rowOff>28575</xdr:rowOff>
                  </to>
                </anchor>
              </controlPr>
            </control>
          </mc:Choice>
        </mc:AlternateContent>
        <mc:AlternateContent xmlns:mc="http://schemas.openxmlformats.org/markup-compatibility/2006">
          <mc:Choice Requires="x14">
            <control shapeId="9229" r:id="rId85" name="Check Box 13">
              <controlPr defaultSize="0" autoFill="0" autoLine="0" autoPict="0">
                <anchor moveWithCells="1">
                  <from>
                    <xdr:col>13</xdr:col>
                    <xdr:colOff>38100</xdr:colOff>
                    <xdr:row>14</xdr:row>
                    <xdr:rowOff>180975</xdr:rowOff>
                  </from>
                  <to>
                    <xdr:col>14</xdr:col>
                    <xdr:colOff>152400</xdr:colOff>
                    <xdr:row>16</xdr:row>
                    <xdr:rowOff>28575</xdr:rowOff>
                  </to>
                </anchor>
              </controlPr>
            </control>
          </mc:Choice>
        </mc:AlternateContent>
        <mc:AlternateContent xmlns:mc="http://schemas.openxmlformats.org/markup-compatibility/2006">
          <mc:Choice Requires="x14">
            <control shapeId="9230" r:id="rId86" name="Check Box 14">
              <controlPr defaultSize="0" autoFill="0" autoLine="0" autoPict="0">
                <anchor moveWithCells="1">
                  <from>
                    <xdr:col>16</xdr:col>
                    <xdr:colOff>57150</xdr:colOff>
                    <xdr:row>14</xdr:row>
                    <xdr:rowOff>180975</xdr:rowOff>
                  </from>
                  <to>
                    <xdr:col>17</xdr:col>
                    <xdr:colOff>171450</xdr:colOff>
                    <xdr:row>16</xdr:row>
                    <xdr:rowOff>28575</xdr:rowOff>
                  </to>
                </anchor>
              </controlPr>
            </control>
          </mc:Choice>
        </mc:AlternateContent>
        <mc:AlternateContent xmlns:mc="http://schemas.openxmlformats.org/markup-compatibility/2006">
          <mc:Choice Requires="x14">
            <control shapeId="9231" r:id="rId87" name="Check Box 15">
              <controlPr defaultSize="0" autoFill="0" autoLine="0" autoPict="0">
                <anchor moveWithCells="1">
                  <from>
                    <xdr:col>19</xdr:col>
                    <xdr:colOff>57150</xdr:colOff>
                    <xdr:row>14</xdr:row>
                    <xdr:rowOff>180975</xdr:rowOff>
                  </from>
                  <to>
                    <xdr:col>20</xdr:col>
                    <xdr:colOff>171450</xdr:colOff>
                    <xdr:row>16</xdr:row>
                    <xdr:rowOff>28575</xdr:rowOff>
                  </to>
                </anchor>
              </controlPr>
            </control>
          </mc:Choice>
        </mc:AlternateContent>
        <mc:AlternateContent xmlns:mc="http://schemas.openxmlformats.org/markup-compatibility/2006">
          <mc:Choice Requires="x14">
            <control shapeId="9419" r:id="rId88" name="Check Box 203">
              <controlPr defaultSize="0" autoFill="0" autoLine="0" autoPict="0">
                <anchor moveWithCells="1">
                  <from>
                    <xdr:col>7</xdr:col>
                    <xdr:colOff>114300</xdr:colOff>
                    <xdr:row>16</xdr:row>
                    <xdr:rowOff>180975</xdr:rowOff>
                  </from>
                  <to>
                    <xdr:col>9</xdr:col>
                    <xdr:colOff>38100</xdr:colOff>
                    <xdr:row>18</xdr:row>
                    <xdr:rowOff>28575</xdr:rowOff>
                  </to>
                </anchor>
              </controlPr>
            </control>
          </mc:Choice>
        </mc:AlternateContent>
        <mc:AlternateContent xmlns:mc="http://schemas.openxmlformats.org/markup-compatibility/2006">
          <mc:Choice Requires="x14">
            <control shapeId="9423" r:id="rId89" name="Check Box 207">
              <controlPr defaultSize="0" autoFill="0" autoLine="0" autoPict="0">
                <anchor moveWithCells="1">
                  <from>
                    <xdr:col>7</xdr:col>
                    <xdr:colOff>114300</xdr:colOff>
                    <xdr:row>17</xdr:row>
                    <xdr:rowOff>190500</xdr:rowOff>
                  </from>
                  <to>
                    <xdr:col>9</xdr:col>
                    <xdr:colOff>38100</xdr:colOff>
                    <xdr:row>19</xdr:row>
                    <xdr:rowOff>38100</xdr:rowOff>
                  </to>
                </anchor>
              </controlPr>
            </control>
          </mc:Choice>
        </mc:AlternateContent>
        <mc:AlternateContent xmlns:mc="http://schemas.openxmlformats.org/markup-compatibility/2006">
          <mc:Choice Requires="x14">
            <control shapeId="9425" r:id="rId90" name="Check Box 209">
              <controlPr defaultSize="0" autoFill="0" autoLine="0" autoPict="0">
                <anchor moveWithCells="1">
                  <from>
                    <xdr:col>16</xdr:col>
                    <xdr:colOff>85725</xdr:colOff>
                    <xdr:row>21</xdr:row>
                    <xdr:rowOff>47625</xdr:rowOff>
                  </from>
                  <to>
                    <xdr:col>18</xdr:col>
                    <xdr:colOff>9525</xdr:colOff>
                    <xdr:row>22</xdr:row>
                    <xdr:rowOff>142875</xdr:rowOff>
                  </to>
                </anchor>
              </controlPr>
            </control>
          </mc:Choice>
        </mc:AlternateContent>
        <mc:AlternateContent xmlns:mc="http://schemas.openxmlformats.org/markup-compatibility/2006">
          <mc:Choice Requires="x14">
            <control shapeId="9426" r:id="rId91" name="Check Box 210">
              <controlPr defaultSize="0" autoFill="0" autoLine="0" autoPict="0">
                <anchor moveWithCells="1">
                  <from>
                    <xdr:col>28</xdr:col>
                    <xdr:colOff>76200</xdr:colOff>
                    <xdr:row>21</xdr:row>
                    <xdr:rowOff>47625</xdr:rowOff>
                  </from>
                  <to>
                    <xdr:col>30</xdr:col>
                    <xdr:colOff>0</xdr:colOff>
                    <xdr:row>22</xdr:row>
                    <xdr:rowOff>142875</xdr:rowOff>
                  </to>
                </anchor>
              </controlPr>
            </control>
          </mc:Choice>
        </mc:AlternateContent>
        <mc:AlternateContent xmlns:mc="http://schemas.openxmlformats.org/markup-compatibility/2006">
          <mc:Choice Requires="x14">
            <control shapeId="9614" r:id="rId92" name="Check Box 398">
              <controlPr defaultSize="0" autoFill="0" autoLine="0" autoPict="0">
                <anchor moveWithCells="1">
                  <from>
                    <xdr:col>16</xdr:col>
                    <xdr:colOff>171450</xdr:colOff>
                    <xdr:row>19</xdr:row>
                    <xdr:rowOff>47625</xdr:rowOff>
                  </from>
                  <to>
                    <xdr:col>18</xdr:col>
                    <xdr:colOff>95250</xdr:colOff>
                    <xdr:row>20</xdr:row>
                    <xdr:rowOff>142875</xdr:rowOff>
                  </to>
                </anchor>
              </controlPr>
            </control>
          </mc:Choice>
        </mc:AlternateContent>
        <mc:AlternateContent xmlns:mc="http://schemas.openxmlformats.org/markup-compatibility/2006">
          <mc:Choice Requires="x14">
            <control shapeId="9615" r:id="rId93" name="Check Box 399">
              <controlPr defaultSize="0" autoFill="0" autoLine="0" autoPict="0">
                <anchor moveWithCells="1">
                  <from>
                    <xdr:col>33</xdr:col>
                    <xdr:colOff>123825</xdr:colOff>
                    <xdr:row>19</xdr:row>
                    <xdr:rowOff>47625</xdr:rowOff>
                  </from>
                  <to>
                    <xdr:col>35</xdr:col>
                    <xdr:colOff>47625</xdr:colOff>
                    <xdr:row>20</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CC0000"/>
  </sheetPr>
  <dimension ref="B7:AY66"/>
  <sheetViews>
    <sheetView showGridLines="0" view="pageBreakPreview" zoomScaleNormal="100" zoomScaleSheetLayoutView="100" workbookViewId="0">
      <pane xSplit="1" ySplit="6" topLeftCell="B7" activePane="bottomRight" state="frozen"/>
      <selection activeCell="U135" sqref="U135"/>
      <selection pane="topRight" activeCell="U135" sqref="U135"/>
      <selection pane="bottomLeft" activeCell="U135" sqref="U135"/>
      <selection pane="bottomRight" activeCell="O10" sqref="O10"/>
    </sheetView>
  </sheetViews>
  <sheetFormatPr defaultColWidth="2.5" defaultRowHeight="13.5" customHeight="1"/>
  <cols>
    <col min="1" max="26" width="2.5" style="1" customWidth="1"/>
    <col min="27" max="27" width="3.5" style="1" customWidth="1"/>
    <col min="28" max="50" width="2.5" style="1" customWidth="1"/>
    <col min="51" max="51" width="9" customWidth="1"/>
    <col min="52" max="16384" width="2.5" style="1"/>
  </cols>
  <sheetData>
    <row r="7" spans="2:35" ht="13.5" customHeight="1">
      <c r="B7" s="179" t="s">
        <v>334</v>
      </c>
      <c r="C7" s="179"/>
      <c r="D7" s="179"/>
    </row>
    <row r="8" spans="2:35" ht="13.5" customHeight="1">
      <c r="M8" s="238" t="s">
        <v>1</v>
      </c>
      <c r="N8" s="238"/>
      <c r="O8" s="238"/>
      <c r="P8" s="238"/>
      <c r="Q8" s="238"/>
      <c r="R8" s="238"/>
      <c r="S8" s="238"/>
      <c r="T8" s="238"/>
      <c r="U8" s="179" t="s">
        <v>281</v>
      </c>
      <c r="V8" s="179"/>
      <c r="W8" s="179"/>
      <c r="X8" s="179"/>
      <c r="Y8" s="179"/>
    </row>
    <row r="9" spans="2:35" ht="13.5" customHeight="1">
      <c r="M9" s="238" t="s">
        <v>282</v>
      </c>
      <c r="N9" s="238"/>
      <c r="O9" s="238"/>
      <c r="P9" s="238"/>
      <c r="Q9" s="238"/>
      <c r="R9" s="238"/>
      <c r="S9" s="238"/>
      <c r="T9" s="238"/>
      <c r="U9" s="179"/>
      <c r="V9" s="179"/>
      <c r="W9" s="179"/>
      <c r="X9" s="179"/>
      <c r="Y9" s="179"/>
    </row>
    <row r="10" spans="2:35">
      <c r="Y10" s="179"/>
      <c r="Z10" s="237"/>
      <c r="AA10" s="1153">
        <f>IF(計画提出書!N47="","",計画提出書!N47+1)</f>
        <v>2027</v>
      </c>
      <c r="AB10" s="1154"/>
      <c r="AC10" s="179" t="s">
        <v>4</v>
      </c>
      <c r="AD10" s="244"/>
      <c r="AE10" s="245"/>
      <c r="AF10" s="179" t="s">
        <v>5</v>
      </c>
      <c r="AG10" s="244"/>
      <c r="AH10" s="245"/>
      <c r="AI10" s="179" t="s">
        <v>6</v>
      </c>
    </row>
    <row r="11" spans="2:35" ht="13.5" customHeight="1">
      <c r="Y11" s="179"/>
      <c r="Z11" s="237"/>
      <c r="AA11" s="1155"/>
      <c r="AB11" s="1156"/>
      <c r="AC11" s="179"/>
      <c r="AD11" s="244"/>
      <c r="AE11" s="245"/>
      <c r="AF11" s="179"/>
      <c r="AG11" s="244"/>
      <c r="AH11" s="245"/>
      <c r="AI11" s="179"/>
    </row>
    <row r="12" spans="2:35" ht="13.5" customHeight="1">
      <c r="D12" s="104" t="s">
        <v>416</v>
      </c>
      <c r="E12" s="104"/>
      <c r="F12" s="104"/>
      <c r="G12" s="104"/>
      <c r="H12" s="104"/>
      <c r="I12" s="104"/>
      <c r="J12" s="104"/>
      <c r="K12" s="104"/>
    </row>
    <row r="13" spans="2:35" ht="16.5" customHeight="1">
      <c r="N13" s="179" t="s">
        <v>8</v>
      </c>
      <c r="O13" s="179"/>
      <c r="P13" s="179"/>
      <c r="Q13" s="179" t="s">
        <v>227</v>
      </c>
      <c r="R13" s="179"/>
      <c r="S13" s="179"/>
      <c r="T13" s="179"/>
      <c r="U13" s="2" t="s">
        <v>7</v>
      </c>
      <c r="V13" s="1159" t="str">
        <f>IF(計画提出書!V12="","",計画提出書!V12)</f>
        <v/>
      </c>
      <c r="W13" s="1159"/>
      <c r="X13" s="1159"/>
      <c r="Y13" s="1159"/>
      <c r="Z13" s="1159"/>
      <c r="AA13" s="1159"/>
      <c r="AB13" s="1159"/>
      <c r="AC13" s="1159"/>
      <c r="AD13" s="1159"/>
      <c r="AE13" s="1159"/>
      <c r="AF13" s="1159"/>
      <c r="AG13" s="1159"/>
      <c r="AH13" s="1159"/>
      <c r="AI13" s="1160"/>
    </row>
    <row r="14" spans="2:35">
      <c r="N14" s="179"/>
      <c r="O14" s="179"/>
      <c r="P14" s="179"/>
      <c r="Q14" s="179"/>
      <c r="R14" s="179"/>
      <c r="S14" s="179"/>
      <c r="T14" s="179"/>
      <c r="U14" s="1161" t="str">
        <f>IF(計画提出書!U13="","",計画提出書!U13)</f>
        <v/>
      </c>
      <c r="V14" s="1162"/>
      <c r="W14" s="1162"/>
      <c r="X14" s="1162"/>
      <c r="Y14" s="1162"/>
      <c r="Z14" s="1162"/>
      <c r="AA14" s="1162"/>
      <c r="AB14" s="1162"/>
      <c r="AC14" s="1162"/>
      <c r="AD14" s="1162"/>
      <c r="AE14" s="1162"/>
      <c r="AF14" s="1162"/>
      <c r="AG14" s="1162"/>
      <c r="AH14" s="1162"/>
      <c r="AI14" s="1163"/>
    </row>
    <row r="15" spans="2:35">
      <c r="N15" s="179"/>
      <c r="O15" s="179"/>
      <c r="P15" s="179"/>
      <c r="Q15" s="179"/>
      <c r="R15" s="179"/>
      <c r="S15" s="179"/>
      <c r="T15" s="179"/>
      <c r="U15" s="1164"/>
      <c r="V15" s="1165"/>
      <c r="W15" s="1165"/>
      <c r="X15" s="1165"/>
      <c r="Y15" s="1165"/>
      <c r="Z15" s="1165"/>
      <c r="AA15" s="1165"/>
      <c r="AB15" s="1165"/>
      <c r="AC15" s="1165"/>
      <c r="AD15" s="1165"/>
      <c r="AE15" s="1165"/>
      <c r="AF15" s="1165"/>
      <c r="AG15" s="1165"/>
      <c r="AH15" s="1165"/>
      <c r="AI15" s="1166"/>
    </row>
    <row r="16" spans="2:35">
      <c r="Q16" s="179" t="s">
        <v>226</v>
      </c>
      <c r="R16" s="179"/>
      <c r="S16" s="179"/>
      <c r="T16" s="237"/>
      <c r="U16" s="1167" t="str">
        <f>IF(計画提出書!U15="","",計画提出書!U15)</f>
        <v/>
      </c>
      <c r="V16" s="1159"/>
      <c r="W16" s="1159"/>
      <c r="X16" s="1159"/>
      <c r="Y16" s="1159"/>
      <c r="Z16" s="1159"/>
      <c r="AA16" s="1159"/>
      <c r="AB16" s="1159"/>
      <c r="AC16" s="1159"/>
      <c r="AD16" s="1159"/>
      <c r="AE16" s="1159"/>
      <c r="AF16" s="1159"/>
      <c r="AG16" s="1159"/>
      <c r="AH16" s="1159"/>
      <c r="AI16" s="1160"/>
    </row>
    <row r="17" spans="3:51">
      <c r="Q17" s="179"/>
      <c r="R17" s="179"/>
      <c r="S17" s="179"/>
      <c r="T17" s="237"/>
      <c r="U17" s="1168"/>
      <c r="V17" s="1169"/>
      <c r="W17" s="1169"/>
      <c r="X17" s="1169"/>
      <c r="Y17" s="1169"/>
      <c r="Z17" s="1169"/>
      <c r="AA17" s="1169"/>
      <c r="AB17" s="1169"/>
      <c r="AC17" s="1169"/>
      <c r="AD17" s="1169"/>
      <c r="AE17" s="1169"/>
      <c r="AF17" s="1169"/>
      <c r="AG17" s="1169"/>
      <c r="AH17" s="1169"/>
      <c r="AI17" s="1170"/>
    </row>
    <row r="18" spans="3:51">
      <c r="Q18" s="179" t="s">
        <v>225</v>
      </c>
      <c r="R18" s="179"/>
      <c r="S18" s="179"/>
      <c r="T18" s="179"/>
      <c r="U18" s="1168" t="str">
        <f>IF(計画提出書!U17="","",計画提出書!U17)</f>
        <v/>
      </c>
      <c r="V18" s="1169"/>
      <c r="W18" s="1169"/>
      <c r="X18" s="1169"/>
      <c r="Y18" s="1169"/>
      <c r="Z18" s="1169"/>
      <c r="AA18" s="1169"/>
      <c r="AB18" s="1169"/>
      <c r="AC18" s="1169"/>
      <c r="AD18" s="1169"/>
      <c r="AE18" s="1169"/>
      <c r="AF18" s="1169"/>
      <c r="AG18" s="1169"/>
      <c r="AH18" s="1169"/>
      <c r="AI18" s="1170"/>
    </row>
    <row r="19" spans="3:51">
      <c r="Q19" s="179"/>
      <c r="R19" s="179"/>
      <c r="S19" s="179"/>
      <c r="T19" s="179"/>
      <c r="U19" s="1172"/>
      <c r="V19" s="1173"/>
      <c r="W19" s="1173"/>
      <c r="X19" s="1173"/>
      <c r="Y19" s="1173"/>
      <c r="Z19" s="1173"/>
      <c r="AA19" s="1173"/>
      <c r="AB19" s="1173"/>
      <c r="AC19" s="1173"/>
      <c r="AD19" s="1173"/>
      <c r="AE19" s="1173"/>
      <c r="AF19" s="1173"/>
      <c r="AG19" s="1173"/>
      <c r="AH19" s="1173"/>
      <c r="AI19" s="1174"/>
    </row>
    <row r="20" spans="3:51" ht="13.5" customHeight="1">
      <c r="S20" s="104" t="s">
        <v>9</v>
      </c>
      <c r="T20" s="104"/>
      <c r="U20" s="104"/>
      <c r="V20" s="104"/>
      <c r="W20" s="104"/>
      <c r="X20" s="104"/>
      <c r="Y20" s="104"/>
      <c r="Z20" s="104"/>
      <c r="AA20" s="104"/>
      <c r="AB20" s="104"/>
      <c r="AC20" s="104"/>
      <c r="AD20" s="104"/>
      <c r="AE20" s="104"/>
      <c r="AF20" s="104"/>
      <c r="AG20" s="104"/>
      <c r="AH20" s="104"/>
      <c r="AI20" s="104"/>
    </row>
    <row r="22" spans="3:51" ht="13.5" customHeight="1">
      <c r="C22" s="104" t="s">
        <v>283</v>
      </c>
      <c r="D22" s="104"/>
      <c r="E22" s="104"/>
      <c r="F22" s="104"/>
      <c r="G22" s="104"/>
      <c r="H22" s="104"/>
      <c r="I22" s="104"/>
      <c r="J22" s="104"/>
      <c r="K22" s="104"/>
      <c r="L22" s="104"/>
      <c r="M22" s="104"/>
      <c r="N22" s="104"/>
      <c r="O22" s="104"/>
      <c r="P22" s="104"/>
      <c r="Q22" s="179" t="s">
        <v>284</v>
      </c>
      <c r="R22" s="179"/>
      <c r="S22" s="179"/>
      <c r="T22" s="179"/>
      <c r="U22" s="179"/>
      <c r="V22" s="179"/>
      <c r="W22" s="1171" t="s">
        <v>286</v>
      </c>
      <c r="X22" s="1171"/>
      <c r="Y22" s="1171"/>
      <c r="Z22" s="1171"/>
      <c r="AA22" s="1171"/>
      <c r="AB22" s="238" t="s">
        <v>1</v>
      </c>
      <c r="AC22" s="238"/>
      <c r="AD22" s="238"/>
      <c r="AE22" s="238"/>
      <c r="AF22" s="238"/>
      <c r="AG22" s="238"/>
      <c r="AH22" s="238"/>
      <c r="AI22" s="238"/>
    </row>
    <row r="23" spans="3:51" ht="13.5" customHeight="1">
      <c r="C23" s="104"/>
      <c r="D23" s="104"/>
      <c r="E23" s="104"/>
      <c r="F23" s="104"/>
      <c r="G23" s="104"/>
      <c r="H23" s="104"/>
      <c r="I23" s="104"/>
      <c r="J23" s="104"/>
      <c r="K23" s="104"/>
      <c r="L23" s="104"/>
      <c r="M23" s="104"/>
      <c r="N23" s="104"/>
      <c r="O23" s="104"/>
      <c r="P23" s="104"/>
      <c r="Q23" s="179" t="s">
        <v>285</v>
      </c>
      <c r="R23" s="179"/>
      <c r="S23" s="179"/>
      <c r="T23" s="179"/>
      <c r="U23" s="179"/>
      <c r="V23" s="179"/>
      <c r="W23" s="1171"/>
      <c r="X23" s="1171"/>
      <c r="Y23" s="1171"/>
      <c r="Z23" s="1171"/>
      <c r="AA23" s="1171"/>
      <c r="AB23" s="238" t="s">
        <v>282</v>
      </c>
      <c r="AC23" s="238"/>
      <c r="AD23" s="238"/>
      <c r="AE23" s="238"/>
      <c r="AF23" s="238"/>
      <c r="AG23" s="238"/>
      <c r="AH23" s="238"/>
      <c r="AI23" s="238"/>
      <c r="AK23" s="34"/>
    </row>
    <row r="24" spans="3:51" ht="13.5" customHeight="1">
      <c r="C24" s="104" t="s">
        <v>287</v>
      </c>
      <c r="D24" s="104"/>
      <c r="E24" s="104"/>
      <c r="F24" s="104"/>
      <c r="G24" s="104"/>
      <c r="H24" s="104"/>
      <c r="I24" s="104"/>
      <c r="J24" s="104"/>
      <c r="K24" s="104"/>
    </row>
    <row r="25" spans="3:51" ht="13.5" customHeight="1">
      <c r="C25" s="105"/>
      <c r="D25" s="105"/>
      <c r="E25" s="105"/>
      <c r="F25" s="105"/>
      <c r="G25" s="105"/>
      <c r="H25" s="105"/>
      <c r="I25" s="105"/>
      <c r="J25" s="105"/>
      <c r="K25" s="105"/>
    </row>
    <row r="26" spans="3:51" ht="13.5" customHeight="1">
      <c r="C26" s="106" t="s">
        <v>288</v>
      </c>
      <c r="D26" s="107"/>
      <c r="E26" s="107"/>
      <c r="F26" s="107"/>
      <c r="G26" s="107"/>
      <c r="H26" s="107"/>
      <c r="I26" s="107"/>
      <c r="J26" s="107"/>
      <c r="K26" s="108"/>
      <c r="L26" s="106"/>
      <c r="M26" s="107"/>
      <c r="N26" s="1157">
        <f>IF(計画提出書!N47="","",計画提出書!N47)</f>
        <v>2026</v>
      </c>
      <c r="O26" s="1157"/>
      <c r="P26" s="107" t="s">
        <v>289</v>
      </c>
      <c r="Q26" s="1157">
        <f>IF(計画提出書!N47="","",4)</f>
        <v>4</v>
      </c>
      <c r="R26" s="1157"/>
      <c r="S26" s="107" t="s">
        <v>290</v>
      </c>
      <c r="T26" s="1157">
        <f>IF(計画提出書!N47="","",1)</f>
        <v>1</v>
      </c>
      <c r="U26" s="1157"/>
      <c r="V26" s="107" t="s">
        <v>291</v>
      </c>
      <c r="W26" s="107" t="s">
        <v>292</v>
      </c>
      <c r="X26" s="107"/>
      <c r="Y26" s="107"/>
      <c r="Z26" s="107"/>
      <c r="AA26" s="1157">
        <f>IF(計画提出書!N47="","",計画提出書!N47+1)</f>
        <v>2027</v>
      </c>
      <c r="AB26" s="1157"/>
      <c r="AC26" s="107" t="s">
        <v>289</v>
      </c>
      <c r="AD26" s="1157">
        <f>IF(計画提出書!N47="","",3)</f>
        <v>3</v>
      </c>
      <c r="AE26" s="1157"/>
      <c r="AF26" s="107" t="s">
        <v>290</v>
      </c>
      <c r="AG26" s="1157">
        <f>IF(計画提出書!N47="","",31)</f>
        <v>31</v>
      </c>
      <c r="AH26" s="1157"/>
      <c r="AI26" s="108" t="s">
        <v>291</v>
      </c>
      <c r="AY26" s="1"/>
    </row>
    <row r="27" spans="3:51" ht="13.5" customHeight="1">
      <c r="C27" s="109"/>
      <c r="D27" s="110"/>
      <c r="E27" s="110"/>
      <c r="F27" s="110"/>
      <c r="G27" s="110"/>
      <c r="H27" s="110"/>
      <c r="I27" s="110"/>
      <c r="J27" s="110"/>
      <c r="K27" s="111"/>
      <c r="L27" s="109"/>
      <c r="M27" s="110"/>
      <c r="N27" s="1158"/>
      <c r="O27" s="1158"/>
      <c r="P27" s="110"/>
      <c r="Q27" s="1158"/>
      <c r="R27" s="1158"/>
      <c r="S27" s="110"/>
      <c r="T27" s="1158"/>
      <c r="U27" s="1158"/>
      <c r="V27" s="110"/>
      <c r="W27" s="110"/>
      <c r="X27" s="110"/>
      <c r="Y27" s="110"/>
      <c r="Z27" s="110"/>
      <c r="AA27" s="1158"/>
      <c r="AB27" s="1158"/>
      <c r="AC27" s="110"/>
      <c r="AD27" s="1158"/>
      <c r="AE27" s="1158"/>
      <c r="AF27" s="110"/>
      <c r="AG27" s="1158"/>
      <c r="AH27" s="1158"/>
      <c r="AI27" s="111"/>
      <c r="AY27" s="1"/>
    </row>
    <row r="28" spans="3:51" ht="13.5" customHeight="1">
      <c r="C28" s="239" t="s">
        <v>33</v>
      </c>
      <c r="D28" s="239"/>
      <c r="E28" s="103" t="s">
        <v>12</v>
      </c>
      <c r="F28" s="103"/>
      <c r="G28" s="103"/>
      <c r="H28" s="103"/>
      <c r="I28" s="103"/>
      <c r="J28" s="103"/>
      <c r="K28" s="103"/>
      <c r="L28" s="1175" t="str">
        <f>IF(計画提出書!L27="","",計画提出書!L27)</f>
        <v/>
      </c>
      <c r="M28" s="1176"/>
      <c r="N28" s="1176"/>
      <c r="O28" s="1176"/>
      <c r="P28" s="1176"/>
      <c r="Q28" s="1176"/>
      <c r="R28" s="1201"/>
      <c r="S28" s="107" t="s">
        <v>34</v>
      </c>
      <c r="T28" s="222" t="s">
        <v>47</v>
      </c>
      <c r="U28" s="223"/>
      <c r="V28" s="223"/>
      <c r="W28" s="223"/>
      <c r="X28" s="223"/>
      <c r="Y28" s="223"/>
      <c r="Z28" s="223"/>
      <c r="AA28" s="224"/>
      <c r="AB28" s="1204" t="str">
        <f>IF('（別紙１）原油換算シート【1年目報告用】'!AD46="","",'（別紙１）原油換算シート【1年目報告用】'!AD46)</f>
        <v/>
      </c>
      <c r="AC28" s="1205"/>
      <c r="AD28" s="1205"/>
      <c r="AE28" s="1205"/>
      <c r="AF28" s="1205"/>
      <c r="AG28" s="1205"/>
      <c r="AH28" s="273" t="s">
        <v>37</v>
      </c>
      <c r="AI28" s="108"/>
    </row>
    <row r="29" spans="3:51" ht="13.5" customHeight="1">
      <c r="C29" s="239"/>
      <c r="D29" s="239"/>
      <c r="E29" s="103"/>
      <c r="F29" s="103"/>
      <c r="G29" s="103"/>
      <c r="H29" s="103"/>
      <c r="I29" s="103"/>
      <c r="J29" s="103"/>
      <c r="K29" s="103"/>
      <c r="L29" s="1181"/>
      <c r="M29" s="1202"/>
      <c r="N29" s="1202"/>
      <c r="O29" s="1202"/>
      <c r="P29" s="1202"/>
      <c r="Q29" s="1202"/>
      <c r="R29" s="1203"/>
      <c r="S29" s="110"/>
      <c r="T29" s="225"/>
      <c r="U29" s="226"/>
      <c r="V29" s="226"/>
      <c r="W29" s="226"/>
      <c r="X29" s="226"/>
      <c r="Y29" s="226"/>
      <c r="Z29" s="226"/>
      <c r="AA29" s="227"/>
      <c r="AB29" s="1206"/>
      <c r="AC29" s="1207"/>
      <c r="AD29" s="1207"/>
      <c r="AE29" s="1207"/>
      <c r="AF29" s="1207"/>
      <c r="AG29" s="1207"/>
      <c r="AH29" s="266"/>
      <c r="AI29" s="181"/>
    </row>
    <row r="30" spans="3:51" ht="13.5" customHeight="1">
      <c r="C30" s="239"/>
      <c r="D30" s="239"/>
      <c r="E30" s="103" t="s">
        <v>13</v>
      </c>
      <c r="F30" s="103"/>
      <c r="G30" s="103"/>
      <c r="H30" s="103"/>
      <c r="I30" s="103"/>
      <c r="J30" s="103"/>
      <c r="K30" s="103"/>
      <c r="L30" s="1175" t="str">
        <f>IF(計画提出書!L29="","",計画提出書!L29)</f>
        <v/>
      </c>
      <c r="M30" s="1176"/>
      <c r="N30" s="1176"/>
      <c r="O30" s="1176"/>
      <c r="P30" s="1176"/>
      <c r="Q30" s="1176"/>
      <c r="R30" s="1201"/>
      <c r="S30" s="107" t="s">
        <v>35</v>
      </c>
      <c r="T30" s="225"/>
      <c r="U30" s="226"/>
      <c r="V30" s="226"/>
      <c r="W30" s="226"/>
      <c r="X30" s="226"/>
      <c r="Y30" s="226"/>
      <c r="Z30" s="226"/>
      <c r="AA30" s="227"/>
      <c r="AB30" s="1206"/>
      <c r="AC30" s="1207"/>
      <c r="AD30" s="1207"/>
      <c r="AE30" s="1207"/>
      <c r="AF30" s="1207"/>
      <c r="AG30" s="1207"/>
      <c r="AH30" s="266"/>
      <c r="AI30" s="181"/>
    </row>
    <row r="31" spans="3:51" ht="13.5" customHeight="1">
      <c r="C31" s="239"/>
      <c r="D31" s="239"/>
      <c r="E31" s="103"/>
      <c r="F31" s="103"/>
      <c r="G31" s="103"/>
      <c r="H31" s="103"/>
      <c r="I31" s="103"/>
      <c r="J31" s="103"/>
      <c r="K31" s="103"/>
      <c r="L31" s="1181"/>
      <c r="M31" s="1202"/>
      <c r="N31" s="1202"/>
      <c r="O31" s="1202"/>
      <c r="P31" s="1202"/>
      <c r="Q31" s="1202"/>
      <c r="R31" s="1203"/>
      <c r="S31" s="110"/>
      <c r="T31" s="228"/>
      <c r="U31" s="229"/>
      <c r="V31" s="229"/>
      <c r="W31" s="229"/>
      <c r="X31" s="229"/>
      <c r="Y31" s="229"/>
      <c r="Z31" s="229"/>
      <c r="AA31" s="230"/>
      <c r="AB31" s="1208"/>
      <c r="AC31" s="1209"/>
      <c r="AD31" s="1209"/>
      <c r="AE31" s="1209"/>
      <c r="AF31" s="1209"/>
      <c r="AG31" s="1209"/>
      <c r="AH31" s="274"/>
      <c r="AI31" s="111"/>
    </row>
    <row r="32" spans="3:51" ht="13.5" customHeight="1">
      <c r="C32" s="239"/>
      <c r="D32" s="239"/>
      <c r="E32" s="103" t="s">
        <v>14</v>
      </c>
      <c r="F32" s="103"/>
      <c r="G32" s="103"/>
      <c r="H32" s="103"/>
      <c r="I32" s="103"/>
      <c r="J32" s="103"/>
      <c r="K32" s="103"/>
      <c r="L32" s="1175" t="str">
        <f>IF(計画提出書!L31="","",計画提出書!L31)</f>
        <v/>
      </c>
      <c r="M32" s="1176"/>
      <c r="N32" s="1176"/>
      <c r="O32" s="1176"/>
      <c r="P32" s="1176"/>
      <c r="Q32" s="265" t="s">
        <v>36</v>
      </c>
      <c r="R32" s="107"/>
      <c r="S32" s="108"/>
      <c r="T32" s="249" t="s">
        <v>15</v>
      </c>
      <c r="U32" s="249"/>
      <c r="V32" s="249"/>
      <c r="W32" s="249"/>
      <c r="X32" s="249"/>
      <c r="Y32" s="249"/>
      <c r="Z32" s="249"/>
      <c r="AA32" s="249"/>
      <c r="AB32" s="1180" t="str">
        <f>IF(計画提出書!AB31="","",計画提出書!AB31)</f>
        <v/>
      </c>
      <c r="AC32" s="1180"/>
      <c r="AD32" s="1180"/>
      <c r="AE32" s="1180"/>
      <c r="AF32" s="1180"/>
      <c r="AG32" s="1181"/>
      <c r="AH32" s="313" t="s">
        <v>38</v>
      </c>
      <c r="AI32" s="249"/>
    </row>
    <row r="33" spans="3:35" ht="13.5" customHeight="1">
      <c r="C33" s="239"/>
      <c r="D33" s="239"/>
      <c r="E33" s="250"/>
      <c r="F33" s="250"/>
      <c r="G33" s="250"/>
      <c r="H33" s="250"/>
      <c r="I33" s="250"/>
      <c r="J33" s="250"/>
      <c r="K33" s="250"/>
      <c r="L33" s="1177"/>
      <c r="M33" s="1178"/>
      <c r="N33" s="1178"/>
      <c r="O33" s="1178"/>
      <c r="P33" s="1178"/>
      <c r="Q33" s="266"/>
      <c r="R33" s="179"/>
      <c r="S33" s="181"/>
      <c r="T33" s="250"/>
      <c r="U33" s="250"/>
      <c r="V33" s="250"/>
      <c r="W33" s="250"/>
      <c r="X33" s="250"/>
      <c r="Y33" s="250"/>
      <c r="Z33" s="250"/>
      <c r="AA33" s="250"/>
      <c r="AB33" s="1182"/>
      <c r="AC33" s="1182"/>
      <c r="AD33" s="1182"/>
      <c r="AE33" s="1182"/>
      <c r="AF33" s="1182"/>
      <c r="AG33" s="1175"/>
      <c r="AH33" s="314"/>
      <c r="AI33" s="250"/>
    </row>
    <row r="34" spans="3:35" ht="13.5" customHeight="1">
      <c r="C34" s="239"/>
      <c r="D34" s="240"/>
      <c r="E34" s="182" t="s">
        <v>218</v>
      </c>
      <c r="F34" s="299"/>
      <c r="G34" s="299"/>
      <c r="H34" s="299"/>
      <c r="I34" s="299"/>
      <c r="J34" s="299"/>
      <c r="K34" s="300"/>
      <c r="L34" s="207" t="s">
        <v>458</v>
      </c>
      <c r="M34" s="321"/>
      <c r="N34" s="321"/>
      <c r="O34" s="321"/>
      <c r="P34" s="321"/>
      <c r="Q34" s="322"/>
      <c r="R34" s="207" t="s">
        <v>72</v>
      </c>
      <c r="S34" s="208"/>
      <c r="T34" s="208"/>
      <c r="U34" s="208"/>
      <c r="V34" s="208"/>
      <c r="W34" s="209"/>
      <c r="X34" s="207" t="s">
        <v>489</v>
      </c>
      <c r="Y34" s="208"/>
      <c r="Z34" s="208"/>
      <c r="AA34" s="208"/>
      <c r="AB34" s="208"/>
      <c r="AC34" s="209"/>
      <c r="AD34" s="207" t="s">
        <v>45</v>
      </c>
      <c r="AE34" s="208"/>
      <c r="AF34" s="208"/>
      <c r="AG34" s="208"/>
      <c r="AH34" s="208"/>
      <c r="AI34" s="209"/>
    </row>
    <row r="35" spans="3:35" ht="13.5" customHeight="1">
      <c r="C35" s="239"/>
      <c r="D35" s="240"/>
      <c r="E35" s="301"/>
      <c r="F35" s="302"/>
      <c r="G35" s="302"/>
      <c r="H35" s="302"/>
      <c r="I35" s="302"/>
      <c r="J35" s="302"/>
      <c r="K35" s="303"/>
      <c r="L35" s="218" t="str">
        <f>IF('（別紙２）二酸化炭素排出量計算シート【1年目報告用】'!AC53="","",'（別紙２）二酸化炭素排出量計算シート【1年目報告用】'!AC53)</f>
        <v/>
      </c>
      <c r="M35" s="219"/>
      <c r="N35" s="219"/>
      <c r="O35" s="219"/>
      <c r="P35" s="210" t="s">
        <v>488</v>
      </c>
      <c r="Q35" s="211"/>
      <c r="R35" s="218" t="str">
        <f>IF('（別紙２）二酸化炭素排出量計算シート【1年目報告用】'!AA77="","",'（別紙２）二酸化炭素排出量計算シート【1年目報告用】'!AA77)</f>
        <v/>
      </c>
      <c r="S35" s="219"/>
      <c r="T35" s="219"/>
      <c r="U35" s="219"/>
      <c r="V35" s="210" t="s">
        <v>488</v>
      </c>
      <c r="W35" s="211"/>
      <c r="X35" s="218" t="str">
        <f>IF('（別紙２）二酸化炭素排出量計算シート【1年目報告用】'!AA79="","",'（別紙２）二酸化炭素排出量計算シート【1年目報告用】'!AA79)</f>
        <v/>
      </c>
      <c r="Y35" s="219"/>
      <c r="Z35" s="219"/>
      <c r="AA35" s="219"/>
      <c r="AB35" s="210" t="s">
        <v>488</v>
      </c>
      <c r="AC35" s="211"/>
      <c r="AD35" s="218" t="str">
        <f>IF('（別紙２）二酸化炭素排出量計算シート【1年目報告用】'!AA106="","",'（別紙２）二酸化炭素排出量計算シート【1年目報告用】'!AA106)</f>
        <v/>
      </c>
      <c r="AE35" s="219"/>
      <c r="AF35" s="219"/>
      <c r="AG35" s="219"/>
      <c r="AH35" s="210" t="s">
        <v>488</v>
      </c>
      <c r="AI35" s="211"/>
    </row>
    <row r="36" spans="3:35" ht="13.5" customHeight="1">
      <c r="C36" s="239"/>
      <c r="D36" s="240"/>
      <c r="E36" s="301"/>
      <c r="F36" s="302"/>
      <c r="G36" s="302"/>
      <c r="H36" s="302"/>
      <c r="I36" s="302"/>
      <c r="J36" s="302"/>
      <c r="K36" s="303"/>
      <c r="L36" s="220"/>
      <c r="M36" s="221"/>
      <c r="N36" s="221"/>
      <c r="O36" s="221"/>
      <c r="P36" s="212"/>
      <c r="Q36" s="213"/>
      <c r="R36" s="220"/>
      <c r="S36" s="221"/>
      <c r="T36" s="221"/>
      <c r="U36" s="221"/>
      <c r="V36" s="212"/>
      <c r="W36" s="213"/>
      <c r="X36" s="220"/>
      <c r="Y36" s="221"/>
      <c r="Z36" s="221"/>
      <c r="AA36" s="221"/>
      <c r="AB36" s="212"/>
      <c r="AC36" s="213"/>
      <c r="AD36" s="220"/>
      <c r="AE36" s="221"/>
      <c r="AF36" s="221"/>
      <c r="AG36" s="221"/>
      <c r="AH36" s="212"/>
      <c r="AI36" s="213"/>
    </row>
    <row r="37" spans="3:35" ht="13.5" customHeight="1">
      <c r="C37" s="239"/>
      <c r="D37" s="240"/>
      <c r="E37" s="301"/>
      <c r="F37" s="302"/>
      <c r="G37" s="302"/>
      <c r="H37" s="302"/>
      <c r="I37" s="302"/>
      <c r="J37" s="302"/>
      <c r="K37" s="303"/>
      <c r="L37" s="241" t="s">
        <v>457</v>
      </c>
      <c r="M37" s="242"/>
      <c r="N37" s="242"/>
      <c r="O37" s="242"/>
      <c r="P37" s="242"/>
      <c r="Q37" s="243"/>
      <c r="R37" s="207" t="s">
        <v>46</v>
      </c>
      <c r="S37" s="208"/>
      <c r="T37" s="208"/>
      <c r="U37" s="208"/>
      <c r="V37" s="208"/>
      <c r="W37" s="209"/>
      <c r="X37" s="207" t="s">
        <v>482</v>
      </c>
      <c r="Y37" s="208"/>
      <c r="Z37" s="208"/>
      <c r="AA37" s="208"/>
      <c r="AB37" s="208"/>
      <c r="AC37" s="209"/>
      <c r="AD37" s="207" t="s">
        <v>433</v>
      </c>
      <c r="AE37" s="208"/>
      <c r="AF37" s="208"/>
      <c r="AG37" s="208"/>
      <c r="AH37" s="208"/>
      <c r="AI37" s="209"/>
    </row>
    <row r="38" spans="3:35" ht="13.5" customHeight="1">
      <c r="C38" s="239"/>
      <c r="D38" s="240"/>
      <c r="E38" s="301"/>
      <c r="F38" s="302"/>
      <c r="G38" s="302"/>
      <c r="H38" s="302"/>
      <c r="I38" s="302"/>
      <c r="J38" s="302"/>
      <c r="K38" s="303"/>
      <c r="L38" s="218" t="str">
        <f>IF('（別紙２）二酸化炭素排出量計算シート【1年目報告用】'!AA75="","",'（別紙２）二酸化炭素排出量計算シート【1年目報告用】'!AA75)</f>
        <v/>
      </c>
      <c r="M38" s="219"/>
      <c r="N38" s="219"/>
      <c r="O38" s="219"/>
      <c r="P38" s="210" t="s">
        <v>488</v>
      </c>
      <c r="Q38" s="211"/>
      <c r="R38" s="218" t="str">
        <f>IF('（別紙２）二酸化炭素排出量計算シート【1年目報告用】'!AA117="","",'（別紙２）二酸化炭素排出量計算シート【1年目報告用】'!AA117)</f>
        <v/>
      </c>
      <c r="S38" s="219"/>
      <c r="T38" s="219"/>
      <c r="U38" s="219"/>
      <c r="V38" s="210" t="s">
        <v>488</v>
      </c>
      <c r="W38" s="211"/>
      <c r="X38" s="218" t="str">
        <f>IF('（別紙２）二酸化炭素排出量計算シート【1年目報告用】'!AA119="","",'（別紙２）二酸化炭素排出量計算シート【1年目報告用】'!AA119)</f>
        <v/>
      </c>
      <c r="Y38" s="219"/>
      <c r="Z38" s="219"/>
      <c r="AA38" s="219"/>
      <c r="AB38" s="210" t="s">
        <v>488</v>
      </c>
      <c r="AC38" s="211"/>
      <c r="AD38" s="218" t="str">
        <f>IF('（別紙２）二酸化炭素排出量計算シート【1年目報告用】'!AA121="","",'（別紙２）二酸化炭素排出量計算シート【1年目報告用】'!AA121)</f>
        <v/>
      </c>
      <c r="AE38" s="219"/>
      <c r="AF38" s="219"/>
      <c r="AG38" s="219"/>
      <c r="AH38" s="210" t="s">
        <v>488</v>
      </c>
      <c r="AI38" s="211"/>
    </row>
    <row r="39" spans="3:35" ht="13.5" customHeight="1">
      <c r="C39" s="239"/>
      <c r="D39" s="240"/>
      <c r="E39" s="304"/>
      <c r="F39" s="305"/>
      <c r="G39" s="305"/>
      <c r="H39" s="305"/>
      <c r="I39" s="305"/>
      <c r="J39" s="305"/>
      <c r="K39" s="306"/>
      <c r="L39" s="220"/>
      <c r="M39" s="221"/>
      <c r="N39" s="221"/>
      <c r="O39" s="221"/>
      <c r="P39" s="212"/>
      <c r="Q39" s="213"/>
      <c r="R39" s="220"/>
      <c r="S39" s="221"/>
      <c r="T39" s="221"/>
      <c r="U39" s="221"/>
      <c r="V39" s="212"/>
      <c r="W39" s="213"/>
      <c r="X39" s="220"/>
      <c r="Y39" s="221"/>
      <c r="Z39" s="221"/>
      <c r="AA39" s="221"/>
      <c r="AB39" s="212"/>
      <c r="AC39" s="213"/>
      <c r="AD39" s="220"/>
      <c r="AE39" s="221"/>
      <c r="AF39" s="221"/>
      <c r="AG39" s="221"/>
      <c r="AH39" s="212"/>
      <c r="AI39" s="213"/>
    </row>
    <row r="40" spans="3:35" ht="16.5" customHeight="1">
      <c r="C40" s="103" t="s">
        <v>293</v>
      </c>
      <c r="D40" s="103"/>
      <c r="E40" s="103"/>
      <c r="F40" s="103"/>
      <c r="G40" s="103"/>
      <c r="H40" s="103"/>
      <c r="I40" s="103"/>
      <c r="J40" s="103"/>
      <c r="K40" s="103"/>
      <c r="L40" s="103"/>
      <c r="M40" s="103"/>
      <c r="N40" s="255" t="s">
        <v>20</v>
      </c>
      <c r="O40" s="256"/>
      <c r="P40" s="256"/>
      <c r="Q40" s="256"/>
      <c r="R40" s="256"/>
      <c r="S40" s="256"/>
      <c r="T40" s="256"/>
      <c r="U40" s="1183" t="str">
        <f>IF(計画提出書!U43="","",計画提出書!U43)</f>
        <v/>
      </c>
      <c r="V40" s="1184"/>
      <c r="W40" s="1184"/>
      <c r="X40" s="1184"/>
      <c r="Y40" s="1184"/>
      <c r="Z40" s="1184"/>
      <c r="AA40" s="1184"/>
      <c r="AB40" s="1184"/>
      <c r="AC40" s="1184"/>
      <c r="AD40" s="1184"/>
      <c r="AE40" s="1184"/>
      <c r="AF40" s="1184"/>
      <c r="AG40" s="1184"/>
      <c r="AH40" s="1184"/>
      <c r="AI40" s="1185"/>
    </row>
    <row r="41" spans="3:35" ht="16.5" customHeight="1">
      <c r="C41" s="103"/>
      <c r="D41" s="103"/>
      <c r="E41" s="103"/>
      <c r="F41" s="103"/>
      <c r="G41" s="103"/>
      <c r="H41" s="103"/>
      <c r="I41" s="103"/>
      <c r="J41" s="103"/>
      <c r="K41" s="103"/>
      <c r="L41" s="103"/>
      <c r="M41" s="103"/>
      <c r="N41" s="257" t="s">
        <v>21</v>
      </c>
      <c r="O41" s="104"/>
      <c r="P41" s="104"/>
      <c r="Q41" s="104"/>
      <c r="R41" s="104"/>
      <c r="S41" s="104"/>
      <c r="T41" s="104"/>
      <c r="U41" s="1186" t="str">
        <f>IF(計画提出書!U44="","",計画提出書!U44)</f>
        <v/>
      </c>
      <c r="V41" s="1187"/>
      <c r="W41" s="1187"/>
      <c r="X41" s="1187"/>
      <c r="Y41" s="1187"/>
      <c r="Z41" s="1187"/>
      <c r="AA41" s="1187"/>
      <c r="AB41" s="1187"/>
      <c r="AC41" s="1187"/>
      <c r="AD41" s="1187"/>
      <c r="AE41" s="1187"/>
      <c r="AF41" s="1187"/>
      <c r="AG41" s="1187"/>
      <c r="AH41" s="1187"/>
      <c r="AI41" s="1188"/>
    </row>
    <row r="42" spans="3:35" ht="16.5" customHeight="1">
      <c r="C42" s="103"/>
      <c r="D42" s="103"/>
      <c r="E42" s="103"/>
      <c r="F42" s="103"/>
      <c r="G42" s="103"/>
      <c r="H42" s="103"/>
      <c r="I42" s="103"/>
      <c r="J42" s="103"/>
      <c r="K42" s="103"/>
      <c r="L42" s="103"/>
      <c r="M42" s="103"/>
      <c r="N42" s="257" t="s">
        <v>22</v>
      </c>
      <c r="O42" s="104"/>
      <c r="P42" s="104"/>
      <c r="Q42" s="104"/>
      <c r="R42" s="104"/>
      <c r="S42" s="104"/>
      <c r="T42" s="104"/>
      <c r="U42" s="1161" t="str">
        <f>IF(計画提出書!U45="","",計画提出書!U45)</f>
        <v/>
      </c>
      <c r="V42" s="1162"/>
      <c r="W42" s="1162"/>
      <c r="X42" s="1162"/>
      <c r="Y42" s="1162"/>
      <c r="Z42" s="1162"/>
      <c r="AA42" s="1162"/>
      <c r="AB42" s="1163"/>
      <c r="AC42" s="1161" t="str">
        <f>IF(計画提出書!AC45="","",計画提出書!AC45)</f>
        <v/>
      </c>
      <c r="AD42" s="1162"/>
      <c r="AE42" s="1162"/>
      <c r="AF42" s="1162"/>
      <c r="AG42" s="1162"/>
      <c r="AH42" s="1162"/>
      <c r="AI42" s="1179"/>
    </row>
    <row r="43" spans="3:35" ht="16.5" customHeight="1">
      <c r="C43" s="103"/>
      <c r="D43" s="103"/>
      <c r="E43" s="103"/>
      <c r="F43" s="103"/>
      <c r="G43" s="103"/>
      <c r="H43" s="103"/>
      <c r="I43" s="103"/>
      <c r="J43" s="103"/>
      <c r="K43" s="103"/>
      <c r="L43" s="103"/>
      <c r="M43" s="103"/>
      <c r="N43" s="345" t="s">
        <v>23</v>
      </c>
      <c r="O43" s="346"/>
      <c r="P43" s="346"/>
      <c r="Q43" s="346"/>
      <c r="R43" s="346"/>
      <c r="S43" s="346"/>
      <c r="T43" s="346"/>
      <c r="U43" s="1210" t="str">
        <f>IF(計画提出書!U46="","",計画提出書!U46)</f>
        <v/>
      </c>
      <c r="V43" s="1211"/>
      <c r="W43" s="1211"/>
      <c r="X43" s="1211"/>
      <c r="Y43" s="1211"/>
      <c r="Z43" s="1211"/>
      <c r="AA43" s="1211"/>
      <c r="AB43" s="1211"/>
      <c r="AC43" s="1211"/>
      <c r="AD43" s="1211"/>
      <c r="AE43" s="1211"/>
      <c r="AF43" s="1211"/>
      <c r="AG43" s="1211"/>
      <c r="AH43" s="1211"/>
      <c r="AI43" s="1212"/>
    </row>
    <row r="44" spans="3:35" ht="13.5" customHeight="1">
      <c r="C44" s="103" t="s">
        <v>294</v>
      </c>
      <c r="D44" s="103"/>
      <c r="E44" s="249"/>
      <c r="F44" s="249"/>
      <c r="G44" s="249"/>
      <c r="H44" s="249"/>
      <c r="I44" s="249"/>
      <c r="J44" s="249"/>
      <c r="K44" s="249"/>
      <c r="L44" s="249"/>
      <c r="M44" s="249"/>
      <c r="N44" s="255" t="s">
        <v>17</v>
      </c>
      <c r="O44" s="256"/>
      <c r="P44" s="256"/>
      <c r="Q44" s="256"/>
      <c r="R44" s="256"/>
      <c r="S44" s="256"/>
      <c r="T44" s="256"/>
      <c r="U44" s="256"/>
      <c r="V44" s="256"/>
      <c r="W44" s="256"/>
      <c r="X44" s="256"/>
      <c r="Y44" s="256"/>
      <c r="Z44" s="256"/>
      <c r="AA44" s="256"/>
      <c r="AB44" s="265" t="s">
        <v>41</v>
      </c>
      <c r="AC44" s="107"/>
      <c r="AD44" s="107"/>
      <c r="AE44" s="107"/>
      <c r="AF44" s="107"/>
      <c r="AG44" s="107"/>
      <c r="AH44" s="107"/>
      <c r="AI44" s="108"/>
    </row>
    <row r="45" spans="3:35" ht="13.5" customHeight="1">
      <c r="C45" s="103"/>
      <c r="D45" s="103"/>
      <c r="E45" s="103"/>
      <c r="F45" s="103"/>
      <c r="G45" s="103"/>
      <c r="H45" s="103"/>
      <c r="I45" s="103"/>
      <c r="J45" s="103"/>
      <c r="K45" s="103"/>
      <c r="L45" s="103"/>
      <c r="M45" s="103"/>
      <c r="N45" s="264"/>
      <c r="O45" s="105"/>
      <c r="P45" s="105"/>
      <c r="Q45" s="105"/>
      <c r="R45" s="105"/>
      <c r="S45" s="105"/>
      <c r="T45" s="105"/>
      <c r="U45" s="105"/>
      <c r="V45" s="105"/>
      <c r="W45" s="105"/>
      <c r="X45" s="105"/>
      <c r="Y45" s="105"/>
      <c r="Z45" s="105"/>
      <c r="AA45" s="105"/>
      <c r="AB45" s="274"/>
      <c r="AC45" s="110"/>
      <c r="AD45" s="110"/>
      <c r="AE45" s="110"/>
      <c r="AF45" s="110"/>
      <c r="AG45" s="110"/>
      <c r="AH45" s="110"/>
      <c r="AI45" s="111"/>
    </row>
    <row r="46" spans="3:35" ht="13.5" customHeight="1">
      <c r="C46" s="103"/>
      <c r="D46" s="103"/>
      <c r="E46" s="103"/>
      <c r="F46" s="103"/>
      <c r="G46" s="103"/>
      <c r="H46" s="103"/>
      <c r="I46" s="103"/>
      <c r="J46" s="103"/>
      <c r="K46" s="103"/>
      <c r="L46" s="103"/>
      <c r="M46" s="103"/>
      <c r="N46" s="255" t="s">
        <v>18</v>
      </c>
      <c r="O46" s="256"/>
      <c r="P46" s="256"/>
      <c r="Q46" s="256"/>
      <c r="R46" s="256"/>
      <c r="S46" s="256"/>
      <c r="T46" s="256"/>
      <c r="U46" s="256"/>
      <c r="V46" s="256"/>
      <c r="W46" s="256"/>
      <c r="X46" s="256"/>
      <c r="Y46" s="256"/>
      <c r="Z46" s="256"/>
      <c r="AA46" s="256"/>
      <c r="AB46" s="265" t="s">
        <v>40</v>
      </c>
      <c r="AC46" s="107"/>
      <c r="AD46" s="107"/>
      <c r="AE46" s="107"/>
      <c r="AF46" s="107"/>
      <c r="AG46" s="107"/>
      <c r="AH46" s="107"/>
      <c r="AI46" s="108"/>
    </row>
    <row r="47" spans="3:35" ht="13.5" customHeight="1">
      <c r="C47" s="103"/>
      <c r="D47" s="103"/>
      <c r="E47" s="103"/>
      <c r="F47" s="103"/>
      <c r="G47" s="103"/>
      <c r="H47" s="103"/>
      <c r="I47" s="103"/>
      <c r="J47" s="103"/>
      <c r="K47" s="103"/>
      <c r="L47" s="103"/>
      <c r="M47" s="103"/>
      <c r="N47" s="257"/>
      <c r="O47" s="104"/>
      <c r="P47" s="104"/>
      <c r="Q47" s="104"/>
      <c r="R47" s="104"/>
      <c r="S47" s="104"/>
      <c r="T47" s="104"/>
      <c r="U47" s="104"/>
      <c r="V47" s="104"/>
      <c r="W47" s="104"/>
      <c r="X47" s="104"/>
      <c r="Y47" s="104"/>
      <c r="Z47" s="104"/>
      <c r="AA47" s="104"/>
      <c r="AB47" s="274"/>
      <c r="AC47" s="110"/>
      <c r="AD47" s="110"/>
      <c r="AE47" s="110"/>
      <c r="AF47" s="110"/>
      <c r="AG47" s="110"/>
      <c r="AH47" s="110"/>
      <c r="AI47" s="111"/>
    </row>
    <row r="48" spans="3:35" ht="13.5" customHeight="1">
      <c r="C48" s="103" t="s">
        <v>24</v>
      </c>
      <c r="D48" s="103"/>
      <c r="E48" s="103"/>
      <c r="F48" s="103"/>
      <c r="G48" s="103"/>
      <c r="H48" s="103"/>
      <c r="I48" s="103"/>
      <c r="J48" s="103"/>
      <c r="K48" s="103"/>
      <c r="L48" s="103"/>
      <c r="M48" s="353"/>
      <c r="N48" s="1199"/>
      <c r="O48" s="323"/>
      <c r="P48" s="1197">
        <f>IF(計画提出書!N47="","",計画提出書!N47)</f>
        <v>2026</v>
      </c>
      <c r="Q48" s="1197"/>
      <c r="R48" s="323" t="s">
        <v>4</v>
      </c>
      <c r="S48" s="1197">
        <f>IF(計画提出書!S47="","",計画提出書!S47)</f>
        <v>4</v>
      </c>
      <c r="T48" s="1197"/>
      <c r="U48" s="323" t="s">
        <v>5</v>
      </c>
      <c r="V48" s="1197">
        <f>IF(計画提出書!V47="","",計画提出書!V47)</f>
        <v>1</v>
      </c>
      <c r="W48" s="1197"/>
      <c r="X48" s="323" t="s">
        <v>492</v>
      </c>
      <c r="Y48" s="323"/>
      <c r="Z48" s="323"/>
      <c r="AA48" s="1197">
        <f>IF(計画提出書!AA47="","",計画提出書!AA47)</f>
        <v>2029</v>
      </c>
      <c r="AB48" s="1197"/>
      <c r="AC48" s="323" t="s">
        <v>4</v>
      </c>
      <c r="AD48" s="1197">
        <f>IF(計画提出書!AD47="","",計画提出書!AD47)</f>
        <v>3</v>
      </c>
      <c r="AE48" s="1197"/>
      <c r="AF48" s="323" t="s">
        <v>5</v>
      </c>
      <c r="AG48" s="1197">
        <f>IF(計画提出書!AG47="","",計画提出書!AG47)</f>
        <v>31</v>
      </c>
      <c r="AH48" s="1197"/>
      <c r="AI48" s="354" t="s">
        <v>6</v>
      </c>
    </row>
    <row r="49" spans="3:35" ht="13.5" customHeight="1">
      <c r="C49" s="103"/>
      <c r="D49" s="103"/>
      <c r="E49" s="103"/>
      <c r="F49" s="103"/>
      <c r="G49" s="103"/>
      <c r="H49" s="103"/>
      <c r="I49" s="103"/>
      <c r="J49" s="103"/>
      <c r="K49" s="103"/>
      <c r="L49" s="103"/>
      <c r="M49" s="353"/>
      <c r="N49" s="1200"/>
      <c r="O49" s="324"/>
      <c r="P49" s="1198"/>
      <c r="Q49" s="1198"/>
      <c r="R49" s="324"/>
      <c r="S49" s="1198"/>
      <c r="T49" s="1198"/>
      <c r="U49" s="324"/>
      <c r="V49" s="1198"/>
      <c r="W49" s="1198"/>
      <c r="X49" s="324"/>
      <c r="Y49" s="324"/>
      <c r="Z49" s="324"/>
      <c r="AA49" s="1198"/>
      <c r="AB49" s="1198"/>
      <c r="AC49" s="324"/>
      <c r="AD49" s="1198"/>
      <c r="AE49" s="1198"/>
      <c r="AF49" s="324"/>
      <c r="AG49" s="1198"/>
      <c r="AH49" s="1198"/>
      <c r="AI49" s="355"/>
    </row>
    <row r="50" spans="3:35" ht="13.5" customHeight="1">
      <c r="C50" s="329" t="s">
        <v>1</v>
      </c>
      <c r="D50" s="330"/>
      <c r="E50" s="330"/>
      <c r="F50" s="330"/>
      <c r="G50" s="330"/>
      <c r="H50" s="330"/>
      <c r="I50" s="330"/>
      <c r="J50" s="256" t="s">
        <v>295</v>
      </c>
      <c r="K50" s="256"/>
      <c r="L50" s="256"/>
      <c r="M50" s="350"/>
      <c r="N50" s="257" t="s">
        <v>26</v>
      </c>
      <c r="O50" s="104"/>
      <c r="P50" s="104"/>
      <c r="Q50" s="104"/>
      <c r="R50" s="104"/>
      <c r="S50" s="104"/>
      <c r="T50" s="104"/>
      <c r="U50" s="104"/>
      <c r="V50" s="104"/>
      <c r="W50" s="104"/>
      <c r="X50" s="104"/>
      <c r="Y50" s="104"/>
      <c r="Z50" s="104"/>
      <c r="AA50" s="104"/>
      <c r="AB50" s="104"/>
      <c r="AC50" s="104"/>
      <c r="AD50" s="104"/>
      <c r="AE50" s="104"/>
      <c r="AF50" s="104"/>
      <c r="AG50" s="104"/>
      <c r="AH50" s="104"/>
      <c r="AI50" s="343"/>
    </row>
    <row r="51" spans="3:35" ht="13.5" customHeight="1">
      <c r="C51" s="1189" t="s">
        <v>282</v>
      </c>
      <c r="D51" s="1190"/>
      <c r="E51" s="1190"/>
      <c r="F51" s="1190"/>
      <c r="G51" s="1190"/>
      <c r="H51" s="1190"/>
      <c r="I51" s="1190"/>
      <c r="J51" s="105"/>
      <c r="K51" s="105"/>
      <c r="L51" s="105"/>
      <c r="M51" s="344"/>
      <c r="N51" s="264"/>
      <c r="O51" s="105"/>
      <c r="P51" s="105"/>
      <c r="Q51" s="105"/>
      <c r="R51" s="105"/>
      <c r="S51" s="105"/>
      <c r="T51" s="105"/>
      <c r="U51" s="105"/>
      <c r="V51" s="105"/>
      <c r="W51" s="105"/>
      <c r="X51" s="105"/>
      <c r="Y51" s="105"/>
      <c r="Z51" s="105"/>
      <c r="AA51" s="105"/>
      <c r="AB51" s="105"/>
      <c r="AC51" s="105"/>
      <c r="AD51" s="105"/>
      <c r="AE51" s="105"/>
      <c r="AF51" s="105"/>
      <c r="AG51" s="105"/>
      <c r="AH51" s="105"/>
      <c r="AI51" s="344"/>
    </row>
    <row r="52" spans="3:35" ht="13.5" customHeight="1">
      <c r="C52" s="106" t="s">
        <v>296</v>
      </c>
      <c r="D52" s="107"/>
      <c r="E52" s="107"/>
      <c r="F52" s="107"/>
      <c r="G52" s="107"/>
      <c r="H52" s="107"/>
      <c r="I52" s="107"/>
      <c r="J52" s="107"/>
      <c r="K52" s="107"/>
      <c r="L52" s="107"/>
      <c r="M52" s="108"/>
      <c r="N52" s="1191"/>
      <c r="O52" s="1192"/>
      <c r="P52" s="1192"/>
      <c r="Q52" s="1192"/>
      <c r="R52" s="1192"/>
      <c r="S52" s="1192"/>
      <c r="T52" s="1192"/>
      <c r="U52" s="1192"/>
      <c r="V52" s="1192"/>
      <c r="W52" s="1192"/>
      <c r="X52" s="1192"/>
      <c r="Y52" s="1192"/>
      <c r="Z52" s="1192"/>
      <c r="AA52" s="1192"/>
      <c r="AB52" s="1192"/>
      <c r="AC52" s="1192"/>
      <c r="AD52" s="1192"/>
      <c r="AE52" s="1192"/>
      <c r="AF52" s="1192"/>
      <c r="AG52" s="1192"/>
      <c r="AH52" s="1192"/>
      <c r="AI52" s="1193"/>
    </row>
    <row r="53" spans="3:35" ht="13.5" customHeight="1">
      <c r="C53" s="109"/>
      <c r="D53" s="110"/>
      <c r="E53" s="110"/>
      <c r="F53" s="110"/>
      <c r="G53" s="110"/>
      <c r="H53" s="110"/>
      <c r="I53" s="110"/>
      <c r="J53" s="110"/>
      <c r="K53" s="110"/>
      <c r="L53" s="110"/>
      <c r="M53" s="111"/>
      <c r="N53" s="1194"/>
      <c r="O53" s="1195"/>
      <c r="P53" s="1195"/>
      <c r="Q53" s="1195"/>
      <c r="R53" s="1195"/>
      <c r="S53" s="1195"/>
      <c r="T53" s="1195"/>
      <c r="U53" s="1195"/>
      <c r="V53" s="1195"/>
      <c r="W53" s="1195"/>
      <c r="X53" s="1195"/>
      <c r="Y53" s="1195"/>
      <c r="Z53" s="1195"/>
      <c r="AA53" s="1195"/>
      <c r="AB53" s="1195"/>
      <c r="AC53" s="1195"/>
      <c r="AD53" s="1195"/>
      <c r="AE53" s="1195"/>
      <c r="AF53" s="1195"/>
      <c r="AG53" s="1195"/>
      <c r="AH53" s="1195"/>
      <c r="AI53" s="1196"/>
    </row>
    <row r="55" spans="3:35" ht="13.5" customHeight="1">
      <c r="C55" s="1" t="s">
        <v>28</v>
      </c>
      <c r="D55" s="1">
        <v>1</v>
      </c>
      <c r="E55" s="193" t="s">
        <v>301</v>
      </c>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3:35" ht="13.5" customHeight="1">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row>
    <row r="57" spans="3:35" ht="13.5" customHeight="1">
      <c r="D57" s="1">
        <v>2</v>
      </c>
      <c r="E57" s="193" t="s">
        <v>308</v>
      </c>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row>
    <row r="58" spans="3:35" ht="13.5" customHeight="1">
      <c r="E58" s="193"/>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row>
    <row r="59" spans="3:35" ht="13.5" customHeight="1">
      <c r="D59" s="1">
        <v>3</v>
      </c>
      <c r="E59" s="193" t="s">
        <v>388</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row>
    <row r="60" spans="3:35" ht="13.5" customHeight="1">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row>
    <row r="61" spans="3:35" ht="13.5" customHeight="1">
      <c r="D61" s="1">
        <v>4</v>
      </c>
      <c r="E61" s="193" t="s">
        <v>495</v>
      </c>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row>
    <row r="62" spans="3:35" ht="13.5" customHeight="1">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row>
    <row r="63" spans="3:35" ht="13.5" customHeight="1">
      <c r="D63" s="1">
        <v>5</v>
      </c>
      <c r="E63" s="193" t="s">
        <v>309</v>
      </c>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3:35" ht="13.5" customHeight="1">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row>
    <row r="65" spans="3:35" ht="13.5" customHeight="1">
      <c r="D65" s="1">
        <v>6</v>
      </c>
      <c r="E65" s="104" t="s">
        <v>310</v>
      </c>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row>
    <row r="66" spans="3:35" ht="13.5" customHeight="1">
      <c r="C66" s="298" t="s">
        <v>31</v>
      </c>
      <c r="D66" s="298"/>
      <c r="E66" s="104" t="s">
        <v>311</v>
      </c>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row>
  </sheetData>
  <sheetProtection formatCells="0" formatColumns="0" formatRows="0" insertHyperlinks="0"/>
  <mergeCells count="128">
    <mergeCell ref="E66:AI66"/>
    <mergeCell ref="AI48:AI49"/>
    <mergeCell ref="J50:M51"/>
    <mergeCell ref="N50:AI51"/>
    <mergeCell ref="E28:K29"/>
    <mergeCell ref="L28:R29"/>
    <mergeCell ref="E30:K31"/>
    <mergeCell ref="S30:S31"/>
    <mergeCell ref="L30:R31"/>
    <mergeCell ref="AB28:AG31"/>
    <mergeCell ref="AH28:AI31"/>
    <mergeCell ref="X35:AA36"/>
    <mergeCell ref="N42:T42"/>
    <mergeCell ref="P38:Q39"/>
    <mergeCell ref="L38:O39"/>
    <mergeCell ref="R38:U39"/>
    <mergeCell ref="V38:W39"/>
    <mergeCell ref="X38:AA39"/>
    <mergeCell ref="N46:AA47"/>
    <mergeCell ref="U43:AI43"/>
    <mergeCell ref="AB46:AI47"/>
    <mergeCell ref="AF48:AF49"/>
    <mergeCell ref="P48:Q49"/>
    <mergeCell ref="E32:K33"/>
    <mergeCell ref="C66:D66"/>
    <mergeCell ref="E55:AI56"/>
    <mergeCell ref="E57:AI58"/>
    <mergeCell ref="E59:AI60"/>
    <mergeCell ref="E61:AI62"/>
    <mergeCell ref="C44:M47"/>
    <mergeCell ref="N44:AA45"/>
    <mergeCell ref="C51:I51"/>
    <mergeCell ref="C50:I50"/>
    <mergeCell ref="C48:M49"/>
    <mergeCell ref="E65:AI65"/>
    <mergeCell ref="C52:M53"/>
    <mergeCell ref="N52:AI53"/>
    <mergeCell ref="E63:AI64"/>
    <mergeCell ref="AC48:AC49"/>
    <mergeCell ref="AG48:AH49"/>
    <mergeCell ref="U48:U49"/>
    <mergeCell ref="AA48:AB49"/>
    <mergeCell ref="N48:O49"/>
    <mergeCell ref="V48:W49"/>
    <mergeCell ref="R48:R49"/>
    <mergeCell ref="X48:Z49"/>
    <mergeCell ref="AD48:AE49"/>
    <mergeCell ref="S48:T49"/>
    <mergeCell ref="AB44:AI45"/>
    <mergeCell ref="N40:T40"/>
    <mergeCell ref="AB38:AC39"/>
    <mergeCell ref="U42:AB42"/>
    <mergeCell ref="AH38:AI39"/>
    <mergeCell ref="AD37:AI37"/>
    <mergeCell ref="AC42:AI42"/>
    <mergeCell ref="C40:M43"/>
    <mergeCell ref="C28:D39"/>
    <mergeCell ref="N43:T43"/>
    <mergeCell ref="T32:AA33"/>
    <mergeCell ref="AB32:AG33"/>
    <mergeCell ref="U40:AI40"/>
    <mergeCell ref="N41:T41"/>
    <mergeCell ref="U41:AI41"/>
    <mergeCell ref="AH32:AI33"/>
    <mergeCell ref="Q18:T19"/>
    <mergeCell ref="U18:AI19"/>
    <mergeCell ref="S20:AI20"/>
    <mergeCell ref="V26:V27"/>
    <mergeCell ref="AB22:AI22"/>
    <mergeCell ref="AA26:AB27"/>
    <mergeCell ref="E34:K39"/>
    <mergeCell ref="L37:Q37"/>
    <mergeCell ref="R37:W37"/>
    <mergeCell ref="X37:AC37"/>
    <mergeCell ref="AB35:AC36"/>
    <mergeCell ref="L34:Q34"/>
    <mergeCell ref="R34:W34"/>
    <mergeCell ref="X34:AC34"/>
    <mergeCell ref="P35:Q36"/>
    <mergeCell ref="L35:O36"/>
    <mergeCell ref="V35:W36"/>
    <mergeCell ref="R35:U36"/>
    <mergeCell ref="L32:P33"/>
    <mergeCell ref="Q32:S33"/>
    <mergeCell ref="AH35:AI36"/>
    <mergeCell ref="AD35:AG36"/>
    <mergeCell ref="B7:D7"/>
    <mergeCell ref="Q16:T17"/>
    <mergeCell ref="M8:T8"/>
    <mergeCell ref="M9:T9"/>
    <mergeCell ref="C24:K25"/>
    <mergeCell ref="Q23:V23"/>
    <mergeCell ref="T28:AA31"/>
    <mergeCell ref="U8:Y9"/>
    <mergeCell ref="Y10:Z11"/>
    <mergeCell ref="W26:X27"/>
    <mergeCell ref="T26:U27"/>
    <mergeCell ref="D12:K12"/>
    <mergeCell ref="N13:P15"/>
    <mergeCell ref="L26:M27"/>
    <mergeCell ref="Q26:R27"/>
    <mergeCell ref="N26:O27"/>
    <mergeCell ref="P26:P27"/>
    <mergeCell ref="C26:K27"/>
    <mergeCell ref="C22:P23"/>
    <mergeCell ref="Q22:V22"/>
    <mergeCell ref="S26:S27"/>
    <mergeCell ref="Q13:T15"/>
    <mergeCell ref="S28:S29"/>
    <mergeCell ref="W22:AA23"/>
    <mergeCell ref="AC10:AC11"/>
    <mergeCell ref="AI10:AI11"/>
    <mergeCell ref="AD10:AE11"/>
    <mergeCell ref="AF10:AF11"/>
    <mergeCell ref="AG10:AH11"/>
    <mergeCell ref="AA10:AB11"/>
    <mergeCell ref="AF26:AF27"/>
    <mergeCell ref="AD26:AE27"/>
    <mergeCell ref="AD38:AG39"/>
    <mergeCell ref="AD34:AI34"/>
    <mergeCell ref="AG26:AH27"/>
    <mergeCell ref="V13:AI13"/>
    <mergeCell ref="U14:AI15"/>
    <mergeCell ref="AI26:AI27"/>
    <mergeCell ref="AC26:AC27"/>
    <mergeCell ref="AB23:AI23"/>
    <mergeCell ref="Y26:Z27"/>
    <mergeCell ref="U16:AI17"/>
  </mergeCells>
  <phoneticPr fontId="34"/>
  <dataValidations count="1">
    <dataValidation showInputMessage="1" sqref="V26:W26 AA26 AC26 Y26 S26:T26 L26 P26:Q26 N26 AI26" xr:uid="{00000000-0002-0000-0500-000000000000}"/>
  </dataValidations>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6"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1" r:id="rId4" name="Check Box 4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0282" r:id="rId5" name="Check Box 4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0283" r:id="rId6" name="Check Box 4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0306" r:id="rId7" name="Check Box 66">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CCC"/>
  </sheetPr>
  <dimension ref="B6:AM132"/>
  <sheetViews>
    <sheetView showGridLines="0" view="pageBreakPreview" zoomScaleNormal="100" zoomScaleSheetLayoutView="100" workbookViewId="0">
      <pane xSplit="1" ySplit="5" topLeftCell="B6" activePane="bottomRight" state="frozen"/>
      <selection activeCell="U135" sqref="U135"/>
      <selection pane="topRight" activeCell="U135" sqref="U135"/>
      <selection pane="bottomLeft" activeCell="U135" sqref="U135"/>
      <selection pane="bottomRight" activeCell="F7" sqref="F7"/>
    </sheetView>
  </sheetViews>
  <sheetFormatPr defaultColWidth="2.5" defaultRowHeight="13.5"/>
  <cols>
    <col min="1" max="67" width="2.5" style="1" customWidth="1"/>
    <col min="68" max="16384" width="2.5" style="1"/>
  </cols>
  <sheetData>
    <row r="6" spans="2:24" ht="13.5" customHeight="1">
      <c r="B6" s="179" t="s">
        <v>49</v>
      </c>
      <c r="C6" s="179"/>
    </row>
    <row r="7" spans="2:24" ht="13.5" customHeight="1">
      <c r="S7" s="8" t="s">
        <v>324</v>
      </c>
    </row>
    <row r="8" spans="2:24" ht="13.5" customHeight="1">
      <c r="S8" s="8" t="s">
        <v>325</v>
      </c>
    </row>
    <row r="10" spans="2:24" ht="13.5" customHeight="1"/>
    <row r="11" spans="2:24" ht="13.5" customHeight="1">
      <c r="B11" s="104" t="s">
        <v>315</v>
      </c>
      <c r="C11" s="104"/>
      <c r="D11" s="104"/>
      <c r="E11" s="104"/>
      <c r="F11" s="104"/>
      <c r="G11" s="104"/>
      <c r="H11" s="104"/>
      <c r="I11" s="104"/>
      <c r="J11" s="104"/>
      <c r="K11" s="104"/>
      <c r="L11" s="104"/>
      <c r="M11" s="104"/>
      <c r="N11" s="104"/>
      <c r="O11" s="104"/>
      <c r="P11" s="104"/>
      <c r="Q11" s="104"/>
      <c r="R11" s="104"/>
      <c r="S11" s="104"/>
      <c r="T11" s="104"/>
    </row>
    <row r="12" spans="2:24" ht="13.5" customHeight="1">
      <c r="B12" s="104"/>
      <c r="C12" s="104"/>
      <c r="D12" s="104"/>
      <c r="E12" s="104"/>
      <c r="F12" s="104"/>
      <c r="G12" s="104"/>
      <c r="H12" s="104"/>
      <c r="I12" s="104"/>
      <c r="J12" s="104"/>
      <c r="K12" s="104"/>
      <c r="L12" s="104"/>
      <c r="M12" s="104"/>
      <c r="N12" s="104"/>
      <c r="O12" s="104"/>
      <c r="P12" s="104"/>
      <c r="Q12" s="104"/>
      <c r="R12" s="104"/>
      <c r="S12" s="104"/>
      <c r="T12" s="104"/>
    </row>
    <row r="13" spans="2:24" ht="13.5" customHeight="1">
      <c r="B13" s="104" t="s">
        <v>223</v>
      </c>
      <c r="C13" s="104"/>
      <c r="D13" s="104"/>
      <c r="E13" s="104"/>
      <c r="F13" s="104"/>
      <c r="O13" s="8"/>
    </row>
    <row r="14" spans="2:24" ht="13.5" customHeight="1">
      <c r="B14" s="179"/>
      <c r="C14" s="179"/>
      <c r="D14" s="165">
        <f>IF(計画提出書!N47="","",計画提出書!N47)</f>
        <v>2026</v>
      </c>
      <c r="E14" s="165"/>
      <c r="F14" s="8" t="s">
        <v>4</v>
      </c>
      <c r="G14" s="165">
        <f>IF(計画提出書!S47="","",計画提出書!S47)</f>
        <v>4</v>
      </c>
      <c r="H14" s="165"/>
      <c r="I14" s="8" t="s">
        <v>5</v>
      </c>
      <c r="J14" s="165">
        <f>IF(計画提出書!V47="","",計画提出書!V47)</f>
        <v>1</v>
      </c>
      <c r="K14" s="165"/>
      <c r="L14" s="8" t="s">
        <v>6</v>
      </c>
      <c r="M14" s="8" t="s">
        <v>39</v>
      </c>
      <c r="N14" s="179"/>
      <c r="O14" s="179"/>
      <c r="P14" s="165">
        <f>IF(計画提出書!AA47="","",計画提出書!AA47)</f>
        <v>2029</v>
      </c>
      <c r="Q14" s="165"/>
      <c r="R14" s="8" t="s">
        <v>4</v>
      </c>
      <c r="S14" s="165">
        <f>IF(計画提出書!AD47="","",計画提出書!AD47)</f>
        <v>3</v>
      </c>
      <c r="T14" s="165"/>
      <c r="U14" s="8" t="s">
        <v>5</v>
      </c>
      <c r="V14" s="165">
        <f>IF(計画提出書!AG47="","",計画提出書!AG47)</f>
        <v>31</v>
      </c>
      <c r="W14" s="165"/>
      <c r="X14" s="8" t="s">
        <v>6</v>
      </c>
    </row>
    <row r="15" spans="2:24" ht="13.5" customHeight="1">
      <c r="B15" s="104" t="s">
        <v>316</v>
      </c>
      <c r="C15" s="104"/>
      <c r="D15" s="104"/>
      <c r="E15" s="104"/>
      <c r="F15" s="104"/>
    </row>
    <row r="16" spans="2:24" ht="13.5" customHeight="1" thickBot="1">
      <c r="B16" s="179"/>
      <c r="C16" s="179"/>
      <c r="D16" s="165">
        <f>IF(計画提出書!N47="","",計画提出書!N47)</f>
        <v>2026</v>
      </c>
      <c r="E16" s="165"/>
      <c r="F16" s="8" t="s">
        <v>4</v>
      </c>
      <c r="G16" s="165">
        <f>IF(計画提出書!N47="","",4)</f>
        <v>4</v>
      </c>
      <c r="H16" s="165"/>
      <c r="I16" s="8" t="s">
        <v>5</v>
      </c>
      <c r="J16" s="165">
        <f>IF(計画提出書!N47="","",1)</f>
        <v>1</v>
      </c>
      <c r="K16" s="165"/>
      <c r="L16" s="8" t="s">
        <v>6</v>
      </c>
      <c r="M16" s="8" t="s">
        <v>39</v>
      </c>
      <c r="N16" s="179"/>
      <c r="O16" s="179"/>
      <c r="P16" s="165">
        <f>IF(計画提出書!N47="","",計画提出書!N47+1)</f>
        <v>2027</v>
      </c>
      <c r="Q16" s="165"/>
      <c r="R16" s="8" t="s">
        <v>4</v>
      </c>
      <c r="S16" s="165">
        <f>IF(計画提出書!N47="","",3)</f>
        <v>3</v>
      </c>
      <c r="T16" s="165"/>
      <c r="U16" s="8" t="s">
        <v>5</v>
      </c>
      <c r="V16" s="165">
        <f>IF(計画提出書!N47="","",31)</f>
        <v>31</v>
      </c>
      <c r="W16" s="165"/>
      <c r="X16" s="8" t="s">
        <v>6</v>
      </c>
    </row>
    <row r="17" spans="2:36" ht="13.5" customHeight="1">
      <c r="B17" s="106" t="s">
        <v>274</v>
      </c>
      <c r="C17" s="107"/>
      <c r="D17" s="107"/>
      <c r="E17" s="107"/>
      <c r="F17" s="107"/>
      <c r="G17" s="107"/>
      <c r="H17" s="107"/>
      <c r="I17" s="108"/>
      <c r="J17" s="182" t="s">
        <v>241</v>
      </c>
      <c r="K17" s="182"/>
      <c r="L17" s="182"/>
      <c r="M17" s="182"/>
      <c r="N17" s="166" t="s">
        <v>97</v>
      </c>
      <c r="O17" s="186"/>
      <c r="P17" s="170" t="str">
        <f>IF(計画提出書!N47="","",計画提出書!N47&amp;"年度結果")</f>
        <v>2026年度結果</v>
      </c>
      <c r="Q17" s="171"/>
      <c r="R17" s="171"/>
      <c r="S17" s="171"/>
      <c r="T17" s="171"/>
      <c r="U17" s="171"/>
      <c r="V17" s="172"/>
      <c r="W17" s="173" t="str">
        <f>IF(計画提出書!N47="","",計画提出書!N47+1&amp;"年度結果")</f>
        <v>2027年度結果</v>
      </c>
      <c r="X17" s="103"/>
      <c r="Y17" s="103"/>
      <c r="Z17" s="103"/>
      <c r="AA17" s="103"/>
      <c r="AB17" s="103"/>
      <c r="AC17" s="103"/>
      <c r="AD17" s="103" t="str">
        <f>IF(計画提出書!N47="","",計画提出書!N47+2&amp;"年度結果")</f>
        <v>2028年度結果</v>
      </c>
      <c r="AE17" s="103"/>
      <c r="AF17" s="103"/>
      <c r="AG17" s="103"/>
      <c r="AH17" s="103"/>
      <c r="AI17" s="103"/>
      <c r="AJ17" s="103"/>
    </row>
    <row r="18" spans="2:36" ht="13.5" customHeight="1">
      <c r="B18" s="180"/>
      <c r="C18" s="179"/>
      <c r="D18" s="179"/>
      <c r="E18" s="179"/>
      <c r="F18" s="179"/>
      <c r="G18" s="179"/>
      <c r="H18" s="179"/>
      <c r="I18" s="181"/>
      <c r="J18" s="183"/>
      <c r="K18" s="183"/>
      <c r="L18" s="183"/>
      <c r="M18" s="183"/>
      <c r="N18" s="187"/>
      <c r="O18" s="188"/>
      <c r="P18" s="174" t="s">
        <v>318</v>
      </c>
      <c r="Q18" s="107"/>
      <c r="R18" s="107"/>
      <c r="S18" s="107"/>
      <c r="T18" s="166" t="s">
        <v>319</v>
      </c>
      <c r="U18" s="167"/>
      <c r="V18" s="189" t="s">
        <v>320</v>
      </c>
      <c r="W18" s="107" t="s">
        <v>318</v>
      </c>
      <c r="X18" s="107"/>
      <c r="Y18" s="107"/>
      <c r="Z18" s="107"/>
      <c r="AA18" s="166" t="s">
        <v>319</v>
      </c>
      <c r="AB18" s="167"/>
      <c r="AC18" s="184" t="s">
        <v>320</v>
      </c>
      <c r="AD18" s="106" t="s">
        <v>318</v>
      </c>
      <c r="AE18" s="107"/>
      <c r="AF18" s="107"/>
      <c r="AG18" s="107"/>
      <c r="AH18" s="166" t="s">
        <v>319</v>
      </c>
      <c r="AI18" s="167"/>
      <c r="AJ18" s="184" t="s">
        <v>320</v>
      </c>
    </row>
    <row r="19" spans="2:36" ht="13.5" customHeight="1">
      <c r="B19" s="180"/>
      <c r="C19" s="179"/>
      <c r="D19" s="179"/>
      <c r="E19" s="179"/>
      <c r="F19" s="179"/>
      <c r="G19" s="179"/>
      <c r="H19" s="179"/>
      <c r="I19" s="181"/>
      <c r="J19" s="183"/>
      <c r="K19" s="183"/>
      <c r="L19" s="183"/>
      <c r="M19" s="183"/>
      <c r="N19" s="187"/>
      <c r="O19" s="188"/>
      <c r="P19" s="175"/>
      <c r="Q19" s="110"/>
      <c r="R19" s="110"/>
      <c r="S19" s="110"/>
      <c r="T19" s="168"/>
      <c r="U19" s="169"/>
      <c r="V19" s="190"/>
      <c r="W19" s="110"/>
      <c r="X19" s="110"/>
      <c r="Y19" s="110"/>
      <c r="Z19" s="110"/>
      <c r="AA19" s="168"/>
      <c r="AB19" s="169"/>
      <c r="AC19" s="185"/>
      <c r="AD19" s="109"/>
      <c r="AE19" s="110"/>
      <c r="AF19" s="110"/>
      <c r="AG19" s="110"/>
      <c r="AH19" s="168"/>
      <c r="AI19" s="169"/>
      <c r="AJ19" s="185"/>
    </row>
    <row r="20" spans="2:36" ht="13.5" customHeight="1">
      <c r="B20" s="122" t="str">
        <f>IF('（別添）計画書'!B27="","",'（別添）計画書'!B27)</f>
        <v/>
      </c>
      <c r="C20" s="123"/>
      <c r="D20" s="123"/>
      <c r="E20" s="123"/>
      <c r="F20" s="123"/>
      <c r="G20" s="123"/>
      <c r="H20" s="123"/>
      <c r="I20" s="124"/>
      <c r="J20" s="131" t="str">
        <f>IF('（別添）計画書'!J27="","",'（別添）計画書'!J27)</f>
        <v/>
      </c>
      <c r="K20" s="132"/>
      <c r="L20" s="132"/>
      <c r="M20" s="132"/>
      <c r="N20" s="131" t="str">
        <f>IF('（別添）計画書'!P27="","",'（別添）計画書'!P27)</f>
        <v/>
      </c>
      <c r="O20" s="132"/>
      <c r="P20" s="135"/>
      <c r="Q20" s="136"/>
      <c r="R20" s="136"/>
      <c r="S20" s="136"/>
      <c r="T20" s="139" t="str">
        <f>IF(P20="","",IF(OR(COUNT($J20,P20)&lt;2,SUM($J20)=0),"-",100*(1-P20/$J20)))</f>
        <v/>
      </c>
      <c r="U20" s="140"/>
      <c r="V20" s="176" t="str">
        <f>IF(T20="","",IF(T20="-",IF(AND(SUM($J20)=0,SUM(P20)&gt;0),"×","-"),IF(T20&gt;=$N20,"○",IF(AND(T20&lt;$N20,T20&gt;=0),"△","×"))))</f>
        <v/>
      </c>
      <c r="W20" s="146"/>
      <c r="X20" s="146"/>
      <c r="Y20" s="146"/>
      <c r="Z20" s="146"/>
      <c r="AA20" s="139"/>
      <c r="AB20" s="140"/>
      <c r="AC20" s="150"/>
      <c r="AD20" s="191"/>
      <c r="AE20" s="146"/>
      <c r="AF20" s="146"/>
      <c r="AG20" s="146"/>
      <c r="AH20" s="139"/>
      <c r="AI20" s="140"/>
      <c r="AJ20" s="150"/>
    </row>
    <row r="21" spans="2:36" ht="13.5" customHeight="1">
      <c r="B21" s="125"/>
      <c r="C21" s="126"/>
      <c r="D21" s="126"/>
      <c r="E21" s="126"/>
      <c r="F21" s="126"/>
      <c r="G21" s="126"/>
      <c r="H21" s="126"/>
      <c r="I21" s="127"/>
      <c r="J21" s="133"/>
      <c r="K21" s="134"/>
      <c r="L21" s="134"/>
      <c r="M21" s="134"/>
      <c r="N21" s="133"/>
      <c r="O21" s="134"/>
      <c r="P21" s="137"/>
      <c r="Q21" s="138"/>
      <c r="R21" s="138"/>
      <c r="S21" s="138"/>
      <c r="T21" s="141"/>
      <c r="U21" s="142"/>
      <c r="V21" s="177"/>
      <c r="W21" s="147"/>
      <c r="X21" s="147"/>
      <c r="Y21" s="147"/>
      <c r="Z21" s="147"/>
      <c r="AA21" s="148"/>
      <c r="AB21" s="149"/>
      <c r="AC21" s="151"/>
      <c r="AD21" s="192"/>
      <c r="AE21" s="147"/>
      <c r="AF21" s="147"/>
      <c r="AG21" s="147"/>
      <c r="AH21" s="148"/>
      <c r="AI21" s="149"/>
      <c r="AJ21" s="151"/>
    </row>
    <row r="22" spans="2:36" ht="13.5" customHeight="1">
      <c r="B22" s="128"/>
      <c r="C22" s="129"/>
      <c r="D22" s="129"/>
      <c r="E22" s="129"/>
      <c r="F22" s="129"/>
      <c r="G22" s="129"/>
      <c r="H22" s="129"/>
      <c r="I22" s="130"/>
      <c r="J22" s="153" t="str">
        <f>IF('（別添）計画書'!N27="","",'（別添）計画書'!N27)</f>
        <v/>
      </c>
      <c r="K22" s="154"/>
      <c r="L22" s="154"/>
      <c r="M22" s="155"/>
      <c r="N22" s="156" t="s">
        <v>317</v>
      </c>
      <c r="O22" s="157"/>
      <c r="P22" s="164" t="str">
        <f>IF(J22="","",J22)</f>
        <v/>
      </c>
      <c r="Q22" s="157"/>
      <c r="R22" s="157"/>
      <c r="S22" s="162"/>
      <c r="T22" s="156" t="s">
        <v>317</v>
      </c>
      <c r="U22" s="162"/>
      <c r="V22" s="178"/>
      <c r="W22" s="157"/>
      <c r="X22" s="157"/>
      <c r="Y22" s="157"/>
      <c r="Z22" s="162"/>
      <c r="AA22" s="156"/>
      <c r="AB22" s="162"/>
      <c r="AC22" s="152"/>
      <c r="AD22" s="156"/>
      <c r="AE22" s="157"/>
      <c r="AF22" s="157"/>
      <c r="AG22" s="162"/>
      <c r="AH22" s="156"/>
      <c r="AI22" s="162"/>
      <c r="AJ22" s="152"/>
    </row>
    <row r="23" spans="2:36" ht="13.5" customHeight="1">
      <c r="B23" s="122" t="str">
        <f>IF('（別添）計画書'!B30="","",'（別添）計画書'!B30)</f>
        <v/>
      </c>
      <c r="C23" s="123"/>
      <c r="D23" s="123"/>
      <c r="E23" s="123"/>
      <c r="F23" s="123"/>
      <c r="G23" s="123"/>
      <c r="H23" s="123"/>
      <c r="I23" s="124"/>
      <c r="J23" s="131" t="str">
        <f>IF('（別添）計画書'!J30="","",'（別添）計画書'!J30)</f>
        <v/>
      </c>
      <c r="K23" s="132"/>
      <c r="L23" s="132"/>
      <c r="M23" s="132"/>
      <c r="N23" s="131" t="str">
        <f>IF('（別添）計画書'!P30="","",'（別添）計画書'!P30)</f>
        <v/>
      </c>
      <c r="O23" s="132"/>
      <c r="P23" s="135"/>
      <c r="Q23" s="136"/>
      <c r="R23" s="136"/>
      <c r="S23" s="136"/>
      <c r="T23" s="139" t="str">
        <f>IF(P23="","",IF(OR(COUNT($J23,P23)&lt;2,SUM($J23)=0),"-",100*(1-P23/$J23)))</f>
        <v/>
      </c>
      <c r="U23" s="140"/>
      <c r="V23" s="143" t="str">
        <f>IF(T23="","",IF(T23="-",IF(AND(SUM($J23)=0,SUM(P23)&gt;0),"×","-"),IF(T23&gt;=$N23,"○",IF(AND(T23&lt;$N23,T23&gt;=0),"△","×"))))</f>
        <v/>
      </c>
      <c r="W23" s="146"/>
      <c r="X23" s="146"/>
      <c r="Y23" s="146"/>
      <c r="Z23" s="146"/>
      <c r="AA23" s="139"/>
      <c r="AB23" s="140"/>
      <c r="AC23" s="150"/>
      <c r="AD23" s="191"/>
      <c r="AE23" s="146"/>
      <c r="AF23" s="146"/>
      <c r="AG23" s="146"/>
      <c r="AH23" s="139"/>
      <c r="AI23" s="140"/>
      <c r="AJ23" s="150"/>
    </row>
    <row r="24" spans="2:36" ht="13.5" customHeight="1">
      <c r="B24" s="125"/>
      <c r="C24" s="126"/>
      <c r="D24" s="126"/>
      <c r="E24" s="126"/>
      <c r="F24" s="126"/>
      <c r="G24" s="126"/>
      <c r="H24" s="126"/>
      <c r="I24" s="127"/>
      <c r="J24" s="133"/>
      <c r="K24" s="134"/>
      <c r="L24" s="134"/>
      <c r="M24" s="134"/>
      <c r="N24" s="133"/>
      <c r="O24" s="134"/>
      <c r="P24" s="137"/>
      <c r="Q24" s="138"/>
      <c r="R24" s="138"/>
      <c r="S24" s="138"/>
      <c r="T24" s="141"/>
      <c r="U24" s="142"/>
      <c r="V24" s="144"/>
      <c r="W24" s="147"/>
      <c r="X24" s="147"/>
      <c r="Y24" s="147"/>
      <c r="Z24" s="147"/>
      <c r="AA24" s="148"/>
      <c r="AB24" s="149"/>
      <c r="AC24" s="151"/>
      <c r="AD24" s="192"/>
      <c r="AE24" s="147"/>
      <c r="AF24" s="147"/>
      <c r="AG24" s="147"/>
      <c r="AH24" s="148"/>
      <c r="AI24" s="149"/>
      <c r="AJ24" s="151"/>
    </row>
    <row r="25" spans="2:36" ht="13.5" customHeight="1">
      <c r="B25" s="128"/>
      <c r="C25" s="129"/>
      <c r="D25" s="129"/>
      <c r="E25" s="129"/>
      <c r="F25" s="129"/>
      <c r="G25" s="129"/>
      <c r="H25" s="129"/>
      <c r="I25" s="130"/>
      <c r="J25" s="153" t="str">
        <f>IF('（別添）計画書'!N30="","",'（別添）計画書'!N30)</f>
        <v/>
      </c>
      <c r="K25" s="154"/>
      <c r="L25" s="154"/>
      <c r="M25" s="155"/>
      <c r="N25" s="156" t="s">
        <v>317</v>
      </c>
      <c r="O25" s="157"/>
      <c r="P25" s="164" t="str">
        <f>IF(J25="","",J25)</f>
        <v/>
      </c>
      <c r="Q25" s="157"/>
      <c r="R25" s="157"/>
      <c r="S25" s="157"/>
      <c r="T25" s="156" t="s">
        <v>317</v>
      </c>
      <c r="U25" s="162"/>
      <c r="V25" s="163"/>
      <c r="W25" s="157"/>
      <c r="X25" s="157"/>
      <c r="Y25" s="157"/>
      <c r="Z25" s="162"/>
      <c r="AA25" s="156"/>
      <c r="AB25" s="162"/>
      <c r="AC25" s="152"/>
      <c r="AD25" s="156"/>
      <c r="AE25" s="157"/>
      <c r="AF25" s="157"/>
      <c r="AG25" s="162"/>
      <c r="AH25" s="156"/>
      <c r="AI25" s="162"/>
      <c r="AJ25" s="152"/>
    </row>
    <row r="26" spans="2:36" ht="13.5" customHeight="1">
      <c r="B26" s="122" t="str">
        <f>IF('（別添）計画書'!B33="","",'（別添）計画書'!B33)</f>
        <v/>
      </c>
      <c r="C26" s="123"/>
      <c r="D26" s="123"/>
      <c r="E26" s="123"/>
      <c r="F26" s="123"/>
      <c r="G26" s="123"/>
      <c r="H26" s="123"/>
      <c r="I26" s="124"/>
      <c r="J26" s="131" t="str">
        <f>IF('（別添）計画書'!J33="","",'（別添）計画書'!J33)</f>
        <v/>
      </c>
      <c r="K26" s="132"/>
      <c r="L26" s="132"/>
      <c r="M26" s="132"/>
      <c r="N26" s="131" t="str">
        <f>IF('（別添）計画書'!P33="","",'（別添）計画書'!P33)</f>
        <v/>
      </c>
      <c r="O26" s="132"/>
      <c r="P26" s="135"/>
      <c r="Q26" s="136"/>
      <c r="R26" s="136"/>
      <c r="S26" s="136"/>
      <c r="T26" s="139" t="str">
        <f>IF(P26="","",IF(OR(COUNT($J26,P26)&lt;2,SUM($J26)=0),"-",100*(1-P26/$J26)))</f>
        <v/>
      </c>
      <c r="U26" s="140"/>
      <c r="V26" s="143" t="str">
        <f>IF(T26="","",IF(T26="-",IF(AND(SUM($J26)=0,SUM(P26)&gt;0),"×","-"),IF(T26&gt;=$N26,"○",IF(AND(T26&lt;$N26,T26&gt;=0),"△","×"))))</f>
        <v/>
      </c>
      <c r="W26" s="146"/>
      <c r="X26" s="146"/>
      <c r="Y26" s="146"/>
      <c r="Z26" s="146"/>
      <c r="AA26" s="139"/>
      <c r="AB26" s="140"/>
      <c r="AC26" s="150"/>
      <c r="AD26" s="191"/>
      <c r="AE26" s="146"/>
      <c r="AF26" s="146"/>
      <c r="AG26" s="146"/>
      <c r="AH26" s="139"/>
      <c r="AI26" s="140"/>
      <c r="AJ26" s="150"/>
    </row>
    <row r="27" spans="2:36" ht="13.5" customHeight="1">
      <c r="B27" s="125"/>
      <c r="C27" s="126"/>
      <c r="D27" s="126"/>
      <c r="E27" s="126"/>
      <c r="F27" s="126"/>
      <c r="G27" s="126"/>
      <c r="H27" s="126"/>
      <c r="I27" s="127"/>
      <c r="J27" s="133"/>
      <c r="K27" s="134"/>
      <c r="L27" s="134"/>
      <c r="M27" s="134"/>
      <c r="N27" s="133"/>
      <c r="O27" s="134"/>
      <c r="P27" s="137"/>
      <c r="Q27" s="138"/>
      <c r="R27" s="138"/>
      <c r="S27" s="138"/>
      <c r="T27" s="141"/>
      <c r="U27" s="142"/>
      <c r="V27" s="144"/>
      <c r="W27" s="147"/>
      <c r="X27" s="147"/>
      <c r="Y27" s="147"/>
      <c r="Z27" s="147"/>
      <c r="AA27" s="148"/>
      <c r="AB27" s="149"/>
      <c r="AC27" s="151"/>
      <c r="AD27" s="192"/>
      <c r="AE27" s="147"/>
      <c r="AF27" s="147"/>
      <c r="AG27" s="147"/>
      <c r="AH27" s="148"/>
      <c r="AI27" s="149"/>
      <c r="AJ27" s="151"/>
    </row>
    <row r="28" spans="2:36" ht="13.5" customHeight="1">
      <c r="B28" s="128"/>
      <c r="C28" s="129"/>
      <c r="D28" s="129"/>
      <c r="E28" s="129"/>
      <c r="F28" s="129"/>
      <c r="G28" s="129"/>
      <c r="H28" s="129"/>
      <c r="I28" s="130"/>
      <c r="J28" s="153" t="str">
        <f>IF('（別添）計画書'!N33="","",'（別添）計画書'!N33)</f>
        <v/>
      </c>
      <c r="K28" s="154"/>
      <c r="L28" s="154"/>
      <c r="M28" s="155"/>
      <c r="N28" s="156" t="s">
        <v>317</v>
      </c>
      <c r="O28" s="157"/>
      <c r="P28" s="164" t="str">
        <f>IF(J28="","",J28)</f>
        <v/>
      </c>
      <c r="Q28" s="157"/>
      <c r="R28" s="157"/>
      <c r="S28" s="157"/>
      <c r="T28" s="156" t="s">
        <v>317</v>
      </c>
      <c r="U28" s="162"/>
      <c r="V28" s="163"/>
      <c r="W28" s="157"/>
      <c r="X28" s="157"/>
      <c r="Y28" s="157"/>
      <c r="Z28" s="162"/>
      <c r="AA28" s="156"/>
      <c r="AB28" s="162"/>
      <c r="AC28" s="152"/>
      <c r="AD28" s="156"/>
      <c r="AE28" s="157"/>
      <c r="AF28" s="157"/>
      <c r="AG28" s="162"/>
      <c r="AH28" s="156"/>
      <c r="AI28" s="162"/>
      <c r="AJ28" s="152"/>
    </row>
    <row r="29" spans="2:36" ht="13.5" customHeight="1">
      <c r="B29" s="122" t="str">
        <f>IF('（別添）計画書'!B36="","",'（別添）計画書'!B36)</f>
        <v/>
      </c>
      <c r="C29" s="123"/>
      <c r="D29" s="123"/>
      <c r="E29" s="123"/>
      <c r="F29" s="123"/>
      <c r="G29" s="123"/>
      <c r="H29" s="123"/>
      <c r="I29" s="124"/>
      <c r="J29" s="131" t="str">
        <f>IF('（別添）計画書'!J36="","",'（別添）計画書'!J36)</f>
        <v/>
      </c>
      <c r="K29" s="132"/>
      <c r="L29" s="132"/>
      <c r="M29" s="132"/>
      <c r="N29" s="131" t="str">
        <f>IF('（別添）計画書'!P36="","",'（別添）計画書'!P36)</f>
        <v/>
      </c>
      <c r="O29" s="132"/>
      <c r="P29" s="135"/>
      <c r="Q29" s="136"/>
      <c r="R29" s="136"/>
      <c r="S29" s="136"/>
      <c r="T29" s="139" t="str">
        <f>IF(P29="","",IF(OR(COUNT($J29,P29)&lt;2,SUM($J29)=0),"-",100*(1-P29/$J29)))</f>
        <v/>
      </c>
      <c r="U29" s="140"/>
      <c r="V29" s="143" t="str">
        <f>IF(T29="","",IF(T29="-",IF(AND(SUM($J29)=0,SUM(P29)&gt;0),"×","-"),IF(T29&gt;=$N29,"○",IF(AND(T29&lt;$N29,T29&gt;=0),"△","×"))))</f>
        <v/>
      </c>
      <c r="W29" s="146"/>
      <c r="X29" s="146"/>
      <c r="Y29" s="146"/>
      <c r="Z29" s="146"/>
      <c r="AA29" s="139"/>
      <c r="AB29" s="140"/>
      <c r="AC29" s="150"/>
      <c r="AD29" s="191"/>
      <c r="AE29" s="146"/>
      <c r="AF29" s="146"/>
      <c r="AG29" s="146"/>
      <c r="AH29" s="139"/>
      <c r="AI29" s="140"/>
      <c r="AJ29" s="150"/>
    </row>
    <row r="30" spans="2:36" ht="13.5" customHeight="1">
      <c r="B30" s="125"/>
      <c r="C30" s="126"/>
      <c r="D30" s="126"/>
      <c r="E30" s="126"/>
      <c r="F30" s="126"/>
      <c r="G30" s="126"/>
      <c r="H30" s="126"/>
      <c r="I30" s="127"/>
      <c r="J30" s="133"/>
      <c r="K30" s="134"/>
      <c r="L30" s="134"/>
      <c r="M30" s="134"/>
      <c r="N30" s="133"/>
      <c r="O30" s="134"/>
      <c r="P30" s="137"/>
      <c r="Q30" s="138"/>
      <c r="R30" s="138"/>
      <c r="S30" s="138"/>
      <c r="T30" s="141"/>
      <c r="U30" s="142"/>
      <c r="V30" s="144"/>
      <c r="W30" s="147"/>
      <c r="X30" s="147"/>
      <c r="Y30" s="147"/>
      <c r="Z30" s="147"/>
      <c r="AA30" s="148"/>
      <c r="AB30" s="149"/>
      <c r="AC30" s="151"/>
      <c r="AD30" s="192"/>
      <c r="AE30" s="147"/>
      <c r="AF30" s="147"/>
      <c r="AG30" s="147"/>
      <c r="AH30" s="148"/>
      <c r="AI30" s="149"/>
      <c r="AJ30" s="151"/>
    </row>
    <row r="31" spans="2:36" ht="13.5" customHeight="1">
      <c r="B31" s="128"/>
      <c r="C31" s="129"/>
      <c r="D31" s="129"/>
      <c r="E31" s="129"/>
      <c r="F31" s="129"/>
      <c r="G31" s="129"/>
      <c r="H31" s="129"/>
      <c r="I31" s="130"/>
      <c r="J31" s="153" t="str">
        <f>IF('（別添）計画書'!N36="","",'（別添）計画書'!N36)</f>
        <v/>
      </c>
      <c r="K31" s="154"/>
      <c r="L31" s="154"/>
      <c r="M31" s="155"/>
      <c r="N31" s="156" t="s">
        <v>317</v>
      </c>
      <c r="O31" s="157"/>
      <c r="P31" s="164" t="str">
        <f>IF(J31="","",J31)</f>
        <v/>
      </c>
      <c r="Q31" s="157"/>
      <c r="R31" s="157"/>
      <c r="S31" s="157"/>
      <c r="T31" s="156" t="s">
        <v>317</v>
      </c>
      <c r="U31" s="162"/>
      <c r="V31" s="163"/>
      <c r="W31" s="157"/>
      <c r="X31" s="157"/>
      <c r="Y31" s="157"/>
      <c r="Z31" s="162"/>
      <c r="AA31" s="156"/>
      <c r="AB31" s="162"/>
      <c r="AC31" s="152"/>
      <c r="AD31" s="156"/>
      <c r="AE31" s="157"/>
      <c r="AF31" s="157"/>
      <c r="AG31" s="162"/>
      <c r="AH31" s="156"/>
      <c r="AI31" s="162"/>
      <c r="AJ31" s="152"/>
    </row>
    <row r="32" spans="2:36" ht="13.5" customHeight="1">
      <c r="B32" s="122" t="str">
        <f>IF('（別添）計画書'!B39="","",'（別添）計画書'!B39)</f>
        <v/>
      </c>
      <c r="C32" s="123"/>
      <c r="D32" s="123"/>
      <c r="E32" s="123"/>
      <c r="F32" s="123"/>
      <c r="G32" s="123"/>
      <c r="H32" s="123"/>
      <c r="I32" s="124"/>
      <c r="J32" s="131" t="str">
        <f>IF('（別添）計画書'!J39="","",'（別添）計画書'!J39)</f>
        <v/>
      </c>
      <c r="K32" s="132"/>
      <c r="L32" s="132"/>
      <c r="M32" s="132"/>
      <c r="N32" s="131" t="str">
        <f>IF('（別添）計画書'!P39="","",'（別添）計画書'!P39)</f>
        <v/>
      </c>
      <c r="O32" s="132"/>
      <c r="P32" s="135"/>
      <c r="Q32" s="136"/>
      <c r="R32" s="136"/>
      <c r="S32" s="136"/>
      <c r="T32" s="139" t="str">
        <f>IF(P32="","",IF(OR(COUNT($J32,P32)&lt;2,SUM($J32)=0),"-",100*(1-P32/$J32)))</f>
        <v/>
      </c>
      <c r="U32" s="140"/>
      <c r="V32" s="143" t="str">
        <f>IF(T32="","",IF(T32="-",IF(AND(SUM($J32)=0,SUM(P32)&gt;0),"×","-"),IF(T32&gt;=$N32,"○",IF(AND(T32&lt;$N32,T32&gt;=0),"△","×"))))</f>
        <v/>
      </c>
      <c r="W32" s="146"/>
      <c r="X32" s="146"/>
      <c r="Y32" s="146"/>
      <c r="Z32" s="146"/>
      <c r="AA32" s="139"/>
      <c r="AB32" s="140"/>
      <c r="AC32" s="150"/>
      <c r="AD32" s="191"/>
      <c r="AE32" s="146"/>
      <c r="AF32" s="146"/>
      <c r="AG32" s="146"/>
      <c r="AH32" s="139"/>
      <c r="AI32" s="140"/>
      <c r="AJ32" s="150"/>
    </row>
    <row r="33" spans="2:39" ht="13.5" customHeight="1">
      <c r="B33" s="125"/>
      <c r="C33" s="126"/>
      <c r="D33" s="126"/>
      <c r="E33" s="126"/>
      <c r="F33" s="126"/>
      <c r="G33" s="126"/>
      <c r="H33" s="126"/>
      <c r="I33" s="127"/>
      <c r="J33" s="133"/>
      <c r="K33" s="134"/>
      <c r="L33" s="134"/>
      <c r="M33" s="134"/>
      <c r="N33" s="133"/>
      <c r="O33" s="134"/>
      <c r="P33" s="137"/>
      <c r="Q33" s="138"/>
      <c r="R33" s="138"/>
      <c r="S33" s="138"/>
      <c r="T33" s="141"/>
      <c r="U33" s="142"/>
      <c r="V33" s="144"/>
      <c r="W33" s="147"/>
      <c r="X33" s="147"/>
      <c r="Y33" s="147"/>
      <c r="Z33" s="147"/>
      <c r="AA33" s="148"/>
      <c r="AB33" s="149"/>
      <c r="AC33" s="151"/>
      <c r="AD33" s="192"/>
      <c r="AE33" s="147"/>
      <c r="AF33" s="147"/>
      <c r="AG33" s="147"/>
      <c r="AH33" s="148"/>
      <c r="AI33" s="149"/>
      <c r="AJ33" s="151"/>
    </row>
    <row r="34" spans="2:39" ht="13.5" customHeight="1">
      <c r="B34" s="128"/>
      <c r="C34" s="129"/>
      <c r="D34" s="129"/>
      <c r="E34" s="129"/>
      <c r="F34" s="129"/>
      <c r="G34" s="129"/>
      <c r="H34" s="129"/>
      <c r="I34" s="130"/>
      <c r="J34" s="153" t="str">
        <f>IF('（別添）計画書'!N39="","",'（別添）計画書'!N39)</f>
        <v/>
      </c>
      <c r="K34" s="154"/>
      <c r="L34" s="154"/>
      <c r="M34" s="155"/>
      <c r="N34" s="156" t="s">
        <v>317</v>
      </c>
      <c r="O34" s="157"/>
      <c r="P34" s="164" t="str">
        <f>IF(J34="","",J34)</f>
        <v/>
      </c>
      <c r="Q34" s="157"/>
      <c r="R34" s="157"/>
      <c r="S34" s="157"/>
      <c r="T34" s="156" t="s">
        <v>317</v>
      </c>
      <c r="U34" s="162"/>
      <c r="V34" s="163"/>
      <c r="W34" s="157"/>
      <c r="X34" s="157"/>
      <c r="Y34" s="157"/>
      <c r="Z34" s="162"/>
      <c r="AA34" s="156"/>
      <c r="AB34" s="162"/>
      <c r="AC34" s="152"/>
      <c r="AD34" s="156"/>
      <c r="AE34" s="157"/>
      <c r="AF34" s="157"/>
      <c r="AG34" s="162"/>
      <c r="AH34" s="156"/>
      <c r="AI34" s="162"/>
      <c r="AJ34" s="152"/>
    </row>
    <row r="35" spans="2:39" ht="13.5" customHeight="1">
      <c r="B35" s="122" t="str">
        <f>IF('（別添）計画書'!B42="","",'（別添）計画書'!B42)</f>
        <v/>
      </c>
      <c r="C35" s="123"/>
      <c r="D35" s="123"/>
      <c r="E35" s="123"/>
      <c r="F35" s="123"/>
      <c r="G35" s="123"/>
      <c r="H35" s="123"/>
      <c r="I35" s="124"/>
      <c r="J35" s="131" t="str">
        <f>IF('（別添）計画書'!J42="","",'（別添）計画書'!J42)</f>
        <v/>
      </c>
      <c r="K35" s="132"/>
      <c r="L35" s="132"/>
      <c r="M35" s="132"/>
      <c r="N35" s="131" t="str">
        <f>IF('（別添）計画書'!P42="","",'（別添）計画書'!P42)</f>
        <v/>
      </c>
      <c r="O35" s="132"/>
      <c r="P35" s="135"/>
      <c r="Q35" s="136"/>
      <c r="R35" s="136"/>
      <c r="S35" s="136"/>
      <c r="T35" s="139" t="str">
        <f>IF(P35="","",IF(OR(COUNT($J35,P35)&lt;2,SUM($J35)=0),"-",100*(1-P35/$J35)))</f>
        <v/>
      </c>
      <c r="U35" s="140"/>
      <c r="V35" s="143" t="str">
        <f>IF(T35="","",IF(T35="-",IF(AND(SUM($J35)=0,SUM(P35)&gt;0),"×","-"),IF(T35&gt;=$N35,"○",IF(AND(T35&lt;$N35,T35&gt;=0),"△","×"))))</f>
        <v/>
      </c>
      <c r="W35" s="146"/>
      <c r="X35" s="146"/>
      <c r="Y35" s="146"/>
      <c r="Z35" s="146"/>
      <c r="AA35" s="139"/>
      <c r="AB35" s="140"/>
      <c r="AC35" s="150"/>
      <c r="AD35" s="191"/>
      <c r="AE35" s="146"/>
      <c r="AF35" s="146"/>
      <c r="AG35" s="146"/>
      <c r="AH35" s="139"/>
      <c r="AI35" s="140"/>
      <c r="AJ35" s="150"/>
      <c r="AM35" s="1" t="str">
        <f>B35</f>
        <v/>
      </c>
    </row>
    <row r="36" spans="2:39" ht="13.5" customHeight="1">
      <c r="B36" s="125"/>
      <c r="C36" s="126"/>
      <c r="D36" s="126"/>
      <c r="E36" s="126"/>
      <c r="F36" s="126"/>
      <c r="G36" s="126"/>
      <c r="H36" s="126"/>
      <c r="I36" s="127"/>
      <c r="J36" s="133"/>
      <c r="K36" s="134"/>
      <c r="L36" s="134"/>
      <c r="M36" s="134"/>
      <c r="N36" s="133"/>
      <c r="O36" s="134"/>
      <c r="P36" s="137"/>
      <c r="Q36" s="138"/>
      <c r="R36" s="138"/>
      <c r="S36" s="138"/>
      <c r="T36" s="141"/>
      <c r="U36" s="142"/>
      <c r="V36" s="144"/>
      <c r="W36" s="147"/>
      <c r="X36" s="147"/>
      <c r="Y36" s="147"/>
      <c r="Z36" s="147"/>
      <c r="AA36" s="148"/>
      <c r="AB36" s="149"/>
      <c r="AC36" s="151"/>
      <c r="AD36" s="192"/>
      <c r="AE36" s="147"/>
      <c r="AF36" s="147"/>
      <c r="AG36" s="147"/>
      <c r="AH36" s="148"/>
      <c r="AI36" s="149"/>
      <c r="AJ36" s="151"/>
    </row>
    <row r="37" spans="2:39" ht="13.5" customHeight="1" thickBot="1">
      <c r="B37" s="128"/>
      <c r="C37" s="129"/>
      <c r="D37" s="129"/>
      <c r="E37" s="129"/>
      <c r="F37" s="129"/>
      <c r="G37" s="129"/>
      <c r="H37" s="129"/>
      <c r="I37" s="130"/>
      <c r="J37" s="153" t="str">
        <f>IF('（別添）計画書'!N42="","",'（別添）計画書'!N42)</f>
        <v/>
      </c>
      <c r="K37" s="154"/>
      <c r="L37" s="154"/>
      <c r="M37" s="155"/>
      <c r="N37" s="156" t="s">
        <v>317</v>
      </c>
      <c r="O37" s="157"/>
      <c r="P37" s="158" t="str">
        <f>IF(J37="","",J37)</f>
        <v/>
      </c>
      <c r="Q37" s="159"/>
      <c r="R37" s="159"/>
      <c r="S37" s="159"/>
      <c r="T37" s="160" t="s">
        <v>317</v>
      </c>
      <c r="U37" s="161"/>
      <c r="V37" s="145"/>
      <c r="W37" s="157"/>
      <c r="X37" s="157"/>
      <c r="Y37" s="157"/>
      <c r="Z37" s="162"/>
      <c r="AA37" s="156"/>
      <c r="AB37" s="162"/>
      <c r="AC37" s="152"/>
      <c r="AD37" s="156"/>
      <c r="AE37" s="157"/>
      <c r="AF37" s="157"/>
      <c r="AG37" s="162"/>
      <c r="AH37" s="156"/>
      <c r="AI37" s="162"/>
      <c r="AJ37" s="152"/>
    </row>
    <row r="38" spans="2:39" ht="13.5" customHeight="1">
      <c r="AD38" s="9"/>
      <c r="AE38" s="9"/>
      <c r="AF38" s="9"/>
      <c r="AG38" s="9"/>
      <c r="AH38" s="9"/>
      <c r="AI38" s="9"/>
      <c r="AJ38" s="9"/>
    </row>
    <row r="39" spans="2:39" ht="13.5" customHeight="1">
      <c r="B39" s="1" t="s">
        <v>28</v>
      </c>
      <c r="C39" s="1">
        <v>1</v>
      </c>
      <c r="D39" s="104" t="s">
        <v>321</v>
      </c>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row>
    <row r="40" spans="2:39" ht="13.5" customHeight="1">
      <c r="C40" s="1">
        <v>2</v>
      </c>
      <c r="D40" s="193" t="s">
        <v>322</v>
      </c>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row>
    <row r="41" spans="2:39" ht="13.5" customHeight="1">
      <c r="D41" s="193"/>
      <c r="E41" s="193"/>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row>
    <row r="42" spans="2:39" ht="13.5" customHeight="1">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row>
    <row r="43" spans="2:39" ht="13.5" customHeight="1">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row>
    <row r="44" spans="2:39" ht="13.5" customHeight="1">
      <c r="T44" s="9"/>
      <c r="U44" s="9"/>
      <c r="V44" s="9"/>
      <c r="W44" s="9"/>
      <c r="X44" s="9"/>
      <c r="Y44" s="9"/>
      <c r="Z44" s="9"/>
      <c r="AA44" s="9"/>
      <c r="AB44" s="9"/>
      <c r="AC44" s="9"/>
      <c r="AD44" s="9"/>
      <c r="AE44" s="9"/>
      <c r="AF44" s="9"/>
      <c r="AG44" s="9"/>
      <c r="AH44" s="9"/>
      <c r="AI44" s="9"/>
      <c r="AJ44" s="9"/>
    </row>
    <row r="45" spans="2:39" ht="13.5" customHeight="1">
      <c r="T45" s="9"/>
      <c r="U45" s="9"/>
      <c r="V45" s="9"/>
      <c r="W45" s="9"/>
      <c r="X45" s="9"/>
      <c r="Y45" s="9"/>
      <c r="Z45" s="9"/>
      <c r="AA45" s="9"/>
      <c r="AB45" s="9"/>
      <c r="AC45" s="9"/>
      <c r="AD45" s="9"/>
      <c r="AE45" s="9"/>
      <c r="AF45" s="9"/>
      <c r="AG45" s="9"/>
      <c r="AH45" s="9"/>
      <c r="AI45" s="9"/>
      <c r="AJ45" s="9"/>
    </row>
    <row r="46" spans="2:39" ht="13.5" customHeight="1">
      <c r="B46" s="104" t="s">
        <v>343</v>
      </c>
      <c r="C46" s="104"/>
      <c r="D46" s="104"/>
      <c r="E46" s="104"/>
      <c r="F46" s="104"/>
      <c r="G46" s="104"/>
      <c r="H46" s="104"/>
      <c r="I46" s="104"/>
      <c r="J46" s="104"/>
      <c r="K46" s="104"/>
      <c r="L46" s="104"/>
      <c r="M46" s="104"/>
      <c r="N46" s="104"/>
      <c r="O46" s="104"/>
      <c r="P46" s="104"/>
      <c r="Q46" s="104"/>
      <c r="R46" s="104"/>
      <c r="S46" s="104"/>
      <c r="T46" s="9"/>
      <c r="U46" s="9"/>
      <c r="V46" s="9"/>
      <c r="W46" s="9"/>
      <c r="X46" s="9"/>
      <c r="Y46" s="9"/>
      <c r="Z46" s="9"/>
      <c r="AA46" s="9"/>
      <c r="AB46" s="9"/>
      <c r="AC46" s="9"/>
      <c r="AD46" s="9"/>
      <c r="AE46" s="9"/>
      <c r="AF46" s="9"/>
      <c r="AG46" s="9"/>
      <c r="AH46" s="9"/>
      <c r="AI46" s="9"/>
      <c r="AJ46" s="9"/>
    </row>
    <row r="47" spans="2:39" ht="13.5" customHeight="1">
      <c r="B47" s="104"/>
      <c r="C47" s="104"/>
      <c r="D47" s="104"/>
      <c r="E47" s="104"/>
      <c r="F47" s="104"/>
      <c r="G47" s="104"/>
      <c r="H47" s="104"/>
      <c r="I47" s="104"/>
      <c r="J47" s="104"/>
      <c r="K47" s="104"/>
      <c r="L47" s="104"/>
      <c r="M47" s="104"/>
      <c r="N47" s="104"/>
      <c r="O47" s="104"/>
      <c r="P47" s="104"/>
      <c r="Q47" s="104"/>
      <c r="R47" s="104"/>
      <c r="S47" s="104"/>
      <c r="T47" s="9"/>
      <c r="U47" s="9"/>
      <c r="V47" s="9"/>
      <c r="W47" s="9"/>
      <c r="X47" s="9"/>
      <c r="Y47" s="9"/>
      <c r="Z47" s="9"/>
      <c r="AA47" s="9"/>
      <c r="AB47" s="9"/>
      <c r="AC47" s="9"/>
      <c r="AD47" s="9"/>
      <c r="AE47" s="9"/>
      <c r="AF47" s="9"/>
      <c r="AG47" s="9"/>
      <c r="AH47" s="9"/>
      <c r="AI47" s="9"/>
      <c r="AJ47" s="9"/>
    </row>
    <row r="48" spans="2:39" ht="13.5" customHeight="1">
      <c r="B48" s="106" t="s">
        <v>337</v>
      </c>
      <c r="C48" s="107"/>
      <c r="D48" s="107"/>
      <c r="E48" s="107"/>
      <c r="F48" s="107"/>
      <c r="G48" s="107"/>
      <c r="H48" s="107"/>
      <c r="I48" s="107"/>
      <c r="J48" s="108"/>
      <c r="K48" s="106" t="s">
        <v>320</v>
      </c>
      <c r="L48" s="108"/>
      <c r="M48" s="103" t="s">
        <v>338</v>
      </c>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row>
    <row r="49" spans="2:36" ht="13.5" customHeight="1">
      <c r="B49" s="109"/>
      <c r="C49" s="110"/>
      <c r="D49" s="110"/>
      <c r="E49" s="110"/>
      <c r="F49" s="110"/>
      <c r="G49" s="110"/>
      <c r="H49" s="110"/>
      <c r="I49" s="110"/>
      <c r="J49" s="111"/>
      <c r="K49" s="109"/>
      <c r="L49" s="111"/>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row>
    <row r="50" spans="2:36" ht="13.5" customHeight="1">
      <c r="B50" s="112" t="str">
        <f>IF(B20="","",B20)</f>
        <v/>
      </c>
      <c r="C50" s="113"/>
      <c r="D50" s="113"/>
      <c r="E50" s="113"/>
      <c r="F50" s="113"/>
      <c r="G50" s="113"/>
      <c r="H50" s="113"/>
      <c r="I50" s="113"/>
      <c r="J50" s="114"/>
      <c r="K50" s="118" t="str">
        <f>IF(V20="","",V20)</f>
        <v/>
      </c>
      <c r="L50" s="119"/>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row>
    <row r="51" spans="2:36" ht="13.5" customHeight="1">
      <c r="B51" s="115"/>
      <c r="C51" s="116"/>
      <c r="D51" s="116"/>
      <c r="E51" s="116"/>
      <c r="F51" s="116"/>
      <c r="G51" s="116"/>
      <c r="H51" s="116"/>
      <c r="I51" s="116"/>
      <c r="J51" s="117"/>
      <c r="K51" s="120"/>
      <c r="L51" s="121"/>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row>
    <row r="52" spans="2:36" ht="13.5" customHeight="1">
      <c r="B52" s="112" t="str">
        <f>IF(B23="","",B23)</f>
        <v/>
      </c>
      <c r="C52" s="113"/>
      <c r="D52" s="113"/>
      <c r="E52" s="113"/>
      <c r="F52" s="113"/>
      <c r="G52" s="113"/>
      <c r="H52" s="113"/>
      <c r="I52" s="113"/>
      <c r="J52" s="114"/>
      <c r="K52" s="118" t="str">
        <f>IF(V23="","",V23)</f>
        <v/>
      </c>
      <c r="L52" s="119"/>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row>
    <row r="53" spans="2:36" ht="13.5" customHeight="1">
      <c r="B53" s="115"/>
      <c r="C53" s="116"/>
      <c r="D53" s="116"/>
      <c r="E53" s="116"/>
      <c r="F53" s="116"/>
      <c r="G53" s="116"/>
      <c r="H53" s="116"/>
      <c r="I53" s="116"/>
      <c r="J53" s="117"/>
      <c r="K53" s="120"/>
      <c r="L53" s="121"/>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row>
    <row r="54" spans="2:36" ht="13.5" customHeight="1">
      <c r="B54" s="112" t="str">
        <f>IF(B26="","",B26)</f>
        <v/>
      </c>
      <c r="C54" s="113"/>
      <c r="D54" s="113"/>
      <c r="E54" s="113"/>
      <c r="F54" s="113"/>
      <c r="G54" s="113"/>
      <c r="H54" s="113"/>
      <c r="I54" s="113"/>
      <c r="J54" s="114"/>
      <c r="K54" s="118" t="str">
        <f>IF(V26="","",V26)</f>
        <v/>
      </c>
      <c r="L54" s="119"/>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row>
    <row r="55" spans="2:36" ht="13.5" customHeight="1">
      <c r="B55" s="115"/>
      <c r="C55" s="116"/>
      <c r="D55" s="116"/>
      <c r="E55" s="116"/>
      <c r="F55" s="116"/>
      <c r="G55" s="116"/>
      <c r="H55" s="116"/>
      <c r="I55" s="116"/>
      <c r="J55" s="117"/>
      <c r="K55" s="120"/>
      <c r="L55" s="121"/>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row>
    <row r="56" spans="2:36" ht="13.5" customHeight="1">
      <c r="B56" s="112" t="str">
        <f>IF(B29="","",B29)</f>
        <v/>
      </c>
      <c r="C56" s="113"/>
      <c r="D56" s="113"/>
      <c r="E56" s="113"/>
      <c r="F56" s="113"/>
      <c r="G56" s="113"/>
      <c r="H56" s="113"/>
      <c r="I56" s="113"/>
      <c r="J56" s="114"/>
      <c r="K56" s="118" t="str">
        <f>IF(V29="","",V29)</f>
        <v/>
      </c>
      <c r="L56" s="119"/>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row>
    <row r="57" spans="2:36" ht="13.5" customHeight="1">
      <c r="B57" s="115"/>
      <c r="C57" s="116"/>
      <c r="D57" s="116"/>
      <c r="E57" s="116"/>
      <c r="F57" s="116"/>
      <c r="G57" s="116"/>
      <c r="H57" s="116"/>
      <c r="I57" s="116"/>
      <c r="J57" s="117"/>
      <c r="K57" s="120"/>
      <c r="L57" s="121"/>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row>
    <row r="58" spans="2:36" ht="13.5" customHeight="1">
      <c r="B58" s="112" t="str">
        <f>IF(B32="","",B32)</f>
        <v/>
      </c>
      <c r="C58" s="113"/>
      <c r="D58" s="113"/>
      <c r="E58" s="113"/>
      <c r="F58" s="113"/>
      <c r="G58" s="113"/>
      <c r="H58" s="113"/>
      <c r="I58" s="113"/>
      <c r="J58" s="114"/>
      <c r="K58" s="118" t="str">
        <f>IF(V32="","",V32)</f>
        <v/>
      </c>
      <c r="L58" s="119"/>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row>
    <row r="59" spans="2:36" ht="13.5" customHeight="1">
      <c r="B59" s="115"/>
      <c r="C59" s="116"/>
      <c r="D59" s="116"/>
      <c r="E59" s="116"/>
      <c r="F59" s="116"/>
      <c r="G59" s="116"/>
      <c r="H59" s="116"/>
      <c r="I59" s="116"/>
      <c r="J59" s="117"/>
      <c r="K59" s="120"/>
      <c r="L59" s="121"/>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row>
    <row r="60" spans="2:36" ht="13.5" customHeight="1">
      <c r="B60" s="112" t="str">
        <f>IF(B35="","",B35)</f>
        <v/>
      </c>
      <c r="C60" s="113"/>
      <c r="D60" s="113"/>
      <c r="E60" s="113"/>
      <c r="F60" s="113"/>
      <c r="G60" s="113"/>
      <c r="H60" s="113"/>
      <c r="I60" s="113"/>
      <c r="J60" s="114"/>
      <c r="K60" s="118" t="str">
        <f>IF(V35="","",V35)</f>
        <v/>
      </c>
      <c r="L60" s="119"/>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row>
    <row r="61" spans="2:36" ht="13.5" customHeight="1">
      <c r="B61" s="115"/>
      <c r="C61" s="116"/>
      <c r="D61" s="116"/>
      <c r="E61" s="116"/>
      <c r="F61" s="116"/>
      <c r="G61" s="116"/>
      <c r="H61" s="116"/>
      <c r="I61" s="116"/>
      <c r="J61" s="117"/>
      <c r="K61" s="120"/>
      <c r="L61" s="121"/>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104" t="s">
        <v>323</v>
      </c>
      <c r="C65" s="104"/>
      <c r="D65" s="104"/>
      <c r="E65" s="104"/>
      <c r="F65" s="104"/>
      <c r="G65" s="104"/>
      <c r="H65" s="104"/>
      <c r="I65" s="104"/>
      <c r="J65" s="104"/>
      <c r="K65" s="104"/>
      <c r="L65" s="104"/>
      <c r="M65" s="104"/>
      <c r="N65" s="104"/>
      <c r="O65" s="104"/>
      <c r="P65" s="104"/>
    </row>
    <row r="66" spans="2:36" ht="13.5" customHeight="1">
      <c r="B66" s="105"/>
      <c r="C66" s="105"/>
      <c r="D66" s="105"/>
      <c r="E66" s="105"/>
      <c r="F66" s="105"/>
      <c r="G66" s="105"/>
      <c r="H66" s="105"/>
      <c r="I66" s="105"/>
      <c r="J66" s="105"/>
      <c r="K66" s="105"/>
      <c r="L66" s="105"/>
      <c r="M66" s="105"/>
      <c r="N66" s="105"/>
      <c r="O66" s="105"/>
      <c r="P66" s="105"/>
    </row>
    <row r="67" spans="2:36" ht="13.5" customHeight="1">
      <c r="B67" s="182" t="s">
        <v>275</v>
      </c>
      <c r="C67" s="182"/>
      <c r="D67" s="103"/>
      <c r="E67" s="106" t="s">
        <v>276</v>
      </c>
      <c r="F67" s="107"/>
      <c r="G67" s="107"/>
      <c r="H67" s="107"/>
      <c r="I67" s="107"/>
      <c r="J67" s="107"/>
      <c r="K67" s="107"/>
      <c r="L67" s="107"/>
      <c r="M67" s="107"/>
      <c r="N67" s="108"/>
      <c r="O67" s="106" t="str">
        <f>IF(計画提出書!N47="","",計画提出書!N47&amp;"年度実施状況")</f>
        <v>2026年度実施状況</v>
      </c>
      <c r="P67" s="107"/>
      <c r="Q67" s="107"/>
      <c r="R67" s="107"/>
      <c r="S67" s="107"/>
      <c r="T67" s="107"/>
      <c r="U67" s="107"/>
      <c r="V67" s="107"/>
      <c r="W67" s="107"/>
      <c r="X67" s="108"/>
      <c r="Y67" s="106">
        <f>IF(計画提出書!$N$47="","",計画提出書!$N$47)</f>
        <v>2026</v>
      </c>
      <c r="Z67" s="107"/>
      <c r="AA67" s="107" t="s">
        <v>55</v>
      </c>
      <c r="AB67" s="108"/>
      <c r="AC67" s="106">
        <f>IF(計画提出書!$N$47="","",計画提出書!$N$47+1)</f>
        <v>2027</v>
      </c>
      <c r="AD67" s="107"/>
      <c r="AE67" s="107" t="s">
        <v>55</v>
      </c>
      <c r="AF67" s="108"/>
      <c r="AG67" s="106">
        <f>IF(計画提出書!$N$47="","",計画提出書!$N$47+2)</f>
        <v>2028</v>
      </c>
      <c r="AH67" s="107"/>
      <c r="AI67" s="107" t="s">
        <v>55</v>
      </c>
      <c r="AJ67" s="108"/>
    </row>
    <row r="68" spans="2:36" ht="13.5" customHeight="1">
      <c r="B68" s="103"/>
      <c r="C68" s="103"/>
      <c r="D68" s="103"/>
      <c r="E68" s="109"/>
      <c r="F68" s="110"/>
      <c r="G68" s="110"/>
      <c r="H68" s="110"/>
      <c r="I68" s="110"/>
      <c r="J68" s="110"/>
      <c r="K68" s="110"/>
      <c r="L68" s="110"/>
      <c r="M68" s="110"/>
      <c r="N68" s="111"/>
      <c r="O68" s="109"/>
      <c r="P68" s="110"/>
      <c r="Q68" s="110"/>
      <c r="R68" s="110"/>
      <c r="S68" s="110"/>
      <c r="T68" s="110"/>
      <c r="U68" s="110"/>
      <c r="V68" s="110"/>
      <c r="W68" s="110"/>
      <c r="X68" s="111"/>
      <c r="Y68" s="109"/>
      <c r="Z68" s="110"/>
      <c r="AA68" s="110"/>
      <c r="AB68" s="111"/>
      <c r="AC68" s="109"/>
      <c r="AD68" s="110"/>
      <c r="AE68" s="110"/>
      <c r="AF68" s="111"/>
      <c r="AG68" s="109"/>
      <c r="AH68" s="110"/>
      <c r="AI68" s="110"/>
      <c r="AJ68" s="111"/>
    </row>
    <row r="69" spans="2:36" ht="13.5" customHeight="1">
      <c r="B69" s="93" t="str">
        <f>IF('（別添）計画書'!B68="","",'（別添）計画書'!B68)</f>
        <v/>
      </c>
      <c r="C69" s="94"/>
      <c r="D69" s="95"/>
      <c r="E69" s="87" t="str">
        <f>IF('（別添）計画書'!E68="","",'（別添）計画書'!E68)</f>
        <v/>
      </c>
      <c r="F69" s="88"/>
      <c r="G69" s="88"/>
      <c r="H69" s="88"/>
      <c r="I69" s="88"/>
      <c r="J69" s="88"/>
      <c r="K69" s="88"/>
      <c r="L69" s="88"/>
      <c r="M69" s="88"/>
      <c r="N69" s="89"/>
      <c r="O69" s="81"/>
      <c r="P69" s="82"/>
      <c r="Q69" s="82"/>
      <c r="R69" s="82"/>
      <c r="S69" s="82"/>
      <c r="T69" s="82"/>
      <c r="U69" s="82"/>
      <c r="V69" s="82"/>
      <c r="W69" s="82"/>
      <c r="X69" s="83"/>
      <c r="Y69" s="75" t="str">
        <f>IF('（別添）計画書'!Y68="","",'（別添）計画書'!Y68)</f>
        <v/>
      </c>
      <c r="Z69" s="76"/>
      <c r="AA69" s="76"/>
      <c r="AB69" s="77"/>
      <c r="AC69" s="75" t="str">
        <f>IF('（別添）計画書'!AC68="","",'（別添）計画書'!AC68)</f>
        <v/>
      </c>
      <c r="AD69" s="76"/>
      <c r="AE69" s="76"/>
      <c r="AF69" s="77"/>
      <c r="AG69" s="75" t="str">
        <f>IF('（別添）計画書'!AG68="","",'（別添）計画書'!AG68)</f>
        <v/>
      </c>
      <c r="AH69" s="76"/>
      <c r="AI69" s="76"/>
      <c r="AJ69" s="77"/>
    </row>
    <row r="70" spans="2:36" ht="13.5" customHeight="1">
      <c r="B70" s="96"/>
      <c r="C70" s="97"/>
      <c r="D70" s="98"/>
      <c r="E70" s="90"/>
      <c r="F70" s="91"/>
      <c r="G70" s="91"/>
      <c r="H70" s="91"/>
      <c r="I70" s="91"/>
      <c r="J70" s="91"/>
      <c r="K70" s="91"/>
      <c r="L70" s="91"/>
      <c r="M70" s="91"/>
      <c r="N70" s="92"/>
      <c r="O70" s="84"/>
      <c r="P70" s="85"/>
      <c r="Q70" s="85"/>
      <c r="R70" s="85"/>
      <c r="S70" s="85"/>
      <c r="T70" s="85"/>
      <c r="U70" s="85"/>
      <c r="V70" s="85"/>
      <c r="W70" s="85"/>
      <c r="X70" s="86"/>
      <c r="Y70" s="78"/>
      <c r="Z70" s="79"/>
      <c r="AA70" s="79"/>
      <c r="AB70" s="80"/>
      <c r="AC70" s="78"/>
      <c r="AD70" s="79"/>
      <c r="AE70" s="79"/>
      <c r="AF70" s="80"/>
      <c r="AG70" s="78"/>
      <c r="AH70" s="79"/>
      <c r="AI70" s="79"/>
      <c r="AJ70" s="80"/>
    </row>
    <row r="71" spans="2:36" ht="13.5" customHeight="1">
      <c r="B71" s="96"/>
      <c r="C71" s="97"/>
      <c r="D71" s="98"/>
      <c r="E71" s="87" t="str">
        <f>IF('（別添）計画書'!E70="","",'（別添）計画書'!E70)</f>
        <v/>
      </c>
      <c r="F71" s="88"/>
      <c r="G71" s="88"/>
      <c r="H71" s="88"/>
      <c r="I71" s="88"/>
      <c r="J71" s="88"/>
      <c r="K71" s="88"/>
      <c r="L71" s="88"/>
      <c r="M71" s="88"/>
      <c r="N71" s="89"/>
      <c r="O71" s="81"/>
      <c r="P71" s="82"/>
      <c r="Q71" s="82"/>
      <c r="R71" s="82"/>
      <c r="S71" s="82"/>
      <c r="T71" s="82"/>
      <c r="U71" s="82"/>
      <c r="V71" s="82"/>
      <c r="W71" s="82"/>
      <c r="X71" s="83"/>
      <c r="Y71" s="75" t="str">
        <f>IF('（別添）計画書'!Y70="","",'（別添）計画書'!Y70)</f>
        <v/>
      </c>
      <c r="Z71" s="76"/>
      <c r="AA71" s="76"/>
      <c r="AB71" s="77"/>
      <c r="AC71" s="75" t="str">
        <f>IF('（別添）計画書'!AC70="","",'（別添）計画書'!AC70)</f>
        <v/>
      </c>
      <c r="AD71" s="76"/>
      <c r="AE71" s="76"/>
      <c r="AF71" s="77"/>
      <c r="AG71" s="75" t="str">
        <f>IF('（別添）計画書'!AG70="","",'（別添）計画書'!AG70)</f>
        <v/>
      </c>
      <c r="AH71" s="76"/>
      <c r="AI71" s="76"/>
      <c r="AJ71" s="77"/>
    </row>
    <row r="72" spans="2:36" ht="13.5" customHeight="1">
      <c r="B72" s="96"/>
      <c r="C72" s="97"/>
      <c r="D72" s="98"/>
      <c r="E72" s="90"/>
      <c r="F72" s="91"/>
      <c r="G72" s="91"/>
      <c r="H72" s="91"/>
      <c r="I72" s="91"/>
      <c r="J72" s="91"/>
      <c r="K72" s="91"/>
      <c r="L72" s="91"/>
      <c r="M72" s="91"/>
      <c r="N72" s="92"/>
      <c r="O72" s="84"/>
      <c r="P72" s="85"/>
      <c r="Q72" s="85"/>
      <c r="R72" s="85"/>
      <c r="S72" s="85"/>
      <c r="T72" s="85"/>
      <c r="U72" s="85"/>
      <c r="V72" s="85"/>
      <c r="W72" s="85"/>
      <c r="X72" s="86"/>
      <c r="Y72" s="78"/>
      <c r="Z72" s="79"/>
      <c r="AA72" s="79"/>
      <c r="AB72" s="80"/>
      <c r="AC72" s="78"/>
      <c r="AD72" s="79"/>
      <c r="AE72" s="79"/>
      <c r="AF72" s="80"/>
      <c r="AG72" s="78"/>
      <c r="AH72" s="79"/>
      <c r="AI72" s="79"/>
      <c r="AJ72" s="80"/>
    </row>
    <row r="73" spans="2:36" ht="13.5" customHeight="1">
      <c r="B73" s="96"/>
      <c r="C73" s="97"/>
      <c r="D73" s="98"/>
      <c r="E73" s="87" t="str">
        <f>IF('（別添）計画書'!E72="","",'（別添）計画書'!E72)</f>
        <v/>
      </c>
      <c r="F73" s="88"/>
      <c r="G73" s="88"/>
      <c r="H73" s="88"/>
      <c r="I73" s="88"/>
      <c r="J73" s="88"/>
      <c r="K73" s="88"/>
      <c r="L73" s="88"/>
      <c r="M73" s="88"/>
      <c r="N73" s="89"/>
      <c r="O73" s="81"/>
      <c r="P73" s="82"/>
      <c r="Q73" s="82"/>
      <c r="R73" s="82"/>
      <c r="S73" s="82"/>
      <c r="T73" s="82"/>
      <c r="U73" s="82"/>
      <c r="V73" s="82"/>
      <c r="W73" s="82"/>
      <c r="X73" s="83"/>
      <c r="Y73" s="75" t="str">
        <f>IF('（別添）計画書'!Y72="","",'（別添）計画書'!Y72)</f>
        <v/>
      </c>
      <c r="Z73" s="76"/>
      <c r="AA73" s="76"/>
      <c r="AB73" s="77"/>
      <c r="AC73" s="75" t="str">
        <f>IF('（別添）計画書'!AC72="","",'（別添）計画書'!AC72)</f>
        <v/>
      </c>
      <c r="AD73" s="76"/>
      <c r="AE73" s="76"/>
      <c r="AF73" s="77"/>
      <c r="AG73" s="75" t="str">
        <f>IF('（別添）計画書'!AG72="","",'（別添）計画書'!AG72)</f>
        <v/>
      </c>
      <c r="AH73" s="76"/>
      <c r="AI73" s="76"/>
      <c r="AJ73" s="77"/>
    </row>
    <row r="74" spans="2:36" ht="13.5" customHeight="1">
      <c r="B74" s="96"/>
      <c r="C74" s="97"/>
      <c r="D74" s="98"/>
      <c r="E74" s="90"/>
      <c r="F74" s="91"/>
      <c r="G74" s="91"/>
      <c r="H74" s="91"/>
      <c r="I74" s="91"/>
      <c r="J74" s="91"/>
      <c r="K74" s="91"/>
      <c r="L74" s="91"/>
      <c r="M74" s="91"/>
      <c r="N74" s="92"/>
      <c r="O74" s="84"/>
      <c r="P74" s="85"/>
      <c r="Q74" s="85"/>
      <c r="R74" s="85"/>
      <c r="S74" s="85"/>
      <c r="T74" s="85"/>
      <c r="U74" s="85"/>
      <c r="V74" s="85"/>
      <c r="W74" s="85"/>
      <c r="X74" s="86"/>
      <c r="Y74" s="78"/>
      <c r="Z74" s="79"/>
      <c r="AA74" s="79"/>
      <c r="AB74" s="80"/>
      <c r="AC74" s="78"/>
      <c r="AD74" s="79"/>
      <c r="AE74" s="79"/>
      <c r="AF74" s="80"/>
      <c r="AG74" s="78"/>
      <c r="AH74" s="79"/>
      <c r="AI74" s="79"/>
      <c r="AJ74" s="80"/>
    </row>
    <row r="75" spans="2:36" ht="13.5" customHeight="1">
      <c r="B75" s="96"/>
      <c r="C75" s="97"/>
      <c r="D75" s="98"/>
      <c r="E75" s="87" t="str">
        <f>IF('（別添）計画書'!E74="","",'（別添）計画書'!E74)</f>
        <v/>
      </c>
      <c r="F75" s="88"/>
      <c r="G75" s="88"/>
      <c r="H75" s="88"/>
      <c r="I75" s="88"/>
      <c r="J75" s="88"/>
      <c r="K75" s="88"/>
      <c r="L75" s="88"/>
      <c r="M75" s="88"/>
      <c r="N75" s="89"/>
      <c r="O75" s="81"/>
      <c r="P75" s="82"/>
      <c r="Q75" s="82"/>
      <c r="R75" s="82"/>
      <c r="S75" s="82"/>
      <c r="T75" s="82"/>
      <c r="U75" s="82"/>
      <c r="V75" s="82"/>
      <c r="W75" s="82"/>
      <c r="X75" s="83"/>
      <c r="Y75" s="75" t="str">
        <f>IF('（別添）計画書'!Y74="","",'（別添）計画書'!Y74)</f>
        <v/>
      </c>
      <c r="Z75" s="76"/>
      <c r="AA75" s="76"/>
      <c r="AB75" s="77"/>
      <c r="AC75" s="75" t="str">
        <f>IF('（別添）計画書'!AC74="","",'（別添）計画書'!AC74)</f>
        <v/>
      </c>
      <c r="AD75" s="76"/>
      <c r="AE75" s="76"/>
      <c r="AF75" s="77"/>
      <c r="AG75" s="75" t="str">
        <f>IF('（別添）計画書'!AG74="","",'（別添）計画書'!AG74)</f>
        <v/>
      </c>
      <c r="AH75" s="76"/>
      <c r="AI75" s="76"/>
      <c r="AJ75" s="77"/>
    </row>
    <row r="76" spans="2:36" ht="13.5" customHeight="1">
      <c r="B76" s="99"/>
      <c r="C76" s="100"/>
      <c r="D76" s="101"/>
      <c r="E76" s="90"/>
      <c r="F76" s="91"/>
      <c r="G76" s="91"/>
      <c r="H76" s="91"/>
      <c r="I76" s="91"/>
      <c r="J76" s="91"/>
      <c r="K76" s="91"/>
      <c r="L76" s="91"/>
      <c r="M76" s="91"/>
      <c r="N76" s="92"/>
      <c r="O76" s="84"/>
      <c r="P76" s="85"/>
      <c r="Q76" s="85"/>
      <c r="R76" s="85"/>
      <c r="S76" s="85"/>
      <c r="T76" s="85"/>
      <c r="U76" s="85"/>
      <c r="V76" s="85"/>
      <c r="W76" s="85"/>
      <c r="X76" s="86"/>
      <c r="Y76" s="78"/>
      <c r="Z76" s="79"/>
      <c r="AA76" s="79"/>
      <c r="AB76" s="80"/>
      <c r="AC76" s="78"/>
      <c r="AD76" s="79"/>
      <c r="AE76" s="79"/>
      <c r="AF76" s="80"/>
      <c r="AG76" s="78"/>
      <c r="AH76" s="79"/>
      <c r="AI76" s="79"/>
      <c r="AJ76" s="80"/>
    </row>
    <row r="77" spans="2:36" ht="13.5" customHeight="1">
      <c r="B77" s="93" t="str">
        <f>IF('（別添）計画書'!B76="","",'（別添）計画書'!B76)</f>
        <v/>
      </c>
      <c r="C77" s="94"/>
      <c r="D77" s="95"/>
      <c r="E77" s="87" t="str">
        <f>IF('（別添）計画書'!E76="","",'（別添）計画書'!E76)</f>
        <v/>
      </c>
      <c r="F77" s="88"/>
      <c r="G77" s="88"/>
      <c r="H77" s="88"/>
      <c r="I77" s="88"/>
      <c r="J77" s="88"/>
      <c r="K77" s="88"/>
      <c r="L77" s="88"/>
      <c r="M77" s="88"/>
      <c r="N77" s="89"/>
      <c r="O77" s="81"/>
      <c r="P77" s="82"/>
      <c r="Q77" s="82"/>
      <c r="R77" s="82"/>
      <c r="S77" s="82"/>
      <c r="T77" s="82"/>
      <c r="U77" s="82"/>
      <c r="V77" s="82"/>
      <c r="W77" s="82"/>
      <c r="X77" s="83"/>
      <c r="Y77" s="75" t="str">
        <f>IF('（別添）計画書'!Y76="","",'（別添）計画書'!Y76)</f>
        <v/>
      </c>
      <c r="Z77" s="76"/>
      <c r="AA77" s="76"/>
      <c r="AB77" s="77"/>
      <c r="AC77" s="75" t="str">
        <f>IF('（別添）計画書'!AC76="","",'（別添）計画書'!AC76)</f>
        <v/>
      </c>
      <c r="AD77" s="76"/>
      <c r="AE77" s="76"/>
      <c r="AF77" s="77"/>
      <c r="AG77" s="75" t="str">
        <f>IF('（別添）計画書'!AG76="","",'（別添）計画書'!AG76)</f>
        <v/>
      </c>
      <c r="AH77" s="76"/>
      <c r="AI77" s="76"/>
      <c r="AJ77" s="77"/>
    </row>
    <row r="78" spans="2:36" ht="13.5" customHeight="1">
      <c r="B78" s="96"/>
      <c r="C78" s="97"/>
      <c r="D78" s="98"/>
      <c r="E78" s="90"/>
      <c r="F78" s="91"/>
      <c r="G78" s="91"/>
      <c r="H78" s="91"/>
      <c r="I78" s="91"/>
      <c r="J78" s="91"/>
      <c r="K78" s="91"/>
      <c r="L78" s="91"/>
      <c r="M78" s="91"/>
      <c r="N78" s="92"/>
      <c r="O78" s="84"/>
      <c r="P78" s="85"/>
      <c r="Q78" s="85"/>
      <c r="R78" s="85"/>
      <c r="S78" s="85"/>
      <c r="T78" s="85"/>
      <c r="U78" s="85"/>
      <c r="V78" s="85"/>
      <c r="W78" s="85"/>
      <c r="X78" s="86"/>
      <c r="Y78" s="78"/>
      <c r="Z78" s="79"/>
      <c r="AA78" s="79"/>
      <c r="AB78" s="80"/>
      <c r="AC78" s="78"/>
      <c r="AD78" s="79"/>
      <c r="AE78" s="79"/>
      <c r="AF78" s="80"/>
      <c r="AG78" s="78"/>
      <c r="AH78" s="79"/>
      <c r="AI78" s="79"/>
      <c r="AJ78" s="80"/>
    </row>
    <row r="79" spans="2:36" ht="13.5" customHeight="1">
      <c r="B79" s="96"/>
      <c r="C79" s="97"/>
      <c r="D79" s="98"/>
      <c r="E79" s="87" t="str">
        <f>IF('（別添）計画書'!E78="","",'（別添）計画書'!E78)</f>
        <v/>
      </c>
      <c r="F79" s="88"/>
      <c r="G79" s="88"/>
      <c r="H79" s="88"/>
      <c r="I79" s="88"/>
      <c r="J79" s="88"/>
      <c r="K79" s="88"/>
      <c r="L79" s="88"/>
      <c r="M79" s="88"/>
      <c r="N79" s="89"/>
      <c r="O79" s="81"/>
      <c r="P79" s="82"/>
      <c r="Q79" s="82"/>
      <c r="R79" s="82"/>
      <c r="S79" s="82"/>
      <c r="T79" s="82"/>
      <c r="U79" s="82"/>
      <c r="V79" s="82"/>
      <c r="W79" s="82"/>
      <c r="X79" s="83"/>
      <c r="Y79" s="75" t="str">
        <f>IF('（別添）計画書'!Y78="","",'（別添）計画書'!Y78)</f>
        <v/>
      </c>
      <c r="Z79" s="76"/>
      <c r="AA79" s="76"/>
      <c r="AB79" s="77"/>
      <c r="AC79" s="75" t="str">
        <f>IF('（別添）計画書'!AC78="","",'（別添）計画書'!AC78)</f>
        <v/>
      </c>
      <c r="AD79" s="76"/>
      <c r="AE79" s="76"/>
      <c r="AF79" s="77"/>
      <c r="AG79" s="75" t="str">
        <f>IF('（別添）計画書'!AG78="","",'（別添）計画書'!AG78)</f>
        <v/>
      </c>
      <c r="AH79" s="76"/>
      <c r="AI79" s="76"/>
      <c r="AJ79" s="77"/>
    </row>
    <row r="80" spans="2:36" ht="13.5" customHeight="1">
      <c r="B80" s="96"/>
      <c r="C80" s="97"/>
      <c r="D80" s="98"/>
      <c r="E80" s="90"/>
      <c r="F80" s="91"/>
      <c r="G80" s="91"/>
      <c r="H80" s="91"/>
      <c r="I80" s="91"/>
      <c r="J80" s="91"/>
      <c r="K80" s="91"/>
      <c r="L80" s="91"/>
      <c r="M80" s="91"/>
      <c r="N80" s="92"/>
      <c r="O80" s="84"/>
      <c r="P80" s="85"/>
      <c r="Q80" s="85"/>
      <c r="R80" s="85"/>
      <c r="S80" s="85"/>
      <c r="T80" s="85"/>
      <c r="U80" s="85"/>
      <c r="V80" s="85"/>
      <c r="W80" s="85"/>
      <c r="X80" s="86"/>
      <c r="Y80" s="78"/>
      <c r="Z80" s="79"/>
      <c r="AA80" s="79"/>
      <c r="AB80" s="80"/>
      <c r="AC80" s="78"/>
      <c r="AD80" s="79"/>
      <c r="AE80" s="79"/>
      <c r="AF80" s="80"/>
      <c r="AG80" s="78"/>
      <c r="AH80" s="79"/>
      <c r="AI80" s="79"/>
      <c r="AJ80" s="80"/>
    </row>
    <row r="81" spans="2:36" ht="13.5" customHeight="1">
      <c r="B81" s="96"/>
      <c r="C81" s="97"/>
      <c r="D81" s="98"/>
      <c r="E81" s="87" t="str">
        <f>IF('（別添）計画書'!E80="","",'（別添）計画書'!E80)</f>
        <v/>
      </c>
      <c r="F81" s="88"/>
      <c r="G81" s="88"/>
      <c r="H81" s="88"/>
      <c r="I81" s="88"/>
      <c r="J81" s="88"/>
      <c r="K81" s="88"/>
      <c r="L81" s="88"/>
      <c r="M81" s="88"/>
      <c r="N81" s="89"/>
      <c r="O81" s="81"/>
      <c r="P81" s="82"/>
      <c r="Q81" s="82"/>
      <c r="R81" s="82"/>
      <c r="S81" s="82"/>
      <c r="T81" s="82"/>
      <c r="U81" s="82"/>
      <c r="V81" s="82"/>
      <c r="W81" s="82"/>
      <c r="X81" s="83"/>
      <c r="Y81" s="75" t="str">
        <f>IF('（別添）計画書'!Y80="","",'（別添）計画書'!Y80)</f>
        <v/>
      </c>
      <c r="Z81" s="76"/>
      <c r="AA81" s="76"/>
      <c r="AB81" s="77"/>
      <c r="AC81" s="75" t="str">
        <f>IF('（別添）計画書'!AC80="","",'（別添）計画書'!AC80)</f>
        <v/>
      </c>
      <c r="AD81" s="76"/>
      <c r="AE81" s="76"/>
      <c r="AF81" s="77"/>
      <c r="AG81" s="75" t="str">
        <f>IF('（別添）計画書'!AG80="","",'（別添）計画書'!AG80)</f>
        <v/>
      </c>
      <c r="AH81" s="76"/>
      <c r="AI81" s="76"/>
      <c r="AJ81" s="77"/>
    </row>
    <row r="82" spans="2:36" ht="13.5" customHeight="1">
      <c r="B82" s="96"/>
      <c r="C82" s="97"/>
      <c r="D82" s="98"/>
      <c r="E82" s="90"/>
      <c r="F82" s="91"/>
      <c r="G82" s="91"/>
      <c r="H82" s="91"/>
      <c r="I82" s="91"/>
      <c r="J82" s="91"/>
      <c r="K82" s="91"/>
      <c r="L82" s="91"/>
      <c r="M82" s="91"/>
      <c r="N82" s="92"/>
      <c r="O82" s="84"/>
      <c r="P82" s="85"/>
      <c r="Q82" s="85"/>
      <c r="R82" s="85"/>
      <c r="S82" s="85"/>
      <c r="T82" s="85"/>
      <c r="U82" s="85"/>
      <c r="V82" s="85"/>
      <c r="W82" s="85"/>
      <c r="X82" s="86"/>
      <c r="Y82" s="78"/>
      <c r="Z82" s="79"/>
      <c r="AA82" s="79"/>
      <c r="AB82" s="80"/>
      <c r="AC82" s="78"/>
      <c r="AD82" s="79"/>
      <c r="AE82" s="79"/>
      <c r="AF82" s="80"/>
      <c r="AG82" s="78"/>
      <c r="AH82" s="79"/>
      <c r="AI82" s="79"/>
      <c r="AJ82" s="80"/>
    </row>
    <row r="83" spans="2:36" ht="13.5" customHeight="1">
      <c r="B83" s="96"/>
      <c r="C83" s="97"/>
      <c r="D83" s="98"/>
      <c r="E83" s="87" t="str">
        <f>IF('（別添）計画書'!E82="","",'（別添）計画書'!E82)</f>
        <v/>
      </c>
      <c r="F83" s="88"/>
      <c r="G83" s="88"/>
      <c r="H83" s="88"/>
      <c r="I83" s="88"/>
      <c r="J83" s="88"/>
      <c r="K83" s="88"/>
      <c r="L83" s="88"/>
      <c r="M83" s="88"/>
      <c r="N83" s="89"/>
      <c r="O83" s="81"/>
      <c r="P83" s="82"/>
      <c r="Q83" s="82"/>
      <c r="R83" s="82"/>
      <c r="S83" s="82"/>
      <c r="T83" s="82"/>
      <c r="U83" s="82"/>
      <c r="V83" s="82"/>
      <c r="W83" s="82"/>
      <c r="X83" s="83"/>
      <c r="Y83" s="75" t="str">
        <f>IF('（別添）計画書'!Y82="","",'（別添）計画書'!Y82)</f>
        <v/>
      </c>
      <c r="Z83" s="76"/>
      <c r="AA83" s="76"/>
      <c r="AB83" s="77"/>
      <c r="AC83" s="75" t="str">
        <f>IF('（別添）計画書'!AC82="","",'（別添）計画書'!AC82)</f>
        <v/>
      </c>
      <c r="AD83" s="76"/>
      <c r="AE83" s="76"/>
      <c r="AF83" s="77"/>
      <c r="AG83" s="75" t="str">
        <f>IF('（別添）計画書'!AG82="","",'（別添）計画書'!AG82)</f>
        <v/>
      </c>
      <c r="AH83" s="76"/>
      <c r="AI83" s="76"/>
      <c r="AJ83" s="77"/>
    </row>
    <row r="84" spans="2:36" ht="13.5" customHeight="1">
      <c r="B84" s="99"/>
      <c r="C84" s="100"/>
      <c r="D84" s="101"/>
      <c r="E84" s="90"/>
      <c r="F84" s="91"/>
      <c r="G84" s="91"/>
      <c r="H84" s="91"/>
      <c r="I84" s="91"/>
      <c r="J84" s="91"/>
      <c r="K84" s="91"/>
      <c r="L84" s="91"/>
      <c r="M84" s="91"/>
      <c r="N84" s="92"/>
      <c r="O84" s="84"/>
      <c r="P84" s="85"/>
      <c r="Q84" s="85"/>
      <c r="R84" s="85"/>
      <c r="S84" s="85"/>
      <c r="T84" s="85"/>
      <c r="U84" s="85"/>
      <c r="V84" s="85"/>
      <c r="W84" s="85"/>
      <c r="X84" s="86"/>
      <c r="Y84" s="78"/>
      <c r="Z84" s="79"/>
      <c r="AA84" s="79"/>
      <c r="AB84" s="80"/>
      <c r="AC84" s="78"/>
      <c r="AD84" s="79"/>
      <c r="AE84" s="79"/>
      <c r="AF84" s="80"/>
      <c r="AG84" s="78"/>
      <c r="AH84" s="79"/>
      <c r="AI84" s="79"/>
      <c r="AJ84" s="80"/>
    </row>
    <row r="85" spans="2:36" ht="13.5" customHeight="1">
      <c r="B85" s="93" t="str">
        <f>IF('（別添）計画書'!B84="","",'（別添）計画書'!B84)</f>
        <v/>
      </c>
      <c r="C85" s="94"/>
      <c r="D85" s="95"/>
      <c r="E85" s="87" t="str">
        <f>IF('（別添）計画書'!E84="","",'（別添）計画書'!E84)</f>
        <v/>
      </c>
      <c r="F85" s="88"/>
      <c r="G85" s="88"/>
      <c r="H85" s="88"/>
      <c r="I85" s="88"/>
      <c r="J85" s="88"/>
      <c r="K85" s="88"/>
      <c r="L85" s="88"/>
      <c r="M85" s="88"/>
      <c r="N85" s="89"/>
      <c r="O85" s="81"/>
      <c r="P85" s="82"/>
      <c r="Q85" s="82"/>
      <c r="R85" s="82"/>
      <c r="S85" s="82"/>
      <c r="T85" s="82"/>
      <c r="U85" s="82"/>
      <c r="V85" s="82"/>
      <c r="W85" s="82"/>
      <c r="X85" s="83"/>
      <c r="Y85" s="75" t="str">
        <f>IF('（別添）計画書'!Y84="","",'（別添）計画書'!Y84)</f>
        <v/>
      </c>
      <c r="Z85" s="76"/>
      <c r="AA85" s="76"/>
      <c r="AB85" s="77"/>
      <c r="AC85" s="75" t="str">
        <f>IF('（別添）計画書'!AC84="","",'（別添）計画書'!AC84)</f>
        <v/>
      </c>
      <c r="AD85" s="76"/>
      <c r="AE85" s="76"/>
      <c r="AF85" s="77"/>
      <c r="AG85" s="75" t="str">
        <f>IF('（別添）計画書'!AG84="","",'（別添）計画書'!AG84)</f>
        <v/>
      </c>
      <c r="AH85" s="76"/>
      <c r="AI85" s="76"/>
      <c r="AJ85" s="77"/>
    </row>
    <row r="86" spans="2:36" ht="13.5" customHeight="1">
      <c r="B86" s="96"/>
      <c r="C86" s="97"/>
      <c r="D86" s="98"/>
      <c r="E86" s="90"/>
      <c r="F86" s="91"/>
      <c r="G86" s="91"/>
      <c r="H86" s="91"/>
      <c r="I86" s="91"/>
      <c r="J86" s="91"/>
      <c r="K86" s="91"/>
      <c r="L86" s="91"/>
      <c r="M86" s="91"/>
      <c r="N86" s="92"/>
      <c r="O86" s="84"/>
      <c r="P86" s="85"/>
      <c r="Q86" s="85"/>
      <c r="R86" s="85"/>
      <c r="S86" s="85"/>
      <c r="T86" s="85"/>
      <c r="U86" s="85"/>
      <c r="V86" s="85"/>
      <c r="W86" s="85"/>
      <c r="X86" s="86"/>
      <c r="Y86" s="78"/>
      <c r="Z86" s="79"/>
      <c r="AA86" s="79"/>
      <c r="AB86" s="80"/>
      <c r="AC86" s="78"/>
      <c r="AD86" s="79"/>
      <c r="AE86" s="79"/>
      <c r="AF86" s="80"/>
      <c r="AG86" s="78"/>
      <c r="AH86" s="79"/>
      <c r="AI86" s="79"/>
      <c r="AJ86" s="80"/>
    </row>
    <row r="87" spans="2:36" ht="13.5" customHeight="1">
      <c r="B87" s="96"/>
      <c r="C87" s="97"/>
      <c r="D87" s="98"/>
      <c r="E87" s="87" t="str">
        <f>IF('（別添）計画書'!E86="","",'（別添）計画書'!E86)</f>
        <v/>
      </c>
      <c r="F87" s="88"/>
      <c r="G87" s="88"/>
      <c r="H87" s="88"/>
      <c r="I87" s="88"/>
      <c r="J87" s="88"/>
      <c r="K87" s="88"/>
      <c r="L87" s="88"/>
      <c r="M87" s="88"/>
      <c r="N87" s="89"/>
      <c r="O87" s="81"/>
      <c r="P87" s="82"/>
      <c r="Q87" s="82"/>
      <c r="R87" s="82"/>
      <c r="S87" s="82"/>
      <c r="T87" s="82"/>
      <c r="U87" s="82"/>
      <c r="V87" s="82"/>
      <c r="W87" s="82"/>
      <c r="X87" s="83"/>
      <c r="Y87" s="75" t="str">
        <f>IF('（別添）計画書'!Y86="","",'（別添）計画書'!Y86)</f>
        <v/>
      </c>
      <c r="Z87" s="76"/>
      <c r="AA87" s="76"/>
      <c r="AB87" s="77"/>
      <c r="AC87" s="75" t="str">
        <f>IF('（別添）計画書'!AC86="","",'（別添）計画書'!AC86)</f>
        <v/>
      </c>
      <c r="AD87" s="76"/>
      <c r="AE87" s="76"/>
      <c r="AF87" s="77"/>
      <c r="AG87" s="75" t="str">
        <f>IF('（別添）計画書'!AG86="","",'（別添）計画書'!AG86)</f>
        <v/>
      </c>
      <c r="AH87" s="76"/>
      <c r="AI87" s="76"/>
      <c r="AJ87" s="77"/>
    </row>
    <row r="88" spans="2:36" ht="13.5" customHeight="1">
      <c r="B88" s="96"/>
      <c r="C88" s="97"/>
      <c r="D88" s="98"/>
      <c r="E88" s="90"/>
      <c r="F88" s="91"/>
      <c r="G88" s="91"/>
      <c r="H88" s="91"/>
      <c r="I88" s="91"/>
      <c r="J88" s="91"/>
      <c r="K88" s="91"/>
      <c r="L88" s="91"/>
      <c r="M88" s="91"/>
      <c r="N88" s="92"/>
      <c r="O88" s="84"/>
      <c r="P88" s="85"/>
      <c r="Q88" s="85"/>
      <c r="R88" s="85"/>
      <c r="S88" s="85"/>
      <c r="T88" s="85"/>
      <c r="U88" s="85"/>
      <c r="V88" s="85"/>
      <c r="W88" s="85"/>
      <c r="X88" s="86"/>
      <c r="Y88" s="78"/>
      <c r="Z88" s="79"/>
      <c r="AA88" s="79"/>
      <c r="AB88" s="80"/>
      <c r="AC88" s="78"/>
      <c r="AD88" s="79"/>
      <c r="AE88" s="79"/>
      <c r="AF88" s="80"/>
      <c r="AG88" s="78"/>
      <c r="AH88" s="79"/>
      <c r="AI88" s="79"/>
      <c r="AJ88" s="80"/>
    </row>
    <row r="89" spans="2:36" ht="13.5" customHeight="1">
      <c r="B89" s="96"/>
      <c r="C89" s="97"/>
      <c r="D89" s="98"/>
      <c r="E89" s="87" t="str">
        <f>IF('（別添）計画書'!E88="","",'（別添）計画書'!E88)</f>
        <v/>
      </c>
      <c r="F89" s="88"/>
      <c r="G89" s="88"/>
      <c r="H89" s="88"/>
      <c r="I89" s="88"/>
      <c r="J89" s="88"/>
      <c r="K89" s="88"/>
      <c r="L89" s="88"/>
      <c r="M89" s="88"/>
      <c r="N89" s="89"/>
      <c r="O89" s="81"/>
      <c r="P89" s="82"/>
      <c r="Q89" s="82"/>
      <c r="R89" s="82"/>
      <c r="S89" s="82"/>
      <c r="T89" s="82"/>
      <c r="U89" s="82"/>
      <c r="V89" s="82"/>
      <c r="W89" s="82"/>
      <c r="X89" s="83"/>
      <c r="Y89" s="75" t="str">
        <f>IF('（別添）計画書'!Y88="","",'（別添）計画書'!Y88)</f>
        <v/>
      </c>
      <c r="Z89" s="76"/>
      <c r="AA89" s="76"/>
      <c r="AB89" s="77"/>
      <c r="AC89" s="75" t="str">
        <f>IF('（別添）計画書'!AC88="","",'（別添）計画書'!AC88)</f>
        <v/>
      </c>
      <c r="AD89" s="76"/>
      <c r="AE89" s="76"/>
      <c r="AF89" s="77"/>
      <c r="AG89" s="75" t="str">
        <f>IF('（別添）計画書'!AG88="","",'（別添）計画書'!AG88)</f>
        <v/>
      </c>
      <c r="AH89" s="76"/>
      <c r="AI89" s="76"/>
      <c r="AJ89" s="77"/>
    </row>
    <row r="90" spans="2:36" ht="13.5" customHeight="1">
      <c r="B90" s="96"/>
      <c r="C90" s="97"/>
      <c r="D90" s="98"/>
      <c r="E90" s="90"/>
      <c r="F90" s="91"/>
      <c r="G90" s="91"/>
      <c r="H90" s="91"/>
      <c r="I90" s="91"/>
      <c r="J90" s="91"/>
      <c r="K90" s="91"/>
      <c r="L90" s="91"/>
      <c r="M90" s="91"/>
      <c r="N90" s="92"/>
      <c r="O90" s="84"/>
      <c r="P90" s="85"/>
      <c r="Q90" s="85"/>
      <c r="R90" s="85"/>
      <c r="S90" s="85"/>
      <c r="T90" s="85"/>
      <c r="U90" s="85"/>
      <c r="V90" s="85"/>
      <c r="W90" s="85"/>
      <c r="X90" s="86"/>
      <c r="Y90" s="78"/>
      <c r="Z90" s="79"/>
      <c r="AA90" s="79"/>
      <c r="AB90" s="80"/>
      <c r="AC90" s="78"/>
      <c r="AD90" s="79"/>
      <c r="AE90" s="79"/>
      <c r="AF90" s="80"/>
      <c r="AG90" s="78"/>
      <c r="AH90" s="79"/>
      <c r="AI90" s="79"/>
      <c r="AJ90" s="80"/>
    </row>
    <row r="91" spans="2:36" ht="13.5" customHeight="1">
      <c r="B91" s="96"/>
      <c r="C91" s="97"/>
      <c r="D91" s="98"/>
      <c r="E91" s="87" t="str">
        <f>IF('（別添）計画書'!E90="","",'（別添）計画書'!E90)</f>
        <v/>
      </c>
      <c r="F91" s="88"/>
      <c r="G91" s="88"/>
      <c r="H91" s="88"/>
      <c r="I91" s="88"/>
      <c r="J91" s="88"/>
      <c r="K91" s="88"/>
      <c r="L91" s="88"/>
      <c r="M91" s="88"/>
      <c r="N91" s="89"/>
      <c r="O91" s="81"/>
      <c r="P91" s="82"/>
      <c r="Q91" s="82"/>
      <c r="R91" s="82"/>
      <c r="S91" s="82"/>
      <c r="T91" s="82"/>
      <c r="U91" s="82"/>
      <c r="V91" s="82"/>
      <c r="W91" s="82"/>
      <c r="X91" s="83"/>
      <c r="Y91" s="75" t="str">
        <f>IF('（別添）計画書'!Y90="","",'（別添）計画書'!Y90)</f>
        <v/>
      </c>
      <c r="Z91" s="76"/>
      <c r="AA91" s="76"/>
      <c r="AB91" s="77"/>
      <c r="AC91" s="75" t="str">
        <f>IF('（別添）計画書'!AC90="","",'（別添）計画書'!AC90)</f>
        <v/>
      </c>
      <c r="AD91" s="76"/>
      <c r="AE91" s="76"/>
      <c r="AF91" s="77"/>
      <c r="AG91" s="75" t="str">
        <f>IF('（別添）計画書'!AG90="","",'（別添）計画書'!AG90)</f>
        <v/>
      </c>
      <c r="AH91" s="76"/>
      <c r="AI91" s="76"/>
      <c r="AJ91" s="77"/>
    </row>
    <row r="92" spans="2:36" ht="13.5" customHeight="1">
      <c r="B92" s="99"/>
      <c r="C92" s="100"/>
      <c r="D92" s="101"/>
      <c r="E92" s="90"/>
      <c r="F92" s="91"/>
      <c r="G92" s="91"/>
      <c r="H92" s="91"/>
      <c r="I92" s="91"/>
      <c r="J92" s="91"/>
      <c r="K92" s="91"/>
      <c r="L92" s="91"/>
      <c r="M92" s="91"/>
      <c r="N92" s="92"/>
      <c r="O92" s="84"/>
      <c r="P92" s="85"/>
      <c r="Q92" s="85"/>
      <c r="R92" s="85"/>
      <c r="S92" s="85"/>
      <c r="T92" s="85"/>
      <c r="U92" s="85"/>
      <c r="V92" s="85"/>
      <c r="W92" s="85"/>
      <c r="X92" s="86"/>
      <c r="Y92" s="78"/>
      <c r="Z92" s="79"/>
      <c r="AA92" s="79"/>
      <c r="AB92" s="80"/>
      <c r="AC92" s="78"/>
      <c r="AD92" s="79"/>
      <c r="AE92" s="79"/>
      <c r="AF92" s="80"/>
      <c r="AG92" s="78"/>
      <c r="AH92" s="79"/>
      <c r="AI92" s="79"/>
      <c r="AJ92" s="80"/>
    </row>
    <row r="93" spans="2:36" ht="13.5" customHeight="1">
      <c r="B93" s="93" t="str">
        <f>IF('（別添）計画書'!B92="","",'（別添）計画書'!B92)</f>
        <v/>
      </c>
      <c r="C93" s="94"/>
      <c r="D93" s="95"/>
      <c r="E93" s="87" t="str">
        <f>IF('（別添）計画書'!E92="","",'（別添）計画書'!E92)</f>
        <v/>
      </c>
      <c r="F93" s="88"/>
      <c r="G93" s="88"/>
      <c r="H93" s="88"/>
      <c r="I93" s="88"/>
      <c r="J93" s="88"/>
      <c r="K93" s="88"/>
      <c r="L93" s="88"/>
      <c r="M93" s="88"/>
      <c r="N93" s="89"/>
      <c r="O93" s="81"/>
      <c r="P93" s="82"/>
      <c r="Q93" s="82"/>
      <c r="R93" s="82"/>
      <c r="S93" s="82"/>
      <c r="T93" s="82"/>
      <c r="U93" s="82"/>
      <c r="V93" s="82"/>
      <c r="W93" s="82"/>
      <c r="X93" s="83"/>
      <c r="Y93" s="75" t="str">
        <f>IF('（別添）計画書'!Y92="","",'（別添）計画書'!Y92)</f>
        <v/>
      </c>
      <c r="Z93" s="76"/>
      <c r="AA93" s="76"/>
      <c r="AB93" s="77"/>
      <c r="AC93" s="75" t="str">
        <f>IF('（別添）計画書'!AC92="","",'（別添）計画書'!AC92)</f>
        <v/>
      </c>
      <c r="AD93" s="76"/>
      <c r="AE93" s="76"/>
      <c r="AF93" s="77"/>
      <c r="AG93" s="75" t="str">
        <f>IF('（別添）計画書'!AG92="","",'（別添）計画書'!AG92)</f>
        <v/>
      </c>
      <c r="AH93" s="76"/>
      <c r="AI93" s="76"/>
      <c r="AJ93" s="77"/>
    </row>
    <row r="94" spans="2:36" ht="13.5" customHeight="1">
      <c r="B94" s="96"/>
      <c r="C94" s="97"/>
      <c r="D94" s="98"/>
      <c r="E94" s="90"/>
      <c r="F94" s="91"/>
      <c r="G94" s="91"/>
      <c r="H94" s="91"/>
      <c r="I94" s="91"/>
      <c r="J94" s="91"/>
      <c r="K94" s="91"/>
      <c r="L94" s="91"/>
      <c r="M94" s="91"/>
      <c r="N94" s="92"/>
      <c r="O94" s="84"/>
      <c r="P94" s="85"/>
      <c r="Q94" s="85"/>
      <c r="R94" s="85"/>
      <c r="S94" s="85"/>
      <c r="T94" s="85"/>
      <c r="U94" s="85"/>
      <c r="V94" s="85"/>
      <c r="W94" s="85"/>
      <c r="X94" s="86"/>
      <c r="Y94" s="78"/>
      <c r="Z94" s="79"/>
      <c r="AA94" s="79"/>
      <c r="AB94" s="80"/>
      <c r="AC94" s="78"/>
      <c r="AD94" s="79"/>
      <c r="AE94" s="79"/>
      <c r="AF94" s="80"/>
      <c r="AG94" s="78"/>
      <c r="AH94" s="79"/>
      <c r="AI94" s="79"/>
      <c r="AJ94" s="80"/>
    </row>
    <row r="95" spans="2:36" ht="13.5" customHeight="1">
      <c r="B95" s="96"/>
      <c r="C95" s="97"/>
      <c r="D95" s="98"/>
      <c r="E95" s="87" t="str">
        <f>IF('（別添）計画書'!E94="","",'（別添）計画書'!E94)</f>
        <v/>
      </c>
      <c r="F95" s="88"/>
      <c r="G95" s="88"/>
      <c r="H95" s="88"/>
      <c r="I95" s="88"/>
      <c r="J95" s="88"/>
      <c r="K95" s="88"/>
      <c r="L95" s="88"/>
      <c r="M95" s="88"/>
      <c r="N95" s="89"/>
      <c r="O95" s="81"/>
      <c r="P95" s="82"/>
      <c r="Q95" s="82"/>
      <c r="R95" s="82"/>
      <c r="S95" s="82"/>
      <c r="T95" s="82"/>
      <c r="U95" s="82"/>
      <c r="V95" s="82"/>
      <c r="W95" s="82"/>
      <c r="X95" s="83"/>
      <c r="Y95" s="75" t="str">
        <f>IF('（別添）計画書'!Y94="","",'（別添）計画書'!Y94)</f>
        <v/>
      </c>
      <c r="Z95" s="76"/>
      <c r="AA95" s="76"/>
      <c r="AB95" s="77"/>
      <c r="AC95" s="75" t="str">
        <f>IF('（別添）計画書'!AC94="","",'（別添）計画書'!AC94)</f>
        <v/>
      </c>
      <c r="AD95" s="76"/>
      <c r="AE95" s="76"/>
      <c r="AF95" s="77"/>
      <c r="AG95" s="75" t="str">
        <f>IF('（別添）計画書'!AG94="","",'（別添）計画書'!AG94)</f>
        <v/>
      </c>
      <c r="AH95" s="76"/>
      <c r="AI95" s="76"/>
      <c r="AJ95" s="77"/>
    </row>
    <row r="96" spans="2:36" ht="13.5" customHeight="1">
      <c r="B96" s="96"/>
      <c r="C96" s="97"/>
      <c r="D96" s="98"/>
      <c r="E96" s="90"/>
      <c r="F96" s="91"/>
      <c r="G96" s="91"/>
      <c r="H96" s="91"/>
      <c r="I96" s="91"/>
      <c r="J96" s="91"/>
      <c r="K96" s="91"/>
      <c r="L96" s="91"/>
      <c r="M96" s="91"/>
      <c r="N96" s="92"/>
      <c r="O96" s="84"/>
      <c r="P96" s="85"/>
      <c r="Q96" s="85"/>
      <c r="R96" s="85"/>
      <c r="S96" s="85"/>
      <c r="T96" s="85"/>
      <c r="U96" s="85"/>
      <c r="V96" s="85"/>
      <c r="W96" s="85"/>
      <c r="X96" s="86"/>
      <c r="Y96" s="78"/>
      <c r="Z96" s="79"/>
      <c r="AA96" s="79"/>
      <c r="AB96" s="80"/>
      <c r="AC96" s="78"/>
      <c r="AD96" s="79"/>
      <c r="AE96" s="79"/>
      <c r="AF96" s="80"/>
      <c r="AG96" s="78"/>
      <c r="AH96" s="79"/>
      <c r="AI96" s="79"/>
      <c r="AJ96" s="80"/>
    </row>
    <row r="97" spans="2:36" ht="13.5" customHeight="1">
      <c r="B97" s="96"/>
      <c r="C97" s="97"/>
      <c r="D97" s="98"/>
      <c r="E97" s="87" t="str">
        <f>IF('（別添）計画書'!E96="","",'（別添）計画書'!E96)</f>
        <v/>
      </c>
      <c r="F97" s="88"/>
      <c r="G97" s="88"/>
      <c r="H97" s="88"/>
      <c r="I97" s="88"/>
      <c r="J97" s="88"/>
      <c r="K97" s="88"/>
      <c r="L97" s="88"/>
      <c r="M97" s="88"/>
      <c r="N97" s="89"/>
      <c r="O97" s="81"/>
      <c r="P97" s="82"/>
      <c r="Q97" s="82"/>
      <c r="R97" s="82"/>
      <c r="S97" s="82"/>
      <c r="T97" s="82"/>
      <c r="U97" s="82"/>
      <c r="V97" s="82"/>
      <c r="W97" s="82"/>
      <c r="X97" s="83"/>
      <c r="Y97" s="75" t="str">
        <f>IF('（別添）計画書'!Y96="","",'（別添）計画書'!Y96)</f>
        <v/>
      </c>
      <c r="Z97" s="76"/>
      <c r="AA97" s="76"/>
      <c r="AB97" s="77"/>
      <c r="AC97" s="75" t="str">
        <f>IF('（別添）計画書'!AC96="","",'（別添）計画書'!AC96)</f>
        <v/>
      </c>
      <c r="AD97" s="76"/>
      <c r="AE97" s="76"/>
      <c r="AF97" s="77"/>
      <c r="AG97" s="75" t="str">
        <f>IF('（別添）計画書'!AG96="","",'（別添）計画書'!AG96)</f>
        <v/>
      </c>
      <c r="AH97" s="76"/>
      <c r="AI97" s="76"/>
      <c r="AJ97" s="77"/>
    </row>
    <row r="98" spans="2:36" ht="13.5" customHeight="1">
      <c r="B98" s="96"/>
      <c r="C98" s="97"/>
      <c r="D98" s="98"/>
      <c r="E98" s="90"/>
      <c r="F98" s="91"/>
      <c r="G98" s="91"/>
      <c r="H98" s="91"/>
      <c r="I98" s="91"/>
      <c r="J98" s="91"/>
      <c r="K98" s="91"/>
      <c r="L98" s="91"/>
      <c r="M98" s="91"/>
      <c r="N98" s="92"/>
      <c r="O98" s="84"/>
      <c r="P98" s="85"/>
      <c r="Q98" s="85"/>
      <c r="R98" s="85"/>
      <c r="S98" s="85"/>
      <c r="T98" s="85"/>
      <c r="U98" s="85"/>
      <c r="V98" s="85"/>
      <c r="W98" s="85"/>
      <c r="X98" s="86"/>
      <c r="Y98" s="78"/>
      <c r="Z98" s="79"/>
      <c r="AA98" s="79"/>
      <c r="AB98" s="80"/>
      <c r="AC98" s="78"/>
      <c r="AD98" s="79"/>
      <c r="AE98" s="79"/>
      <c r="AF98" s="80"/>
      <c r="AG98" s="78"/>
      <c r="AH98" s="79"/>
      <c r="AI98" s="79"/>
      <c r="AJ98" s="80"/>
    </row>
    <row r="99" spans="2:36" ht="13.5" customHeight="1">
      <c r="B99" s="96"/>
      <c r="C99" s="97"/>
      <c r="D99" s="98"/>
      <c r="E99" s="87" t="str">
        <f>IF('（別添）計画書'!E98="","",'（別添）計画書'!E98)</f>
        <v/>
      </c>
      <c r="F99" s="88"/>
      <c r="G99" s="88"/>
      <c r="H99" s="88"/>
      <c r="I99" s="88"/>
      <c r="J99" s="88"/>
      <c r="K99" s="88"/>
      <c r="L99" s="88"/>
      <c r="M99" s="88"/>
      <c r="N99" s="89"/>
      <c r="O99" s="81"/>
      <c r="P99" s="82"/>
      <c r="Q99" s="82"/>
      <c r="R99" s="82"/>
      <c r="S99" s="82"/>
      <c r="T99" s="82"/>
      <c r="U99" s="82"/>
      <c r="V99" s="82"/>
      <c r="W99" s="82"/>
      <c r="X99" s="83"/>
      <c r="Y99" s="75" t="str">
        <f>IF('（別添）計画書'!Y98="","",'（別添）計画書'!Y98)</f>
        <v/>
      </c>
      <c r="Z99" s="76"/>
      <c r="AA99" s="76"/>
      <c r="AB99" s="77"/>
      <c r="AC99" s="75" t="str">
        <f>IF('（別添）計画書'!AC98="","",'（別添）計画書'!AC98)</f>
        <v/>
      </c>
      <c r="AD99" s="76"/>
      <c r="AE99" s="76"/>
      <c r="AF99" s="77"/>
      <c r="AG99" s="75" t="str">
        <f>IF('（別添）計画書'!AG98="","",'（別添）計画書'!AG98)</f>
        <v/>
      </c>
      <c r="AH99" s="76"/>
      <c r="AI99" s="76"/>
      <c r="AJ99" s="77"/>
    </row>
    <row r="100" spans="2:36" ht="13.5" customHeight="1">
      <c r="B100" s="99"/>
      <c r="C100" s="100"/>
      <c r="D100" s="101"/>
      <c r="E100" s="90"/>
      <c r="F100" s="91"/>
      <c r="G100" s="91"/>
      <c r="H100" s="91"/>
      <c r="I100" s="91"/>
      <c r="J100" s="91"/>
      <c r="K100" s="91"/>
      <c r="L100" s="91"/>
      <c r="M100" s="91"/>
      <c r="N100" s="92"/>
      <c r="O100" s="84"/>
      <c r="P100" s="85"/>
      <c r="Q100" s="85"/>
      <c r="R100" s="85"/>
      <c r="S100" s="85"/>
      <c r="T100" s="85"/>
      <c r="U100" s="85"/>
      <c r="V100" s="85"/>
      <c r="W100" s="85"/>
      <c r="X100" s="86"/>
      <c r="Y100" s="78"/>
      <c r="Z100" s="79"/>
      <c r="AA100" s="79"/>
      <c r="AB100" s="80"/>
      <c r="AC100" s="78"/>
      <c r="AD100" s="79"/>
      <c r="AE100" s="79"/>
      <c r="AF100" s="80"/>
      <c r="AG100" s="78"/>
      <c r="AH100" s="79"/>
      <c r="AI100" s="79"/>
      <c r="AJ100" s="80"/>
    </row>
    <row r="101" spans="2:36" ht="13.5" customHeight="1">
      <c r="B101" s="93" t="str">
        <f>IF('（別添）計画書'!B100="","",'（別添）計画書'!B100)</f>
        <v/>
      </c>
      <c r="C101" s="94"/>
      <c r="D101" s="95"/>
      <c r="E101" s="87" t="str">
        <f>IF('（別添）計画書'!E100="","",'（別添）計画書'!E100)</f>
        <v/>
      </c>
      <c r="F101" s="88"/>
      <c r="G101" s="88"/>
      <c r="H101" s="88"/>
      <c r="I101" s="88"/>
      <c r="J101" s="88"/>
      <c r="K101" s="88"/>
      <c r="L101" s="88"/>
      <c r="M101" s="88"/>
      <c r="N101" s="89"/>
      <c r="O101" s="81"/>
      <c r="P101" s="82"/>
      <c r="Q101" s="82"/>
      <c r="R101" s="82"/>
      <c r="S101" s="82"/>
      <c r="T101" s="82"/>
      <c r="U101" s="82"/>
      <c r="V101" s="82"/>
      <c r="W101" s="82"/>
      <c r="X101" s="83"/>
      <c r="Y101" s="75" t="str">
        <f>IF('（別添）計画書'!Y100="","",'（別添）計画書'!Y100)</f>
        <v/>
      </c>
      <c r="Z101" s="76"/>
      <c r="AA101" s="76"/>
      <c r="AB101" s="77"/>
      <c r="AC101" s="75" t="str">
        <f>IF('（別添）計画書'!AC100="","",'（別添）計画書'!AC100)</f>
        <v/>
      </c>
      <c r="AD101" s="76"/>
      <c r="AE101" s="76"/>
      <c r="AF101" s="77"/>
      <c r="AG101" s="75" t="str">
        <f>IF('（別添）計画書'!AG100="","",'（別添）計画書'!AG100)</f>
        <v/>
      </c>
      <c r="AH101" s="76"/>
      <c r="AI101" s="76"/>
      <c r="AJ101" s="77"/>
    </row>
    <row r="102" spans="2:36" ht="13.5" customHeight="1">
      <c r="B102" s="96"/>
      <c r="C102" s="97"/>
      <c r="D102" s="98"/>
      <c r="E102" s="90"/>
      <c r="F102" s="91"/>
      <c r="G102" s="91"/>
      <c r="H102" s="91"/>
      <c r="I102" s="91"/>
      <c r="J102" s="91"/>
      <c r="K102" s="91"/>
      <c r="L102" s="91"/>
      <c r="M102" s="91"/>
      <c r="N102" s="92"/>
      <c r="O102" s="84"/>
      <c r="P102" s="85"/>
      <c r="Q102" s="85"/>
      <c r="R102" s="85"/>
      <c r="S102" s="85"/>
      <c r="T102" s="85"/>
      <c r="U102" s="85"/>
      <c r="V102" s="85"/>
      <c r="W102" s="85"/>
      <c r="X102" s="86"/>
      <c r="Y102" s="78"/>
      <c r="Z102" s="79"/>
      <c r="AA102" s="79"/>
      <c r="AB102" s="80"/>
      <c r="AC102" s="78"/>
      <c r="AD102" s="79"/>
      <c r="AE102" s="79"/>
      <c r="AF102" s="80"/>
      <c r="AG102" s="78"/>
      <c r="AH102" s="79"/>
      <c r="AI102" s="79"/>
      <c r="AJ102" s="80"/>
    </row>
    <row r="103" spans="2:36" ht="13.5" customHeight="1">
      <c r="B103" s="96"/>
      <c r="C103" s="97"/>
      <c r="D103" s="98"/>
      <c r="E103" s="87" t="str">
        <f>IF('（別添）計画書'!E102="","",'（別添）計画書'!E102)</f>
        <v/>
      </c>
      <c r="F103" s="88"/>
      <c r="G103" s="88"/>
      <c r="H103" s="88"/>
      <c r="I103" s="88"/>
      <c r="J103" s="88"/>
      <c r="K103" s="88"/>
      <c r="L103" s="88"/>
      <c r="M103" s="88"/>
      <c r="N103" s="89"/>
      <c r="O103" s="81"/>
      <c r="P103" s="82"/>
      <c r="Q103" s="82"/>
      <c r="R103" s="82"/>
      <c r="S103" s="82"/>
      <c r="T103" s="82"/>
      <c r="U103" s="82"/>
      <c r="V103" s="82"/>
      <c r="W103" s="82"/>
      <c r="X103" s="83"/>
      <c r="Y103" s="75" t="str">
        <f>IF('（別添）計画書'!Y102="","",'（別添）計画書'!Y102)</f>
        <v/>
      </c>
      <c r="Z103" s="76"/>
      <c r="AA103" s="76"/>
      <c r="AB103" s="77"/>
      <c r="AC103" s="75" t="str">
        <f>IF('（別添）計画書'!AC102="","",'（別添）計画書'!AC102)</f>
        <v/>
      </c>
      <c r="AD103" s="76"/>
      <c r="AE103" s="76"/>
      <c r="AF103" s="77"/>
      <c r="AG103" s="75" t="str">
        <f>IF('（別添）計画書'!AG102="","",'（別添）計画書'!AG102)</f>
        <v/>
      </c>
      <c r="AH103" s="76"/>
      <c r="AI103" s="76"/>
      <c r="AJ103" s="77"/>
    </row>
    <row r="104" spans="2:36" ht="13.5" customHeight="1">
      <c r="B104" s="96"/>
      <c r="C104" s="97"/>
      <c r="D104" s="98"/>
      <c r="E104" s="90"/>
      <c r="F104" s="91"/>
      <c r="G104" s="91"/>
      <c r="H104" s="91"/>
      <c r="I104" s="91"/>
      <c r="J104" s="91"/>
      <c r="K104" s="91"/>
      <c r="L104" s="91"/>
      <c r="M104" s="91"/>
      <c r="N104" s="92"/>
      <c r="O104" s="84"/>
      <c r="P104" s="85"/>
      <c r="Q104" s="85"/>
      <c r="R104" s="85"/>
      <c r="S104" s="85"/>
      <c r="T104" s="85"/>
      <c r="U104" s="85"/>
      <c r="V104" s="85"/>
      <c r="W104" s="85"/>
      <c r="X104" s="86"/>
      <c r="Y104" s="78"/>
      <c r="Z104" s="79"/>
      <c r="AA104" s="79"/>
      <c r="AB104" s="80"/>
      <c r="AC104" s="78"/>
      <c r="AD104" s="79"/>
      <c r="AE104" s="79"/>
      <c r="AF104" s="80"/>
      <c r="AG104" s="78"/>
      <c r="AH104" s="79"/>
      <c r="AI104" s="79"/>
      <c r="AJ104" s="80"/>
    </row>
    <row r="105" spans="2:36" ht="13.5" customHeight="1">
      <c r="B105" s="96"/>
      <c r="C105" s="97"/>
      <c r="D105" s="98"/>
      <c r="E105" s="87" t="str">
        <f>IF('（別添）計画書'!E104="","",'（別添）計画書'!E104)</f>
        <v/>
      </c>
      <c r="F105" s="88"/>
      <c r="G105" s="88"/>
      <c r="H105" s="88"/>
      <c r="I105" s="88"/>
      <c r="J105" s="88"/>
      <c r="K105" s="88"/>
      <c r="L105" s="88"/>
      <c r="M105" s="88"/>
      <c r="N105" s="89"/>
      <c r="O105" s="81"/>
      <c r="P105" s="82"/>
      <c r="Q105" s="82"/>
      <c r="R105" s="82"/>
      <c r="S105" s="82"/>
      <c r="T105" s="82"/>
      <c r="U105" s="82"/>
      <c r="V105" s="82"/>
      <c r="W105" s="82"/>
      <c r="X105" s="83"/>
      <c r="Y105" s="75" t="str">
        <f>IF('（別添）計画書'!Y104="","",'（別添）計画書'!Y104)</f>
        <v/>
      </c>
      <c r="Z105" s="76"/>
      <c r="AA105" s="76"/>
      <c r="AB105" s="77"/>
      <c r="AC105" s="75" t="str">
        <f>IF('（別添）計画書'!AC104="","",'（別添）計画書'!AC104)</f>
        <v/>
      </c>
      <c r="AD105" s="76"/>
      <c r="AE105" s="76"/>
      <c r="AF105" s="77"/>
      <c r="AG105" s="75" t="str">
        <f>IF('（別添）計画書'!AG104="","",'（別添）計画書'!AG104)</f>
        <v/>
      </c>
      <c r="AH105" s="76"/>
      <c r="AI105" s="76"/>
      <c r="AJ105" s="77"/>
    </row>
    <row r="106" spans="2:36" ht="13.5" customHeight="1">
      <c r="B106" s="96"/>
      <c r="C106" s="97"/>
      <c r="D106" s="98"/>
      <c r="E106" s="90"/>
      <c r="F106" s="91"/>
      <c r="G106" s="91"/>
      <c r="H106" s="91"/>
      <c r="I106" s="91"/>
      <c r="J106" s="91"/>
      <c r="K106" s="91"/>
      <c r="L106" s="91"/>
      <c r="M106" s="91"/>
      <c r="N106" s="92"/>
      <c r="O106" s="84"/>
      <c r="P106" s="85"/>
      <c r="Q106" s="85"/>
      <c r="R106" s="85"/>
      <c r="S106" s="85"/>
      <c r="T106" s="85"/>
      <c r="U106" s="85"/>
      <c r="V106" s="85"/>
      <c r="W106" s="85"/>
      <c r="X106" s="86"/>
      <c r="Y106" s="78"/>
      <c r="Z106" s="79"/>
      <c r="AA106" s="79"/>
      <c r="AB106" s="80"/>
      <c r="AC106" s="78"/>
      <c r="AD106" s="79"/>
      <c r="AE106" s="79"/>
      <c r="AF106" s="80"/>
      <c r="AG106" s="78"/>
      <c r="AH106" s="79"/>
      <c r="AI106" s="79"/>
      <c r="AJ106" s="80"/>
    </row>
    <row r="107" spans="2:36">
      <c r="B107" s="96"/>
      <c r="C107" s="97"/>
      <c r="D107" s="98"/>
      <c r="E107" s="87" t="str">
        <f>IF('（別添）計画書'!E106="","",'（別添）計画書'!E106)</f>
        <v/>
      </c>
      <c r="F107" s="88"/>
      <c r="G107" s="88"/>
      <c r="H107" s="88"/>
      <c r="I107" s="88"/>
      <c r="J107" s="88"/>
      <c r="K107" s="88"/>
      <c r="L107" s="88"/>
      <c r="M107" s="88"/>
      <c r="N107" s="89"/>
      <c r="O107" s="81"/>
      <c r="P107" s="82"/>
      <c r="Q107" s="82"/>
      <c r="R107" s="82"/>
      <c r="S107" s="82"/>
      <c r="T107" s="82"/>
      <c r="U107" s="82"/>
      <c r="V107" s="82"/>
      <c r="W107" s="82"/>
      <c r="X107" s="83"/>
      <c r="Y107" s="75" t="str">
        <f>IF('（別添）計画書'!Y106="","",'（別添）計画書'!Y106)</f>
        <v/>
      </c>
      <c r="Z107" s="76"/>
      <c r="AA107" s="76"/>
      <c r="AB107" s="77"/>
      <c r="AC107" s="75" t="str">
        <f>IF('（別添）計画書'!AC106="","",'（別添）計画書'!AC106)</f>
        <v/>
      </c>
      <c r="AD107" s="76"/>
      <c r="AE107" s="76"/>
      <c r="AF107" s="77"/>
      <c r="AG107" s="75" t="str">
        <f>IF('（別添）計画書'!AG106="","",'（別添）計画書'!AG106)</f>
        <v/>
      </c>
      <c r="AH107" s="76"/>
      <c r="AI107" s="76"/>
      <c r="AJ107" s="77"/>
    </row>
    <row r="108" spans="2:36">
      <c r="B108" s="99"/>
      <c r="C108" s="100"/>
      <c r="D108" s="101"/>
      <c r="E108" s="90"/>
      <c r="F108" s="91"/>
      <c r="G108" s="91"/>
      <c r="H108" s="91"/>
      <c r="I108" s="91"/>
      <c r="J108" s="91"/>
      <c r="K108" s="91"/>
      <c r="L108" s="91"/>
      <c r="M108" s="91"/>
      <c r="N108" s="92"/>
      <c r="O108" s="84"/>
      <c r="P108" s="85"/>
      <c r="Q108" s="85"/>
      <c r="R108" s="85"/>
      <c r="S108" s="85"/>
      <c r="T108" s="85"/>
      <c r="U108" s="85"/>
      <c r="V108" s="85"/>
      <c r="W108" s="85"/>
      <c r="X108" s="86"/>
      <c r="Y108" s="78"/>
      <c r="Z108" s="79"/>
      <c r="AA108" s="79"/>
      <c r="AB108" s="80"/>
      <c r="AC108" s="78"/>
      <c r="AD108" s="79"/>
      <c r="AE108" s="79"/>
      <c r="AF108" s="80"/>
      <c r="AG108" s="78"/>
      <c r="AH108" s="79"/>
      <c r="AI108" s="79"/>
      <c r="AJ108" s="80"/>
    </row>
    <row r="109" spans="2:36" ht="13.5" customHeight="1">
      <c r="B109" s="93" t="str">
        <f>IF('（別添）計画書'!B108="","",'（別添）計画書'!B108)</f>
        <v/>
      </c>
      <c r="C109" s="94"/>
      <c r="D109" s="95"/>
      <c r="E109" s="87" t="str">
        <f>IF('（別添）計画書'!E108="","",'（別添）計画書'!E108)</f>
        <v/>
      </c>
      <c r="F109" s="88"/>
      <c r="G109" s="88"/>
      <c r="H109" s="88"/>
      <c r="I109" s="88"/>
      <c r="J109" s="88"/>
      <c r="K109" s="88"/>
      <c r="L109" s="88"/>
      <c r="M109" s="88"/>
      <c r="N109" s="89"/>
      <c r="O109" s="81"/>
      <c r="P109" s="82"/>
      <c r="Q109" s="82"/>
      <c r="R109" s="82"/>
      <c r="S109" s="82"/>
      <c r="T109" s="82"/>
      <c r="U109" s="82"/>
      <c r="V109" s="82"/>
      <c r="W109" s="82"/>
      <c r="X109" s="83"/>
      <c r="Y109" s="75" t="str">
        <f>IF('（別添）計画書'!Y108="","",'（別添）計画書'!Y108)</f>
        <v/>
      </c>
      <c r="Z109" s="76"/>
      <c r="AA109" s="76"/>
      <c r="AB109" s="77"/>
      <c r="AC109" s="75" t="str">
        <f>IF('（別添）計画書'!AC108="","",'（別添）計画書'!AC108)</f>
        <v/>
      </c>
      <c r="AD109" s="76"/>
      <c r="AE109" s="76"/>
      <c r="AF109" s="77"/>
      <c r="AG109" s="75" t="str">
        <f>IF('（別添）計画書'!AG108="","",'（別添）計画書'!AG108)</f>
        <v/>
      </c>
      <c r="AH109" s="76"/>
      <c r="AI109" s="76"/>
      <c r="AJ109" s="77"/>
    </row>
    <row r="110" spans="2:36">
      <c r="B110" s="96"/>
      <c r="C110" s="97"/>
      <c r="D110" s="98"/>
      <c r="E110" s="90"/>
      <c r="F110" s="91"/>
      <c r="G110" s="91"/>
      <c r="H110" s="91"/>
      <c r="I110" s="91"/>
      <c r="J110" s="91"/>
      <c r="K110" s="91"/>
      <c r="L110" s="91"/>
      <c r="M110" s="91"/>
      <c r="N110" s="92"/>
      <c r="O110" s="84"/>
      <c r="P110" s="85"/>
      <c r="Q110" s="85"/>
      <c r="R110" s="85"/>
      <c r="S110" s="85"/>
      <c r="T110" s="85"/>
      <c r="U110" s="85"/>
      <c r="V110" s="85"/>
      <c r="W110" s="85"/>
      <c r="X110" s="86"/>
      <c r="Y110" s="78"/>
      <c r="Z110" s="79"/>
      <c r="AA110" s="79"/>
      <c r="AB110" s="80"/>
      <c r="AC110" s="78"/>
      <c r="AD110" s="79"/>
      <c r="AE110" s="79"/>
      <c r="AF110" s="80"/>
      <c r="AG110" s="78"/>
      <c r="AH110" s="79"/>
      <c r="AI110" s="79"/>
      <c r="AJ110" s="80"/>
    </row>
    <row r="111" spans="2:36">
      <c r="B111" s="96"/>
      <c r="C111" s="97"/>
      <c r="D111" s="98"/>
      <c r="E111" s="87" t="str">
        <f>IF('（別添）計画書'!E110="","",'（別添）計画書'!E110)</f>
        <v/>
      </c>
      <c r="F111" s="88"/>
      <c r="G111" s="88"/>
      <c r="H111" s="88"/>
      <c r="I111" s="88"/>
      <c r="J111" s="88"/>
      <c r="K111" s="88"/>
      <c r="L111" s="88"/>
      <c r="M111" s="88"/>
      <c r="N111" s="89"/>
      <c r="O111" s="81"/>
      <c r="P111" s="82"/>
      <c r="Q111" s="82"/>
      <c r="R111" s="82"/>
      <c r="S111" s="82"/>
      <c r="T111" s="82"/>
      <c r="U111" s="82"/>
      <c r="V111" s="82"/>
      <c r="W111" s="82"/>
      <c r="X111" s="83"/>
      <c r="Y111" s="75" t="str">
        <f>IF('（別添）計画書'!Y110="","",'（別添）計画書'!Y110)</f>
        <v/>
      </c>
      <c r="Z111" s="76"/>
      <c r="AA111" s="76"/>
      <c r="AB111" s="77"/>
      <c r="AC111" s="75" t="str">
        <f>IF('（別添）計画書'!AC110="","",'（別添）計画書'!AC110)</f>
        <v/>
      </c>
      <c r="AD111" s="76"/>
      <c r="AE111" s="76"/>
      <c r="AF111" s="77"/>
      <c r="AG111" s="75" t="str">
        <f>IF('（別添）計画書'!AG110="","",'（別添）計画書'!AG110)</f>
        <v/>
      </c>
      <c r="AH111" s="76"/>
      <c r="AI111" s="76"/>
      <c r="AJ111" s="77"/>
    </row>
    <row r="112" spans="2:36">
      <c r="B112" s="96"/>
      <c r="C112" s="97"/>
      <c r="D112" s="98"/>
      <c r="E112" s="90"/>
      <c r="F112" s="91"/>
      <c r="G112" s="91"/>
      <c r="H112" s="91"/>
      <c r="I112" s="91"/>
      <c r="J112" s="91"/>
      <c r="K112" s="91"/>
      <c r="L112" s="91"/>
      <c r="M112" s="91"/>
      <c r="N112" s="92"/>
      <c r="O112" s="84"/>
      <c r="P112" s="85"/>
      <c r="Q112" s="85"/>
      <c r="R112" s="85"/>
      <c r="S112" s="85"/>
      <c r="T112" s="85"/>
      <c r="U112" s="85"/>
      <c r="V112" s="85"/>
      <c r="W112" s="85"/>
      <c r="X112" s="86"/>
      <c r="Y112" s="78"/>
      <c r="Z112" s="79"/>
      <c r="AA112" s="79"/>
      <c r="AB112" s="80"/>
      <c r="AC112" s="78"/>
      <c r="AD112" s="79"/>
      <c r="AE112" s="79"/>
      <c r="AF112" s="80"/>
      <c r="AG112" s="78"/>
      <c r="AH112" s="79"/>
      <c r="AI112" s="79"/>
      <c r="AJ112" s="80"/>
    </row>
    <row r="113" spans="2:36">
      <c r="B113" s="96"/>
      <c r="C113" s="97"/>
      <c r="D113" s="98"/>
      <c r="E113" s="87" t="str">
        <f>IF('（別添）計画書'!E112="","",'（別添）計画書'!E112)</f>
        <v/>
      </c>
      <c r="F113" s="88"/>
      <c r="G113" s="88"/>
      <c r="H113" s="88"/>
      <c r="I113" s="88"/>
      <c r="J113" s="88"/>
      <c r="K113" s="88"/>
      <c r="L113" s="88"/>
      <c r="M113" s="88"/>
      <c r="N113" s="89"/>
      <c r="O113" s="81"/>
      <c r="P113" s="82"/>
      <c r="Q113" s="82"/>
      <c r="R113" s="82"/>
      <c r="S113" s="82"/>
      <c r="T113" s="82"/>
      <c r="U113" s="82"/>
      <c r="V113" s="82"/>
      <c r="W113" s="82"/>
      <c r="X113" s="83"/>
      <c r="Y113" s="75" t="str">
        <f>IF('（別添）計画書'!Y112="","",'（別添）計画書'!Y112)</f>
        <v/>
      </c>
      <c r="Z113" s="76"/>
      <c r="AA113" s="76"/>
      <c r="AB113" s="77"/>
      <c r="AC113" s="75" t="str">
        <f>IF('（別添）計画書'!AC112="","",'（別添）計画書'!AC112)</f>
        <v/>
      </c>
      <c r="AD113" s="76"/>
      <c r="AE113" s="76"/>
      <c r="AF113" s="77"/>
      <c r="AG113" s="75" t="str">
        <f>IF('（別添）計画書'!AG112="","",'（別添）計画書'!AG112)</f>
        <v/>
      </c>
      <c r="AH113" s="76"/>
      <c r="AI113" s="76"/>
      <c r="AJ113" s="77"/>
    </row>
    <row r="114" spans="2:36">
      <c r="B114" s="96"/>
      <c r="C114" s="97"/>
      <c r="D114" s="98"/>
      <c r="E114" s="90"/>
      <c r="F114" s="91"/>
      <c r="G114" s="91"/>
      <c r="H114" s="91"/>
      <c r="I114" s="91"/>
      <c r="J114" s="91"/>
      <c r="K114" s="91"/>
      <c r="L114" s="91"/>
      <c r="M114" s="91"/>
      <c r="N114" s="92"/>
      <c r="O114" s="84"/>
      <c r="P114" s="85"/>
      <c r="Q114" s="85"/>
      <c r="R114" s="85"/>
      <c r="S114" s="85"/>
      <c r="T114" s="85"/>
      <c r="U114" s="85"/>
      <c r="V114" s="85"/>
      <c r="W114" s="85"/>
      <c r="X114" s="86"/>
      <c r="Y114" s="78"/>
      <c r="Z114" s="79"/>
      <c r="AA114" s="79"/>
      <c r="AB114" s="80"/>
      <c r="AC114" s="78"/>
      <c r="AD114" s="79"/>
      <c r="AE114" s="79"/>
      <c r="AF114" s="80"/>
      <c r="AG114" s="78"/>
      <c r="AH114" s="79"/>
      <c r="AI114" s="79"/>
      <c r="AJ114" s="80"/>
    </row>
    <row r="115" spans="2:36">
      <c r="B115" s="96"/>
      <c r="C115" s="97"/>
      <c r="D115" s="98"/>
      <c r="E115" s="87" t="str">
        <f>IF('（別添）計画書'!E114="","",'（別添）計画書'!E114)</f>
        <v/>
      </c>
      <c r="F115" s="88"/>
      <c r="G115" s="88"/>
      <c r="H115" s="88"/>
      <c r="I115" s="88"/>
      <c r="J115" s="88"/>
      <c r="K115" s="88"/>
      <c r="L115" s="88"/>
      <c r="M115" s="88"/>
      <c r="N115" s="89"/>
      <c r="O115" s="81"/>
      <c r="P115" s="82"/>
      <c r="Q115" s="82"/>
      <c r="R115" s="82"/>
      <c r="S115" s="82"/>
      <c r="T115" s="82"/>
      <c r="U115" s="82"/>
      <c r="V115" s="82"/>
      <c r="W115" s="82"/>
      <c r="X115" s="83"/>
      <c r="Y115" s="75" t="str">
        <f>IF('（別添）計画書'!Y114="","",'（別添）計画書'!Y114)</f>
        <v/>
      </c>
      <c r="Z115" s="76"/>
      <c r="AA115" s="76"/>
      <c r="AB115" s="77"/>
      <c r="AC115" s="75" t="str">
        <f>IF('（別添）計画書'!AC114="","",'（別添）計画書'!AC114)</f>
        <v/>
      </c>
      <c r="AD115" s="76"/>
      <c r="AE115" s="76"/>
      <c r="AF115" s="77"/>
      <c r="AG115" s="75" t="str">
        <f>IF('（別添）計画書'!AG114="","",'（別添）計画書'!AG114)</f>
        <v/>
      </c>
      <c r="AH115" s="76"/>
      <c r="AI115" s="76"/>
      <c r="AJ115" s="77"/>
    </row>
    <row r="116" spans="2:36">
      <c r="B116" s="99"/>
      <c r="C116" s="100"/>
      <c r="D116" s="101"/>
      <c r="E116" s="90"/>
      <c r="F116" s="91"/>
      <c r="G116" s="91"/>
      <c r="H116" s="91"/>
      <c r="I116" s="91"/>
      <c r="J116" s="91"/>
      <c r="K116" s="91"/>
      <c r="L116" s="91"/>
      <c r="M116" s="91"/>
      <c r="N116" s="92"/>
      <c r="O116" s="84"/>
      <c r="P116" s="85"/>
      <c r="Q116" s="85"/>
      <c r="R116" s="85"/>
      <c r="S116" s="85"/>
      <c r="T116" s="85"/>
      <c r="U116" s="85"/>
      <c r="V116" s="85"/>
      <c r="W116" s="85"/>
      <c r="X116" s="86"/>
      <c r="Y116" s="78"/>
      <c r="Z116" s="79"/>
      <c r="AA116" s="79"/>
      <c r="AB116" s="80"/>
      <c r="AC116" s="78"/>
      <c r="AD116" s="79"/>
      <c r="AE116" s="79"/>
      <c r="AF116" s="80"/>
      <c r="AG116" s="78"/>
      <c r="AH116" s="79"/>
      <c r="AI116" s="79"/>
      <c r="AJ116" s="80"/>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104" t="s">
        <v>326</v>
      </c>
      <c r="C123" s="104"/>
      <c r="D123" s="104"/>
      <c r="E123" s="104"/>
      <c r="F123" s="104"/>
      <c r="G123" s="104"/>
      <c r="H123" s="104"/>
      <c r="I123" s="104"/>
      <c r="J123" s="104"/>
      <c r="K123" s="104"/>
      <c r="L123" s="104"/>
      <c r="M123" s="104"/>
      <c r="N123" s="104"/>
      <c r="O123" s="104"/>
      <c r="P123" s="104"/>
      <c r="Q123" s="104"/>
      <c r="R123" s="104"/>
      <c r="S123" s="104"/>
      <c r="T123" s="104"/>
      <c r="U123" s="104"/>
    </row>
    <row r="124" spans="2:36">
      <c r="B124" s="104"/>
      <c r="C124" s="104"/>
      <c r="D124" s="104"/>
      <c r="E124" s="104"/>
      <c r="F124" s="104"/>
      <c r="G124" s="104"/>
      <c r="H124" s="104"/>
      <c r="I124" s="104"/>
      <c r="J124" s="104"/>
      <c r="K124" s="104"/>
      <c r="L124" s="104"/>
      <c r="M124" s="104"/>
      <c r="N124" s="104"/>
      <c r="O124" s="104"/>
      <c r="P124" s="104"/>
      <c r="Q124" s="104"/>
      <c r="R124" s="104"/>
      <c r="S124" s="104"/>
      <c r="T124" s="104"/>
      <c r="U124" s="104"/>
    </row>
    <row r="125" spans="2:36">
      <c r="B125" s="194"/>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6"/>
    </row>
    <row r="126" spans="2:36">
      <c r="B126" s="197"/>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9"/>
    </row>
    <row r="127" spans="2:36">
      <c r="B127" s="197"/>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9"/>
    </row>
    <row r="128" spans="2:36">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9"/>
    </row>
    <row r="129" spans="2:36">
      <c r="B129" s="197"/>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9"/>
    </row>
    <row r="130" spans="2:36">
      <c r="B130" s="197"/>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9"/>
    </row>
    <row r="131" spans="2:36">
      <c r="B131" s="200"/>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2"/>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formatCells="0" formatColumns="0" formatRows="0" insertHyperlinks="0"/>
  <mergeCells count="317">
    <mergeCell ref="AG71:AJ72"/>
    <mergeCell ref="AG67:AH68"/>
    <mergeCell ref="AI67:AJ68"/>
    <mergeCell ref="Y69:AB70"/>
    <mergeCell ref="AC69:AF70"/>
    <mergeCell ref="AG69:AJ70"/>
    <mergeCell ref="AC67:AD68"/>
    <mergeCell ref="Y71:AB72"/>
    <mergeCell ref="AC71:AF72"/>
    <mergeCell ref="AA67:AB68"/>
    <mergeCell ref="AG83:AJ84"/>
    <mergeCell ref="AC83:AF84"/>
    <mergeCell ref="O79:X80"/>
    <mergeCell ref="O81:X82"/>
    <mergeCell ref="O83:X84"/>
    <mergeCell ref="Y81:AB82"/>
    <mergeCell ref="AC81:AF82"/>
    <mergeCell ref="AG73:AJ74"/>
    <mergeCell ref="Y75:AB76"/>
    <mergeCell ref="AC75:AF76"/>
    <mergeCell ref="AG75:AJ76"/>
    <mergeCell ref="Y73:AB74"/>
    <mergeCell ref="AC73:AF74"/>
    <mergeCell ref="B123:U124"/>
    <mergeCell ref="B77:D84"/>
    <mergeCell ref="AG77:AJ78"/>
    <mergeCell ref="AC79:AF80"/>
    <mergeCell ref="AG79:AJ80"/>
    <mergeCell ref="AG81:AJ82"/>
    <mergeCell ref="O77:X78"/>
    <mergeCell ref="E77:N78"/>
    <mergeCell ref="Y77:AB78"/>
    <mergeCell ref="Y83:AB84"/>
    <mergeCell ref="AC77:AF78"/>
    <mergeCell ref="Y79:AB80"/>
    <mergeCell ref="E99:N100"/>
    <mergeCell ref="Y99:AB100"/>
    <mergeCell ref="AC99:AF100"/>
    <mergeCell ref="AG99:AJ100"/>
    <mergeCell ref="Y97:AB98"/>
    <mergeCell ref="O95:X96"/>
    <mergeCell ref="B101:D108"/>
    <mergeCell ref="E101:N102"/>
    <mergeCell ref="Y101:AB102"/>
    <mergeCell ref="AC101:AF102"/>
    <mergeCell ref="E105:N106"/>
    <mergeCell ref="Y105:AB106"/>
    <mergeCell ref="B125:AJ131"/>
    <mergeCell ref="B85:D92"/>
    <mergeCell ref="E85:N86"/>
    <mergeCell ref="Y85:AB86"/>
    <mergeCell ref="AC85:AF86"/>
    <mergeCell ref="AG85:AJ86"/>
    <mergeCell ref="E87:N88"/>
    <mergeCell ref="E91:N92"/>
    <mergeCell ref="Y91:AB92"/>
    <mergeCell ref="AC91:AF92"/>
    <mergeCell ref="Y89:AB90"/>
    <mergeCell ref="AC89:AF90"/>
    <mergeCell ref="AG91:AJ92"/>
    <mergeCell ref="O91:X92"/>
    <mergeCell ref="B93:D100"/>
    <mergeCell ref="E93:N94"/>
    <mergeCell ref="Y93:AB94"/>
    <mergeCell ref="AC93:AF94"/>
    <mergeCell ref="E97:N98"/>
    <mergeCell ref="AG93:AJ94"/>
    <mergeCell ref="E95:N96"/>
    <mergeCell ref="Y95:AB96"/>
    <mergeCell ref="AC95:AF96"/>
    <mergeCell ref="AG95:AJ96"/>
    <mergeCell ref="O67:X68"/>
    <mergeCell ref="AH25:AI25"/>
    <mergeCell ref="AD23:AG24"/>
    <mergeCell ref="W28:Z28"/>
    <mergeCell ref="AA28:AB28"/>
    <mergeCell ref="AD28:AG28"/>
    <mergeCell ref="AH28:AI28"/>
    <mergeCell ref="AD29:AG30"/>
    <mergeCell ref="AH29:AI30"/>
    <mergeCell ref="AD32:AG33"/>
    <mergeCell ref="AH32:AI33"/>
    <mergeCell ref="AD35:AG36"/>
    <mergeCell ref="AH35:AI36"/>
    <mergeCell ref="D39:AJ39"/>
    <mergeCell ref="D40:AJ43"/>
    <mergeCell ref="B46:S47"/>
    <mergeCell ref="B67:D68"/>
    <mergeCell ref="B26:I28"/>
    <mergeCell ref="M56:AJ57"/>
    <mergeCell ref="AE67:AF68"/>
    <mergeCell ref="B56:J57"/>
    <mergeCell ref="B58:J59"/>
    <mergeCell ref="AA25:AB25"/>
    <mergeCell ref="AD25:AG25"/>
    <mergeCell ref="B23:I25"/>
    <mergeCell ref="J23:M24"/>
    <mergeCell ref="N23:O24"/>
    <mergeCell ref="T26:U27"/>
    <mergeCell ref="V26:V28"/>
    <mergeCell ref="W26:Z27"/>
    <mergeCell ref="AA26:AB27"/>
    <mergeCell ref="AC26:AC28"/>
    <mergeCell ref="AD26:AG27"/>
    <mergeCell ref="J25:M25"/>
    <mergeCell ref="AH26:AI27"/>
    <mergeCell ref="AJ26:AJ28"/>
    <mergeCell ref="J28:M28"/>
    <mergeCell ref="N28:O28"/>
    <mergeCell ref="K50:L51"/>
    <mergeCell ref="K52:L53"/>
    <mergeCell ref="P28:S28"/>
    <mergeCell ref="K56:L57"/>
    <mergeCell ref="K58:L59"/>
    <mergeCell ref="M54:AJ55"/>
    <mergeCell ref="P26:S27"/>
    <mergeCell ref="K48:L49"/>
    <mergeCell ref="AC29:AC31"/>
    <mergeCell ref="AJ29:AJ31"/>
    <mergeCell ref="AD31:AG31"/>
    <mergeCell ref="AH31:AI31"/>
    <mergeCell ref="AJ32:AJ34"/>
    <mergeCell ref="AD34:AG34"/>
    <mergeCell ref="AH34:AI34"/>
    <mergeCell ref="AJ35:AJ37"/>
    <mergeCell ref="AD37:AG37"/>
    <mergeCell ref="AH37:AI37"/>
    <mergeCell ref="K54:L55"/>
    <mergeCell ref="J26:M27"/>
    <mergeCell ref="AJ20:AJ22"/>
    <mergeCell ref="AD20:AG21"/>
    <mergeCell ref="AH20:AI21"/>
    <mergeCell ref="AJ23:AJ25"/>
    <mergeCell ref="N25:O25"/>
    <mergeCell ref="P25:S25"/>
    <mergeCell ref="T25:U25"/>
    <mergeCell ref="W25:Z25"/>
    <mergeCell ref="T23:U24"/>
    <mergeCell ref="AC23:AC25"/>
    <mergeCell ref="P23:S24"/>
    <mergeCell ref="AH23:AI24"/>
    <mergeCell ref="AH22:AI22"/>
    <mergeCell ref="N20:O21"/>
    <mergeCell ref="B6:C6"/>
    <mergeCell ref="B16:C16"/>
    <mergeCell ref="B15:F15"/>
    <mergeCell ref="P16:Q16"/>
    <mergeCell ref="N14:O14"/>
    <mergeCell ref="AD17:AJ17"/>
    <mergeCell ref="B17:I19"/>
    <mergeCell ref="J17:M19"/>
    <mergeCell ref="AC18:AC19"/>
    <mergeCell ref="B11:T12"/>
    <mergeCell ref="P14:Q14"/>
    <mergeCell ref="S14:T14"/>
    <mergeCell ref="G16:H16"/>
    <mergeCell ref="J16:K16"/>
    <mergeCell ref="N17:O19"/>
    <mergeCell ref="AJ18:AJ19"/>
    <mergeCell ref="V16:W16"/>
    <mergeCell ref="V18:V19"/>
    <mergeCell ref="N16:O16"/>
    <mergeCell ref="D16:E16"/>
    <mergeCell ref="B13:F13"/>
    <mergeCell ref="B14:C14"/>
    <mergeCell ref="D14:E14"/>
    <mergeCell ref="G14:H14"/>
    <mergeCell ref="J14:K14"/>
    <mergeCell ref="AD18:AG19"/>
    <mergeCell ref="AH18:AI19"/>
    <mergeCell ref="P17:V17"/>
    <mergeCell ref="N22:O22"/>
    <mergeCell ref="S16:T16"/>
    <mergeCell ref="W17:AC17"/>
    <mergeCell ref="V14:W14"/>
    <mergeCell ref="AA18:AB19"/>
    <mergeCell ref="AC20:AC22"/>
    <mergeCell ref="P18:S19"/>
    <mergeCell ref="T18:U19"/>
    <mergeCell ref="W18:Z19"/>
    <mergeCell ref="P22:S22"/>
    <mergeCell ref="T20:U21"/>
    <mergeCell ref="AD22:AG22"/>
    <mergeCell ref="V20:V22"/>
    <mergeCell ref="AA22:AB22"/>
    <mergeCell ref="T22:U22"/>
    <mergeCell ref="P20:S21"/>
    <mergeCell ref="W20:Z21"/>
    <mergeCell ref="B29:I31"/>
    <mergeCell ref="J29:M30"/>
    <mergeCell ref="N29:O30"/>
    <mergeCell ref="P29:S30"/>
    <mergeCell ref="T29:U30"/>
    <mergeCell ref="V29:V31"/>
    <mergeCell ref="W29:Z30"/>
    <mergeCell ref="AA29:AB30"/>
    <mergeCell ref="B20:I22"/>
    <mergeCell ref="W22:Z22"/>
    <mergeCell ref="T28:U28"/>
    <mergeCell ref="N26:O27"/>
    <mergeCell ref="AA20:AB21"/>
    <mergeCell ref="J22:M22"/>
    <mergeCell ref="J31:M31"/>
    <mergeCell ref="N31:O31"/>
    <mergeCell ref="P31:S31"/>
    <mergeCell ref="T31:U31"/>
    <mergeCell ref="W31:Z31"/>
    <mergeCell ref="AA31:AB31"/>
    <mergeCell ref="J20:M21"/>
    <mergeCell ref="W23:Z24"/>
    <mergeCell ref="V23:V25"/>
    <mergeCell ref="AA23:AB24"/>
    <mergeCell ref="B32:I34"/>
    <mergeCell ref="J32:M33"/>
    <mergeCell ref="N32:O33"/>
    <mergeCell ref="P32:S33"/>
    <mergeCell ref="T32:U33"/>
    <mergeCell ref="V32:V34"/>
    <mergeCell ref="W32:Z33"/>
    <mergeCell ref="AA32:AB33"/>
    <mergeCell ref="AC32:AC34"/>
    <mergeCell ref="J34:M34"/>
    <mergeCell ref="N34:O34"/>
    <mergeCell ref="P34:S34"/>
    <mergeCell ref="T34:U34"/>
    <mergeCell ref="W34:Z34"/>
    <mergeCell ref="AA34:AB34"/>
    <mergeCell ref="B35:I37"/>
    <mergeCell ref="J35:M36"/>
    <mergeCell ref="N35:O36"/>
    <mergeCell ref="P35:S36"/>
    <mergeCell ref="T35:U36"/>
    <mergeCell ref="V35:V37"/>
    <mergeCell ref="W35:Z36"/>
    <mergeCell ref="AA35:AB36"/>
    <mergeCell ref="AC35:AC37"/>
    <mergeCell ref="J37:M37"/>
    <mergeCell ref="N37:O37"/>
    <mergeCell ref="P37:S37"/>
    <mergeCell ref="T37:U37"/>
    <mergeCell ref="W37:Z37"/>
    <mergeCell ref="AA37:AB37"/>
    <mergeCell ref="E69:N70"/>
    <mergeCell ref="E73:N74"/>
    <mergeCell ref="M58:AJ59"/>
    <mergeCell ref="M60:AJ61"/>
    <mergeCell ref="AG89:AJ90"/>
    <mergeCell ref="M48:AJ49"/>
    <mergeCell ref="Y87:AB88"/>
    <mergeCell ref="AC87:AF88"/>
    <mergeCell ref="AG87:AJ88"/>
    <mergeCell ref="O85:X86"/>
    <mergeCell ref="O87:X88"/>
    <mergeCell ref="B65:P66"/>
    <mergeCell ref="O89:X90"/>
    <mergeCell ref="B69:D76"/>
    <mergeCell ref="E67:N68"/>
    <mergeCell ref="Y67:Z68"/>
    <mergeCell ref="B60:J61"/>
    <mergeCell ref="M50:AJ51"/>
    <mergeCell ref="B48:J49"/>
    <mergeCell ref="K60:L61"/>
    <mergeCell ref="B50:J51"/>
    <mergeCell ref="B52:J53"/>
    <mergeCell ref="B54:J55"/>
    <mergeCell ref="M52:AJ53"/>
    <mergeCell ref="AC105:AF106"/>
    <mergeCell ref="AG101:AJ102"/>
    <mergeCell ref="E103:N104"/>
    <mergeCell ref="Y103:AB104"/>
    <mergeCell ref="AC103:AF104"/>
    <mergeCell ref="AG103:AJ104"/>
    <mergeCell ref="O103:X104"/>
    <mergeCell ref="AG105:AJ106"/>
    <mergeCell ref="E107:N108"/>
    <mergeCell ref="Y107:AB108"/>
    <mergeCell ref="AC107:AF108"/>
    <mergeCell ref="AG107:AJ108"/>
    <mergeCell ref="O105:X106"/>
    <mergeCell ref="O107:X108"/>
    <mergeCell ref="B109:D116"/>
    <mergeCell ref="E109:N110"/>
    <mergeCell ref="Y109:AB110"/>
    <mergeCell ref="AC109:AF110"/>
    <mergeCell ref="E113:N114"/>
    <mergeCell ref="Y113:AB114"/>
    <mergeCell ref="AC113:AF114"/>
    <mergeCell ref="E111:N112"/>
    <mergeCell ref="Y111:AB112"/>
    <mergeCell ref="AC111:AF112"/>
    <mergeCell ref="E115:N116"/>
    <mergeCell ref="Y115:AB116"/>
    <mergeCell ref="AC115:AF116"/>
    <mergeCell ref="AG115:AJ116"/>
    <mergeCell ref="O113:X114"/>
    <mergeCell ref="O115:X116"/>
    <mergeCell ref="O93:X94"/>
    <mergeCell ref="E89:N90"/>
    <mergeCell ref="E79:N80"/>
    <mergeCell ref="E71:N72"/>
    <mergeCell ref="O69:X70"/>
    <mergeCell ref="O71:X72"/>
    <mergeCell ref="E75:N76"/>
    <mergeCell ref="O73:X74"/>
    <mergeCell ref="O75:X76"/>
    <mergeCell ref="AG111:AJ112"/>
    <mergeCell ref="O109:X110"/>
    <mergeCell ref="O111:X112"/>
    <mergeCell ref="E83:N84"/>
    <mergeCell ref="E81:N82"/>
    <mergeCell ref="AG113:AJ114"/>
    <mergeCell ref="AG109:AJ110"/>
    <mergeCell ref="O97:X98"/>
    <mergeCell ref="O99:X100"/>
    <mergeCell ref="O101:X102"/>
    <mergeCell ref="AC97:AF98"/>
    <mergeCell ref="AG97:AJ98"/>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2" manualBreakCount="2">
    <brk id="64" min="1" max="35" man="1"/>
    <brk id="122" min="1" max="3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CC0000"/>
  </sheetPr>
  <dimension ref="B1:AS1480"/>
  <sheetViews>
    <sheetView showGridLines="0" view="pageBreakPreview" zoomScale="130" zoomScaleNormal="100" zoomScaleSheetLayoutView="130" workbookViewId="0">
      <pane xSplit="1" ySplit="4" topLeftCell="AF5" activePane="bottomRight" state="frozen"/>
      <selection activeCell="U135" sqref="U135"/>
      <selection pane="topRight" activeCell="U135" sqref="U135"/>
      <selection pane="bottomLeft" activeCell="U135" sqref="U135"/>
      <selection pane="bottomRight" activeCell="AR18" sqref="AR18"/>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7.5" style="43" customWidth="1"/>
    <col min="41" max="41" width="60.125" style="43" customWidth="1"/>
    <col min="42" max="42" width="12.25" style="43" bestFit="1" customWidth="1"/>
    <col min="43" max="43" width="4.375" style="1" customWidth="1"/>
    <col min="44" max="44" width="24.875" style="1" customWidth="1"/>
    <col min="45" max="45" width="18.375" style="1" customWidth="1"/>
    <col min="46" max="46" width="8.875" style="1" customWidth="1"/>
    <col min="47" max="16384" width="2.5" style="1"/>
  </cols>
  <sheetData>
    <row r="1" spans="2:45" ht="13.5" customHeight="1">
      <c r="AM1" s="57" t="s">
        <v>2344</v>
      </c>
      <c r="AN1" s="57"/>
      <c r="AO1" s="57"/>
      <c r="AP1" s="57"/>
      <c r="AR1" s="66" t="s">
        <v>538</v>
      </c>
    </row>
    <row r="2" spans="2:45">
      <c r="AM2" s="58" t="s">
        <v>2345</v>
      </c>
      <c r="AN2" s="58"/>
      <c r="AO2" s="58"/>
      <c r="AP2" s="58"/>
      <c r="AR2" s="67" t="s">
        <v>2347</v>
      </c>
    </row>
    <row r="3" spans="2:45" ht="13.5" customHeight="1">
      <c r="AM3" s="475" t="s">
        <v>772</v>
      </c>
      <c r="AN3" s="475"/>
      <c r="AO3" s="475"/>
      <c r="AP3" s="475"/>
      <c r="AR3" s="250" t="s">
        <v>535</v>
      </c>
      <c r="AS3" s="55" t="s">
        <v>536</v>
      </c>
    </row>
    <row r="4" spans="2:45" ht="14.25" thickBot="1">
      <c r="AM4" s="475"/>
      <c r="AN4" s="475"/>
      <c r="AO4" s="475"/>
      <c r="AP4" s="475"/>
      <c r="AR4" s="474"/>
      <c r="AS4" s="56" t="s">
        <v>537</v>
      </c>
    </row>
    <row r="5" spans="2:45" ht="13.5" customHeight="1" thickTop="1">
      <c r="B5" s="1" t="s">
        <v>99</v>
      </c>
      <c r="AM5" s="475" t="s">
        <v>773</v>
      </c>
      <c r="AN5" s="475"/>
      <c r="AO5" s="475"/>
      <c r="AP5" s="475"/>
      <c r="AR5" s="44" t="str">
        <f>+IF('（別紙１）原油換算シート【計画用】'!AR5&lt;&gt;"",'（別紙１）原油換算シート【計画用】'!AR5,"")</f>
        <v>北海道熱供給公社</v>
      </c>
      <c r="AS5" s="54">
        <f>+IF('（別紙１）原油換算シート【計画用】'!AS5&lt;&gt;"",'（別紙１）原油換算シート【計画用】'!AS5,"")</f>
        <v>5.3199999999999997E-2</v>
      </c>
    </row>
    <row r="6" spans="2:45">
      <c r="S6" s="8" t="s">
        <v>270</v>
      </c>
      <c r="AM6" s="475"/>
      <c r="AN6" s="475"/>
      <c r="AO6" s="475"/>
      <c r="AP6" s="475"/>
      <c r="AR6" s="44" t="str">
        <f>+IF('（別紙１）原油換算シート【計画用】'!AR6&lt;&gt;"",'（別紙１）原油換算シート【計画用】'!AR6,"")</f>
        <v>札幌エネルギー供給公社</v>
      </c>
      <c r="AS6" s="54">
        <f>+IF('（別紙１）原油換算シート【計画用】'!AS6&lt;&gt;"",'（別紙１）原油換算シート【計画用】'!AS6,"")</f>
        <v>5.3199999999999997E-2</v>
      </c>
    </row>
    <row r="7" spans="2:45" ht="13.5" customHeight="1">
      <c r="AM7" s="475" t="s">
        <v>2346</v>
      </c>
      <c r="AN7" s="475"/>
      <c r="AO7" s="475"/>
      <c r="AP7" s="475"/>
      <c r="AR7" s="44" t="str">
        <f>+IF('（別紙１）原油換算シート【計画用】'!AR7&lt;&gt;"",'（別紙１）原油換算シート【計画用】'!AR7,"")</f>
        <v>北海道地域暖房株式会社</v>
      </c>
      <c r="AS7" s="54">
        <f>+IF('（別紙１）原油換算シート【計画用】'!AS7&lt;&gt;"",'（別紙１）原油換算シート【計画用】'!AS7,"")</f>
        <v>5.3199999999999997E-2</v>
      </c>
    </row>
    <row r="8" spans="2:45" ht="13.5" customHeight="1">
      <c r="B8" s="104" t="s">
        <v>223</v>
      </c>
      <c r="C8" s="104"/>
      <c r="D8" s="104"/>
      <c r="E8" s="104"/>
      <c r="F8" s="104"/>
      <c r="N8" s="8"/>
      <c r="AM8" s="475"/>
      <c r="AN8" s="475"/>
      <c r="AO8" s="475"/>
      <c r="AP8" s="475"/>
      <c r="AR8" s="44" t="str">
        <f>+IF('（別紙１）原油換算シート【計画用】'!AR8&lt;&gt;"",'（別紙１）原油換算シート【計画用】'!AR8,"")</f>
        <v>（代替値）</v>
      </c>
      <c r="AS8" s="44">
        <f>+IF('（別紙１）原油換算シート【計画用】'!AS8&lt;&gt;"",'（別紙１）原油換算シート【計画用】'!AS8,"")</f>
        <v>5.3199999999999997E-2</v>
      </c>
    </row>
    <row r="9" spans="2:45"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c r="AM9" s="475"/>
      <c r="AN9" s="475"/>
      <c r="AO9" s="475"/>
      <c r="AP9" s="475"/>
    </row>
    <row r="10" spans="2:45" ht="13.5" customHeight="1">
      <c r="B10" s="104" t="s">
        <v>224</v>
      </c>
      <c r="C10" s="104"/>
      <c r="D10" s="104"/>
      <c r="E10" s="104"/>
      <c r="F10" s="104"/>
      <c r="G10"/>
      <c r="H10"/>
      <c r="J10"/>
      <c r="O10"/>
      <c r="P10"/>
      <c r="R10"/>
      <c r="S10"/>
      <c r="U10"/>
      <c r="V10"/>
      <c r="AM10" s="475"/>
      <c r="AN10" s="475"/>
      <c r="AO10" s="475"/>
      <c r="AP10" s="475"/>
    </row>
    <row r="11" spans="2:45" ht="13.5" customHeight="1" thickBot="1">
      <c r="B11" s="179"/>
      <c r="C11" s="179"/>
      <c r="D11" s="165">
        <f>IF(計画提出書!N47="","",計画提出書!N47)</f>
        <v>2026</v>
      </c>
      <c r="E11" s="165"/>
      <c r="F11" s="8" t="s">
        <v>4</v>
      </c>
      <c r="G11" s="165">
        <f>IF(計画提出書!N47="","",4)</f>
        <v>4</v>
      </c>
      <c r="H11" s="165"/>
      <c r="I11" s="8" t="s">
        <v>5</v>
      </c>
      <c r="J11" s="165">
        <f>IF(計画提出書!N47="","",1)</f>
        <v>1</v>
      </c>
      <c r="K11" s="165"/>
      <c r="L11" s="8" t="s">
        <v>6</v>
      </c>
      <c r="M11" s="8" t="s">
        <v>39</v>
      </c>
      <c r="N11" s="179"/>
      <c r="O11" s="179"/>
      <c r="P11" s="165">
        <f>IF(計画提出書!N47="","",計画提出書!N47+1)</f>
        <v>2027</v>
      </c>
      <c r="Q11" s="165"/>
      <c r="R11" s="8" t="s">
        <v>4</v>
      </c>
      <c r="S11" s="165">
        <f>IF(計画提出書!N47="","",3)</f>
        <v>3</v>
      </c>
      <c r="T11" s="165"/>
      <c r="U11" s="8" t="s">
        <v>5</v>
      </c>
      <c r="V11" s="165">
        <f>IF(計画提出書!N47="","",31)</f>
        <v>31</v>
      </c>
      <c r="W11" s="165"/>
      <c r="X11" s="8" t="s">
        <v>6</v>
      </c>
      <c r="AM11" s="470" t="s">
        <v>513</v>
      </c>
      <c r="AN11" s="470" t="s">
        <v>777</v>
      </c>
      <c r="AO11" s="472" t="s">
        <v>496</v>
      </c>
      <c r="AP11" s="470" t="s">
        <v>512</v>
      </c>
    </row>
    <row r="12" spans="2:45" ht="13.5" customHeight="1">
      <c r="B12" s="506" t="s">
        <v>215</v>
      </c>
      <c r="C12" s="507"/>
      <c r="D12" s="507"/>
      <c r="E12" s="507"/>
      <c r="F12" s="507"/>
      <c r="G12" s="507"/>
      <c r="H12" s="516" t="str">
        <f>IF(D11="","",D11&amp;"年度の使用量")</f>
        <v>2026年度の使用量</v>
      </c>
      <c r="I12" s="517"/>
      <c r="J12" s="517"/>
      <c r="K12" s="517"/>
      <c r="L12" s="517"/>
      <c r="M12" s="517"/>
      <c r="N12" s="517"/>
      <c r="O12" s="517"/>
      <c r="P12" s="520" t="s">
        <v>368</v>
      </c>
      <c r="Q12" s="521"/>
      <c r="R12" s="521"/>
      <c r="S12" s="521"/>
      <c r="T12" s="521"/>
      <c r="U12" s="521"/>
      <c r="V12" s="522"/>
      <c r="W12" s="516" t="s">
        <v>410</v>
      </c>
      <c r="X12" s="517"/>
      <c r="Y12" s="517"/>
      <c r="Z12" s="517"/>
      <c r="AA12" s="517"/>
      <c r="AB12" s="517"/>
      <c r="AC12" s="517"/>
      <c r="AD12" s="525" t="s">
        <v>95</v>
      </c>
      <c r="AE12" s="526"/>
      <c r="AF12" s="526"/>
      <c r="AG12" s="526"/>
      <c r="AH12" s="526"/>
      <c r="AI12" s="526"/>
      <c r="AJ12" s="527"/>
      <c r="AM12" s="471"/>
      <c r="AN12" s="650"/>
      <c r="AO12" s="473"/>
      <c r="AP12" s="471"/>
    </row>
    <row r="13" spans="2:45" ht="13.5" customHeight="1">
      <c r="B13" s="515"/>
      <c r="C13" s="179"/>
      <c r="D13" s="179"/>
      <c r="E13" s="179"/>
      <c r="F13" s="179"/>
      <c r="G13" s="179"/>
      <c r="H13" s="518"/>
      <c r="I13" s="519"/>
      <c r="J13" s="519"/>
      <c r="K13" s="519"/>
      <c r="L13" s="519"/>
      <c r="M13" s="519"/>
      <c r="N13" s="519"/>
      <c r="O13" s="519"/>
      <c r="P13" s="523"/>
      <c r="Q13" s="523"/>
      <c r="R13" s="523"/>
      <c r="S13" s="523"/>
      <c r="T13" s="523"/>
      <c r="U13" s="523"/>
      <c r="V13" s="524"/>
      <c r="W13" s="518"/>
      <c r="X13" s="519"/>
      <c r="Y13" s="519"/>
      <c r="Z13" s="519"/>
      <c r="AA13" s="519"/>
      <c r="AB13" s="519"/>
      <c r="AC13" s="519"/>
      <c r="AD13" s="528"/>
      <c r="AE13" s="529"/>
      <c r="AF13" s="529"/>
      <c r="AG13" s="529"/>
      <c r="AH13" s="529"/>
      <c r="AI13" s="529"/>
      <c r="AJ13" s="530"/>
      <c r="AM13" s="59" t="s">
        <v>497</v>
      </c>
      <c r="AN13" s="59"/>
      <c r="AO13" s="62" t="s">
        <v>774</v>
      </c>
      <c r="AP13" s="60"/>
    </row>
    <row r="14" spans="2:45" ht="13.5" customHeight="1" thickBot="1">
      <c r="B14" s="508"/>
      <c r="C14" s="509"/>
      <c r="D14" s="509"/>
      <c r="E14" s="509"/>
      <c r="F14" s="509"/>
      <c r="G14" s="509"/>
      <c r="H14" s="531" t="s">
        <v>243</v>
      </c>
      <c r="I14" s="532"/>
      <c r="J14" s="532"/>
      <c r="K14" s="532"/>
      <c r="L14" s="532"/>
      <c r="M14" s="532"/>
      <c r="N14" s="532"/>
      <c r="O14" s="533"/>
      <c r="P14" s="534" t="s">
        <v>244</v>
      </c>
      <c r="Q14" s="535"/>
      <c r="R14" s="535"/>
      <c r="S14" s="535"/>
      <c r="T14" s="535"/>
      <c r="U14" s="535"/>
      <c r="V14" s="535"/>
      <c r="W14" s="531" t="s">
        <v>370</v>
      </c>
      <c r="X14" s="532"/>
      <c r="Y14" s="532"/>
      <c r="Z14" s="532"/>
      <c r="AA14" s="532"/>
      <c r="AB14" s="532"/>
      <c r="AC14" s="532"/>
      <c r="AD14" s="536" t="s">
        <v>371</v>
      </c>
      <c r="AE14" s="532"/>
      <c r="AF14" s="532"/>
      <c r="AG14" s="532"/>
      <c r="AH14" s="532"/>
      <c r="AI14" s="532"/>
      <c r="AJ14" s="537"/>
      <c r="AM14" s="61"/>
      <c r="AN14" s="61"/>
      <c r="AO14" s="63" t="s">
        <v>775</v>
      </c>
      <c r="AP14" s="61"/>
    </row>
    <row r="15" spans="2:45" ht="13.5" customHeight="1">
      <c r="B15" s="656" t="s">
        <v>521</v>
      </c>
      <c r="C15" s="657"/>
      <c r="D15" s="584" t="s">
        <v>57</v>
      </c>
      <c r="E15" s="585"/>
      <c r="F15" s="585"/>
      <c r="G15" s="585"/>
      <c r="H15" s="588"/>
      <c r="I15" s="588"/>
      <c r="J15" s="588"/>
      <c r="K15" s="588"/>
      <c r="L15" s="588"/>
      <c r="M15" s="494" t="s">
        <v>228</v>
      </c>
      <c r="N15" s="507"/>
      <c r="O15" s="507"/>
      <c r="P15" s="574">
        <f>'（別紙１）原油換算シート【計画用】'!P15</f>
        <v>36.5</v>
      </c>
      <c r="Q15" s="574"/>
      <c r="R15" s="575"/>
      <c r="S15" s="498" t="s">
        <v>360</v>
      </c>
      <c r="T15" s="499"/>
      <c r="U15" s="499"/>
      <c r="V15" s="500"/>
      <c r="W15" s="544">
        <f>'（別紙１）原油換算シート【計画用】'!W15</f>
        <v>2.58E-2</v>
      </c>
      <c r="X15" s="507"/>
      <c r="Y15" s="507"/>
      <c r="Z15" s="662"/>
      <c r="AA15" s="494" t="s">
        <v>372</v>
      </c>
      <c r="AB15" s="507"/>
      <c r="AC15" s="495"/>
      <c r="AD15" s="491" t="str">
        <f>IF(H15="","",H15*P15*W$15)</f>
        <v/>
      </c>
      <c r="AE15" s="492"/>
      <c r="AF15" s="492"/>
      <c r="AG15" s="492"/>
      <c r="AH15" s="493"/>
      <c r="AI15" s="494" t="s">
        <v>228</v>
      </c>
      <c r="AJ15" s="495"/>
      <c r="AM15" s="40">
        <f>+IF('（別紙１）原油換算シート【計画用】'!AM15&lt;&gt;"",'（別紙１）原油換算シート【計画用】'!AM15,"")</f>
        <v>1</v>
      </c>
      <c r="AN15" s="40" t="str">
        <f>+IF('（別紙１）原油換算シート【計画用】'!AN15&lt;&gt;"",'（別紙１）原油換算シート【計画用】'!AN15,"")</f>
        <v>A0002</v>
      </c>
      <c r="AO15" s="64" t="str">
        <f>+IF('（別紙１）原油換算シート【計画用】'!AO15&lt;&gt;"",'（別紙１）原油換算シート【計画用】'!AO15,"")</f>
        <v>イーレックス(株)</v>
      </c>
      <c r="AP15" s="65">
        <f>+IF('（別紙１）原油換算シート【計画用】'!AP15&lt;&gt;"",'（別紙１）原油換算シート【計画用】'!AP15,"")</f>
        <v>4.2200000000000001E-4</v>
      </c>
      <c r="AQ15" s="1" t="str">
        <f>+IF('（別紙１）原油換算シート【計画用】'!AQ15&lt;&gt;"",'（別紙１）原油換算シート【計画用】'!AQ15,"")</f>
        <v>※</v>
      </c>
    </row>
    <row r="16" spans="2:45" ht="13.5" customHeight="1">
      <c r="B16" s="658"/>
      <c r="C16" s="659"/>
      <c r="D16" s="586"/>
      <c r="E16" s="587"/>
      <c r="F16" s="587"/>
      <c r="G16" s="587"/>
      <c r="H16" s="271"/>
      <c r="I16" s="271"/>
      <c r="J16" s="271"/>
      <c r="K16" s="271"/>
      <c r="L16" s="271"/>
      <c r="M16" s="496"/>
      <c r="N16" s="179"/>
      <c r="O16" s="179"/>
      <c r="P16" s="560"/>
      <c r="Q16" s="560"/>
      <c r="R16" s="561"/>
      <c r="S16" s="501"/>
      <c r="T16" s="502"/>
      <c r="U16" s="502"/>
      <c r="V16" s="503"/>
      <c r="W16" s="180"/>
      <c r="X16" s="179"/>
      <c r="Y16" s="179"/>
      <c r="Z16" s="663"/>
      <c r="AA16" s="496"/>
      <c r="AB16" s="179"/>
      <c r="AC16" s="497"/>
      <c r="AD16" s="485"/>
      <c r="AE16" s="486"/>
      <c r="AF16" s="486"/>
      <c r="AG16" s="486"/>
      <c r="AH16" s="487"/>
      <c r="AI16" s="496"/>
      <c r="AJ16" s="497"/>
      <c r="AM16" s="40">
        <f>+IF('（別紙１）原油換算シート【計画用】'!AM16&lt;&gt;"",'（別紙１）原油換算シート【計画用】'!AM16,"")</f>
        <v>2</v>
      </c>
      <c r="AN16" s="40" t="str">
        <f>+IF('（別紙１）原油換算シート【計画用】'!AN16&lt;&gt;"",'（別紙１）原油換算シート【計画用】'!AN16,"")</f>
        <v>A0003</v>
      </c>
      <c r="AO16" s="64" t="str">
        <f>+IF('（別紙１）原油換算シート【計画用】'!AO16&lt;&gt;"",'（別紙１）原油換算シート【計画用】'!AO16,"")</f>
        <v>リエスパワー(株)</v>
      </c>
      <c r="AP16" s="65">
        <f>+IF('（別紙１）原油換算シート【計画用】'!AP16&lt;&gt;"",'（別紙１）原油換算シート【計画用】'!AP16,"")</f>
        <v>0</v>
      </c>
      <c r="AQ16" s="1" t="str">
        <f>+IF('（別紙１）原油換算シート【計画用】'!AQ16&lt;&gt;"",'（別紙１）原油換算シート【計画用】'!AQ16,"")</f>
        <v/>
      </c>
    </row>
    <row r="17" spans="2:43" ht="13.5" customHeight="1">
      <c r="B17" s="658"/>
      <c r="C17" s="659"/>
      <c r="D17" s="576" t="s">
        <v>58</v>
      </c>
      <c r="E17" s="577"/>
      <c r="F17" s="577"/>
      <c r="G17" s="577"/>
      <c r="H17" s="558"/>
      <c r="I17" s="558"/>
      <c r="J17" s="558"/>
      <c r="K17" s="558"/>
      <c r="L17" s="558"/>
      <c r="M17" s="483" t="s">
        <v>228</v>
      </c>
      <c r="N17" s="559"/>
      <c r="O17" s="559"/>
      <c r="P17" s="574">
        <f>'（別紙１）原油換算シート【計画用】'!P17</f>
        <v>38.9</v>
      </c>
      <c r="Q17" s="574"/>
      <c r="R17" s="575"/>
      <c r="S17" s="498" t="s">
        <v>360</v>
      </c>
      <c r="T17" s="499"/>
      <c r="U17" s="499"/>
      <c r="V17" s="500"/>
      <c r="W17" s="180"/>
      <c r="X17" s="179"/>
      <c r="Y17" s="179"/>
      <c r="Z17" s="663"/>
      <c r="AA17" s="496"/>
      <c r="AB17" s="179"/>
      <c r="AC17" s="497"/>
      <c r="AD17" s="485" t="str">
        <f>IF(H17="","",H17*P17*W$15)</f>
        <v/>
      </c>
      <c r="AE17" s="486"/>
      <c r="AF17" s="486"/>
      <c r="AG17" s="486"/>
      <c r="AH17" s="487"/>
      <c r="AI17" s="483" t="s">
        <v>228</v>
      </c>
      <c r="AJ17" s="484"/>
      <c r="AM17" s="40">
        <f>+IF('（別紙１）原油換算シート【計画用】'!AM17&lt;&gt;"",'（別紙１）原油換算シート【計画用】'!AM17,"")</f>
        <v>3</v>
      </c>
      <c r="AN17" s="40" t="str">
        <f>+IF('（別紙１）原油換算シート【計画用】'!AN17&lt;&gt;"",'（別紙１）原油換算シート【計画用】'!AN17,"")</f>
        <v>A0004</v>
      </c>
      <c r="AO17" s="64" t="str">
        <f>+IF('（別紙１）原油換算シート【計画用】'!AO17&lt;&gt;"",'（別紙１）原油換算シート【計画用】'!AO17,"")</f>
        <v>エバーグリーン・リテイリング(株)メニューA</v>
      </c>
      <c r="AP17" s="65">
        <f>+IF('（別紙１）原油換算シート【計画用】'!AP17&lt;&gt;"",'（別紙１）原油換算シート【計画用】'!AP17,"")</f>
        <v>0</v>
      </c>
      <c r="AQ17" s="1" t="str">
        <f>+IF('（別紙１）原油換算シート【計画用】'!AQ17&lt;&gt;"",'（別紙１）原油換算シート【計画用】'!AQ17,"")</f>
        <v/>
      </c>
    </row>
    <row r="18" spans="2:43" ht="13.5" customHeight="1">
      <c r="B18" s="658"/>
      <c r="C18" s="659"/>
      <c r="D18" s="576"/>
      <c r="E18" s="577"/>
      <c r="F18" s="577"/>
      <c r="G18" s="577"/>
      <c r="H18" s="558"/>
      <c r="I18" s="558"/>
      <c r="J18" s="558"/>
      <c r="K18" s="558"/>
      <c r="L18" s="558"/>
      <c r="M18" s="483"/>
      <c r="N18" s="559"/>
      <c r="O18" s="559"/>
      <c r="P18" s="560"/>
      <c r="Q18" s="560"/>
      <c r="R18" s="561"/>
      <c r="S18" s="501"/>
      <c r="T18" s="502"/>
      <c r="U18" s="502"/>
      <c r="V18" s="503"/>
      <c r="W18" s="180"/>
      <c r="X18" s="179"/>
      <c r="Y18" s="179"/>
      <c r="Z18" s="663"/>
      <c r="AA18" s="496"/>
      <c r="AB18" s="179"/>
      <c r="AC18" s="497"/>
      <c r="AD18" s="485"/>
      <c r="AE18" s="486"/>
      <c r="AF18" s="486"/>
      <c r="AG18" s="486"/>
      <c r="AH18" s="487"/>
      <c r="AI18" s="483"/>
      <c r="AJ18" s="484"/>
      <c r="AM18" s="40">
        <f>+IF('（別紙１）原油換算シート【計画用】'!AM18&lt;&gt;"",'（別紙１）原油換算シート【計画用】'!AM18,"")</f>
        <v>4</v>
      </c>
      <c r="AN18" s="40" t="str">
        <f>+IF('（別紙１）原油換算シート【計画用】'!AN18&lt;&gt;"",'（別紙１）原油換算シート【計画用】'!AN18,"")</f>
        <v>A0004</v>
      </c>
      <c r="AO18" s="64" t="str">
        <f>+IF('（別紙１）原油換算シート【計画用】'!AO18&lt;&gt;"",'（別紙１）原油換算シート【計画用】'!AO18,"")</f>
        <v>エバーグリーン・リテイリング(株)(参考値)事業者全体</v>
      </c>
      <c r="AP18" s="65">
        <f>+IF('（別紙１）原油換算シート【計画用】'!AP18&lt;&gt;"",'（別紙１）原油換算シート【計画用】'!AP18,"")</f>
        <v>0</v>
      </c>
      <c r="AQ18" s="1" t="str">
        <f>+IF('（別紙１）原油換算シート【計画用】'!AQ18&lt;&gt;"",'（別紙１）原油換算シート【計画用】'!AQ18,"")</f>
        <v/>
      </c>
    </row>
    <row r="19" spans="2:43" ht="13.5" customHeight="1">
      <c r="B19" s="658"/>
      <c r="C19" s="659"/>
      <c r="D19" s="576" t="s">
        <v>59</v>
      </c>
      <c r="E19" s="577"/>
      <c r="F19" s="577"/>
      <c r="G19" s="577"/>
      <c r="H19" s="558"/>
      <c r="I19" s="558"/>
      <c r="J19" s="558"/>
      <c r="K19" s="558"/>
      <c r="L19" s="558"/>
      <c r="M19" s="483" t="s">
        <v>228</v>
      </c>
      <c r="N19" s="559"/>
      <c r="O19" s="559"/>
      <c r="P19" s="574">
        <f>'（別紙１）原油換算シート【計画用】'!P19</f>
        <v>41.8</v>
      </c>
      <c r="Q19" s="574"/>
      <c r="R19" s="575"/>
      <c r="S19" s="498" t="s">
        <v>360</v>
      </c>
      <c r="T19" s="499"/>
      <c r="U19" s="499"/>
      <c r="V19" s="500"/>
      <c r="W19" s="180"/>
      <c r="X19" s="179"/>
      <c r="Y19" s="179"/>
      <c r="Z19" s="663"/>
      <c r="AA19" s="496"/>
      <c r="AB19" s="179"/>
      <c r="AC19" s="497"/>
      <c r="AD19" s="485" t="str">
        <f>IF(H19="","",H19*P19*W$15)</f>
        <v/>
      </c>
      <c r="AE19" s="486"/>
      <c r="AF19" s="486"/>
      <c r="AG19" s="486"/>
      <c r="AH19" s="487"/>
      <c r="AI19" s="483" t="s">
        <v>228</v>
      </c>
      <c r="AJ19" s="484"/>
      <c r="AM19" s="40">
        <f>+IF('（別紙１）原油換算シート【計画用】'!AM19&lt;&gt;"",'（別紙１）原油換算シート【計画用】'!AM19,"")</f>
        <v>5</v>
      </c>
      <c r="AN19" s="40" t="str">
        <f>+IF('（別紙１）原油換算シート【計画用】'!AN19&lt;&gt;"",'（別紙１）原油換算シート【計画用】'!AN19,"")</f>
        <v>A0006</v>
      </c>
      <c r="AO19" s="64" t="str">
        <f>+IF('（別紙１）原油換算シート【計画用】'!AO19&lt;&gt;"",'（別紙１）原油換算シート【計画用】'!AO19,"")</f>
        <v>エバーグリーン・マーケティング(株)メニューA</v>
      </c>
      <c r="AP19" s="65">
        <f>+IF('（別紙１）原油換算シート【計画用】'!AP19&lt;&gt;"",'（別紙１）原油換算シート【計画用】'!AP19,"")</f>
        <v>0</v>
      </c>
      <c r="AQ19" s="1" t="str">
        <f>+IF('（別紙１）原油換算シート【計画用】'!AQ19&lt;&gt;"",'（別紙１）原油換算シート【計画用】'!AQ19,"")</f>
        <v/>
      </c>
    </row>
    <row r="20" spans="2:43" ht="13.5" customHeight="1">
      <c r="B20" s="658"/>
      <c r="C20" s="659"/>
      <c r="D20" s="576"/>
      <c r="E20" s="577"/>
      <c r="F20" s="577"/>
      <c r="G20" s="577"/>
      <c r="H20" s="558"/>
      <c r="I20" s="558"/>
      <c r="J20" s="558"/>
      <c r="K20" s="558"/>
      <c r="L20" s="558"/>
      <c r="M20" s="483"/>
      <c r="N20" s="559"/>
      <c r="O20" s="559"/>
      <c r="P20" s="560"/>
      <c r="Q20" s="560"/>
      <c r="R20" s="561"/>
      <c r="S20" s="501"/>
      <c r="T20" s="502"/>
      <c r="U20" s="502"/>
      <c r="V20" s="503"/>
      <c r="W20" s="180"/>
      <c r="X20" s="179"/>
      <c r="Y20" s="179"/>
      <c r="Z20" s="663"/>
      <c r="AA20" s="496"/>
      <c r="AB20" s="179"/>
      <c r="AC20" s="497"/>
      <c r="AD20" s="485"/>
      <c r="AE20" s="486"/>
      <c r="AF20" s="486"/>
      <c r="AG20" s="486"/>
      <c r="AH20" s="487"/>
      <c r="AI20" s="483"/>
      <c r="AJ20" s="484"/>
      <c r="AM20" s="40">
        <f>+IF('（別紙１）原油換算シート【計画用】'!AM20&lt;&gt;"",'（別紙１）原油換算シート【計画用】'!AM20,"")</f>
        <v>6</v>
      </c>
      <c r="AN20" s="40" t="str">
        <f>+IF('（別紙１）原油換算シート【計画用】'!AN20&lt;&gt;"",'（別紙１）原油換算シート【計画用】'!AN20,"")</f>
        <v>A0006</v>
      </c>
      <c r="AO20" s="64" t="str">
        <f>+IF('（別紙１）原油換算シート【計画用】'!AO20&lt;&gt;"",'（別紙１）原油換算シート【計画用】'!AO20,"")</f>
        <v>エバーグリーン・マーケティング(株)メニューB(残差)</v>
      </c>
      <c r="AP20" s="65">
        <f>+IF('（別紙１）原油換算シート【計画用】'!AP20&lt;&gt;"",'（別紙１）原油換算シート【計画用】'!AP20,"")</f>
        <v>3.7399999999999998E-4</v>
      </c>
      <c r="AQ20" s="1" t="str">
        <f>+IF('（別紙１）原油換算シート【計画用】'!AQ20&lt;&gt;"",'（別紙１）原油換算シート【計画用】'!AQ20,"")</f>
        <v/>
      </c>
    </row>
    <row r="21" spans="2:43" ht="13.5" customHeight="1">
      <c r="B21" s="658"/>
      <c r="C21" s="659"/>
      <c r="D21" s="576" t="s">
        <v>60</v>
      </c>
      <c r="E21" s="577"/>
      <c r="F21" s="577"/>
      <c r="G21" s="577"/>
      <c r="H21" s="558"/>
      <c r="I21" s="558"/>
      <c r="J21" s="558"/>
      <c r="K21" s="558"/>
      <c r="L21" s="558"/>
      <c r="M21" s="483" t="s">
        <v>228</v>
      </c>
      <c r="N21" s="559"/>
      <c r="O21" s="559"/>
      <c r="P21" s="574">
        <f>'（別紙１）原油換算シート【計画用】'!P21</f>
        <v>41.8</v>
      </c>
      <c r="Q21" s="574"/>
      <c r="R21" s="575"/>
      <c r="S21" s="498" t="s">
        <v>360</v>
      </c>
      <c r="T21" s="499"/>
      <c r="U21" s="499"/>
      <c r="V21" s="500"/>
      <c r="W21" s="180"/>
      <c r="X21" s="179"/>
      <c r="Y21" s="179"/>
      <c r="Z21" s="663"/>
      <c r="AA21" s="496"/>
      <c r="AB21" s="179"/>
      <c r="AC21" s="497"/>
      <c r="AD21" s="485" t="str">
        <f>IF(H21="","",H21*P21*W$15)</f>
        <v/>
      </c>
      <c r="AE21" s="486"/>
      <c r="AF21" s="486"/>
      <c r="AG21" s="486"/>
      <c r="AH21" s="487"/>
      <c r="AI21" s="483" t="s">
        <v>228</v>
      </c>
      <c r="AJ21" s="484"/>
      <c r="AM21" s="40">
        <f>+IF('（別紙１）原油換算シート【計画用】'!AM21&lt;&gt;"",'（別紙１）原油換算シート【計画用】'!AM21,"")</f>
        <v>7</v>
      </c>
      <c r="AN21" s="40" t="str">
        <f>+IF('（別紙１）原油換算シート【計画用】'!AN21&lt;&gt;"",'（別紙１）原油換算シート【計画用】'!AN21,"")</f>
        <v>A0006</v>
      </c>
      <c r="AO21" s="64" t="str">
        <f>+IF('（別紙１）原油換算シート【計画用】'!AO21&lt;&gt;"",'（別紙１）原油換算シート【計画用】'!AO21,"")</f>
        <v>エバーグリーン・マーケティング(株)(参考値)事業者全体</v>
      </c>
      <c r="AP21" s="65">
        <f>+IF('（別紙１）原油換算シート【計画用】'!AP21&lt;&gt;"",'（別紙１）原油換算シート【計画用】'!AP21,"")</f>
        <v>3.0800000000000001E-4</v>
      </c>
      <c r="AQ21" s="1" t="str">
        <f>+IF('（別紙１）原油換算シート【計画用】'!AQ21&lt;&gt;"",'（別紙１）原油換算シート【計画用】'!AQ21,"")</f>
        <v/>
      </c>
    </row>
    <row r="22" spans="2:43" ht="13.5" customHeight="1">
      <c r="B22" s="658"/>
      <c r="C22" s="659"/>
      <c r="D22" s="576"/>
      <c r="E22" s="577"/>
      <c r="F22" s="577"/>
      <c r="G22" s="577"/>
      <c r="H22" s="558"/>
      <c r="I22" s="558"/>
      <c r="J22" s="558"/>
      <c r="K22" s="558"/>
      <c r="L22" s="558"/>
      <c r="M22" s="483"/>
      <c r="N22" s="559"/>
      <c r="O22" s="559"/>
      <c r="P22" s="560"/>
      <c r="Q22" s="560"/>
      <c r="R22" s="561"/>
      <c r="S22" s="501"/>
      <c r="T22" s="502"/>
      <c r="U22" s="502"/>
      <c r="V22" s="503"/>
      <c r="W22" s="180"/>
      <c r="X22" s="179"/>
      <c r="Y22" s="179"/>
      <c r="Z22" s="663"/>
      <c r="AA22" s="496"/>
      <c r="AB22" s="179"/>
      <c r="AC22" s="497"/>
      <c r="AD22" s="485"/>
      <c r="AE22" s="486"/>
      <c r="AF22" s="486"/>
      <c r="AG22" s="486"/>
      <c r="AH22" s="487"/>
      <c r="AI22" s="483"/>
      <c r="AJ22" s="484"/>
      <c r="AM22" s="40">
        <f>+IF('（別紙１）原油換算シート【計画用】'!AM22&lt;&gt;"",'（別紙１）原油換算シート【計画用】'!AM22,"")</f>
        <v>8</v>
      </c>
      <c r="AN22" s="40" t="str">
        <f>+IF('（別紙１）原油換算シート【計画用】'!AN22&lt;&gt;"",'（別紙１）原油換算シート【計画用】'!AN22,"")</f>
        <v>A0007</v>
      </c>
      <c r="AO22" s="64" t="str">
        <f>+IF('（別紙１）原油換算シート【計画用】'!AO22&lt;&gt;"",'（別紙１）原油換算シート【計画用】'!AO22,"")</f>
        <v>(株)SEウイングズ</v>
      </c>
      <c r="AP22" s="65">
        <f>+IF('（別紙１）原油換算シート【計画用】'!AP22&lt;&gt;"",'（別紙１）原油換算シート【計画用】'!AP22,"")</f>
        <v>4.1100000000000002E-4</v>
      </c>
      <c r="AQ22" s="1" t="str">
        <f>+IF('（別紙１）原油換算シート【計画用】'!AQ22&lt;&gt;"",'（別紙１）原油換算シート【計画用】'!AQ22,"")</f>
        <v/>
      </c>
    </row>
    <row r="23" spans="2:43" ht="13.5" customHeight="1">
      <c r="B23" s="658"/>
      <c r="C23" s="659"/>
      <c r="D23" s="594" t="s">
        <v>379</v>
      </c>
      <c r="E23" s="595"/>
      <c r="F23" s="595"/>
      <c r="G23" s="595"/>
      <c r="H23" s="558"/>
      <c r="I23" s="558"/>
      <c r="J23" s="558"/>
      <c r="K23" s="558"/>
      <c r="L23" s="558"/>
      <c r="M23" s="483" t="s">
        <v>229</v>
      </c>
      <c r="N23" s="559"/>
      <c r="O23" s="559"/>
      <c r="P23" s="574">
        <f>'（別紙１）原油換算シート【計画用】'!P23</f>
        <v>50.1</v>
      </c>
      <c r="Q23" s="574"/>
      <c r="R23" s="575"/>
      <c r="S23" s="501" t="s">
        <v>361</v>
      </c>
      <c r="T23" s="502"/>
      <c r="U23" s="502"/>
      <c r="V23" s="503"/>
      <c r="W23" s="180"/>
      <c r="X23" s="179"/>
      <c r="Y23" s="179"/>
      <c r="Z23" s="663"/>
      <c r="AA23" s="496"/>
      <c r="AB23" s="179"/>
      <c r="AC23" s="497"/>
      <c r="AD23" s="485" t="str">
        <f>IF(H23="","",H23*P23*W$15)</f>
        <v/>
      </c>
      <c r="AE23" s="486"/>
      <c r="AF23" s="486"/>
      <c r="AG23" s="486"/>
      <c r="AH23" s="487"/>
      <c r="AI23" s="483" t="s">
        <v>228</v>
      </c>
      <c r="AJ23" s="484"/>
      <c r="AM23" s="40">
        <f>+IF('（別紙１）原油換算シート【計画用】'!AM23&lt;&gt;"",'（別紙１）原油換算シート【計画用】'!AM23,"")</f>
        <v>9</v>
      </c>
      <c r="AN23" s="40" t="str">
        <f>+IF('（別紙１）原油換算シート【計画用】'!AN23&lt;&gt;"",'（別紙１）原油換算シート【計画用】'!AN23,"")</f>
        <v>A0008</v>
      </c>
      <c r="AO23" s="64" t="str">
        <f>+IF('（別紙１）原油換算シート【計画用】'!AO23&lt;&gt;"",'（別紙１）原油換算シート【計画用】'!AO23,"")</f>
        <v>(株)イーセルメニューA</v>
      </c>
      <c r="AP23" s="65">
        <f>+IF('（別紙１）原油換算シート【計画用】'!AP23&lt;&gt;"",'（別紙１）原油換算シート【計画用】'!AP23,"")</f>
        <v>0</v>
      </c>
      <c r="AQ23" s="1" t="str">
        <f>+IF('（別紙１）原油換算シート【計画用】'!AQ23&lt;&gt;"",'（別紙１）原油換算シート【計画用】'!AQ23,"")</f>
        <v/>
      </c>
    </row>
    <row r="24" spans="2:43" ht="13.5" customHeight="1">
      <c r="B24" s="658"/>
      <c r="C24" s="659"/>
      <c r="D24" s="594"/>
      <c r="E24" s="595"/>
      <c r="F24" s="595"/>
      <c r="G24" s="595"/>
      <c r="H24" s="558"/>
      <c r="I24" s="558"/>
      <c r="J24" s="558"/>
      <c r="K24" s="558"/>
      <c r="L24" s="558"/>
      <c r="M24" s="483"/>
      <c r="N24" s="559"/>
      <c r="O24" s="559"/>
      <c r="P24" s="560"/>
      <c r="Q24" s="560"/>
      <c r="R24" s="561"/>
      <c r="S24" s="501"/>
      <c r="T24" s="502"/>
      <c r="U24" s="502"/>
      <c r="V24" s="503"/>
      <c r="W24" s="180"/>
      <c r="X24" s="179"/>
      <c r="Y24" s="179"/>
      <c r="Z24" s="663"/>
      <c r="AA24" s="496"/>
      <c r="AB24" s="179"/>
      <c r="AC24" s="497"/>
      <c r="AD24" s="485"/>
      <c r="AE24" s="486"/>
      <c r="AF24" s="486"/>
      <c r="AG24" s="486"/>
      <c r="AH24" s="487"/>
      <c r="AI24" s="483"/>
      <c r="AJ24" s="484"/>
      <c r="AM24" s="40">
        <f>+IF('（別紙１）原油換算シート【計画用】'!AM24&lt;&gt;"",'（別紙１）原油換算シート【計画用】'!AM24,"")</f>
        <v>10</v>
      </c>
      <c r="AN24" s="40" t="str">
        <f>+IF('（別紙１）原油換算シート【計画用】'!AN24&lt;&gt;"",'（別紙１）原油換算シート【計画用】'!AN24,"")</f>
        <v>A0008</v>
      </c>
      <c r="AO24" s="64" t="str">
        <f>+IF('（別紙１）原油換算シート【計画用】'!AO24&lt;&gt;"",'（別紙１）原油換算シート【計画用】'!AO24,"")</f>
        <v>(株)イーセルメニューB(残差)</v>
      </c>
      <c r="AP24" s="65">
        <f>+IF('（別紙１）原油換算シート【計画用】'!AP24&lt;&gt;"",'（別紙１）原油換算シート【計画用】'!AP24,"")</f>
        <v>3.39E-4</v>
      </c>
      <c r="AQ24" s="1" t="str">
        <f>+IF('（別紙１）原油換算シート【計画用】'!AQ24&lt;&gt;"",'（別紙１）原油換算シート【計画用】'!AQ24,"")</f>
        <v/>
      </c>
    </row>
    <row r="25" spans="2:43" ht="13.5" customHeight="1">
      <c r="B25" s="658"/>
      <c r="C25" s="659"/>
      <c r="D25" s="589" t="s">
        <v>385</v>
      </c>
      <c r="E25" s="590"/>
      <c r="F25" s="590"/>
      <c r="G25" s="590"/>
      <c r="H25" s="558"/>
      <c r="I25" s="558"/>
      <c r="J25" s="558"/>
      <c r="K25" s="558"/>
      <c r="L25" s="558"/>
      <c r="M25" s="483" t="s">
        <v>344</v>
      </c>
      <c r="N25" s="559"/>
      <c r="O25" s="559"/>
      <c r="P25" s="574">
        <f>'（別紙１）原油換算シート【計画用】'!P25</f>
        <v>45</v>
      </c>
      <c r="Q25" s="574"/>
      <c r="R25" s="575"/>
      <c r="S25" s="501" t="s">
        <v>362</v>
      </c>
      <c r="T25" s="502"/>
      <c r="U25" s="502"/>
      <c r="V25" s="503"/>
      <c r="W25" s="180"/>
      <c r="X25" s="179"/>
      <c r="Y25" s="179"/>
      <c r="Z25" s="663"/>
      <c r="AA25" s="496"/>
      <c r="AB25" s="179"/>
      <c r="AC25" s="497"/>
      <c r="AD25" s="485" t="str">
        <f>IF(H25="","",H25*P25*W$15)</f>
        <v/>
      </c>
      <c r="AE25" s="486"/>
      <c r="AF25" s="486"/>
      <c r="AG25" s="486"/>
      <c r="AH25" s="487"/>
      <c r="AI25" s="483" t="s">
        <v>228</v>
      </c>
      <c r="AJ25" s="484"/>
      <c r="AM25" s="40">
        <f>+IF('（別紙１）原油換算シート【計画用】'!AM25&lt;&gt;"",'（別紙１）原油換算シート【計画用】'!AM25,"")</f>
        <v>11</v>
      </c>
      <c r="AN25" s="40" t="str">
        <f>+IF('（別紙１）原油換算シート【計画用】'!AN25&lt;&gt;"",'（別紙１）原油換算シート【計画用】'!AN25,"")</f>
        <v>A0008</v>
      </c>
      <c r="AO25" s="64" t="str">
        <f>+IF('（別紙１）原油換算シート【計画用】'!AO25&lt;&gt;"",'（別紙１）原油換算シート【計画用】'!AO25,"")</f>
        <v>(株)イーセル(参考値)事業者全体</v>
      </c>
      <c r="AP25" s="65">
        <f>+IF('（別紙１）原油換算シート【計画用】'!AP25&lt;&gt;"",'（別紙１）原油換算シート【計画用】'!AP25,"")</f>
        <v>2.9999999999999997E-4</v>
      </c>
      <c r="AQ25" s="1" t="str">
        <f>+IF('（別紙１）原油換算シート【計画用】'!AQ25&lt;&gt;"",'（別紙１）原油換算シート【計画用】'!AQ25,"")</f>
        <v/>
      </c>
    </row>
    <row r="26" spans="2:43" ht="13.5" customHeight="1">
      <c r="B26" s="658"/>
      <c r="C26" s="659"/>
      <c r="D26" s="589"/>
      <c r="E26" s="590"/>
      <c r="F26" s="590"/>
      <c r="G26" s="590"/>
      <c r="H26" s="558"/>
      <c r="I26" s="558"/>
      <c r="J26" s="558"/>
      <c r="K26" s="558"/>
      <c r="L26" s="558"/>
      <c r="M26" s="483"/>
      <c r="N26" s="559"/>
      <c r="O26" s="559"/>
      <c r="P26" s="560"/>
      <c r="Q26" s="560"/>
      <c r="R26" s="561"/>
      <c r="S26" s="501"/>
      <c r="T26" s="502"/>
      <c r="U26" s="502"/>
      <c r="V26" s="503"/>
      <c r="W26" s="180"/>
      <c r="X26" s="179"/>
      <c r="Y26" s="179"/>
      <c r="Z26" s="663"/>
      <c r="AA26" s="496"/>
      <c r="AB26" s="179"/>
      <c r="AC26" s="497"/>
      <c r="AD26" s="485"/>
      <c r="AE26" s="486"/>
      <c r="AF26" s="486"/>
      <c r="AG26" s="486"/>
      <c r="AH26" s="487"/>
      <c r="AI26" s="483"/>
      <c r="AJ26" s="484"/>
      <c r="AM26" s="40">
        <f>+IF('（別紙１）原油換算シート【計画用】'!AM26&lt;&gt;"",'（別紙１）原油換算シート【計画用】'!AM26,"")</f>
        <v>12</v>
      </c>
      <c r="AN26" s="40" t="str">
        <f>+IF('（別紙１）原油換算シート【計画用】'!AN26&lt;&gt;"",'（別紙１）原油換算シート【計画用】'!AN26,"")</f>
        <v>A0009</v>
      </c>
      <c r="AO26" s="64" t="str">
        <f>+IF('（別紙１）原油換算シート【計画用】'!AO26&lt;&gt;"",'（別紙１）原油換算シート【計画用】'!AO26,"")</f>
        <v>(株)エネットメニューA</v>
      </c>
      <c r="AP26" s="65">
        <f>+IF('（別紙１）原油換算シート【計画用】'!AP26&lt;&gt;"",'（別紙１）原油換算シート【計画用】'!AP26,"")</f>
        <v>0</v>
      </c>
      <c r="AQ26" s="1" t="str">
        <f>+IF('（別紙１）原油換算シート【計画用】'!AQ26&lt;&gt;"",'（別紙１）原油換算シート【計画用】'!AQ26,"")</f>
        <v/>
      </c>
    </row>
    <row r="27" spans="2:43" ht="18.75" customHeight="1">
      <c r="B27" s="658"/>
      <c r="C27" s="659"/>
      <c r="D27" s="666" t="s">
        <v>501</v>
      </c>
      <c r="E27" s="667"/>
      <c r="F27" s="782" t="s">
        <v>502</v>
      </c>
      <c r="G27" s="783"/>
      <c r="H27" s="620"/>
      <c r="I27" s="621"/>
      <c r="J27" s="621"/>
      <c r="K27" s="621"/>
      <c r="L27" s="622"/>
      <c r="M27" s="36" t="s">
        <v>363</v>
      </c>
      <c r="N27" s="37"/>
      <c r="O27" s="38"/>
      <c r="P27" s="591">
        <f>'（別紙１）原油換算シート【計画用】'!P27</f>
        <v>8.64</v>
      </c>
      <c r="Q27" s="592"/>
      <c r="R27" s="593"/>
      <c r="S27" s="674" t="s">
        <v>503</v>
      </c>
      <c r="T27" s="675"/>
      <c r="U27" s="675"/>
      <c r="V27" s="676"/>
      <c r="W27" s="180"/>
      <c r="X27" s="179"/>
      <c r="Y27" s="179"/>
      <c r="Z27" s="663"/>
      <c r="AA27" s="496"/>
      <c r="AB27" s="179"/>
      <c r="AC27" s="497"/>
      <c r="AD27" s="485" t="str">
        <f>IF(H27="","",H27*P27*W$15)</f>
        <v/>
      </c>
      <c r="AE27" s="486"/>
      <c r="AF27" s="486"/>
      <c r="AG27" s="486"/>
      <c r="AH27" s="487"/>
      <c r="AI27" s="483" t="s">
        <v>228</v>
      </c>
      <c r="AJ27" s="484"/>
      <c r="AM27" s="40">
        <f>+IF('（別紙１）原油換算シート【計画用】'!AM27&lt;&gt;"",'（別紙１）原油換算シート【計画用】'!AM27,"")</f>
        <v>13</v>
      </c>
      <c r="AN27" s="40" t="str">
        <f>+IF('（別紙１）原油換算シート【計画用】'!AN27&lt;&gt;"",'（別紙１）原油換算シート【計画用】'!AN27,"")</f>
        <v>A0009</v>
      </c>
      <c r="AO27" s="64" t="str">
        <f>+IF('（別紙１）原油換算シート【計画用】'!AO27&lt;&gt;"",'（別紙１）原油換算シート【計画用】'!AO27,"")</f>
        <v>(株)エネットメニューB</v>
      </c>
      <c r="AP27" s="65">
        <f>+IF('（別紙１）原油換算シート【計画用】'!AP27&lt;&gt;"",'（別紙１）原油換算シート【計画用】'!AP27,"")</f>
        <v>0</v>
      </c>
      <c r="AQ27" s="1" t="str">
        <f>+IF('（別紙１）原油換算シート【計画用】'!AQ27&lt;&gt;"",'（別紙１）原油換算シート【計画用】'!AQ27,"")</f>
        <v/>
      </c>
    </row>
    <row r="28" spans="2:43" ht="11.25" customHeight="1">
      <c r="B28" s="658"/>
      <c r="C28" s="659"/>
      <c r="D28" s="668"/>
      <c r="E28" s="669"/>
      <c r="F28" s="618">
        <f>'（別紙１）原油換算シート【計画用】'!F28</f>
        <v>128</v>
      </c>
      <c r="G28" s="619"/>
      <c r="H28" s="479" t="str">
        <f>VLOOKUP(F28,AM:AP,3,FALSE)</f>
        <v>北海道瓦斯(株)メニューA</v>
      </c>
      <c r="I28" s="480"/>
      <c r="J28" s="480"/>
      <c r="K28" s="480"/>
      <c r="L28" s="480"/>
      <c r="M28" s="480"/>
      <c r="N28" s="480"/>
      <c r="O28" s="480"/>
      <c r="P28" s="480"/>
      <c r="Q28" s="480"/>
      <c r="R28" s="480"/>
      <c r="S28" s="481">
        <f>VLOOKUP(F28,AM:AP,4,FALSE)*1000</f>
        <v>0</v>
      </c>
      <c r="T28" s="481"/>
      <c r="U28" s="481"/>
      <c r="V28" s="482"/>
      <c r="W28" s="180"/>
      <c r="X28" s="179"/>
      <c r="Y28" s="179"/>
      <c r="Z28" s="663"/>
      <c r="AA28" s="496"/>
      <c r="AB28" s="179"/>
      <c r="AC28" s="497"/>
      <c r="AD28" s="485"/>
      <c r="AE28" s="486"/>
      <c r="AF28" s="486"/>
      <c r="AG28" s="486"/>
      <c r="AH28" s="487"/>
      <c r="AI28" s="483"/>
      <c r="AJ28" s="484"/>
      <c r="AM28" s="40">
        <f>+IF('（別紙１）原油換算シート【計画用】'!AM28&lt;&gt;"",'（別紙１）原油換算シート【計画用】'!AM28,"")</f>
        <v>14</v>
      </c>
      <c r="AN28" s="40" t="str">
        <f>+IF('（別紙１）原油換算シート【計画用】'!AN28&lt;&gt;"",'（別紙１）原油換算シート【計画用】'!AN28,"")</f>
        <v>A0009</v>
      </c>
      <c r="AO28" s="64" t="str">
        <f>+IF('（別紙１）原油換算シート【計画用】'!AO28&lt;&gt;"",'（別紙１）原油換算シート【計画用】'!AO28,"")</f>
        <v>(株)エネットメニューC</v>
      </c>
      <c r="AP28" s="65">
        <f>+IF('（別紙１）原油換算シート【計画用】'!AP28&lt;&gt;"",'（別紙１）原油換算シート【計画用】'!AP28,"")</f>
        <v>2.9999999999999997E-4</v>
      </c>
      <c r="AQ28" s="1" t="str">
        <f>+IF('（別紙１）原油換算シート【計画用】'!AQ28&lt;&gt;"",'（別紙１）原油換算シート【計画用】'!AQ28,"")</f>
        <v/>
      </c>
    </row>
    <row r="29" spans="2:43" ht="18.75" customHeight="1">
      <c r="B29" s="658"/>
      <c r="C29" s="659"/>
      <c r="D29" s="668"/>
      <c r="E29" s="669"/>
      <c r="F29" s="782" t="s">
        <v>502</v>
      </c>
      <c r="G29" s="783"/>
      <c r="H29" s="620"/>
      <c r="I29" s="621"/>
      <c r="J29" s="621"/>
      <c r="K29" s="621"/>
      <c r="L29" s="622"/>
      <c r="M29" s="36" t="s">
        <v>363</v>
      </c>
      <c r="N29" s="37"/>
      <c r="O29" s="38"/>
      <c r="P29" s="591">
        <f>'（別紙１）原油換算シート【計画用】'!P29</f>
        <v>8.64</v>
      </c>
      <c r="Q29" s="592"/>
      <c r="R29" s="593"/>
      <c r="S29" s="674" t="s">
        <v>503</v>
      </c>
      <c r="T29" s="675"/>
      <c r="U29" s="675"/>
      <c r="V29" s="676"/>
      <c r="W29" s="180"/>
      <c r="X29" s="179"/>
      <c r="Y29" s="179"/>
      <c r="Z29" s="663"/>
      <c r="AA29" s="496"/>
      <c r="AB29" s="179"/>
      <c r="AC29" s="497"/>
      <c r="AD29" s="485" t="str">
        <f>IF(H29="","",H29*P29*W$15)</f>
        <v/>
      </c>
      <c r="AE29" s="486"/>
      <c r="AF29" s="486"/>
      <c r="AG29" s="486"/>
      <c r="AH29" s="487"/>
      <c r="AI29" s="483" t="s">
        <v>228</v>
      </c>
      <c r="AJ29" s="484"/>
      <c r="AM29" s="40">
        <f>+IF('（別紙１）原油換算シート【計画用】'!AM29&lt;&gt;"",'（別紙１）原油換算シート【計画用】'!AM29,"")</f>
        <v>15</v>
      </c>
      <c r="AN29" s="40" t="str">
        <f>+IF('（別紙１）原油換算シート【計画用】'!AN29&lt;&gt;"",'（別紙１）原油換算シート【計画用】'!AN29,"")</f>
        <v>A0009</v>
      </c>
      <c r="AO29" s="64" t="str">
        <f>+IF('（別紙１）原油換算シート【計画用】'!AO29&lt;&gt;"",'（別紙１）原油換算シート【計画用】'!AO29,"")</f>
        <v>(株)エネットメニューD</v>
      </c>
      <c r="AP29" s="65">
        <f>+IF('（別紙１）原油換算シート【計画用】'!AP29&lt;&gt;"",'（別紙１）原油換算シート【計画用】'!AP29,"")</f>
        <v>3.4900000000000003E-4</v>
      </c>
      <c r="AQ29" s="1" t="str">
        <f>+IF('（別紙１）原油換算シート【計画用】'!AQ29&lt;&gt;"",'（別紙１）原油換算シート【計画用】'!AQ29,"")</f>
        <v/>
      </c>
    </row>
    <row r="30" spans="2:43" ht="11.25" customHeight="1">
      <c r="B30" s="658"/>
      <c r="C30" s="659"/>
      <c r="D30" s="668"/>
      <c r="E30" s="669"/>
      <c r="F30" s="618">
        <f>'（別紙１）原油換算シート【計画用】'!F30</f>
        <v>604</v>
      </c>
      <c r="G30" s="619"/>
      <c r="H30" s="479" t="str">
        <f>VLOOKUP(F30,AM:AP,3,FALSE)</f>
        <v>北海道電力(株)メニューA</v>
      </c>
      <c r="I30" s="480"/>
      <c r="J30" s="480"/>
      <c r="K30" s="480"/>
      <c r="L30" s="480"/>
      <c r="M30" s="480"/>
      <c r="N30" s="480"/>
      <c r="O30" s="480"/>
      <c r="P30" s="480"/>
      <c r="Q30" s="480"/>
      <c r="R30" s="480"/>
      <c r="S30" s="481">
        <f>VLOOKUP(F30,AM:AP,4,FALSE)*1000</f>
        <v>0</v>
      </c>
      <c r="T30" s="481"/>
      <c r="U30" s="481"/>
      <c r="V30" s="482"/>
      <c r="W30" s="180"/>
      <c r="X30" s="179"/>
      <c r="Y30" s="179"/>
      <c r="Z30" s="663"/>
      <c r="AA30" s="496"/>
      <c r="AB30" s="179"/>
      <c r="AC30" s="497"/>
      <c r="AD30" s="485"/>
      <c r="AE30" s="486"/>
      <c r="AF30" s="486"/>
      <c r="AG30" s="486"/>
      <c r="AH30" s="487"/>
      <c r="AI30" s="483"/>
      <c r="AJ30" s="484"/>
      <c r="AM30" s="40">
        <f>+IF('（別紙１）原油換算シート【計画用】'!AM30&lt;&gt;"",'（別紙１）原油換算シート【計画用】'!AM30,"")</f>
        <v>16</v>
      </c>
      <c r="AN30" s="40" t="str">
        <f>+IF('（別紙１）原油換算シート【計画用】'!AN30&lt;&gt;"",'（別紙１）原油換算シート【計画用】'!AN30,"")</f>
        <v>A0009</v>
      </c>
      <c r="AO30" s="64" t="str">
        <f>+IF('（別紙１）原油換算シート【計画用】'!AO30&lt;&gt;"",'（別紙１）原油換算シート【計画用】'!AO30,"")</f>
        <v>(株)エネットメニューE</v>
      </c>
      <c r="AP30" s="65">
        <f>+IF('（別紙１）原油換算シート【計画用】'!AP30&lt;&gt;"",'（別紙１）原油換算シート【計画用】'!AP30,"")</f>
        <v>4.0000000000000002E-4</v>
      </c>
      <c r="AQ30" s="1" t="str">
        <f>+IF('（別紙１）原油換算シート【計画用】'!AQ30&lt;&gt;"",'（別紙１）原油換算シート【計画用】'!AQ30,"")</f>
        <v/>
      </c>
    </row>
    <row r="31" spans="2:43" ht="18.75" customHeight="1">
      <c r="B31" s="658"/>
      <c r="C31" s="659"/>
      <c r="D31" s="668"/>
      <c r="E31" s="669"/>
      <c r="F31" s="782" t="s">
        <v>502</v>
      </c>
      <c r="G31" s="783"/>
      <c r="H31" s="620"/>
      <c r="I31" s="621"/>
      <c r="J31" s="621"/>
      <c r="K31" s="621"/>
      <c r="L31" s="622"/>
      <c r="M31" s="36" t="s">
        <v>363</v>
      </c>
      <c r="N31" s="37"/>
      <c r="O31" s="38"/>
      <c r="P31" s="591">
        <f>'（別紙１）原油換算シート【計画用】'!P31</f>
        <v>8.64</v>
      </c>
      <c r="Q31" s="592"/>
      <c r="R31" s="593"/>
      <c r="S31" s="674" t="s">
        <v>503</v>
      </c>
      <c r="T31" s="675"/>
      <c r="U31" s="675"/>
      <c r="V31" s="676"/>
      <c r="W31" s="180"/>
      <c r="X31" s="179"/>
      <c r="Y31" s="179"/>
      <c r="Z31" s="663"/>
      <c r="AA31" s="496"/>
      <c r="AB31" s="179"/>
      <c r="AC31" s="497"/>
      <c r="AD31" s="485" t="str">
        <f>IF(H31="","",H31*P31*W$15)</f>
        <v/>
      </c>
      <c r="AE31" s="486"/>
      <c r="AF31" s="486"/>
      <c r="AG31" s="486"/>
      <c r="AH31" s="487"/>
      <c r="AI31" s="483" t="s">
        <v>228</v>
      </c>
      <c r="AJ31" s="484"/>
      <c r="AM31" s="40">
        <f>+IF('（別紙１）原油換算シート【計画用】'!AM31&lt;&gt;"",'（別紙１）原油換算シート【計画用】'!AM31,"")</f>
        <v>17</v>
      </c>
      <c r="AN31" s="40" t="str">
        <f>+IF('（別紙１）原油換算シート【計画用】'!AN31&lt;&gt;"",'（別紙１）原油換算シート【計画用】'!AN31,"")</f>
        <v>A0009</v>
      </c>
      <c r="AO31" s="64" t="str">
        <f>+IF('（別紙１）原油換算シート【計画用】'!AO31&lt;&gt;"",'（別紙１）原油換算シート【計画用】'!AO31,"")</f>
        <v>(株)エネットメニューF(残差)</v>
      </c>
      <c r="AP31" s="65">
        <f>+IF('（別紙１）原油換算シート【計画用】'!AP31&lt;&gt;"",'（別紙１）原油換算シート【計画用】'!AP31,"")</f>
        <v>5.4699999999999996E-4</v>
      </c>
      <c r="AQ31" s="1" t="str">
        <f>+IF('（別紙１）原油換算シート【計画用】'!AQ31&lt;&gt;"",'（別紙１）原油換算シート【計画用】'!AQ31,"")</f>
        <v/>
      </c>
    </row>
    <row r="32" spans="2:43" ht="11.25" customHeight="1">
      <c r="B32" s="658"/>
      <c r="C32" s="659"/>
      <c r="D32" s="670"/>
      <c r="E32" s="671"/>
      <c r="F32" s="618">
        <f>'（別紙１）原油換算シート【計画用】'!F32</f>
        <v>0</v>
      </c>
      <c r="G32" s="619"/>
      <c r="H32" s="479" t="e">
        <f>VLOOKUP(F32,AM:AP,3,FALSE)</f>
        <v>#N/A</v>
      </c>
      <c r="I32" s="480"/>
      <c r="J32" s="480"/>
      <c r="K32" s="480"/>
      <c r="L32" s="480"/>
      <c r="M32" s="480"/>
      <c r="N32" s="480"/>
      <c r="O32" s="480"/>
      <c r="P32" s="480"/>
      <c r="Q32" s="480"/>
      <c r="R32" s="480"/>
      <c r="S32" s="481" t="e">
        <f>VLOOKUP(F32,AM:AP,4,FALSE)*1000</f>
        <v>#N/A</v>
      </c>
      <c r="T32" s="481"/>
      <c r="U32" s="481"/>
      <c r="V32" s="482"/>
      <c r="W32" s="180"/>
      <c r="X32" s="179"/>
      <c r="Y32" s="179"/>
      <c r="Z32" s="663"/>
      <c r="AA32" s="496"/>
      <c r="AB32" s="179"/>
      <c r="AC32" s="497"/>
      <c r="AD32" s="488"/>
      <c r="AE32" s="489"/>
      <c r="AF32" s="489"/>
      <c r="AG32" s="489"/>
      <c r="AH32" s="490"/>
      <c r="AI32" s="483"/>
      <c r="AJ32" s="484"/>
      <c r="AM32" s="40">
        <f>+IF('（別紙１）原油換算シート【計画用】'!AM32&lt;&gt;"",'（別紙１）原油換算シート【計画用】'!AM32,"")</f>
        <v>18</v>
      </c>
      <c r="AN32" s="40" t="str">
        <f>+IF('（別紙１）原油換算シート【計画用】'!AN32&lt;&gt;"",'（別紙１）原油換算シート【計画用】'!AN32,"")</f>
        <v>A0009</v>
      </c>
      <c r="AO32" s="64" t="str">
        <f>+IF('（別紙１）原油換算シート【計画用】'!AO32&lt;&gt;"",'（別紙１）原油換算シート【計画用】'!AO32,"")</f>
        <v>(株)エネット(参考値)事業者全体</v>
      </c>
      <c r="AP32" s="65">
        <f>+IF('（別紙１）原油換算シート【計画用】'!AP32&lt;&gt;"",'（別紙１）原油換算シート【計画用】'!AP32,"")</f>
        <v>4.1399999999999998E-4</v>
      </c>
      <c r="AQ32" s="1" t="str">
        <f>+IF('（別紙１）原油換算シート【計画用】'!AQ32&lt;&gt;"",'（別紙１）原油換算シート【計画用】'!AQ32,"")</f>
        <v/>
      </c>
    </row>
    <row r="33" spans="2:43">
      <c r="B33" s="658"/>
      <c r="C33" s="659"/>
      <c r="D33" s="568" t="s">
        <v>504</v>
      </c>
      <c r="E33" s="569"/>
      <c r="F33" s="569"/>
      <c r="G33" s="570"/>
      <c r="H33" s="620"/>
      <c r="I33" s="621"/>
      <c r="J33" s="621"/>
      <c r="K33" s="621"/>
      <c r="L33" s="622"/>
      <c r="M33" s="610" t="s">
        <v>363</v>
      </c>
      <c r="N33" s="611"/>
      <c r="O33" s="612"/>
      <c r="P33" s="613">
        <f>'（別紙１）原油換算シート【計画用】'!P33</f>
        <v>3.6</v>
      </c>
      <c r="Q33" s="613"/>
      <c r="R33" s="614"/>
      <c r="S33" s="653" t="s">
        <v>503</v>
      </c>
      <c r="T33" s="654"/>
      <c r="U33" s="654"/>
      <c r="V33" s="655"/>
      <c r="W33" s="180"/>
      <c r="X33" s="179"/>
      <c r="Y33" s="179"/>
      <c r="Z33" s="663"/>
      <c r="AA33" s="496"/>
      <c r="AB33" s="179"/>
      <c r="AC33" s="497"/>
      <c r="AD33" s="485" t="str">
        <f>IF(H33="","",H33*P33*W$15)</f>
        <v/>
      </c>
      <c r="AE33" s="486"/>
      <c r="AF33" s="486"/>
      <c r="AG33" s="486"/>
      <c r="AH33" s="487"/>
      <c r="AI33" s="483" t="s">
        <v>228</v>
      </c>
      <c r="AJ33" s="484"/>
      <c r="AM33" s="40">
        <f>+IF('（別紙１）原油換算シート【計画用】'!AM33&lt;&gt;"",'（別紙１）原油換算シート【計画用】'!AM33,"")</f>
        <v>19</v>
      </c>
      <c r="AN33" s="40" t="str">
        <f>+IF('（別紙１）原油換算シート【計画用】'!AN33&lt;&gt;"",'（別紙１）原油換算シート【計画用】'!AN33,"")</f>
        <v>A0011</v>
      </c>
      <c r="AO33" s="64" t="str">
        <f>+IF('（別紙１）原油換算シート【計画用】'!AO33&lt;&gt;"",'（別紙１）原油換算シート【計画用】'!AO33,"")</f>
        <v>須賀川瓦斯(株)メニューA</v>
      </c>
      <c r="AP33" s="65">
        <f>+IF('（別紙１）原油換算シート【計画用】'!AP33&lt;&gt;"",'（別紙１）原油換算シート【計画用】'!AP33,"")</f>
        <v>0</v>
      </c>
      <c r="AQ33" s="1" t="str">
        <f>+IF('（別紙１）原油換算シート【計画用】'!AQ33&lt;&gt;"",'（別紙１）原油換算シート【計画用】'!AQ33,"")</f>
        <v/>
      </c>
    </row>
    <row r="34" spans="2:43">
      <c r="B34" s="658"/>
      <c r="C34" s="659"/>
      <c r="D34" s="571"/>
      <c r="E34" s="572"/>
      <c r="F34" s="572"/>
      <c r="G34" s="573"/>
      <c r="H34" s="677"/>
      <c r="I34" s="678"/>
      <c r="J34" s="678"/>
      <c r="K34" s="678"/>
      <c r="L34" s="679"/>
      <c r="M34" s="610"/>
      <c r="N34" s="611"/>
      <c r="O34" s="612"/>
      <c r="P34" s="613"/>
      <c r="Q34" s="613"/>
      <c r="R34" s="614"/>
      <c r="S34" s="653"/>
      <c r="T34" s="654"/>
      <c r="U34" s="654"/>
      <c r="V34" s="655"/>
      <c r="W34" s="180"/>
      <c r="X34" s="179"/>
      <c r="Y34" s="179"/>
      <c r="Z34" s="663"/>
      <c r="AA34" s="496"/>
      <c r="AB34" s="179"/>
      <c r="AC34" s="497"/>
      <c r="AD34" s="485"/>
      <c r="AE34" s="486"/>
      <c r="AF34" s="486"/>
      <c r="AG34" s="486"/>
      <c r="AH34" s="487"/>
      <c r="AI34" s="483"/>
      <c r="AJ34" s="484"/>
      <c r="AM34" s="40">
        <f>+IF('（別紙１）原油換算シート【計画用】'!AM34&lt;&gt;"",'（別紙１）原油換算シート【計画用】'!AM34,"")</f>
        <v>20</v>
      </c>
      <c r="AN34" s="40" t="str">
        <f>+IF('（別紙１）原油換算シート【計画用】'!AN34&lt;&gt;"",'（別紙１）原油換算シート【計画用】'!AN34,"")</f>
        <v>A0011</v>
      </c>
      <c r="AO34" s="64" t="str">
        <f>+IF('（別紙１）原油換算シート【計画用】'!AO34&lt;&gt;"",'（別紙１）原油換算シート【計画用】'!AO34,"")</f>
        <v>須賀川瓦斯(株)メニューB</v>
      </c>
      <c r="AP34" s="65">
        <f>+IF('（別紙１）原油換算シート【計画用】'!AP34&lt;&gt;"",'（別紙１）原油換算シート【計画用】'!AP34,"")</f>
        <v>0</v>
      </c>
      <c r="AQ34" s="1" t="str">
        <f>+IF('（別紙１）原油換算シート【計画用】'!AQ34&lt;&gt;"",'（別紙１）原油換算シート【計画用】'!AQ34,"")</f>
        <v/>
      </c>
    </row>
    <row r="35" spans="2:43" ht="21.75" customHeight="1">
      <c r="B35" s="658"/>
      <c r="C35" s="659"/>
      <c r="D35" s="546" t="s">
        <v>403</v>
      </c>
      <c r="E35" s="547"/>
      <c r="F35" s="547"/>
      <c r="G35" s="548"/>
      <c r="H35" s="620"/>
      <c r="I35" s="621"/>
      <c r="J35" s="621"/>
      <c r="K35" s="621"/>
      <c r="L35" s="622"/>
      <c r="M35" s="581" t="s">
        <v>365</v>
      </c>
      <c r="N35" s="582"/>
      <c r="O35" s="583"/>
      <c r="P35" s="591">
        <f>'（別紙１）原油換算シート【計画用】'!P35</f>
        <v>1.19</v>
      </c>
      <c r="Q35" s="592"/>
      <c r="R35" s="593"/>
      <c r="S35" s="623" t="s">
        <v>505</v>
      </c>
      <c r="T35" s="624"/>
      <c r="U35" s="624"/>
      <c r="V35" s="625"/>
      <c r="W35" s="180"/>
      <c r="X35" s="179"/>
      <c r="Y35" s="179"/>
      <c r="Z35" s="663"/>
      <c r="AA35" s="496"/>
      <c r="AB35" s="179"/>
      <c r="AC35" s="497"/>
      <c r="AD35" s="606" t="str">
        <f>IF(H35="","",H35*P35*W$15)</f>
        <v/>
      </c>
      <c r="AE35" s="607"/>
      <c r="AF35" s="607"/>
      <c r="AG35" s="607"/>
      <c r="AH35" s="608"/>
      <c r="AI35" s="483" t="s">
        <v>228</v>
      </c>
      <c r="AJ35" s="484"/>
      <c r="AM35" s="40">
        <f>+IF('（別紙１）原油換算シート【計画用】'!AM35&lt;&gt;"",'（別紙１）原油換算シート【計画用】'!AM35,"")</f>
        <v>21</v>
      </c>
      <c r="AN35" s="40" t="str">
        <f>+IF('（別紙１）原油換算シート【計画用】'!AN35&lt;&gt;"",'（別紙１）原油換算シート【計画用】'!AN35,"")</f>
        <v>A0011</v>
      </c>
      <c r="AO35" s="64" t="str">
        <f>+IF('（別紙１）原油換算シート【計画用】'!AO35&lt;&gt;"",'（別紙１）原油換算シート【計画用】'!AO35,"")</f>
        <v>須賀川瓦斯(株)メニューC</v>
      </c>
      <c r="AP35" s="65">
        <f>+IF('（別紙１）原油換算シート【計画用】'!AP35&lt;&gt;"",'（別紙１）原油換算シート【計画用】'!AP35,"")</f>
        <v>0</v>
      </c>
      <c r="AQ35" s="1" t="str">
        <f>+IF('（別紙１）原油換算シート【計画用】'!AQ35&lt;&gt;"",'（別紙１）原油換算シート【計画用】'!AQ35,"")</f>
        <v/>
      </c>
    </row>
    <row r="36" spans="2:43" ht="11.25" customHeight="1" thickBot="1">
      <c r="B36" s="660"/>
      <c r="C36" s="1063"/>
      <c r="D36" s="553" t="s">
        <v>776</v>
      </c>
      <c r="E36" s="554"/>
      <c r="F36" s="554"/>
      <c r="G36" s="555"/>
      <c r="H36" s="1213" t="str">
        <f>D36</f>
        <v>（代替値）</v>
      </c>
      <c r="I36" s="1214"/>
      <c r="J36" s="1214"/>
      <c r="K36" s="1214"/>
      <c r="L36" s="1214"/>
      <c r="M36" s="1214"/>
      <c r="N36" s="1214"/>
      <c r="O36" s="1214"/>
      <c r="P36" s="1214"/>
      <c r="Q36" s="1214"/>
      <c r="R36" s="1214"/>
      <c r="S36" s="626">
        <f>VLOOKUP(D36,AR3:AS8,2,FALSE)</f>
        <v>5.3199999999999997E-2</v>
      </c>
      <c r="T36" s="626"/>
      <c r="U36" s="626"/>
      <c r="V36" s="627"/>
      <c r="W36" s="630"/>
      <c r="X36" s="509"/>
      <c r="Y36" s="509"/>
      <c r="Z36" s="664"/>
      <c r="AA36" s="665"/>
      <c r="AB36" s="509"/>
      <c r="AC36" s="510"/>
      <c r="AD36" s="615"/>
      <c r="AE36" s="616"/>
      <c r="AF36" s="616"/>
      <c r="AG36" s="616"/>
      <c r="AH36" s="617"/>
      <c r="AI36" s="483"/>
      <c r="AJ36" s="484"/>
      <c r="AM36" s="40">
        <f>+IF('（別紙１）原油換算シート【計画用】'!AM36&lt;&gt;"",'（別紙１）原油換算シート【計画用】'!AM36,"")</f>
        <v>22</v>
      </c>
      <c r="AN36" s="40" t="str">
        <f>+IF('（別紙１）原油換算シート【計画用】'!AN36&lt;&gt;"",'（別紙１）原油換算シート【計画用】'!AN36,"")</f>
        <v>A0011</v>
      </c>
      <c r="AO36" s="64" t="str">
        <f>+IF('（別紙１）原油換算シート【計画用】'!AO36&lt;&gt;"",'（別紙１）原油換算シート【計画用】'!AO36,"")</f>
        <v>須賀川瓦斯(株)メニューD(残差)</v>
      </c>
      <c r="AP36" s="65">
        <f>+IF('（別紙１）原油換算シート【計画用】'!AP36&lt;&gt;"",'（別紙１）原油換算シート【計画用】'!AP36,"")</f>
        <v>4.95E-4</v>
      </c>
      <c r="AQ36" s="1" t="str">
        <f>+IF('（別紙１）原油換算シート【計画用】'!AQ36&lt;&gt;"",'（別紙１）原油換算シート【計画用】'!AQ36,"")</f>
        <v/>
      </c>
    </row>
    <row r="37" spans="2:43" ht="13.5" customHeight="1" thickBot="1">
      <c r="B37" s="646" t="s">
        <v>63</v>
      </c>
      <c r="C37" s="647"/>
      <c r="D37" s="596" t="s">
        <v>235</v>
      </c>
      <c r="E37" s="596"/>
      <c r="F37" s="596"/>
      <c r="G37" s="596"/>
      <c r="H37" s="597"/>
      <c r="I37" s="598"/>
      <c r="J37" s="598"/>
      <c r="K37" s="598"/>
      <c r="L37" s="598"/>
      <c r="M37" s="599" t="s">
        <v>228</v>
      </c>
      <c r="N37" s="600"/>
      <c r="O37" s="600"/>
      <c r="P37" s="601">
        <f>'（別紙１）原油換算シート【計画用】'!P37</f>
        <v>33.4</v>
      </c>
      <c r="Q37" s="601"/>
      <c r="R37" s="602"/>
      <c r="S37" s="603" t="s">
        <v>366</v>
      </c>
      <c r="T37" s="171"/>
      <c r="U37" s="171"/>
      <c r="V37" s="604"/>
      <c r="W37" s="544">
        <f>'（別紙１）原油換算シート【計画用】'!W37</f>
        <v>2.58E-2</v>
      </c>
      <c r="X37" s="507"/>
      <c r="Y37" s="507"/>
      <c r="Z37" s="507"/>
      <c r="AA37" s="631" t="s">
        <v>372</v>
      </c>
      <c r="AB37" s="632"/>
      <c r="AC37" s="632"/>
      <c r="AD37" s="606" t="str">
        <f>IF(H37="","",H37*P37*W$15)</f>
        <v/>
      </c>
      <c r="AE37" s="607"/>
      <c r="AF37" s="607"/>
      <c r="AG37" s="607"/>
      <c r="AH37" s="608"/>
      <c r="AI37" s="599" t="s">
        <v>387</v>
      </c>
      <c r="AJ37" s="609"/>
      <c r="AM37" s="40">
        <f>+IF('（別紙１）原油換算シート【計画用】'!AM37&lt;&gt;"",'（別紙１）原油換算シート【計画用】'!AM37,"")</f>
        <v>23</v>
      </c>
      <c r="AN37" s="40" t="str">
        <f>+IF('（別紙１）原油換算シート【計画用】'!AN37&lt;&gt;"",'（別紙１）原油換算シート【計画用】'!AN37,"")</f>
        <v>A0011</v>
      </c>
      <c r="AO37" s="64" t="str">
        <f>+IF('（別紙１）原油換算シート【計画用】'!AO37&lt;&gt;"",'（別紙１）原油換算シート【計画用】'!AO37,"")</f>
        <v>須賀川瓦斯(株)(参考値)事業者全体</v>
      </c>
      <c r="AP37" s="65">
        <f>+IF('（別紙１）原油換算シート【計画用】'!AP37&lt;&gt;"",'（別紙１）原油換算シート【計画用】'!AP37,"")</f>
        <v>4.4499999999999997E-4</v>
      </c>
      <c r="AQ37" s="1" t="str">
        <f>+IF('（別紙１）原油換算シート【計画用】'!AQ37&lt;&gt;"",'（別紙１）原油換算シート【計画用】'!AQ37,"")</f>
        <v/>
      </c>
    </row>
    <row r="38" spans="2:43" ht="13.5" customHeight="1" thickBot="1">
      <c r="B38" s="648"/>
      <c r="C38" s="649"/>
      <c r="D38" s="556"/>
      <c r="E38" s="556"/>
      <c r="F38" s="556"/>
      <c r="G38" s="556"/>
      <c r="H38" s="557"/>
      <c r="I38" s="558"/>
      <c r="J38" s="558"/>
      <c r="K38" s="558"/>
      <c r="L38" s="558"/>
      <c r="M38" s="483"/>
      <c r="N38" s="559"/>
      <c r="O38" s="559"/>
      <c r="P38" s="560"/>
      <c r="Q38" s="560"/>
      <c r="R38" s="561"/>
      <c r="S38" s="605"/>
      <c r="T38" s="103"/>
      <c r="U38" s="103"/>
      <c r="V38" s="353"/>
      <c r="W38" s="180"/>
      <c r="X38" s="179"/>
      <c r="Y38" s="179"/>
      <c r="Z38" s="179"/>
      <c r="AA38" s="631"/>
      <c r="AB38" s="632"/>
      <c r="AC38" s="632"/>
      <c r="AD38" s="485"/>
      <c r="AE38" s="486"/>
      <c r="AF38" s="486"/>
      <c r="AG38" s="486"/>
      <c r="AH38" s="487"/>
      <c r="AI38" s="483"/>
      <c r="AJ38" s="484"/>
      <c r="AM38" s="40">
        <f>+IF('（別紙１）原油換算シート【計画用】'!AM38&lt;&gt;"",'（別紙１）原油換算シート【計画用】'!AM38,"")</f>
        <v>24</v>
      </c>
      <c r="AN38" s="40" t="str">
        <f>+IF('（別紙１）原油換算シート【計画用】'!AN38&lt;&gt;"",'（別紙１）原油換算シート【計画用】'!AN38,"")</f>
        <v>A0012</v>
      </c>
      <c r="AO38" s="64" t="str">
        <f>+IF('（別紙１）原油換算シート【計画用】'!AO38&lt;&gt;"",'（別紙１）原油換算シート【計画用】'!AO38,"")</f>
        <v>出光興産(株)メニューA</v>
      </c>
      <c r="AP38" s="65">
        <f>+IF('（別紙１）原油換算シート【計画用】'!AP38&lt;&gt;"",'（別紙１）原油換算シート【計画用】'!AP38,"")</f>
        <v>0</v>
      </c>
      <c r="AQ38" s="1" t="str">
        <f>+IF('（別紙１）原油換算シート【計画用】'!AQ38&lt;&gt;"",'（別紙１）原油換算シート【計画用】'!AQ38,"")</f>
        <v/>
      </c>
    </row>
    <row r="39" spans="2:43" ht="13.5" customHeight="1" thickBot="1">
      <c r="B39" s="648"/>
      <c r="C39" s="649"/>
      <c r="D39" s="556"/>
      <c r="E39" s="556"/>
      <c r="F39" s="556"/>
      <c r="G39" s="556"/>
      <c r="H39" s="557"/>
      <c r="I39" s="558"/>
      <c r="J39" s="558"/>
      <c r="K39" s="558"/>
      <c r="L39" s="558"/>
      <c r="M39" s="483"/>
      <c r="N39" s="559"/>
      <c r="O39" s="559"/>
      <c r="P39" s="560"/>
      <c r="Q39" s="560"/>
      <c r="R39" s="561"/>
      <c r="S39" s="605"/>
      <c r="T39" s="103"/>
      <c r="U39" s="103"/>
      <c r="V39" s="353"/>
      <c r="W39" s="180"/>
      <c r="X39" s="179"/>
      <c r="Y39" s="179"/>
      <c r="Z39" s="179"/>
      <c r="AA39" s="631"/>
      <c r="AB39" s="632"/>
      <c r="AC39" s="632"/>
      <c r="AD39" s="485"/>
      <c r="AE39" s="486"/>
      <c r="AF39" s="486"/>
      <c r="AG39" s="486"/>
      <c r="AH39" s="487"/>
      <c r="AI39" s="483"/>
      <c r="AJ39" s="484"/>
      <c r="AM39" s="40">
        <f>+IF('（別紙１）原油換算シート【計画用】'!AM39&lt;&gt;"",'（別紙１）原油換算シート【計画用】'!AM39,"")</f>
        <v>25</v>
      </c>
      <c r="AN39" s="40" t="str">
        <f>+IF('（別紙１）原油換算シート【計画用】'!AN39&lt;&gt;"",'（別紙１）原油換算シート【計画用】'!AN39,"")</f>
        <v>A0012</v>
      </c>
      <c r="AO39" s="64" t="str">
        <f>+IF('（別紙１）原油換算シート【計画用】'!AO39&lt;&gt;"",'（別紙１）原油換算シート【計画用】'!AO39,"")</f>
        <v>出光興産(株)メニューB</v>
      </c>
      <c r="AP39" s="65">
        <f>+IF('（別紙１）原油換算シート【計画用】'!AP39&lt;&gt;"",'（別紙１）原油換算シート【計画用】'!AP39,"")</f>
        <v>0</v>
      </c>
      <c r="AQ39" s="1" t="str">
        <f>+IF('（別紙１）原油換算シート【計画用】'!AQ39&lt;&gt;"",'（別紙１）原油換算シート【計画用】'!AQ39,"")</f>
        <v/>
      </c>
    </row>
    <row r="40" spans="2:43" ht="13.5" customHeight="1" thickBot="1">
      <c r="B40" s="648"/>
      <c r="C40" s="649"/>
      <c r="D40" s="556" t="s">
        <v>61</v>
      </c>
      <c r="E40" s="556"/>
      <c r="F40" s="556"/>
      <c r="G40" s="556"/>
      <c r="H40" s="557"/>
      <c r="I40" s="558"/>
      <c r="J40" s="558"/>
      <c r="K40" s="558"/>
      <c r="L40" s="558"/>
      <c r="M40" s="483" t="s">
        <v>228</v>
      </c>
      <c r="N40" s="559"/>
      <c r="O40" s="559"/>
      <c r="P40" s="560">
        <f>'（別紙１）原油換算シート【計画用】'!P40</f>
        <v>38</v>
      </c>
      <c r="Q40" s="560"/>
      <c r="R40" s="561"/>
      <c r="S40" s="550" t="s">
        <v>366</v>
      </c>
      <c r="T40" s="551"/>
      <c r="U40" s="551"/>
      <c r="V40" s="552"/>
      <c r="W40" s="180"/>
      <c r="X40" s="179"/>
      <c r="Y40" s="179"/>
      <c r="Z40" s="179"/>
      <c r="AA40" s="631"/>
      <c r="AB40" s="632"/>
      <c r="AC40" s="632"/>
      <c r="AD40" s="485" t="str">
        <f>IF(H40="","",H40*P40*W$15)</f>
        <v/>
      </c>
      <c r="AE40" s="486"/>
      <c r="AF40" s="486"/>
      <c r="AG40" s="486"/>
      <c r="AH40" s="487"/>
      <c r="AI40" s="483" t="s">
        <v>228</v>
      </c>
      <c r="AJ40" s="484"/>
      <c r="AM40" s="40">
        <f>+IF('（別紙１）原油換算シート【計画用】'!AM40&lt;&gt;"",'（別紙１）原油換算シート【計画用】'!AM40,"")</f>
        <v>26</v>
      </c>
      <c r="AN40" s="40" t="str">
        <f>+IF('（別紙１）原油換算シート【計画用】'!AN40&lt;&gt;"",'（別紙１）原油換算シート【計画用】'!AN40,"")</f>
        <v>A0012</v>
      </c>
      <c r="AO40" s="64" t="str">
        <f>+IF('（別紙１）原油換算シート【計画用】'!AO40&lt;&gt;"",'（別紙１）原油換算シート【計画用】'!AO40,"")</f>
        <v>出光興産(株)メニューC</v>
      </c>
      <c r="AP40" s="65">
        <f>+IF('（別紙１）原油換算シート【計画用】'!AP40&lt;&gt;"",'（別紙１）原油換算シート【計画用】'!AP40,"")</f>
        <v>2.0000000000000001E-4</v>
      </c>
      <c r="AQ40" s="1" t="str">
        <f>+IF('（別紙１）原油換算シート【計画用】'!AQ40&lt;&gt;"",'（別紙１）原油換算シート【計画用】'!AQ40,"")</f>
        <v/>
      </c>
    </row>
    <row r="41" spans="2:43" ht="13.5" customHeight="1" thickBot="1">
      <c r="B41" s="648"/>
      <c r="C41" s="649"/>
      <c r="D41" s="556"/>
      <c r="E41" s="556"/>
      <c r="F41" s="556"/>
      <c r="G41" s="556"/>
      <c r="H41" s="557"/>
      <c r="I41" s="558"/>
      <c r="J41" s="558"/>
      <c r="K41" s="558"/>
      <c r="L41" s="558"/>
      <c r="M41" s="483"/>
      <c r="N41" s="559"/>
      <c r="O41" s="559"/>
      <c r="P41" s="560"/>
      <c r="Q41" s="560"/>
      <c r="R41" s="561"/>
      <c r="S41" s="550"/>
      <c r="T41" s="551"/>
      <c r="U41" s="551"/>
      <c r="V41" s="552"/>
      <c r="W41" s="180"/>
      <c r="X41" s="179"/>
      <c r="Y41" s="179"/>
      <c r="Z41" s="179"/>
      <c r="AA41" s="631"/>
      <c r="AB41" s="632"/>
      <c r="AC41" s="632"/>
      <c r="AD41" s="485"/>
      <c r="AE41" s="486"/>
      <c r="AF41" s="486"/>
      <c r="AG41" s="486"/>
      <c r="AH41" s="487"/>
      <c r="AI41" s="483"/>
      <c r="AJ41" s="484"/>
      <c r="AM41" s="40">
        <f>+IF('（別紙１）原油換算シート【計画用】'!AM41&lt;&gt;"",'（別紙１）原油換算シート【計画用】'!AM41,"")</f>
        <v>27</v>
      </c>
      <c r="AN41" s="40" t="str">
        <f>+IF('（別紙１）原油換算シート【計画用】'!AN41&lt;&gt;"",'（別紙１）原油換算シート【計画用】'!AN41,"")</f>
        <v>A0012</v>
      </c>
      <c r="AO41" s="64" t="str">
        <f>+IF('（別紙１）原油換算シート【計画用】'!AO41&lt;&gt;"",'（別紙１）原油換算シート【計画用】'!AO41,"")</f>
        <v>出光興産(株)メニューD(残差)</v>
      </c>
      <c r="AP41" s="65">
        <f>+IF('（別紙１）原油換算シート【計画用】'!AP41&lt;&gt;"",'（別紙１）原油換算シート【計画用】'!AP41,"")</f>
        <v>5.3200000000000003E-4</v>
      </c>
      <c r="AQ41" s="1" t="str">
        <f>+IF('（別紙１）原油換算シート【計画用】'!AQ41&lt;&gt;"",'（別紙１）原油換算シート【計画用】'!AQ41,"")</f>
        <v/>
      </c>
    </row>
    <row r="42" spans="2:43" ht="13.5" customHeight="1" thickBot="1">
      <c r="B42" s="648"/>
      <c r="C42" s="649"/>
      <c r="D42" s="556" t="s">
        <v>62</v>
      </c>
      <c r="E42" s="556"/>
      <c r="F42" s="556"/>
      <c r="G42" s="556"/>
      <c r="H42" s="557"/>
      <c r="I42" s="558"/>
      <c r="J42" s="558"/>
      <c r="K42" s="558"/>
      <c r="L42" s="558"/>
      <c r="M42" s="483" t="s">
        <v>344</v>
      </c>
      <c r="N42" s="559"/>
      <c r="O42" s="559"/>
      <c r="P42" s="560">
        <f>'（別紙１）原油換算シート【計画用】'!P42</f>
        <v>38.4</v>
      </c>
      <c r="Q42" s="560"/>
      <c r="R42" s="561"/>
      <c r="S42" s="550" t="s">
        <v>362</v>
      </c>
      <c r="T42" s="551"/>
      <c r="U42" s="551"/>
      <c r="V42" s="552"/>
      <c r="W42" s="180"/>
      <c r="X42" s="179"/>
      <c r="Y42" s="179"/>
      <c r="Z42" s="179"/>
      <c r="AA42" s="631"/>
      <c r="AB42" s="632"/>
      <c r="AC42" s="632"/>
      <c r="AD42" s="485" t="str">
        <f>IF(H42="","",H42*P42*W$15)</f>
        <v/>
      </c>
      <c r="AE42" s="486"/>
      <c r="AF42" s="486"/>
      <c r="AG42" s="486"/>
      <c r="AH42" s="487"/>
      <c r="AI42" s="483" t="s">
        <v>228</v>
      </c>
      <c r="AJ42" s="484"/>
      <c r="AM42" s="40">
        <f>+IF('（別紙１）原油換算シート【計画用】'!AM42&lt;&gt;"",'（別紙１）原油換算シート【計画用】'!AM42,"")</f>
        <v>28</v>
      </c>
      <c r="AN42" s="40" t="str">
        <f>+IF('（別紙１）原油換算シート【計画用】'!AN42&lt;&gt;"",'（別紙１）原油換算シート【計画用】'!AN42,"")</f>
        <v>A0012</v>
      </c>
      <c r="AO42" s="64" t="str">
        <f>+IF('（別紙１）原油換算シート【計画用】'!AO42&lt;&gt;"",'（別紙１）原油換算シート【計画用】'!AO42,"")</f>
        <v>出光興産(株)(参考値)事業者全体</v>
      </c>
      <c r="AP42" s="65">
        <f>+IF('（別紙１）原油換算シート【計画用】'!AP42&lt;&gt;"",'（別紙１）原油換算シート【計画用】'!AP42,"")</f>
        <v>4.1899999999999999E-4</v>
      </c>
      <c r="AQ42" s="1" t="str">
        <f>+IF('（別紙１）原油換算シート【計画用】'!AQ42&lt;&gt;"",'（別紙１）原油換算シート【計画用】'!AQ42,"")</f>
        <v/>
      </c>
    </row>
    <row r="43" spans="2:43" ht="13.5" customHeight="1" thickBot="1">
      <c r="B43" s="648"/>
      <c r="C43" s="649"/>
      <c r="D43" s="556"/>
      <c r="E43" s="556"/>
      <c r="F43" s="556"/>
      <c r="G43" s="556"/>
      <c r="H43" s="557"/>
      <c r="I43" s="558"/>
      <c r="J43" s="558"/>
      <c r="K43" s="558"/>
      <c r="L43" s="558"/>
      <c r="M43" s="483"/>
      <c r="N43" s="559"/>
      <c r="O43" s="559"/>
      <c r="P43" s="560"/>
      <c r="Q43" s="560"/>
      <c r="R43" s="561"/>
      <c r="S43" s="550"/>
      <c r="T43" s="551"/>
      <c r="U43" s="551"/>
      <c r="V43" s="552"/>
      <c r="W43" s="180"/>
      <c r="X43" s="179"/>
      <c r="Y43" s="179"/>
      <c r="Z43" s="179"/>
      <c r="AA43" s="631"/>
      <c r="AB43" s="632"/>
      <c r="AC43" s="632"/>
      <c r="AD43" s="485"/>
      <c r="AE43" s="486"/>
      <c r="AF43" s="486"/>
      <c r="AG43" s="486"/>
      <c r="AH43" s="487"/>
      <c r="AI43" s="483"/>
      <c r="AJ43" s="484"/>
      <c r="AM43" s="40">
        <f>+IF('（別紙１）原油換算シート【計画用】'!AM43&lt;&gt;"",'（別紙１）原油換算シート【計画用】'!AM43,"")</f>
        <v>29</v>
      </c>
      <c r="AN43" s="40" t="str">
        <f>+IF('（別紙１）原油換算シート【計画用】'!AN43&lt;&gt;"",'（別紙１）原油換算シート【計画用】'!AN43,"")</f>
        <v>A0013</v>
      </c>
      <c r="AO43" s="64" t="str">
        <f>+IF('（別紙１）原油換算シート【計画用】'!AO43&lt;&gt;"",'（別紙１）原油換算シート【計画用】'!AO43,"")</f>
        <v>(株)オプテージメニューA</v>
      </c>
      <c r="AP43" s="65">
        <f>+IF('（別紙１）原油換算シート【計画用】'!AP43&lt;&gt;"",'（別紙１）原油換算シート【計画用】'!AP43,"")</f>
        <v>0</v>
      </c>
      <c r="AQ43" s="1" t="str">
        <f>+IF('（別紙１）原油換算シート【計画用】'!AQ43&lt;&gt;"",'（別紙１）原油換算シート【計画用】'!AQ43,"")</f>
        <v/>
      </c>
    </row>
    <row r="44" spans="2:43" ht="13.5" customHeight="1" thickBot="1">
      <c r="B44" s="648"/>
      <c r="C44" s="649"/>
      <c r="D44" s="566" t="s">
        <v>378</v>
      </c>
      <c r="E44" s="566"/>
      <c r="F44" s="566"/>
      <c r="G44" s="566"/>
      <c r="H44" s="557"/>
      <c r="I44" s="558"/>
      <c r="J44" s="558"/>
      <c r="K44" s="558"/>
      <c r="L44" s="558"/>
      <c r="M44" s="483" t="s">
        <v>229</v>
      </c>
      <c r="N44" s="559"/>
      <c r="O44" s="559"/>
      <c r="P44" s="560">
        <f>'（別紙１）原油換算シート【計画用】'!P44</f>
        <v>50.1</v>
      </c>
      <c r="Q44" s="560"/>
      <c r="R44" s="561"/>
      <c r="S44" s="550" t="s">
        <v>367</v>
      </c>
      <c r="T44" s="551"/>
      <c r="U44" s="551"/>
      <c r="V44" s="552"/>
      <c r="W44" s="180"/>
      <c r="X44" s="179"/>
      <c r="Y44" s="179"/>
      <c r="Z44" s="179"/>
      <c r="AA44" s="631"/>
      <c r="AB44" s="632"/>
      <c r="AC44" s="632"/>
      <c r="AD44" s="485" t="str">
        <f>IF(H44="","",H44*P44*W$15)</f>
        <v/>
      </c>
      <c r="AE44" s="486"/>
      <c r="AF44" s="486"/>
      <c r="AG44" s="486"/>
      <c r="AH44" s="487"/>
      <c r="AI44" s="483" t="s">
        <v>228</v>
      </c>
      <c r="AJ44" s="484"/>
      <c r="AM44" s="40">
        <f>+IF('（別紙１）原油換算シート【計画用】'!AM44&lt;&gt;"",'（別紙１）原油換算シート【計画用】'!AM44,"")</f>
        <v>30</v>
      </c>
      <c r="AN44" s="40" t="str">
        <f>+IF('（別紙１）原油換算シート【計画用】'!AN44&lt;&gt;"",'（別紙１）原油換算シート【計画用】'!AN44,"")</f>
        <v>A0013</v>
      </c>
      <c r="AO44" s="64" t="str">
        <f>+IF('（別紙１）原油換算シート【計画用】'!AO44&lt;&gt;"",'（別紙１）原油換算シート【計画用】'!AO44,"")</f>
        <v>(株)オプテージメニューB(残差)</v>
      </c>
      <c r="AP44" s="65">
        <f>+IF('（別紙１）原油換算シート【計画用】'!AP44&lt;&gt;"",'（別紙１）原油換算シート【計画用】'!AP44,"")</f>
        <v>3.3300000000000002E-4</v>
      </c>
      <c r="AQ44" s="1" t="str">
        <f>+IF('（別紙１）原油換算シート【計画用】'!AQ44&lt;&gt;"",'（別紙１）原油換算シート【計画用】'!AQ44,"")</f>
        <v/>
      </c>
    </row>
    <row r="45" spans="2:43" ht="13.5" customHeight="1" thickBot="1">
      <c r="B45" s="648"/>
      <c r="C45" s="649"/>
      <c r="D45" s="567"/>
      <c r="E45" s="567"/>
      <c r="F45" s="567"/>
      <c r="G45" s="567"/>
      <c r="H45" s="267"/>
      <c r="I45" s="268"/>
      <c r="J45" s="268"/>
      <c r="K45" s="268"/>
      <c r="L45" s="268"/>
      <c r="M45" s="633"/>
      <c r="N45" s="107"/>
      <c r="O45" s="107"/>
      <c r="P45" s="560"/>
      <c r="Q45" s="560"/>
      <c r="R45" s="561"/>
      <c r="S45" s="643"/>
      <c r="T45" s="644"/>
      <c r="U45" s="644"/>
      <c r="V45" s="645"/>
      <c r="W45" s="630"/>
      <c r="X45" s="509"/>
      <c r="Y45" s="509"/>
      <c r="Z45" s="509"/>
      <c r="AA45" s="631"/>
      <c r="AB45" s="632"/>
      <c r="AC45" s="632"/>
      <c r="AD45" s="485"/>
      <c r="AE45" s="486"/>
      <c r="AF45" s="486"/>
      <c r="AG45" s="486"/>
      <c r="AH45" s="487"/>
      <c r="AI45" s="633"/>
      <c r="AJ45" s="634"/>
      <c r="AM45" s="40">
        <f>+IF('（別紙１）原油換算シート【計画用】'!AM45&lt;&gt;"",'（別紙１）原油換算シート【計画用】'!AM45,"")</f>
        <v>31</v>
      </c>
      <c r="AN45" s="40" t="str">
        <f>+IF('（別紙１）原油換算シート【計画用】'!AN45&lt;&gt;"",'（別紙１）原油換算シート【計画用】'!AN45,"")</f>
        <v>A0013</v>
      </c>
      <c r="AO45" s="64" t="str">
        <f>+IF('（別紙１）原油換算シート【計画用】'!AO45&lt;&gt;"",'（別紙１）原油換算シート【計画用】'!AO45,"")</f>
        <v>(株)オプテージ(参考値)事業者全体</v>
      </c>
      <c r="AP45" s="65">
        <f>+IF('（別紙１）原油換算シート【計画用】'!AP45&lt;&gt;"",'（別紙１）原油換算シート【計画用】'!AP45,"")</f>
        <v>3.3300000000000002E-4</v>
      </c>
      <c r="AQ45" s="1" t="str">
        <f>+IF('（別紙１）原油換算シート【計画用】'!AQ45&lt;&gt;"",'（別紙１）原油換算シート【計画用】'!AQ45,"")</f>
        <v/>
      </c>
    </row>
    <row r="46" spans="2:43" ht="13.5" customHeight="1">
      <c r="B46" s="639" t="s">
        <v>66</v>
      </c>
      <c r="C46" s="640"/>
      <c r="D46" s="640"/>
      <c r="E46" s="640"/>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35" t="str">
        <f>IF(SUM(AD15:AH45)=0,"",SUM(AD15:AH45))</f>
        <v/>
      </c>
      <c r="AE46" s="636"/>
      <c r="AF46" s="636"/>
      <c r="AG46" s="636"/>
      <c r="AH46" s="636"/>
      <c r="AI46" s="562" t="s">
        <v>228</v>
      </c>
      <c r="AJ46" s="563"/>
      <c r="AM46" s="40">
        <f>+IF('（別紙１）原油換算シート【計画用】'!AM46&lt;&gt;"",'（別紙１）原油換算シート【計画用】'!AM46,"")</f>
        <v>32</v>
      </c>
      <c r="AN46" s="40" t="str">
        <f>+IF('（別紙１）原油換算シート【計画用】'!AN46&lt;&gt;"",'（別紙１）原油換算シート【計画用】'!AN46,"")</f>
        <v>A0014</v>
      </c>
      <c r="AO46" s="64" t="str">
        <f>+IF('（別紙１）原油換算シート【計画用】'!AO46&lt;&gt;"",'（別紙１）原油換算シート【計画用】'!AO46,"")</f>
        <v>エネサーブ(株)メニューA</v>
      </c>
      <c r="AP46" s="65">
        <f>+IF('（別紙１）原油換算シート【計画用】'!AP46&lt;&gt;"",'（別紙１）原油換算シート【計画用】'!AP46,"")</f>
        <v>0</v>
      </c>
      <c r="AQ46" s="1" t="str">
        <f>+IF('（別紙１）原油換算シート【計画用】'!AQ46&lt;&gt;"",'（別紙１）原油換算シート【計画用】'!AQ46,"")</f>
        <v/>
      </c>
    </row>
    <row r="47" spans="2:43" ht="13.5" customHeight="1" thickBot="1">
      <c r="B47" s="641"/>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37"/>
      <c r="AE47" s="638"/>
      <c r="AF47" s="638"/>
      <c r="AG47" s="638"/>
      <c r="AH47" s="638"/>
      <c r="AI47" s="564"/>
      <c r="AJ47" s="565"/>
      <c r="AM47" s="40">
        <f>+IF('（別紙１）原油換算シート【計画用】'!AM47&lt;&gt;"",'（別紙１）原油換算シート【計画用】'!AM47,"")</f>
        <v>33</v>
      </c>
      <c r="AN47" s="40" t="str">
        <f>+IF('（別紙１）原油換算シート【計画用】'!AN47&lt;&gt;"",'（別紙１）原油換算シート【計画用】'!AN47,"")</f>
        <v>A0014</v>
      </c>
      <c r="AO47" s="64" t="str">
        <f>+IF('（別紙１）原油換算シート【計画用】'!AO47&lt;&gt;"",'（別紙１）原油換算シート【計画用】'!AO47,"")</f>
        <v>エネサーブ(株)メニューB(残差)</v>
      </c>
      <c r="AP47" s="65">
        <f>+IF('（別紙１）原油換算シート【計画用】'!AP47&lt;&gt;"",'（別紙１）原油換算シート【計画用】'!AP47,"")</f>
        <v>6.6E-4</v>
      </c>
      <c r="AQ47" s="1" t="str">
        <f>+IF('（別紙１）原油換算シート【計画用】'!AQ47&lt;&gt;"",'（別紙１）原油換算シート【計画用】'!AQ47,"")</f>
        <v/>
      </c>
    </row>
    <row r="48" spans="2:43"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40" t="str">
        <f>+IF('（別紙１）原油換算シート【計画用】'!AN48&lt;&gt;"",'（別紙１）原油換算シート【計画用】'!AN48,"")</f>
        <v>A0014</v>
      </c>
      <c r="AO48" s="64" t="str">
        <f>+IF('（別紙１）原油換算シート【計画用】'!AO48&lt;&gt;"",'（別紙１）原油換算シート【計画用】'!AO48,"")</f>
        <v>エネサーブ(株)(参考値)事業者全体</v>
      </c>
      <c r="AP48" s="65">
        <f>+IF('（別紙１）原油換算シート【計画用】'!AP48&lt;&gt;"",'（別紙１）原油換算シート【計画用】'!AP48,"")</f>
        <v>2.8400000000000002E-4</v>
      </c>
      <c r="AQ48" s="1" t="str">
        <f>+IF('（別紙１）原油換算シート【計画用】'!AQ48&lt;&gt;"",'（別紙１）原油換算シート【計画用】'!AQ48,"")</f>
        <v/>
      </c>
    </row>
    <row r="49" spans="2:43" ht="13.5" customHeight="1">
      <c r="B49" s="1" t="s">
        <v>220</v>
      </c>
      <c r="C49" s="1">
        <v>1</v>
      </c>
      <c r="D49" s="104" t="s">
        <v>271</v>
      </c>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M49" s="40">
        <f>+IF('（別紙１）原油換算シート【計画用】'!AM49&lt;&gt;"",'（別紙１）原油換算シート【計画用】'!AM49,"")</f>
        <v>35</v>
      </c>
      <c r="AN49" s="40" t="str">
        <f>+IF('（別紙１）原油換算シート【計画用】'!AN49&lt;&gt;"",'（別紙１）原油換算シート【計画用】'!AN49,"")</f>
        <v>A0015</v>
      </c>
      <c r="AO49" s="64" t="str">
        <f>+IF('（別紙１）原油換算シート【計画用】'!AO49&lt;&gt;"",'（別紙１）原油換算シート【計画用】'!AO49,"")</f>
        <v>(株)エネワンでんきメニューA</v>
      </c>
      <c r="AP49" s="65">
        <f>+IF('（別紙１）原油換算シート【計画用】'!AP49&lt;&gt;"",'（別紙１）原油換算シート【計画用】'!AP49,"")</f>
        <v>4.0299999999999998E-4</v>
      </c>
      <c r="AQ49" s="1" t="str">
        <f>+IF('（別紙１）原油換算シート【計画用】'!AQ49&lt;&gt;"",'（別紙１）原油換算シート【計画用】'!AQ49,"")</f>
        <v/>
      </c>
    </row>
    <row r="50" spans="2:43" ht="13.5" customHeight="1">
      <c r="C50" s="1">
        <v>2</v>
      </c>
      <c r="D50" s="104" t="s">
        <v>221</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M50" s="40">
        <f>+IF('（別紙１）原油換算シート【計画用】'!AM50&lt;&gt;"",'（別紙１）原油換算シート【計画用】'!AM50,"")</f>
        <v>36</v>
      </c>
      <c r="AN50" s="40" t="str">
        <f>+IF('（別紙１）原油換算シート【計画用】'!AN50&lt;&gt;"",'（別紙１）原油換算シート【計画用】'!AN50,"")</f>
        <v>A0015</v>
      </c>
      <c r="AO50" s="64" t="str">
        <f>+IF('（別紙１）原油換算シート【計画用】'!AO50&lt;&gt;"",'（別紙１）原油換算シート【計画用】'!AO50,"")</f>
        <v>(株)エネワンでんきメニューB(残差)</v>
      </c>
      <c r="AP50" s="65">
        <f>+IF('（別紙１）原油換算シート【計画用】'!AP50&lt;&gt;"",'（別紙１）原油換算シート【計画用】'!AP50,"")</f>
        <v>3.79E-4</v>
      </c>
      <c r="AQ50" s="1" t="str">
        <f>+IF('（別紙１）原油換算シート【計画用】'!AQ50&lt;&gt;"",'（別紙１）原油換算シート【計画用】'!AQ50,"")</f>
        <v/>
      </c>
    </row>
    <row r="51" spans="2:43" ht="13.5" customHeight="1">
      <c r="C51" s="1">
        <v>3</v>
      </c>
      <c r="D51" s="193" t="s">
        <v>392</v>
      </c>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M51" s="40">
        <f>+IF('（別紙１）原油換算シート【計画用】'!AM51&lt;&gt;"",'（別紙１）原油換算シート【計画用】'!AM51,"")</f>
        <v>37</v>
      </c>
      <c r="AN51" s="40" t="str">
        <f>+IF('（別紙１）原油換算シート【計画用】'!AN51&lt;&gt;"",'（別紙１）原油換算シート【計画用】'!AN51,"")</f>
        <v>A0015</v>
      </c>
      <c r="AO51" s="64" t="str">
        <f>+IF('（別紙１）原油換算シート【計画用】'!AO51&lt;&gt;"",'（別紙１）原油換算シート【計画用】'!AO51,"")</f>
        <v>(株)エネワンでんき(参考値)事業者全体</v>
      </c>
      <c r="AP51" s="65">
        <f>+IF('（別紙１）原油換算シート【計画用】'!AP51&lt;&gt;"",'（別紙１）原油換算シート【計画用】'!AP51,"")</f>
        <v>3.79E-4</v>
      </c>
      <c r="AQ51" s="1" t="str">
        <f>+IF('（別紙１）原油換算シート【計画用】'!AQ51&lt;&gt;"",'（別紙１）原油換算シート【計画用】'!AQ51,"")</f>
        <v/>
      </c>
    </row>
    <row r="52" spans="2:43" ht="13.5" customHeight="1">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M52" s="40">
        <f>+IF('（別紙１）原油換算シート【計画用】'!AM52&lt;&gt;"",'（別紙１）原油換算シート【計画用】'!AM52,"")</f>
        <v>38</v>
      </c>
      <c r="AN52" s="40" t="str">
        <f>+IF('（別紙１）原油換算シート【計画用】'!AN52&lt;&gt;"",'（別紙１）原油換算シート【計画用】'!AN52,"")</f>
        <v>A0016</v>
      </c>
      <c r="AO52" s="64" t="str">
        <f>+IF('（別紙１）原油換算シート【計画用】'!AO52&lt;&gt;"",'（別紙１）原油換算シート【計画用】'!AO52,"")</f>
        <v>ミツウロコグリーンエネルギー(株)メニューA</v>
      </c>
      <c r="AP52" s="65">
        <f>+IF('（別紙１）原油換算シート【計画用】'!AP52&lt;&gt;"",'（別紙１）原油換算シート【計画用】'!AP52,"")</f>
        <v>0</v>
      </c>
      <c r="AQ52" s="1" t="str">
        <f>+IF('（別紙１）原油換算シート【計画用】'!AQ52&lt;&gt;"",'（別紙１）原油換算シート【計画用】'!AQ52,"")</f>
        <v/>
      </c>
    </row>
    <row r="53" spans="2:43" ht="13.5" customHeight="1">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M53" s="40">
        <f>+IF('（別紙１）原油換算シート【計画用】'!AM53&lt;&gt;"",'（別紙１）原油換算シート【計画用】'!AM53,"")</f>
        <v>39</v>
      </c>
      <c r="AN53" s="40" t="str">
        <f>+IF('（別紙１）原油換算シート【計画用】'!AN53&lt;&gt;"",'（別紙１）原油換算シート【計画用】'!AN53,"")</f>
        <v>A0016</v>
      </c>
      <c r="AO53" s="64" t="str">
        <f>+IF('（別紙１）原油換算シート【計画用】'!AO53&lt;&gt;"",'（別紙１）原油換算シート【計画用】'!AO53,"")</f>
        <v>ミツウロコグリーンエネルギー(株)メニューB</v>
      </c>
      <c r="AP53" s="65">
        <f>+IF('（別紙１）原油換算シート【計画用】'!AP53&lt;&gt;"",'（別紙１）原油換算シート【計画用】'!AP53,"")</f>
        <v>2.0000000000000001E-4</v>
      </c>
      <c r="AQ53" s="1" t="str">
        <f>+IF('（別紙１）原油換算シート【計画用】'!AQ53&lt;&gt;"",'（別紙１）原油換算シート【計画用】'!AQ53,"")</f>
        <v/>
      </c>
    </row>
    <row r="54" spans="2:43" ht="13.5" customHeight="1">
      <c r="H54" s="538" t="s">
        <v>393</v>
      </c>
      <c r="I54" s="538"/>
      <c r="J54" s="538"/>
      <c r="K54" s="538"/>
      <c r="L54" s="538"/>
      <c r="M54" s="538"/>
      <c r="N54" s="538"/>
      <c r="O54" s="538"/>
      <c r="P54" s="538"/>
      <c r="Q54" s="538" t="s">
        <v>397</v>
      </c>
      <c r="R54" s="538"/>
      <c r="S54" s="538"/>
      <c r="T54" s="538"/>
      <c r="U54" s="538"/>
      <c r="V54" s="538"/>
      <c r="W54" s="538"/>
      <c r="X54" s="538"/>
      <c r="Y54" s="538"/>
      <c r="Z54" s="538"/>
      <c r="AA54" s="538"/>
      <c r="AB54" s="538"/>
      <c r="AC54" s="538"/>
      <c r="AD54" s="538"/>
      <c r="AM54" s="40">
        <f>+IF('（別紙１）原油換算シート【計画用】'!AM54&lt;&gt;"",'（別紙１）原油換算シート【計画用】'!AM54,"")</f>
        <v>40</v>
      </c>
      <c r="AN54" s="40" t="str">
        <f>+IF('（別紙１）原油換算シート【計画用】'!AN54&lt;&gt;"",'（別紙１）原油換算シート【計画用】'!AN54,"")</f>
        <v>A0016</v>
      </c>
      <c r="AO54" s="64" t="str">
        <f>+IF('（別紙１）原油換算シート【計画用】'!AO54&lt;&gt;"",'（別紙１）原油換算シート【計画用】'!AO54,"")</f>
        <v>ミツウロコグリーンエネルギー(株)メニューC</v>
      </c>
      <c r="AP54" s="65">
        <f>+IF('（別紙１）原油換算シート【計画用】'!AP54&lt;&gt;"",'（別紙１）原油換算シート【計画用】'!AP54,"")</f>
        <v>0</v>
      </c>
      <c r="AQ54" s="1" t="str">
        <f>+IF('（別紙１）原油換算シート【計画用】'!AQ54&lt;&gt;"",'（別紙１）原油換算シート【計画用】'!AQ54,"")</f>
        <v/>
      </c>
    </row>
    <row r="55" spans="2:43" ht="13.5" customHeight="1">
      <c r="H55" s="538" t="s">
        <v>394</v>
      </c>
      <c r="I55" s="538"/>
      <c r="J55" s="538"/>
      <c r="K55" s="538"/>
      <c r="L55" s="538"/>
      <c r="M55" s="538"/>
      <c r="N55" s="538"/>
      <c r="O55" s="538"/>
      <c r="P55" s="538"/>
      <c r="Q55" s="538" t="s">
        <v>398</v>
      </c>
      <c r="R55" s="538"/>
      <c r="S55" s="538"/>
      <c r="T55" s="538"/>
      <c r="U55" s="538"/>
      <c r="V55" s="538"/>
      <c r="W55" s="538"/>
      <c r="X55" s="538"/>
      <c r="Y55" s="538"/>
      <c r="Z55" s="538"/>
      <c r="AA55" s="538"/>
      <c r="AB55" s="538"/>
      <c r="AC55" s="538"/>
      <c r="AD55" s="538"/>
      <c r="AM55" s="40">
        <f>+IF('（別紙１）原油換算シート【計画用】'!AM55&lt;&gt;"",'（別紙１）原油換算シート【計画用】'!AM55,"")</f>
        <v>41</v>
      </c>
      <c r="AN55" s="40" t="str">
        <f>+IF('（別紙１）原油換算シート【計画用】'!AN55&lt;&gt;"",'（別紙１）原油換算シート【計画用】'!AN55,"")</f>
        <v>A0016</v>
      </c>
      <c r="AO55" s="64" t="str">
        <f>+IF('（別紙１）原油換算シート【計画用】'!AO55&lt;&gt;"",'（別紙１）原油換算シート【計画用】'!AO55,"")</f>
        <v>ミツウロコグリーンエネルギー(株)メニューD</v>
      </c>
      <c r="AP55" s="65">
        <f>+IF('（別紙１）原油換算シート【計画用】'!AP55&lt;&gt;"",'（別紙１）原油換算シート【計画用】'!AP55,"")</f>
        <v>0</v>
      </c>
      <c r="AQ55" s="1" t="str">
        <f>+IF('（別紙１）原油換算シート【計画用】'!AQ55&lt;&gt;"",'（別紙１）原油換算シート【計画用】'!AQ55,"")</f>
        <v/>
      </c>
    </row>
    <row r="56" spans="2:43" ht="13.5" customHeight="1">
      <c r="H56" s="538" t="s">
        <v>395</v>
      </c>
      <c r="I56" s="538"/>
      <c r="J56" s="538"/>
      <c r="K56" s="538"/>
      <c r="L56" s="538"/>
      <c r="M56" s="538"/>
      <c r="N56" s="538"/>
      <c r="O56" s="538"/>
      <c r="P56" s="538"/>
      <c r="Q56" s="538" t="s">
        <v>399</v>
      </c>
      <c r="R56" s="538"/>
      <c r="S56" s="538"/>
      <c r="T56" s="538"/>
      <c r="U56" s="538"/>
      <c r="V56" s="538"/>
      <c r="W56" s="538"/>
      <c r="X56" s="538"/>
      <c r="Y56" s="538"/>
      <c r="Z56" s="538"/>
      <c r="AA56" s="538"/>
      <c r="AB56" s="538"/>
      <c r="AC56" s="538"/>
      <c r="AD56" s="538"/>
      <c r="AM56" s="40">
        <f>+IF('（別紙１）原油換算シート【計画用】'!AM56&lt;&gt;"",'（別紙１）原油換算シート【計画用】'!AM56,"")</f>
        <v>42</v>
      </c>
      <c r="AN56" s="40" t="str">
        <f>+IF('（別紙１）原油換算シート【計画用】'!AN56&lt;&gt;"",'（別紙１）原油換算シート【計画用】'!AN56,"")</f>
        <v>A0016</v>
      </c>
      <c r="AO56" s="64" t="str">
        <f>+IF('（別紙１）原油換算シート【計画用】'!AO56&lt;&gt;"",'（別紙１）原油換算シート【計画用】'!AO56,"")</f>
        <v>ミツウロコグリーンエネルギー(株)メニューE</v>
      </c>
      <c r="AP56" s="65">
        <f>+IF('（別紙１）原油換算シート【計画用】'!AP56&lt;&gt;"",'（別紙１）原油換算シート【計画用】'!AP56,"")</f>
        <v>2.5799999999999998E-4</v>
      </c>
      <c r="AQ56" s="1" t="str">
        <f>+IF('（別紙１）原油換算シート【計画用】'!AQ56&lt;&gt;"",'（別紙１）原油換算シート【計画用】'!AQ56,"")</f>
        <v/>
      </c>
    </row>
    <row r="57" spans="2:43" ht="13.5" customHeight="1">
      <c r="H57" s="538" t="s">
        <v>396</v>
      </c>
      <c r="I57" s="538"/>
      <c r="J57" s="538"/>
      <c r="K57" s="538"/>
      <c r="L57" s="538"/>
      <c r="M57" s="538"/>
      <c r="N57" s="538"/>
      <c r="O57" s="538"/>
      <c r="P57" s="538"/>
      <c r="Q57" s="538" t="s">
        <v>400</v>
      </c>
      <c r="R57" s="538"/>
      <c r="S57" s="538"/>
      <c r="T57" s="538"/>
      <c r="U57" s="538"/>
      <c r="V57" s="538"/>
      <c r="W57" s="538"/>
      <c r="X57" s="538"/>
      <c r="Y57" s="538"/>
      <c r="Z57" s="538"/>
      <c r="AA57" s="538"/>
      <c r="AB57" s="538"/>
      <c r="AC57" s="538"/>
      <c r="AD57" s="538"/>
      <c r="AM57" s="40">
        <f>+IF('（別紙１）原油換算シート【計画用】'!AM57&lt;&gt;"",'（別紙１）原油換算シート【計画用】'!AM57,"")</f>
        <v>43</v>
      </c>
      <c r="AN57" s="40" t="str">
        <f>+IF('（別紙１）原油換算シート【計画用】'!AN57&lt;&gt;"",'（別紙１）原油換算シート【計画用】'!AN57,"")</f>
        <v>A0016</v>
      </c>
      <c r="AO57" s="64" t="str">
        <f>+IF('（別紙１）原油換算シート【計画用】'!AO57&lt;&gt;"",'（別紙１）原油換算シート【計画用】'!AO57,"")</f>
        <v>ミツウロコグリーンエネルギー(株)メニューF</v>
      </c>
      <c r="AP57" s="65">
        <f>+IF('（別紙１）原油換算シート【計画用】'!AP57&lt;&gt;"",'（別紙１）原油換算シート【計画用】'!AP57,"")</f>
        <v>0</v>
      </c>
      <c r="AQ57" s="1" t="str">
        <f>+IF('（別紙１）原油換算シート【計画用】'!AQ57&lt;&gt;"",'（別紙１）原油換算シート【計画用】'!AQ57,"")</f>
        <v/>
      </c>
    </row>
    <row r="58" spans="2:43" ht="13.5" customHeight="1">
      <c r="D58" s="104" t="s">
        <v>402</v>
      </c>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M58" s="40">
        <f>+IF('（別紙１）原油換算シート【計画用】'!AM58&lt;&gt;"",'（別紙１）原油換算シート【計画用】'!AM58,"")</f>
        <v>44</v>
      </c>
      <c r="AN58" s="40" t="str">
        <f>+IF('（別紙１）原油換算シート【計画用】'!AN58&lt;&gt;"",'（別紙１）原油換算シート【計画用】'!AN58,"")</f>
        <v>A0016</v>
      </c>
      <c r="AO58" s="64" t="str">
        <f>+IF('（別紙１）原油換算シート【計画用】'!AO58&lt;&gt;"",'（別紙１）原油換算シート【計画用】'!AO58,"")</f>
        <v>ミツウロコグリーンエネルギー(株)メニューG</v>
      </c>
      <c r="AP58" s="65">
        <f>+IF('（別紙１）原油換算シート【計画用】'!AP58&lt;&gt;"",'（別紙１）原油換算シート【計画用】'!AP58,"")</f>
        <v>0</v>
      </c>
      <c r="AQ58" s="1" t="str">
        <f>+IF('（別紙１）原油換算シート【計画用】'!AQ58&lt;&gt;"",'（別紙１）原油換算シート【計画用】'!AQ58,"")</f>
        <v/>
      </c>
    </row>
    <row r="59" spans="2:43" ht="13.5" customHeight="1">
      <c r="C59" s="1">
        <v>4</v>
      </c>
      <c r="D59" s="193" t="s">
        <v>359</v>
      </c>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M59" s="40">
        <f>+IF('（別紙１）原油換算シート【計画用】'!AM59&lt;&gt;"",'（別紙１）原油換算シート【計画用】'!AM59,"")</f>
        <v>45</v>
      </c>
      <c r="AN59" s="40" t="str">
        <f>+IF('（別紙１）原油換算シート【計画用】'!AN59&lt;&gt;"",'（別紙１）原油換算シート【計画用】'!AN59,"")</f>
        <v>A0016</v>
      </c>
      <c r="AO59" s="64" t="str">
        <f>+IF('（別紙１）原油換算シート【計画用】'!AO59&lt;&gt;"",'（別紙１）原油換算シート【計画用】'!AO59,"")</f>
        <v>ミツウロコグリーンエネルギー(株)メニューH</v>
      </c>
      <c r="AP59" s="65">
        <f>+IF('（別紙１）原油換算シート【計画用】'!AP59&lt;&gt;"",'（別紙１）原油換算シート【計画用】'!AP59,"")</f>
        <v>0</v>
      </c>
      <c r="AQ59" s="1" t="str">
        <f>+IF('（別紙１）原油換算シート【計画用】'!AQ59&lt;&gt;"",'（別紙１）原油換算シート【計画用】'!AQ59,"")</f>
        <v/>
      </c>
    </row>
    <row r="60" spans="2:43" ht="13.5" customHeight="1">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M60" s="40">
        <f>+IF('（別紙１）原油換算シート【計画用】'!AM60&lt;&gt;"",'（別紙１）原油換算シート【計画用】'!AM60,"")</f>
        <v>46</v>
      </c>
      <c r="AN60" s="40" t="str">
        <f>+IF('（別紙１）原油換算シート【計画用】'!AN60&lt;&gt;"",'（別紙１）原油換算シート【計画用】'!AN60,"")</f>
        <v>A0016</v>
      </c>
      <c r="AO60" s="64" t="str">
        <f>+IF('（別紙１）原油換算シート【計画用】'!AO60&lt;&gt;"",'（別紙１）原油換算シート【計画用】'!AO60,"")</f>
        <v>ミツウロコグリーンエネルギー(株)メニューI</v>
      </c>
      <c r="AP60" s="65">
        <f>+IF('（別紙１）原油換算シート【計画用】'!AP60&lt;&gt;"",'（別紙１）原油換算シート【計画用】'!AP60,"")</f>
        <v>2.5799999999999998E-4</v>
      </c>
      <c r="AQ60" s="1" t="str">
        <f>+IF('（別紙１）原油換算シート【計画用】'!AQ60&lt;&gt;"",'（別紙１）原油換算シート【計画用】'!AQ60,"")</f>
        <v/>
      </c>
    </row>
    <row r="61" spans="2:43" ht="13.5" customHeight="1">
      <c r="AI61"/>
      <c r="AJ61"/>
      <c r="AM61" s="40">
        <f>+IF('（別紙１）原油換算シート【計画用】'!AM61&lt;&gt;"",'（別紙１）原油換算シート【計画用】'!AM61,"")</f>
        <v>47</v>
      </c>
      <c r="AN61" s="40" t="str">
        <f>+IF('（別紙１）原油換算シート【計画用】'!AN61&lt;&gt;"",'（別紙１）原油換算シート【計画用】'!AN61,"")</f>
        <v>A0016</v>
      </c>
      <c r="AO61" s="64" t="str">
        <f>+IF('（別紙１）原油換算シート【計画用】'!AO61&lt;&gt;"",'（別紙１）原油換算シート【計画用】'!AO61,"")</f>
        <v>ミツウロコグリーンエネルギー(株)メニューJ</v>
      </c>
      <c r="AP61" s="65">
        <f>+IF('（別紙１）原油換算シート【計画用】'!AP61&lt;&gt;"",'（別紙１）原油換算シート【計画用】'!AP61,"")</f>
        <v>1.73E-4</v>
      </c>
      <c r="AQ61" s="1" t="str">
        <f>+IF('（別紙１）原油換算シート【計画用】'!AQ61&lt;&gt;"",'（別紙１）原油換算シート【計画用】'!AQ61,"")</f>
        <v/>
      </c>
    </row>
    <row r="62" spans="2:43" ht="14.25" thickBot="1">
      <c r="B62" s="1" t="s">
        <v>312</v>
      </c>
      <c r="K62" s="549" t="s">
        <v>280</v>
      </c>
      <c r="L62" s="549"/>
      <c r="M62" s="549"/>
      <c r="N62" s="549"/>
      <c r="O62" s="549"/>
      <c r="P62" s="549"/>
      <c r="Q62" s="549"/>
      <c r="R62" s="549"/>
      <c r="S62" s="549"/>
      <c r="T62" s="549"/>
      <c r="U62" s="549"/>
      <c r="V62" s="549"/>
      <c r="W62" s="549"/>
      <c r="X62" s="549"/>
      <c r="Y62" s="549"/>
      <c r="Z62" s="549"/>
      <c r="AA62" s="549"/>
      <c r="AB62" s="549"/>
      <c r="AC62" s="549"/>
      <c r="AD62" s="549"/>
      <c r="AE62" s="549"/>
      <c r="AF62" s="549"/>
      <c r="AG62" s="549"/>
      <c r="AH62" s="549"/>
      <c r="AI62" s="549"/>
      <c r="AJ62" s="549"/>
      <c r="AM62" s="40">
        <f>+IF('（別紙１）原油換算シート【計画用】'!AM62&lt;&gt;"",'（別紙１）原油換算シート【計画用】'!AM62,"")</f>
        <v>48</v>
      </c>
      <c r="AN62" s="40" t="str">
        <f>+IF('（別紙１）原油換算シート【計画用】'!AN62&lt;&gt;"",'（別紙１）原油換算シート【計画用】'!AN62,"")</f>
        <v>A0016</v>
      </c>
      <c r="AO62" s="64" t="str">
        <f>+IF('（別紙１）原油換算シート【計画用】'!AO62&lt;&gt;"",'（別紙１）原油換算シート【計画用】'!AO62,"")</f>
        <v>ミツウロコグリーンエネルギー(株)メニューK(残差)</v>
      </c>
      <c r="AP62" s="65">
        <f>+IF('（別紙１）原油換算シート【計画用】'!AP62&lt;&gt;"",'（別紙１）原油換算シート【計画用】'!AP62,"")</f>
        <v>4.3600000000000003E-4</v>
      </c>
      <c r="AQ62" s="1" t="str">
        <f>+IF('（別紙１）原油換算シート【計画用】'!AQ62&lt;&gt;"",'（別紙１）原油換算シート【計画用】'!AQ62,"")</f>
        <v/>
      </c>
    </row>
    <row r="63" spans="2:43" ht="16.5" customHeight="1">
      <c r="B63" s="506" t="s">
        <v>265</v>
      </c>
      <c r="C63" s="507"/>
      <c r="D63" s="507"/>
      <c r="E63" s="495"/>
      <c r="F63" s="511" t="str">
        <f>IF(報告提出書【1年目】!AB32="","",報告提出書【1年目】!AB32)</f>
        <v/>
      </c>
      <c r="G63" s="512"/>
      <c r="H63" s="512"/>
      <c r="I63" s="507" t="s">
        <v>264</v>
      </c>
      <c r="J63" s="539"/>
      <c r="K63" s="544" t="s">
        <v>401</v>
      </c>
      <c r="L63" s="507"/>
      <c r="M63" s="507"/>
      <c r="N63" s="507"/>
      <c r="O63" s="507"/>
      <c r="P63" s="507"/>
      <c r="Q63" s="507"/>
      <c r="R63" s="507"/>
      <c r="S63" s="545"/>
      <c r="T63" s="541"/>
      <c r="U63" s="542"/>
      <c r="V63" s="543"/>
      <c r="W63" s="27" t="s">
        <v>264</v>
      </c>
      <c r="X63" s="27"/>
      <c r="Y63" s="27"/>
      <c r="Z63" s="27"/>
      <c r="AA63" s="27"/>
      <c r="AB63" s="27"/>
      <c r="AC63" s="27"/>
      <c r="AD63" s="27"/>
      <c r="AE63" s="27"/>
      <c r="AF63" s="27"/>
      <c r="AG63" s="27"/>
      <c r="AH63" s="27"/>
      <c r="AI63" s="27"/>
      <c r="AJ63" s="28"/>
      <c r="AM63" s="40">
        <f>+IF('（別紙１）原油換算シート【計画用】'!AM63&lt;&gt;"",'（別紙１）原油換算シート【計画用】'!AM63,"")</f>
        <v>49</v>
      </c>
      <c r="AN63" s="40" t="str">
        <f>+IF('（別紙１）原油換算シート【計画用】'!AN63&lt;&gt;"",'（別紙１）原油換算シート【計画用】'!AN63,"")</f>
        <v>A0016</v>
      </c>
      <c r="AO63" s="64" t="str">
        <f>+IF('（別紙１）原油換算シート【計画用】'!AO63&lt;&gt;"",'（別紙１）原油換算シート【計画用】'!AO63,"")</f>
        <v>ミツウロコグリーンエネルギー(株)(参考値)事業者全体</v>
      </c>
      <c r="AP63" s="65">
        <f>+IF('（別紙１）原油換算シート【計画用】'!AP63&lt;&gt;"",'（別紙１）原油換算シート【計画用】'!AP63,"")</f>
        <v>3.8699999999999997E-4</v>
      </c>
      <c r="AQ63" s="1" t="str">
        <f>+IF('（別紙１）原油換算シート【計画用】'!AQ63&lt;&gt;"",'（別紙１）原油換算シート【計画用】'!AQ63,"")</f>
        <v/>
      </c>
    </row>
    <row r="64" spans="2:43" ht="16.5" customHeight="1" thickBot="1">
      <c r="B64" s="508"/>
      <c r="C64" s="509"/>
      <c r="D64" s="509"/>
      <c r="E64" s="510"/>
      <c r="F64" s="513"/>
      <c r="G64" s="514"/>
      <c r="H64" s="514"/>
      <c r="I64" s="509"/>
      <c r="J64" s="540"/>
      <c r="K64" s="651" t="s">
        <v>518</v>
      </c>
      <c r="L64" s="652"/>
      <c r="M64" s="652"/>
      <c r="N64" s="652"/>
      <c r="O64" s="652"/>
      <c r="P64" s="46"/>
      <c r="Q64" s="46" t="s">
        <v>519</v>
      </c>
      <c r="R64" s="476"/>
      <c r="S64" s="477"/>
      <c r="T64" s="48" t="s">
        <v>507</v>
      </c>
      <c r="U64" s="45"/>
      <c r="V64" s="47" t="s">
        <v>509</v>
      </c>
      <c r="W64" s="478"/>
      <c r="X64" s="477"/>
      <c r="Y64" s="48" t="s">
        <v>507</v>
      </c>
      <c r="Z64" s="45"/>
      <c r="AA64" s="47" t="s">
        <v>508</v>
      </c>
      <c r="AB64" s="478"/>
      <c r="AC64" s="477"/>
      <c r="AD64" s="48" t="s">
        <v>507</v>
      </c>
      <c r="AE64" s="48"/>
      <c r="AF64" s="49" t="s">
        <v>506</v>
      </c>
      <c r="AG64" s="478"/>
      <c r="AH64" s="477"/>
      <c r="AI64" s="39" t="s">
        <v>507</v>
      </c>
      <c r="AJ64" s="50" t="s">
        <v>511</v>
      </c>
      <c r="AM64" s="40">
        <f>+IF('（別紙１）原油換算シート【計画用】'!AM64&lt;&gt;"",'（別紙１）原油換算シート【計画用】'!AM64,"")</f>
        <v>50</v>
      </c>
      <c r="AN64" s="40" t="str">
        <f>+IF('（別紙１）原油換算シート【計画用】'!AN64&lt;&gt;"",'（別紙１）原油換算シート【計画用】'!AN64,"")</f>
        <v>A0017</v>
      </c>
      <c r="AO64" s="64" t="str">
        <f>+IF('（別紙１）原油換算シート【計画用】'!AO64&lt;&gt;"",'（別紙１）原油換算シート【計画用】'!AO64,"")</f>
        <v>(株)リエネメニューA</v>
      </c>
      <c r="AP64" s="65">
        <f>+IF('（別紙１）原油換算シート【計画用】'!AP64&lt;&gt;"",'（別紙１）原油換算シート【計画用】'!AP64,"")</f>
        <v>0</v>
      </c>
      <c r="AQ64" s="1" t="str">
        <f>+IF('（別紙１）原油換算シート【計画用】'!AQ64&lt;&gt;"",'（別紙１）原油換算シート【計画用】'!AQ64,"")</f>
        <v/>
      </c>
    </row>
    <row r="65" spans="2:43" ht="3.75" customHeight="1">
      <c r="B65" s="504" t="s">
        <v>520</v>
      </c>
      <c r="C65" s="504"/>
      <c r="D65" s="504"/>
      <c r="E65" s="504"/>
      <c r="F65" s="504"/>
      <c r="G65" s="504"/>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M65" s="40">
        <f>+IF('（別紙１）原油換算シート【計画用】'!AM65&lt;&gt;"",'（別紙１）原油換算シート【計画用】'!AM65,"")</f>
        <v>51</v>
      </c>
      <c r="AN65" s="40" t="str">
        <f>+IF('（別紙１）原油換算シート【計画用】'!AN65&lt;&gt;"",'（別紙１）原油換算シート【計画用】'!AN65,"")</f>
        <v>A0017</v>
      </c>
      <c r="AO65" s="64" t="str">
        <f>+IF('（別紙１）原油換算シート【計画用】'!AO65&lt;&gt;"",'（別紙１）原油換算シート【計画用】'!AO65,"")</f>
        <v>(株)リエネメニューB</v>
      </c>
      <c r="AP65" s="65">
        <f>+IF('（別紙１）原油換算シート【計画用】'!AP65&lt;&gt;"",'（別紙１）原油換算シート【計画用】'!AP65,"")</f>
        <v>0</v>
      </c>
      <c r="AQ65" s="1" t="str">
        <f>+IF('（別紙１）原油換算シート【計画用】'!AQ65&lt;&gt;"",'（別紙１）原油換算シート【計画用】'!AQ65,"")</f>
        <v/>
      </c>
    </row>
    <row r="66" spans="2:43" ht="25.5" customHeight="1">
      <c r="B66" s="505"/>
      <c r="C66" s="505"/>
      <c r="D66" s="505"/>
      <c r="E66" s="505"/>
      <c r="F66" s="505"/>
      <c r="G66" s="505"/>
      <c r="H66" s="505"/>
      <c r="I66" s="505"/>
      <c r="J66" s="505"/>
      <c r="K66" s="505"/>
      <c r="L66" s="505"/>
      <c r="M66" s="505"/>
      <c r="N66" s="505"/>
      <c r="O66" s="505"/>
      <c r="P66" s="505"/>
      <c r="Q66" s="505"/>
      <c r="R66" s="505"/>
      <c r="S66" s="505"/>
      <c r="T66" s="505"/>
      <c r="U66" s="505"/>
      <c r="V66" s="505"/>
      <c r="W66" s="505"/>
      <c r="X66" s="505"/>
      <c r="Y66" s="505"/>
      <c r="Z66" s="505"/>
      <c r="AA66" s="505"/>
      <c r="AB66" s="505"/>
      <c r="AC66" s="505"/>
      <c r="AD66" s="505"/>
      <c r="AE66" s="505"/>
      <c r="AF66" s="505"/>
      <c r="AG66" s="505"/>
      <c r="AH66" s="505"/>
      <c r="AI66" s="505"/>
      <c r="AJ66" s="505"/>
      <c r="AM66" s="40">
        <f>+IF('（別紙１）原油換算シート【計画用】'!AM66&lt;&gt;"",'（別紙１）原油換算シート【計画用】'!AM66,"")</f>
        <v>52</v>
      </c>
      <c r="AN66" s="40" t="str">
        <f>+IF('（別紙１）原油換算シート【計画用】'!AN66&lt;&gt;"",'（別紙１）原油換算シート【計画用】'!AN66,"")</f>
        <v>A0017</v>
      </c>
      <c r="AO66" s="64" t="str">
        <f>+IF('（別紙１）原油換算シート【計画用】'!AO66&lt;&gt;"",'（別紙１）原油換算シート【計画用】'!AO66,"")</f>
        <v>(株)リエネメニューC(残差)</v>
      </c>
      <c r="AP66" s="65">
        <f>+IF('（別紙１）原油換算シート【計画用】'!AP66&lt;&gt;"",'（別紙１）原油換算シート【計画用】'!AP66,"")</f>
        <v>5.9199999999999997E-4</v>
      </c>
      <c r="AQ66" s="1" t="str">
        <f>+IF('（別紙１）原油換算シート【計画用】'!AQ66&lt;&gt;"",'（別紙１）原油換算シート【計画用】'!AQ66,"")</f>
        <v/>
      </c>
    </row>
    <row r="67" spans="2:43">
      <c r="B67" s="505"/>
      <c r="C67" s="505"/>
      <c r="D67" s="505"/>
      <c r="E67" s="505"/>
      <c r="F67" s="505"/>
      <c r="G67" s="505"/>
      <c r="H67" s="505"/>
      <c r="I67" s="505"/>
      <c r="J67" s="505"/>
      <c r="K67" s="505"/>
      <c r="L67" s="505"/>
      <c r="M67" s="505"/>
      <c r="N67" s="505"/>
      <c r="O67" s="505"/>
      <c r="P67" s="505"/>
      <c r="Q67" s="505"/>
      <c r="R67" s="505"/>
      <c r="S67" s="505"/>
      <c r="T67" s="505"/>
      <c r="U67" s="505"/>
      <c r="V67" s="505"/>
      <c r="W67" s="505"/>
      <c r="X67" s="505"/>
      <c r="Y67" s="505"/>
      <c r="Z67" s="505"/>
      <c r="AA67" s="505"/>
      <c r="AB67" s="505"/>
      <c r="AC67" s="505"/>
      <c r="AD67" s="505"/>
      <c r="AE67" s="505"/>
      <c r="AF67" s="505"/>
      <c r="AG67" s="505"/>
      <c r="AH67" s="505"/>
      <c r="AI67" s="505"/>
      <c r="AJ67" s="505"/>
      <c r="AM67" s="40">
        <f>+IF('（別紙１）原油換算シート【計画用】'!AM67&lt;&gt;"",'（別紙１）原油換算シート【計画用】'!AM67,"")</f>
        <v>53</v>
      </c>
      <c r="AN67" s="40" t="str">
        <f>+IF('（別紙１）原油換算シート【計画用】'!AN67&lt;&gt;"",'（別紙１）原油換算シート【計画用】'!AN67,"")</f>
        <v>A0017</v>
      </c>
      <c r="AO67" s="64" t="str">
        <f>+IF('（別紙１）原油換算シート【計画用】'!AO67&lt;&gt;"",'（別紙１）原油換算シート【計画用】'!AO67,"")</f>
        <v>(株)リエネ(参考値)事業者全体</v>
      </c>
      <c r="AP67" s="65">
        <f>+IF('（別紙１）原油換算シート【計画用】'!AP67&lt;&gt;"",'（別紙１）原油換算シート【計画用】'!AP67,"")</f>
        <v>2.8499999999999999E-4</v>
      </c>
      <c r="AQ67" s="1" t="str">
        <f>+IF('（別紙１）原油換算シート【計画用】'!AQ67&lt;&gt;"",'（別紙１）原油換算シート【計画用】'!AQ67,"")</f>
        <v/>
      </c>
    </row>
    <row r="68" spans="2:43">
      <c r="AM68" s="40">
        <f>+IF('（別紙１）原油換算シート【計画用】'!AM68&lt;&gt;"",'（別紙１）原油換算シート【計画用】'!AM68,"")</f>
        <v>54</v>
      </c>
      <c r="AN68" s="40" t="str">
        <f>+IF('（別紙１）原油換算シート【計画用】'!AN68&lt;&gt;"",'（別紙１）原油換算シート【計画用】'!AN68,"")</f>
        <v>A0018</v>
      </c>
      <c r="AO68" s="64" t="str">
        <f>+IF('（別紙１）原油換算シート【計画用】'!AO68&lt;&gt;"",'（別紙１）原油換算シート【計画用】'!AO68,"")</f>
        <v>ネクストパワーやまと(株)メニューA</v>
      </c>
      <c r="AP68" s="65">
        <f>+IF('（別紙１）原油換算シート【計画用】'!AP68&lt;&gt;"",'（別紙１）原油換算シート【計画用】'!AP68,"")</f>
        <v>0</v>
      </c>
      <c r="AQ68" s="1" t="str">
        <f>+IF('（別紙１）原油換算シート【計画用】'!AQ68&lt;&gt;"",'（別紙１）原油換算シート【計画用】'!AQ68,"")</f>
        <v/>
      </c>
    </row>
    <row r="69" spans="2:43">
      <c r="AM69" s="40">
        <f>+IF('（別紙１）原油換算シート【計画用】'!AM69&lt;&gt;"",'（別紙１）原油換算シート【計画用】'!AM69,"")</f>
        <v>55</v>
      </c>
      <c r="AN69" s="40" t="str">
        <f>+IF('（別紙１）原油換算シート【計画用】'!AN69&lt;&gt;"",'（別紙１）原油換算シート【計画用】'!AN69,"")</f>
        <v>A0018</v>
      </c>
      <c r="AO69" s="64" t="str">
        <f>+IF('（別紙１）原油換算シート【計画用】'!AO69&lt;&gt;"",'（別紙１）原油換算シート【計画用】'!AO69,"")</f>
        <v>ネクストパワーやまと(株)メニューB</v>
      </c>
      <c r="AP69" s="65">
        <f>+IF('（別紙１）原油換算シート【計画用】'!AP69&lt;&gt;"",'（別紙１）原油換算シート【計画用】'!AP69,"")</f>
        <v>2.4499999999999999E-4</v>
      </c>
      <c r="AQ69" s="1" t="str">
        <f>+IF('（別紙１）原油換算シート【計画用】'!AQ69&lt;&gt;"",'（別紙１）原油換算シート【計画用】'!AQ69,"")</f>
        <v/>
      </c>
    </row>
    <row r="70" spans="2:43">
      <c r="AM70" s="40">
        <f>+IF('（別紙１）原油換算シート【計画用】'!AM70&lt;&gt;"",'（別紙１）原油換算シート【計画用】'!AM70,"")</f>
        <v>56</v>
      </c>
      <c r="AN70" s="40" t="str">
        <f>+IF('（別紙１）原油換算シート【計画用】'!AN70&lt;&gt;"",'（別紙１）原油換算シート【計画用】'!AN70,"")</f>
        <v>A0018</v>
      </c>
      <c r="AO70" s="64" t="str">
        <f>+IF('（別紙１）原油換算シート【計画用】'!AO70&lt;&gt;"",'（別紙１）原油換算シート【計画用】'!AO70,"")</f>
        <v>ネクストパワーやまと(株)メニューC(残差)</v>
      </c>
      <c r="AP70" s="65">
        <f>+IF('（別紙１）原油換算シート【計画用】'!AP70&lt;&gt;"",'（別紙１）原油換算シート【計画用】'!AP70,"")</f>
        <v>4.7800000000000002E-4</v>
      </c>
      <c r="AQ70" s="1" t="str">
        <f>+IF('（別紙１）原油換算シート【計画用】'!AQ70&lt;&gt;"",'（別紙１）原油換算シート【計画用】'!AQ70,"")</f>
        <v/>
      </c>
    </row>
    <row r="71" spans="2:43">
      <c r="AM71" s="40">
        <f>+IF('（別紙１）原油換算シート【計画用】'!AM71&lt;&gt;"",'（別紙１）原油換算シート【計画用】'!AM71,"")</f>
        <v>57</v>
      </c>
      <c r="AN71" s="40" t="str">
        <f>+IF('（別紙１）原油換算シート【計画用】'!AN71&lt;&gt;"",'（別紙１）原油換算シート【計画用】'!AN71,"")</f>
        <v>A0018</v>
      </c>
      <c r="AO71" s="64" t="str">
        <f>+IF('（別紙１）原油換算シート【計画用】'!AO71&lt;&gt;"",'（別紙１）原油換算シート【計画用】'!AO71,"")</f>
        <v>ネクストパワーやまと(株)(参考値)事業者全体</v>
      </c>
      <c r="AP71" s="65">
        <f>+IF('（別紙１）原油換算シート【計画用】'!AP71&lt;&gt;"",'（別紙１）原油換算シート【計画用】'!AP71,"")</f>
        <v>4.75E-4</v>
      </c>
      <c r="AQ71" s="1" t="str">
        <f>+IF('（別紙１）原油換算シート【計画用】'!AQ71&lt;&gt;"",'（別紙１）原油換算シート【計画用】'!AQ71,"")</f>
        <v/>
      </c>
    </row>
    <row r="72" spans="2:43">
      <c r="AM72" s="40">
        <f>+IF('（別紙１）原油換算シート【計画用】'!AM72&lt;&gt;"",'（別紙１）原油換算シート【計画用】'!AM72,"")</f>
        <v>58</v>
      </c>
      <c r="AN72" s="40" t="str">
        <f>+IF('（別紙１）原油換算シート【計画用】'!AN72&lt;&gt;"",'（別紙１）原油換算シート【計画用】'!AN72,"")</f>
        <v>A0019</v>
      </c>
      <c r="AO72" s="64" t="str">
        <f>+IF('（別紙１）原油換算シート【計画用】'!AO72&lt;&gt;"",'（別紙１）原油換算シート【計画用】'!AO72,"")</f>
        <v>日本テクノ(株)メニューA</v>
      </c>
      <c r="AP72" s="65">
        <f>+IF('（別紙１）原油換算シート【計画用】'!AP72&lt;&gt;"",'（別紙１）原油換算シート【計画用】'!AP72,"")</f>
        <v>0</v>
      </c>
      <c r="AQ72" s="1" t="str">
        <f>+IF('（別紙１）原油換算シート【計画用】'!AQ72&lt;&gt;"",'（別紙１）原油換算シート【計画用】'!AQ72,"")</f>
        <v/>
      </c>
    </row>
    <row r="73" spans="2:43">
      <c r="AM73" s="40">
        <f>+IF('（別紙１）原油換算シート【計画用】'!AM73&lt;&gt;"",'（別紙１）原油換算シート【計画用】'!AM73,"")</f>
        <v>59</v>
      </c>
      <c r="AN73" s="40" t="str">
        <f>+IF('（別紙１）原油換算シート【計画用】'!AN73&lt;&gt;"",'（別紙１）原油換算シート【計画用】'!AN73,"")</f>
        <v>A0019</v>
      </c>
      <c r="AO73" s="64" t="str">
        <f>+IF('（別紙１）原油換算シート【計画用】'!AO73&lt;&gt;"",'（別紙１）原油換算シート【計画用】'!AO73,"")</f>
        <v>日本テクノ(株)メニューB(残差)</v>
      </c>
      <c r="AP73" s="65">
        <f>+IF('（別紙１）原油換算シート【計画用】'!AP73&lt;&gt;"",'（別紙１）原油換算シート【計画用】'!AP73,"")</f>
        <v>4.2000000000000002E-4</v>
      </c>
      <c r="AQ73" s="1" t="str">
        <f>+IF('（別紙１）原油換算シート【計画用】'!AQ73&lt;&gt;"",'（別紙１）原油換算シート【計画用】'!AQ73,"")</f>
        <v/>
      </c>
    </row>
    <row r="74" spans="2:43">
      <c r="AM74" s="40">
        <f>+IF('（別紙１）原油換算シート【計画用】'!AM74&lt;&gt;"",'（別紙１）原油換算シート【計画用】'!AM74,"")</f>
        <v>60</v>
      </c>
      <c r="AN74" s="40" t="str">
        <f>+IF('（別紙１）原油換算シート【計画用】'!AN74&lt;&gt;"",'（別紙１）原油換算シート【計画用】'!AN74,"")</f>
        <v>A0019</v>
      </c>
      <c r="AO74" s="64" t="str">
        <f>+IF('（別紙１）原油換算シート【計画用】'!AO74&lt;&gt;"",'（別紙１）原油換算シート【計画用】'!AO74,"")</f>
        <v>日本テクノ(株)(参考値)事業者全体</v>
      </c>
      <c r="AP74" s="65">
        <f>+IF('（別紙１）原油換算シート【計画用】'!AP74&lt;&gt;"",'（別紙１）原油換算シート【計画用】'!AP74,"")</f>
        <v>2.4000000000000001E-4</v>
      </c>
      <c r="AQ74" s="1" t="str">
        <f>+IF('（別紙１）原油換算シート【計画用】'!AQ74&lt;&gt;"",'（別紙１）原油換算シート【計画用】'!AQ74,"")</f>
        <v/>
      </c>
    </row>
    <row r="75" spans="2:43">
      <c r="AM75" s="40">
        <f>+IF('（別紙１）原油換算シート【計画用】'!AM75&lt;&gt;"",'（別紙１）原油換算シート【計画用】'!AM75,"")</f>
        <v>61</v>
      </c>
      <c r="AN75" s="40" t="str">
        <f>+IF('（別紙１）原油換算シート【計画用】'!AN75&lt;&gt;"",'（別紙１）原油換算シート【計画用】'!AN75,"")</f>
        <v>A0020</v>
      </c>
      <c r="AO75" s="64" t="str">
        <f>+IF('（別紙１）原油換算シート【計画用】'!AO75&lt;&gt;"",'（別紙１）原油換算シート【計画用】'!AO75,"")</f>
        <v>中央電力エナジー(株)メニューA</v>
      </c>
      <c r="AP75" s="65">
        <f>+IF('（別紙１）原油換算シート【計画用】'!AP75&lt;&gt;"",'（別紙１）原油換算シート【計画用】'!AP75,"")</f>
        <v>0</v>
      </c>
      <c r="AQ75" s="1" t="str">
        <f>+IF('（別紙１）原油換算シート【計画用】'!AQ75&lt;&gt;"",'（別紙１）原油換算シート【計画用】'!AQ75,"")</f>
        <v/>
      </c>
    </row>
    <row r="76" spans="2:43">
      <c r="AM76" s="40">
        <f>+IF('（別紙１）原油換算シート【計画用】'!AM76&lt;&gt;"",'（別紙１）原油換算シート【計画用】'!AM76,"")</f>
        <v>62</v>
      </c>
      <c r="AN76" s="40" t="str">
        <f>+IF('（別紙１）原油換算シート【計画用】'!AN76&lt;&gt;"",'（別紙１）原油換算シート【計画用】'!AN76,"")</f>
        <v>A0020</v>
      </c>
      <c r="AO76" s="64" t="str">
        <f>+IF('（別紙１）原油換算シート【計画用】'!AO76&lt;&gt;"",'（別紙１）原油換算シート【計画用】'!AO76,"")</f>
        <v>中央電力エナジー(株)メニューB</v>
      </c>
      <c r="AP76" s="65">
        <f>+IF('（別紙１）原油換算シート【計画用】'!AP76&lt;&gt;"",'（別紙１）原油換算シート【計画用】'!AP76,"")</f>
        <v>0</v>
      </c>
      <c r="AQ76" s="1" t="str">
        <f>+IF('（別紙１）原油換算シート【計画用】'!AQ76&lt;&gt;"",'（別紙１）原油換算シート【計画用】'!AQ76,"")</f>
        <v/>
      </c>
    </row>
    <row r="77" spans="2:43">
      <c r="AM77" s="40">
        <f>+IF('（別紙１）原油換算シート【計画用】'!AM77&lt;&gt;"",'（別紙１）原油換算シート【計画用】'!AM77,"")</f>
        <v>63</v>
      </c>
      <c r="AN77" s="40" t="str">
        <f>+IF('（別紙１）原油換算シート【計画用】'!AN77&lt;&gt;"",'（別紙１）原油換算シート【計画用】'!AN77,"")</f>
        <v>A0020</v>
      </c>
      <c r="AO77" s="64" t="str">
        <f>+IF('（別紙１）原油換算シート【計画用】'!AO77&lt;&gt;"",'（別紙１）原油換算シート【計画用】'!AO77,"")</f>
        <v>中央電力エナジー(株)メニューC</v>
      </c>
      <c r="AP77" s="65">
        <f>+IF('（別紙１）原油換算シート【計画用】'!AP77&lt;&gt;"",'（別紙１）原油換算シート【計画用】'!AP77,"")</f>
        <v>0</v>
      </c>
      <c r="AQ77" s="1" t="str">
        <f>+IF('（別紙１）原油換算シート【計画用】'!AQ77&lt;&gt;"",'（別紙１）原油換算シート【計画用】'!AQ77,"")</f>
        <v/>
      </c>
    </row>
    <row r="78" spans="2:43">
      <c r="AM78" s="40">
        <f>+IF('（別紙１）原油換算シート【計画用】'!AM78&lt;&gt;"",'（別紙１）原油換算シート【計画用】'!AM78,"")</f>
        <v>64</v>
      </c>
      <c r="AN78" s="40" t="str">
        <f>+IF('（別紙１）原油換算シート【計画用】'!AN78&lt;&gt;"",'（別紙１）原油換算シート【計画用】'!AN78,"")</f>
        <v>A0020</v>
      </c>
      <c r="AO78" s="64" t="str">
        <f>+IF('（別紙１）原油換算シート【計画用】'!AO78&lt;&gt;"",'（別紙１）原油換算シート【計画用】'!AO78,"")</f>
        <v>中央電力エナジー(株)メニューD(残差)</v>
      </c>
      <c r="AP78" s="65">
        <f>+IF('（別紙１）原油換算シート【計画用】'!AP78&lt;&gt;"",'（別紙１）原油換算シート【計画用】'!AP78,"")</f>
        <v>6.5099999999999999E-4</v>
      </c>
      <c r="AQ78" s="1" t="str">
        <f>+IF('（別紙１）原油換算シート【計画用】'!AQ78&lt;&gt;"",'（別紙１）原油換算シート【計画用】'!AQ78,"")</f>
        <v/>
      </c>
    </row>
    <row r="79" spans="2:43">
      <c r="AM79" s="40">
        <f>+IF('（別紙１）原油換算シート【計画用】'!AM79&lt;&gt;"",'（別紙１）原油換算シート【計画用】'!AM79,"")</f>
        <v>65</v>
      </c>
      <c r="AN79" s="40" t="str">
        <f>+IF('（別紙１）原油換算シート【計画用】'!AN79&lt;&gt;"",'（別紙１）原油換算シート【計画用】'!AN79,"")</f>
        <v>A0020</v>
      </c>
      <c r="AO79" s="64" t="str">
        <f>+IF('（別紙１）原油換算シート【計画用】'!AO79&lt;&gt;"",'（別紙１）原油換算シート【計画用】'!AO79,"")</f>
        <v>中央電力エナジー(株)(参考値)事業者全体</v>
      </c>
      <c r="AP79" s="65">
        <f>+IF('（別紙１）原油換算シート【計画用】'!AP79&lt;&gt;"",'（別紙１）原油換算シート【計画用】'!AP79,"")</f>
        <v>2.9799999999999998E-4</v>
      </c>
      <c r="AQ79" s="1" t="str">
        <f>+IF('（別紙１）原油換算シート【計画用】'!AQ79&lt;&gt;"",'（別紙１）原油換算シート【計画用】'!AQ79,"")</f>
        <v/>
      </c>
    </row>
    <row r="80" spans="2:43">
      <c r="AM80" s="40">
        <f>+IF('（別紙１）原油換算シート【計画用】'!AM80&lt;&gt;"",'（別紙１）原油換算シート【計画用】'!AM80,"")</f>
        <v>66</v>
      </c>
      <c r="AN80" s="40" t="str">
        <f>+IF('（別紙１）原油換算シート【計画用】'!AN80&lt;&gt;"",'（別紙１）原油換算シート【計画用】'!AN80,"")</f>
        <v>A0021</v>
      </c>
      <c r="AO80" s="64" t="str">
        <f>+IF('（別紙１）原油換算シート【計画用】'!AO80&lt;&gt;"",'（別紙１）原油換算シート【計画用】'!AO80,"")</f>
        <v>(株)LooopメニューA</v>
      </c>
      <c r="AP80" s="65">
        <f>+IF('（別紙１）原油換算シート【計画用】'!AP80&lt;&gt;"",'（別紙１）原油換算シート【計画用】'!AP80,"")</f>
        <v>0</v>
      </c>
      <c r="AQ80" s="1" t="str">
        <f>+IF('（別紙１）原油換算シート【計画用】'!AQ80&lt;&gt;"",'（別紙１）原油換算シート【計画用】'!AQ80,"")</f>
        <v/>
      </c>
    </row>
    <row r="81" spans="39:43">
      <c r="AM81" s="40">
        <f>+IF('（別紙１）原油換算シート【計画用】'!AM81&lt;&gt;"",'（別紙１）原油換算シート【計画用】'!AM81,"")</f>
        <v>67</v>
      </c>
      <c r="AN81" s="40" t="str">
        <f>+IF('（別紙１）原油換算シート【計画用】'!AN81&lt;&gt;"",'（別紙１）原油換算シート【計画用】'!AN81,"")</f>
        <v>A0021</v>
      </c>
      <c r="AO81" s="64" t="str">
        <f>+IF('（別紙１）原油換算シート【計画用】'!AO81&lt;&gt;"",'（別紙１）原油換算シート【計画用】'!AO81,"")</f>
        <v>(株)LooopメニューB</v>
      </c>
      <c r="AP81" s="65">
        <f>+IF('（別紙１）原油換算シート【計画用】'!AP81&lt;&gt;"",'（別紙１）原油換算シート【計画用】'!AP81,"")</f>
        <v>1.73E-4</v>
      </c>
      <c r="AQ81" s="1" t="str">
        <f>+IF('（別紙１）原油換算シート【計画用】'!AQ81&lt;&gt;"",'（別紙１）原油換算シート【計画用】'!AQ81,"")</f>
        <v/>
      </c>
    </row>
    <row r="82" spans="39:43">
      <c r="AM82" s="40">
        <f>+IF('（別紙１）原油換算シート【計画用】'!AM82&lt;&gt;"",'（別紙１）原油換算シート【計画用】'!AM82,"")</f>
        <v>68</v>
      </c>
      <c r="AN82" s="40" t="str">
        <f>+IF('（別紙１）原油換算シート【計画用】'!AN82&lt;&gt;"",'（別紙１）原油換算シート【計画用】'!AN82,"")</f>
        <v>A0021</v>
      </c>
      <c r="AO82" s="64" t="str">
        <f>+IF('（別紙１）原油換算シート【計画用】'!AO82&lt;&gt;"",'（別紙１）原油換算シート【計画用】'!AO82,"")</f>
        <v>(株)LooopメニューC(残差)</v>
      </c>
      <c r="AP82" s="65">
        <f>+IF('（別紙１）原油換算シート【計画用】'!AP82&lt;&gt;"",'（別紙１）原油換算シート【計画用】'!AP82,"")</f>
        <v>5.9599999999999996E-4</v>
      </c>
      <c r="AQ82" s="1" t="str">
        <f>+IF('（別紙１）原油換算シート【計画用】'!AQ82&lt;&gt;"",'（別紙１）原油換算シート【計画用】'!AQ82,"")</f>
        <v/>
      </c>
    </row>
    <row r="83" spans="39:43">
      <c r="AM83" s="40">
        <f>+IF('（別紙１）原油換算シート【計画用】'!AM83&lt;&gt;"",'（別紙１）原油換算シート【計画用】'!AM83,"")</f>
        <v>69</v>
      </c>
      <c r="AN83" s="40" t="str">
        <f>+IF('（別紙１）原油換算シート【計画用】'!AN83&lt;&gt;"",'（別紙１）原油換算シート【計画用】'!AN83,"")</f>
        <v>A0021</v>
      </c>
      <c r="AO83" s="64" t="str">
        <f>+IF('（別紙１）原油換算シート【計画用】'!AO83&lt;&gt;"",'（別紙１）原油換算シート【計画用】'!AO83,"")</f>
        <v>(株)Looop(参考値)事業者全体</v>
      </c>
      <c r="AP83" s="65">
        <f>+IF('（別紙１）原油換算シート【計画用】'!AP83&lt;&gt;"",'（別紙１）原油換算シート【計画用】'!AP83,"")</f>
        <v>5.8699999999999996E-4</v>
      </c>
      <c r="AQ83" s="1" t="str">
        <f>+IF('（別紙１）原油換算シート【計画用】'!AQ83&lt;&gt;"",'（別紙１）原油換算シート【計画用】'!AQ83,"")</f>
        <v/>
      </c>
    </row>
    <row r="84" spans="39:43">
      <c r="AM84" s="40">
        <f>+IF('（別紙１）原油換算シート【計画用】'!AM84&lt;&gt;"",'（別紙１）原油換算シート【計画用】'!AM84,"")</f>
        <v>70</v>
      </c>
      <c r="AN84" s="40" t="str">
        <f>+IF('（別紙１）原油換算シート【計画用】'!AN84&lt;&gt;"",'（別紙１）原油換算シート【計画用】'!AN84,"")</f>
        <v>A0023</v>
      </c>
      <c r="AO84" s="64" t="str">
        <f>+IF('（別紙１）原油換算シート【計画用】'!AO84&lt;&gt;"",'（別紙１）原油換算シート【計画用】'!AO84,"")</f>
        <v>(株)ナンワ(旧：(株)ナンワエナジー)</v>
      </c>
      <c r="AP84" s="65">
        <f>+IF('（別紙１）原油換算シート【計画用】'!AP84&lt;&gt;"",'（別紙１）原油換算シート【計画用】'!AP84,"")</f>
        <v>6.5300000000000004E-4</v>
      </c>
      <c r="AQ84" s="1" t="str">
        <f>+IF('（別紙１）原油換算シート【計画用】'!AQ84&lt;&gt;"",'（別紙１）原油換算シート【計画用】'!AQ84,"")</f>
        <v/>
      </c>
    </row>
    <row r="85" spans="39:43">
      <c r="AM85" s="40">
        <f>+IF('（別紙１）原油換算シート【計画用】'!AM85&lt;&gt;"",'（別紙１）原油換算シート【計画用】'!AM85,"")</f>
        <v>71</v>
      </c>
      <c r="AN85" s="40" t="str">
        <f>+IF('（別紙１）原油換算シート【計画用】'!AN85&lt;&gt;"",'（別紙１）原油換算シート【計画用】'!AN85,"")</f>
        <v>A0024</v>
      </c>
      <c r="AO85" s="64" t="str">
        <f>+IF('（別紙１）原油換算シート【計画用】'!AO85&lt;&gt;"",'（別紙１）原油換算シート【計画用】'!AO85,"")</f>
        <v>静岡ガス＆パワー(株)メニューA</v>
      </c>
      <c r="AP85" s="65">
        <f>+IF('（別紙１）原油換算シート【計画用】'!AP85&lt;&gt;"",'（別紙１）原油換算シート【計画用】'!AP85,"")</f>
        <v>3.1399999999999999E-4</v>
      </c>
      <c r="AQ85" s="1" t="str">
        <f>+IF('（別紙１）原油換算シート【計画用】'!AQ85&lt;&gt;"",'（別紙１）原油換算シート【計画用】'!AQ85,"")</f>
        <v/>
      </c>
    </row>
    <row r="86" spans="39:43">
      <c r="AM86" s="40">
        <f>+IF('（別紙１）原油換算シート【計画用】'!AM86&lt;&gt;"",'（別紙１）原油換算シート【計画用】'!AM86,"")</f>
        <v>72</v>
      </c>
      <c r="AN86" s="40" t="str">
        <f>+IF('（別紙１）原油換算シート【計画用】'!AN86&lt;&gt;"",'（別紙１）原油換算シート【計画用】'!AN86,"")</f>
        <v>A0024</v>
      </c>
      <c r="AO86" s="64" t="str">
        <f>+IF('（別紙１）原油換算シート【計画用】'!AO86&lt;&gt;"",'（別紙１）原油換算シート【計画用】'!AO86,"")</f>
        <v>静岡ガス＆パワー(株)メニューB</v>
      </c>
      <c r="AP86" s="65">
        <f>+IF('（別紙１）原油換算シート【計画用】'!AP86&lt;&gt;"",'（別紙１）原油換算シート【計画用】'!AP86,"")</f>
        <v>0</v>
      </c>
      <c r="AQ86" s="1" t="str">
        <f>+IF('（別紙１）原油換算シート【計画用】'!AQ86&lt;&gt;"",'（別紙１）原油換算シート【計画用】'!AQ86,"")</f>
        <v/>
      </c>
    </row>
    <row r="87" spans="39:43">
      <c r="AM87" s="40">
        <f>+IF('（別紙１）原油換算シート【計画用】'!AM87&lt;&gt;"",'（別紙１）原油換算シート【計画用】'!AM87,"")</f>
        <v>73</v>
      </c>
      <c r="AN87" s="40" t="str">
        <f>+IF('（別紙１）原油換算シート【計画用】'!AN87&lt;&gt;"",'（別紙１）原油換算シート【計画用】'!AN87,"")</f>
        <v>A0024</v>
      </c>
      <c r="AO87" s="64" t="str">
        <f>+IF('（別紙１）原油換算シート【計画用】'!AO87&lt;&gt;"",'（別紙１）原油換算シート【計画用】'!AO87,"")</f>
        <v>静岡ガス＆パワー(株)メニューC</v>
      </c>
      <c r="AP87" s="65">
        <f>+IF('（別紙１）原油換算シート【計画用】'!AP87&lt;&gt;"",'（別紙１）原油換算シート【計画用】'!AP87,"")</f>
        <v>3.5500000000000001E-4</v>
      </c>
      <c r="AQ87" s="1" t="str">
        <f>+IF('（別紙１）原油換算シート【計画用】'!AQ87&lt;&gt;"",'（別紙１）原油換算シート【計画用】'!AQ87,"")</f>
        <v/>
      </c>
    </row>
    <row r="88" spans="39:43">
      <c r="AM88" s="40">
        <f>+IF('（別紙１）原油換算シート【計画用】'!AM88&lt;&gt;"",'（別紙１）原油換算シート【計画用】'!AM88,"")</f>
        <v>74</v>
      </c>
      <c r="AN88" s="40" t="str">
        <f>+IF('（別紙１）原油換算シート【計画用】'!AN88&lt;&gt;"",'（別紙１）原油換算シート【計画用】'!AN88,"")</f>
        <v>A0024</v>
      </c>
      <c r="AO88" s="64" t="str">
        <f>+IF('（別紙１）原油換算シート【計画用】'!AO88&lt;&gt;"",'（別紙１）原油換算シート【計画用】'!AO88,"")</f>
        <v>静岡ガス＆パワー(株)メニューD</v>
      </c>
      <c r="AP88" s="65">
        <f>+IF('（別紙１）原油換算シート【計画用】'!AP88&lt;&gt;"",'（別紙１）原油換算シート【計画用】'!AP88,"")</f>
        <v>0</v>
      </c>
      <c r="AQ88" s="1" t="str">
        <f>+IF('（別紙１）原油換算シート【計画用】'!AQ88&lt;&gt;"",'（別紙１）原油換算シート【計画用】'!AQ88,"")</f>
        <v/>
      </c>
    </row>
    <row r="89" spans="39:43">
      <c r="AM89" s="40">
        <f>+IF('（別紙１）原油換算シート【計画用】'!AM89&lt;&gt;"",'（別紙１）原油換算シート【計画用】'!AM89,"")</f>
        <v>75</v>
      </c>
      <c r="AN89" s="40" t="str">
        <f>+IF('（別紙１）原油換算シート【計画用】'!AN89&lt;&gt;"",'（別紙１）原油換算シート【計画用】'!AN89,"")</f>
        <v>A0024</v>
      </c>
      <c r="AO89" s="64" t="str">
        <f>+IF('（別紙１）原油換算シート【計画用】'!AO89&lt;&gt;"",'（別紙１）原油換算シート【計画用】'!AO89,"")</f>
        <v>静岡ガス＆パワー(株)メニューE</v>
      </c>
      <c r="AP89" s="65">
        <f>+IF('（別紙１）原油換算シート【計画用】'!AP89&lt;&gt;"",'（別紙１）原油換算シート【計画用】'!AP89,"")</f>
        <v>3.3199999999999999E-4</v>
      </c>
      <c r="AQ89" s="1" t="str">
        <f>+IF('（別紙１）原油換算シート【計画用】'!AQ89&lt;&gt;"",'（別紙１）原油換算シート【計画用】'!AQ89,"")</f>
        <v/>
      </c>
    </row>
    <row r="90" spans="39:43">
      <c r="AM90" s="40">
        <f>+IF('（別紙１）原油換算シート【計画用】'!AM90&lt;&gt;"",'（別紙１）原油換算シート【計画用】'!AM90,"")</f>
        <v>76</v>
      </c>
      <c r="AN90" s="40" t="str">
        <f>+IF('（別紙１）原油換算シート【計画用】'!AN90&lt;&gt;"",'（別紙１）原油換算シート【計画用】'!AN90,"")</f>
        <v>A0024</v>
      </c>
      <c r="AO90" s="64" t="str">
        <f>+IF('（別紙１）原油換算シート【計画用】'!AO90&lt;&gt;"",'（別紙１）原油換算シート【計画用】'!AO90,"")</f>
        <v>静岡ガス＆パワー(株)メニューF(残差)</v>
      </c>
      <c r="AP90" s="65">
        <f>+IF('（別紙１）原油換算シート【計画用】'!AP90&lt;&gt;"",'（別紙１）原油換算シート【計画用】'!AP90,"")</f>
        <v>4.8899999999999996E-4</v>
      </c>
      <c r="AQ90" s="1" t="str">
        <f>+IF('（別紙１）原油換算シート【計画用】'!AQ90&lt;&gt;"",'（別紙１）原油換算シート【計画用】'!AQ90,"")</f>
        <v/>
      </c>
    </row>
    <row r="91" spans="39:43">
      <c r="AM91" s="40">
        <f>+IF('（別紙１）原油換算シート【計画用】'!AM91&lt;&gt;"",'（別紙１）原油換算シート【計画用】'!AM91,"")</f>
        <v>77</v>
      </c>
      <c r="AN91" s="40" t="str">
        <f>+IF('（別紙１）原油換算シート【計画用】'!AN91&lt;&gt;"",'（別紙１）原油換算シート【計画用】'!AN91,"")</f>
        <v>A0024</v>
      </c>
      <c r="AO91" s="64" t="str">
        <f>+IF('（別紙１）原油換算シート【計画用】'!AO91&lt;&gt;"",'（別紙１）原油換算シート【計画用】'!AO91,"")</f>
        <v>静岡ガス＆パワー(株)(参考値)事業者全体</v>
      </c>
      <c r="AP91" s="65">
        <f>+IF('（別紙１）原油換算シート【計画用】'!AP91&lt;&gt;"",'（別紙１）原油換算シート【計画用】'!AP91,"")</f>
        <v>4.5899999999999999E-4</v>
      </c>
      <c r="AQ91" s="1" t="str">
        <f>+IF('（別紙１）原油換算シート【計画用】'!AQ91&lt;&gt;"",'（別紙１）原油換算シート【計画用】'!AQ91,"")</f>
        <v/>
      </c>
    </row>
    <row r="92" spans="39:43">
      <c r="AM92" s="40">
        <f>+IF('（別紙１）原油換算シート【計画用】'!AM92&lt;&gt;"",'（別紙１）原油換算シート【計画用】'!AM92,"")</f>
        <v>78</v>
      </c>
      <c r="AN92" s="40" t="str">
        <f>+IF('（別紙１）原油換算シート【計画用】'!AN92&lt;&gt;"",'（別紙１）原油換算シート【計画用】'!AN92,"")</f>
        <v>A0025</v>
      </c>
      <c r="AO92" s="64" t="str">
        <f>+IF('（別紙１）原油換算シート【計画用】'!AO92&lt;&gt;"",'（別紙１）原油換算シート【計画用】'!AO92,"")</f>
        <v>荏原環境プラント(株)メニューA</v>
      </c>
      <c r="AP92" s="65">
        <f>+IF('（別紙１）原油換算シート【計画用】'!AP92&lt;&gt;"",'（別紙１）原油換算シート【計画用】'!AP92,"")</f>
        <v>0</v>
      </c>
      <c r="AQ92" s="1" t="str">
        <f>+IF('（別紙１）原油換算シート【計画用】'!AQ92&lt;&gt;"",'（別紙１）原油換算シート【計画用】'!AQ92,"")</f>
        <v/>
      </c>
    </row>
    <row r="93" spans="39:43">
      <c r="AM93" s="40">
        <f>+IF('（別紙１）原油換算シート【計画用】'!AM93&lt;&gt;"",'（別紙１）原油換算シート【計画用】'!AM93,"")</f>
        <v>79</v>
      </c>
      <c r="AN93" s="40" t="str">
        <f>+IF('（別紙１）原油換算シート【計画用】'!AN93&lt;&gt;"",'（別紙１）原油換算シート【計画用】'!AN93,"")</f>
        <v>A0025</v>
      </c>
      <c r="AO93" s="64" t="str">
        <f>+IF('（別紙１）原油換算シート【計画用】'!AO93&lt;&gt;"",'（別紙１）原油換算シート【計画用】'!AO93,"")</f>
        <v>荏原環境プラント(株)メニューB</v>
      </c>
      <c r="AP93" s="65">
        <f>+IF('（別紙１）原油換算シート【計画用】'!AP93&lt;&gt;"",'（別紙１）原油換算シート【計画用】'!AP93,"")</f>
        <v>0</v>
      </c>
      <c r="AQ93" s="1" t="str">
        <f>+IF('（別紙１）原油換算シート【計画用】'!AQ93&lt;&gt;"",'（別紙１）原油換算シート【計画用】'!AQ93,"")</f>
        <v/>
      </c>
    </row>
    <row r="94" spans="39:43">
      <c r="AM94" s="40">
        <f>+IF('（別紙１）原油換算シート【計画用】'!AM94&lt;&gt;"",'（別紙１）原油換算シート【計画用】'!AM94,"")</f>
        <v>80</v>
      </c>
      <c r="AN94" s="40" t="str">
        <f>+IF('（別紙１）原油換算シート【計画用】'!AN94&lt;&gt;"",'（別紙１）原油換算シート【計画用】'!AN94,"")</f>
        <v>A0025</v>
      </c>
      <c r="AO94" s="64" t="str">
        <f>+IF('（別紙１）原油換算シート【計画用】'!AO94&lt;&gt;"",'（別紙１）原油換算シート【計画用】'!AO94,"")</f>
        <v>荏原環境プラント(株)メニューC</v>
      </c>
      <c r="AP94" s="65">
        <f>+IF('（別紙１）原油換算シート【計画用】'!AP94&lt;&gt;"",'（別紙１）原油換算シート【計画用】'!AP94,"")</f>
        <v>1.36E-4</v>
      </c>
      <c r="AQ94" s="1" t="str">
        <f>+IF('（別紙１）原油換算シート【計画用】'!AQ94&lt;&gt;"",'（別紙１）原油換算シート【計画用】'!AQ94,"")</f>
        <v/>
      </c>
    </row>
    <row r="95" spans="39:43">
      <c r="AM95" s="40">
        <f>+IF('（別紙１）原油換算シート【計画用】'!AM95&lt;&gt;"",'（別紙１）原油換算シート【計画用】'!AM95,"")</f>
        <v>81</v>
      </c>
      <c r="AN95" s="40" t="str">
        <f>+IF('（別紙１）原油換算シート【計画用】'!AN95&lt;&gt;"",'（別紙１）原油換算シート【計画用】'!AN95,"")</f>
        <v>A0025</v>
      </c>
      <c r="AO95" s="64" t="str">
        <f>+IF('（別紙１）原油換算シート【計画用】'!AO95&lt;&gt;"",'（別紙１）原油換算シート【計画用】'!AO95,"")</f>
        <v>荏原環境プラント(株)メニューD</v>
      </c>
      <c r="AP95" s="65">
        <f>+IF('（別紙１）原油換算シート【計画用】'!AP95&lt;&gt;"",'（別紙１）原油換算シート【計画用】'!AP95,"")</f>
        <v>2.7599999999999999E-4</v>
      </c>
      <c r="AQ95" s="1" t="str">
        <f>+IF('（別紙１）原油換算シート【計画用】'!AQ95&lt;&gt;"",'（別紙１）原油換算シート【計画用】'!AQ95,"")</f>
        <v/>
      </c>
    </row>
    <row r="96" spans="39:43">
      <c r="AM96" s="40">
        <f>+IF('（別紙１）原油換算シート【計画用】'!AM96&lt;&gt;"",'（別紙１）原油換算シート【計画用】'!AM96,"")</f>
        <v>82</v>
      </c>
      <c r="AN96" s="40" t="str">
        <f>+IF('（別紙１）原油換算シート【計画用】'!AN96&lt;&gt;"",'（別紙１）原油換算シート【計画用】'!AN96,"")</f>
        <v>A0025</v>
      </c>
      <c r="AO96" s="64" t="str">
        <f>+IF('（別紙１）原油換算シート【計画用】'!AO96&lt;&gt;"",'（別紙１）原油換算シート【計画用】'!AO96,"")</f>
        <v>荏原環境プラント(株)メニューE</v>
      </c>
      <c r="AP96" s="65">
        <f>+IF('（別紙１）原油換算シート【計画用】'!AP96&lt;&gt;"",'（別紙１）原油換算シート【計画用】'!AP96,"")</f>
        <v>2.0599999999999999E-4</v>
      </c>
      <c r="AQ96" s="1" t="str">
        <f>+IF('（別紙１）原油換算シート【計画用】'!AQ96&lt;&gt;"",'（別紙１）原油換算シート【計画用】'!AQ96,"")</f>
        <v/>
      </c>
    </row>
    <row r="97" spans="39:43">
      <c r="AM97" s="40">
        <f>+IF('（別紙１）原油換算シート【計画用】'!AM97&lt;&gt;"",'（別紙１）原油換算シート【計画用】'!AM97,"")</f>
        <v>83</v>
      </c>
      <c r="AN97" s="40" t="str">
        <f>+IF('（別紙１）原油換算シート【計画用】'!AN97&lt;&gt;"",'（別紙１）原油換算シート【計画用】'!AN97,"")</f>
        <v>A0025</v>
      </c>
      <c r="AO97" s="64" t="str">
        <f>+IF('（別紙１）原油換算シート【計画用】'!AO97&lt;&gt;"",'（別紙１）原油換算シート【計画用】'!AO97,"")</f>
        <v>荏原環境プラント(株)メニューF</v>
      </c>
      <c r="AP97" s="65">
        <f>+IF('（別紙１）原油換算シート【計画用】'!AP97&lt;&gt;"",'（別紙１）原油換算シート【計画用】'!AP97,"")</f>
        <v>2.7599999999999999E-4</v>
      </c>
      <c r="AQ97" s="1" t="str">
        <f>+IF('（別紙１）原油換算シート【計画用】'!AQ97&lt;&gt;"",'（別紙１）原油換算シート【計画用】'!AQ97,"")</f>
        <v/>
      </c>
    </row>
    <row r="98" spans="39:43">
      <c r="AM98" s="40">
        <f>+IF('（別紙１）原油換算シート【計画用】'!AM98&lt;&gt;"",'（別紙１）原油換算シート【計画用】'!AM98,"")</f>
        <v>84</v>
      </c>
      <c r="AN98" s="40" t="str">
        <f>+IF('（別紙１）原油換算シート【計画用】'!AN98&lt;&gt;"",'（別紙１）原油換算シート【計画用】'!AN98,"")</f>
        <v>A0025</v>
      </c>
      <c r="AO98" s="64" t="str">
        <f>+IF('（別紙１）原油換算シート【計画用】'!AO98&lt;&gt;"",'（別紙１）原油換算シート【計画用】'!AO98,"")</f>
        <v>荏原環境プラント(株)メニューG</v>
      </c>
      <c r="AP98" s="65">
        <f>+IF('（別紙１）原油換算シート【計画用】'!AP98&lt;&gt;"",'（別紙１）原油換算シート【計画用】'!AP98,"")</f>
        <v>3.4699999999999998E-4</v>
      </c>
      <c r="AQ98" s="1" t="str">
        <f>+IF('（別紙１）原油換算シート【計画用】'!AQ98&lt;&gt;"",'（別紙１）原油換算シート【計画用】'!AQ98,"")</f>
        <v/>
      </c>
    </row>
    <row r="99" spans="39:43">
      <c r="AM99" s="40">
        <f>+IF('（別紙１）原油換算シート【計画用】'!AM99&lt;&gt;"",'（別紙１）原油換算シート【計画用】'!AM99,"")</f>
        <v>85</v>
      </c>
      <c r="AN99" s="40" t="str">
        <f>+IF('（別紙１）原油換算シート【計画用】'!AN99&lt;&gt;"",'（別紙１）原油換算シート【計画用】'!AN99,"")</f>
        <v>A0025</v>
      </c>
      <c r="AO99" s="64" t="str">
        <f>+IF('（別紙１）原油換算シート【計画用】'!AO99&lt;&gt;"",'（別紙１）原油換算シート【計画用】'!AO99,"")</f>
        <v>荏原環境プラント(株)メニューH</v>
      </c>
      <c r="AP99" s="65">
        <f>+IF('（別紙１）原油換算シート【計画用】'!AP99&lt;&gt;"",'（別紙１）原油換算シート【計画用】'!AP99,"")</f>
        <v>3.6499999999999998E-4</v>
      </c>
      <c r="AQ99" s="1" t="str">
        <f>+IF('（別紙１）原油換算シート【計画用】'!AQ99&lt;&gt;"",'（別紙１）原油換算シート【計画用】'!AQ99,"")</f>
        <v/>
      </c>
    </row>
    <row r="100" spans="39:43">
      <c r="AM100" s="40">
        <f>+IF('（別紙１）原油換算シート【計画用】'!AM100&lt;&gt;"",'（別紙１）原油換算シート【計画用】'!AM100,"")</f>
        <v>86</v>
      </c>
      <c r="AN100" s="40" t="str">
        <f>+IF('（別紙１）原油換算シート【計画用】'!AN100&lt;&gt;"",'（別紙１）原油換算シート【計画用】'!AN100,"")</f>
        <v>A0025</v>
      </c>
      <c r="AO100" s="64" t="str">
        <f>+IF('（別紙１）原油換算シート【計画用】'!AO100&lt;&gt;"",'（別紙１）原油換算シート【計画用】'!AO100,"")</f>
        <v>荏原環境プラント(株)メニューI</v>
      </c>
      <c r="AP100" s="65">
        <f>+IF('（別紙１）原油換算シート【計画用】'!AP100&lt;&gt;"",'（別紙１）原油換算シート【計画用】'!AP100,"")</f>
        <v>2.5000000000000001E-4</v>
      </c>
      <c r="AQ100" s="1" t="str">
        <f>+IF('（別紙１）原油換算シート【計画用】'!AQ100&lt;&gt;"",'（別紙１）原油換算シート【計画用】'!AQ100,"")</f>
        <v/>
      </c>
    </row>
    <row r="101" spans="39:43">
      <c r="AM101" s="40">
        <f>+IF('（別紙１）原油換算シート【計画用】'!AM101&lt;&gt;"",'（別紙１）原油換算シート【計画用】'!AM101,"")</f>
        <v>87</v>
      </c>
      <c r="AN101" s="40" t="str">
        <f>+IF('（別紙１）原油換算シート【計画用】'!AN101&lt;&gt;"",'（別紙１）原油換算シート【計画用】'!AN101,"")</f>
        <v>A0025</v>
      </c>
      <c r="AO101" s="64" t="str">
        <f>+IF('（別紙１）原油換算シート【計画用】'!AO101&lt;&gt;"",'（別紙１）原油換算シート【計画用】'!AO101,"")</f>
        <v>荏原環境プラント(株)メニューJ</v>
      </c>
      <c r="AP101" s="65">
        <f>+IF('（別紙１）原油換算シート【計画用】'!AP101&lt;&gt;"",'（別紙１）原油換算シート【計画用】'!AP101,"")</f>
        <v>2.9999999999999997E-4</v>
      </c>
      <c r="AQ101" s="1" t="str">
        <f>+IF('（別紙１）原油換算シート【計画用】'!AQ101&lt;&gt;"",'（別紙１）原油換算シート【計画用】'!AQ101,"")</f>
        <v/>
      </c>
    </row>
    <row r="102" spans="39:43">
      <c r="AM102" s="40">
        <f>+IF('（別紙１）原油換算シート【計画用】'!AM102&lt;&gt;"",'（別紙１）原油換算シート【計画用】'!AM102,"")</f>
        <v>88</v>
      </c>
      <c r="AN102" s="40" t="str">
        <f>+IF('（別紙１）原油換算シート【計画用】'!AN102&lt;&gt;"",'（別紙１）原油換算シート【計画用】'!AN102,"")</f>
        <v>A0025</v>
      </c>
      <c r="AO102" s="64" t="str">
        <f>+IF('（別紙１）原油換算シート【計画用】'!AO102&lt;&gt;"",'（別紙１）原油換算シート【計画用】'!AO102,"")</f>
        <v>荏原環境プラント(株)メニューK</v>
      </c>
      <c r="AP102" s="65">
        <f>+IF('（別紙１）原油換算シート【計画用】'!AP102&lt;&gt;"",'（別紙１）原油換算シート【計画用】'!AP102,"")</f>
        <v>1.6200000000000001E-4</v>
      </c>
      <c r="AQ102" s="1" t="str">
        <f>+IF('（別紙１）原油換算シート【計画用】'!AQ102&lt;&gt;"",'（別紙１）原油換算シート【計画用】'!AQ102,"")</f>
        <v/>
      </c>
    </row>
    <row r="103" spans="39:43">
      <c r="AM103" s="40">
        <f>+IF('（別紙１）原油換算シート【計画用】'!AM103&lt;&gt;"",'（別紙１）原油換算シート【計画用】'!AM103,"")</f>
        <v>89</v>
      </c>
      <c r="AN103" s="40" t="str">
        <f>+IF('（別紙１）原油換算シート【計画用】'!AN103&lt;&gt;"",'（別紙１）原油換算シート【計画用】'!AN103,"")</f>
        <v>A0025</v>
      </c>
      <c r="AO103" s="64" t="str">
        <f>+IF('（別紙１）原油換算シート【計画用】'!AO103&lt;&gt;"",'（別紙１）原油換算シート【計画用】'!AO103,"")</f>
        <v>荏原環境プラント(株)メニューL</v>
      </c>
      <c r="AP103" s="65">
        <f>+IF('（別紙１）原油換算シート【計画用】'!AP103&lt;&gt;"",'（別紙１）原油換算シート【計画用】'!AP103,"")</f>
        <v>4.2200000000000001E-4</v>
      </c>
      <c r="AQ103" s="1" t="str">
        <f>+IF('（別紙１）原油換算シート【計画用】'!AQ103&lt;&gt;"",'（別紙１）原油換算シート【計画用】'!AQ103,"")</f>
        <v/>
      </c>
    </row>
    <row r="104" spans="39:43">
      <c r="AM104" s="40">
        <f>+IF('（別紙１）原油換算シート【計画用】'!AM104&lt;&gt;"",'（別紙１）原油換算シート【計画用】'!AM104,"")</f>
        <v>90</v>
      </c>
      <c r="AN104" s="40" t="str">
        <f>+IF('（別紙１）原油換算シート【計画用】'!AN104&lt;&gt;"",'（別紙１）原油換算シート【計画用】'!AN104,"")</f>
        <v>A0025</v>
      </c>
      <c r="AO104" s="64" t="str">
        <f>+IF('（別紙１）原油換算シート【計画用】'!AO104&lt;&gt;"",'（別紙１）原油換算シート【計画用】'!AO104,"")</f>
        <v>荏原環境プラント(株)メニューM</v>
      </c>
      <c r="AP104" s="65">
        <f>+IF('（別紙１）原油換算シート【計画用】'!AP104&lt;&gt;"",'（別紙１）原油換算シート【計画用】'!AP104,"")</f>
        <v>3.6499999999999998E-4</v>
      </c>
      <c r="AQ104" s="1" t="str">
        <f>+IF('（別紙１）原油換算シート【計画用】'!AQ104&lt;&gt;"",'（別紙１）原油換算シート【計画用】'!AQ104,"")</f>
        <v/>
      </c>
    </row>
    <row r="105" spans="39:43">
      <c r="AM105" s="40">
        <f>+IF('（別紙１）原油換算シート【計画用】'!AM105&lt;&gt;"",'（別紙１）原油換算シート【計画用】'!AM105,"")</f>
        <v>91</v>
      </c>
      <c r="AN105" s="40" t="str">
        <f>+IF('（別紙１）原油換算シート【計画用】'!AN105&lt;&gt;"",'（別紙１）原油換算シート【計画用】'!AN105,"")</f>
        <v>A0025</v>
      </c>
      <c r="AO105" s="64" t="str">
        <f>+IF('（別紙１）原油換算シート【計画用】'!AO105&lt;&gt;"",'（別紙１）原油換算シート【計画用】'!AO105,"")</f>
        <v>荏原環境プラント(株)メニューN</v>
      </c>
      <c r="AP105" s="65">
        <f>+IF('（別紙１）原油換算シート【計画用】'!AP105&lt;&gt;"",'（別紙１）原油換算シート【計画用】'!AP105,"")</f>
        <v>4.6999999999999997E-5</v>
      </c>
      <c r="AQ105" s="1" t="str">
        <f>+IF('（別紙１）原油換算シート【計画用】'!AQ105&lt;&gt;"",'（別紙１）原油換算シート【計画用】'!AQ105,"")</f>
        <v/>
      </c>
    </row>
    <row r="106" spans="39:43">
      <c r="AM106" s="40">
        <f>+IF('（別紙１）原油換算シート【計画用】'!AM106&lt;&gt;"",'（別紙１）原油換算シート【計画用】'!AM106,"")</f>
        <v>92</v>
      </c>
      <c r="AN106" s="40" t="str">
        <f>+IF('（別紙１）原油換算シート【計画用】'!AN106&lt;&gt;"",'（別紙１）原油換算シート【計画用】'!AN106,"")</f>
        <v>A0025</v>
      </c>
      <c r="AO106" s="64" t="str">
        <f>+IF('（別紙１）原油換算シート【計画用】'!AO106&lt;&gt;"",'（別紙１）原油換算シート【計画用】'!AO106,"")</f>
        <v>荏原環境プラント(株)メニューO</v>
      </c>
      <c r="AP106" s="65">
        <f>+IF('（別紙１）原油換算シート【計画用】'!AP106&lt;&gt;"",'（別紙１）原油換算シート【計画用】'!AP106,"")</f>
        <v>1.9000000000000001E-4</v>
      </c>
      <c r="AQ106" s="1" t="str">
        <f>+IF('（別紙１）原油換算シート【計画用】'!AQ106&lt;&gt;"",'（別紙１）原油換算シート【計画用】'!AQ106,"")</f>
        <v/>
      </c>
    </row>
    <row r="107" spans="39:43">
      <c r="AM107" s="40">
        <f>+IF('（別紙１）原油換算シート【計画用】'!AM107&lt;&gt;"",'（別紙１）原油換算シート【計画用】'!AM107,"")</f>
        <v>93</v>
      </c>
      <c r="AN107" s="40" t="str">
        <f>+IF('（別紙１）原油換算シート【計画用】'!AN107&lt;&gt;"",'（別紙１）原油換算シート【計画用】'!AN107,"")</f>
        <v>A0025</v>
      </c>
      <c r="AO107" s="64" t="str">
        <f>+IF('（別紙１）原油換算シート【計画用】'!AO107&lt;&gt;"",'（別紙１）原油換算シート【計画用】'!AO107,"")</f>
        <v>荏原環境プラント(株)メニューP</v>
      </c>
      <c r="AP107" s="65">
        <f>+IF('（別紙１）原油換算シート【計画用】'!AP107&lt;&gt;"",'（別紙１）原油換算シート【計画用】'!AP107,"")</f>
        <v>2.04E-4</v>
      </c>
      <c r="AQ107" s="1" t="str">
        <f>+IF('（別紙１）原油換算シート【計画用】'!AQ107&lt;&gt;"",'（別紙１）原油換算シート【計画用】'!AQ107,"")</f>
        <v/>
      </c>
    </row>
    <row r="108" spans="39:43">
      <c r="AM108" s="40">
        <f>+IF('（別紙１）原油換算シート【計画用】'!AM108&lt;&gt;"",'（別紙１）原油換算シート【計画用】'!AM108,"")</f>
        <v>94</v>
      </c>
      <c r="AN108" s="40" t="str">
        <f>+IF('（別紙１）原油換算シート【計画用】'!AN108&lt;&gt;"",'（別紙１）原油換算シート【計画用】'!AN108,"")</f>
        <v>A0025</v>
      </c>
      <c r="AO108" s="64" t="str">
        <f>+IF('（別紙１）原油換算シート【計画用】'!AO108&lt;&gt;"",'（別紙１）原油換算シート【計画用】'!AO108,"")</f>
        <v>荏原環境プラント(株)メニューQ</v>
      </c>
      <c r="AP108" s="65">
        <f>+IF('（別紙１）原油換算シート【計画用】'!AP108&lt;&gt;"",'（別紙１）原油換算シート【計画用】'!AP108,"")</f>
        <v>0</v>
      </c>
      <c r="AQ108" s="1" t="str">
        <f>+IF('（別紙１）原油換算シート【計画用】'!AQ108&lt;&gt;"",'（別紙１）原油換算シート【計画用】'!AQ108,"")</f>
        <v/>
      </c>
    </row>
    <row r="109" spans="39:43">
      <c r="AM109" s="40">
        <f>+IF('（別紙１）原油換算シート【計画用】'!AM109&lt;&gt;"",'（別紙１）原油換算シート【計画用】'!AM109,"")</f>
        <v>95</v>
      </c>
      <c r="AN109" s="40" t="str">
        <f>+IF('（別紙１）原油換算シート【計画用】'!AN109&lt;&gt;"",'（別紙１）原油換算シート【計画用】'!AN109,"")</f>
        <v>A0025</v>
      </c>
      <c r="AO109" s="64" t="str">
        <f>+IF('（別紙１）原油換算シート【計画用】'!AO109&lt;&gt;"",'（別紙１）原油換算シート【計画用】'!AO109,"")</f>
        <v>荏原環境プラント(株)メニューR(残差)</v>
      </c>
      <c r="AP109" s="65">
        <f>+IF('（別紙１）原油換算シート【計画用】'!AP109&lt;&gt;"",'（別紙１）原油換算シート【計画用】'!AP109,"")</f>
        <v>2.6200000000000003E-4</v>
      </c>
      <c r="AQ109" s="1" t="str">
        <f>+IF('（別紙１）原油換算シート【計画用】'!AQ109&lt;&gt;"",'（別紙１）原油換算シート【計画用】'!AQ109,"")</f>
        <v/>
      </c>
    </row>
    <row r="110" spans="39:43">
      <c r="AM110" s="40">
        <f>+IF('（別紙１）原油換算シート【計画用】'!AM110&lt;&gt;"",'（別紙１）原油換算シート【計画用】'!AM110,"")</f>
        <v>96</v>
      </c>
      <c r="AN110" s="40" t="str">
        <f>+IF('（別紙１）原油換算シート【計画用】'!AN110&lt;&gt;"",'（別紙１）原油換算シート【計画用】'!AN110,"")</f>
        <v>A0025</v>
      </c>
      <c r="AO110" s="64" t="str">
        <f>+IF('（別紙１）原油換算シート【計画用】'!AO110&lt;&gt;"",'（別紙１）原油換算シート【計画用】'!AO110,"")</f>
        <v>荏原環境プラント(株)(参考値)事業者全体</v>
      </c>
      <c r="AP110" s="65">
        <f>+IF('（別紙１）原油換算シート【計画用】'!AP110&lt;&gt;"",'（別紙１）原油換算シート【計画用】'!AP110,"")</f>
        <v>2.4899999999999998E-4</v>
      </c>
      <c r="AQ110" s="1" t="str">
        <f>+IF('（別紙１）原油換算シート【計画用】'!AQ110&lt;&gt;"",'（別紙１）原油換算シート【計画用】'!AQ110,"")</f>
        <v/>
      </c>
    </row>
    <row r="111" spans="39:43">
      <c r="AM111" s="40">
        <f>+IF('（別紙１）原油換算シート【計画用】'!AM111&lt;&gt;"",'（別紙１）原油換算シート【計画用】'!AM111,"")</f>
        <v>97</v>
      </c>
      <c r="AN111" s="40" t="str">
        <f>+IF('（別紙１）原油換算シート【計画用】'!AN111&lt;&gt;"",'（別紙１）原油換算シート【計画用】'!AN111,"")</f>
        <v>A0026</v>
      </c>
      <c r="AO111" s="64" t="str">
        <f>+IF('（別紙１）原油換算シート【計画用】'!AO111&lt;&gt;"",'（別紙１）原油換算シート【計画用】'!AO111,"")</f>
        <v>東京エコサービス(株)メニューA</v>
      </c>
      <c r="AP111" s="65">
        <f>+IF('（別紙１）原油換算シート【計画用】'!AP111&lt;&gt;"",'（別紙１）原油換算シート【計画用】'!AP111,"")</f>
        <v>0</v>
      </c>
      <c r="AQ111" s="1" t="str">
        <f>+IF('（別紙１）原油換算シート【計画用】'!AQ111&lt;&gt;"",'（別紙１）原油換算シート【計画用】'!AQ111,"")</f>
        <v/>
      </c>
    </row>
    <row r="112" spans="39:43">
      <c r="AM112" s="40">
        <f>+IF('（別紙１）原油換算シート【計画用】'!AM112&lt;&gt;"",'（別紙１）原油換算シート【計画用】'!AM112,"")</f>
        <v>98</v>
      </c>
      <c r="AN112" s="40" t="str">
        <f>+IF('（別紙１）原油換算シート【計画用】'!AN112&lt;&gt;"",'（別紙１）原油換算シート【計画用】'!AN112,"")</f>
        <v>A0026</v>
      </c>
      <c r="AO112" s="64" t="str">
        <f>+IF('（別紙１）原油換算シート【計画用】'!AO112&lt;&gt;"",'（別紙１）原油換算シート【計画用】'!AO112,"")</f>
        <v>東京エコサービス(株)メニューB(残差)</v>
      </c>
      <c r="AP112" s="65">
        <f>+IF('（別紙１）原油換算シート【計画用】'!AP112&lt;&gt;"",'（別紙１）原油換算シート【計画用】'!AP112,"")</f>
        <v>5.8E-5</v>
      </c>
      <c r="AQ112" s="1" t="str">
        <f>+IF('（別紙１）原油換算シート【計画用】'!AQ112&lt;&gt;"",'（別紙１）原油換算シート【計画用】'!AQ112,"")</f>
        <v/>
      </c>
    </row>
    <row r="113" spans="39:43">
      <c r="AM113" s="40">
        <f>+IF('（別紙１）原油換算シート【計画用】'!AM113&lt;&gt;"",'（別紙１）原油換算シート【計画用】'!AM113,"")</f>
        <v>99</v>
      </c>
      <c r="AN113" s="40" t="str">
        <f>+IF('（別紙１）原油換算シート【計画用】'!AN113&lt;&gt;"",'（別紙１）原油換算シート【計画用】'!AN113,"")</f>
        <v>A0026</v>
      </c>
      <c r="AO113" s="64" t="str">
        <f>+IF('（別紙１）原油換算シート【計画用】'!AO113&lt;&gt;"",'（別紙１）原油換算シート【計画用】'!AO113,"")</f>
        <v>東京エコサービス(株)(参考値)事業者全体</v>
      </c>
      <c r="AP113" s="65">
        <f>+IF('（別紙１）原油換算シート【計画用】'!AP113&lt;&gt;"",'（別紙１）原油換算シート【計画用】'!AP113,"")</f>
        <v>4.8999999999999998E-5</v>
      </c>
      <c r="AQ113" s="1" t="str">
        <f>+IF('（別紙１）原油換算シート【計画用】'!AQ113&lt;&gt;"",'（別紙１）原油換算シート【計画用】'!AQ113,"")</f>
        <v/>
      </c>
    </row>
    <row r="114" spans="39:43">
      <c r="AM114" s="40">
        <f>+IF('（別紙１）原油換算シート【計画用】'!AM114&lt;&gt;"",'（別紙１）原油換算シート【計画用】'!AM114,"")</f>
        <v>100</v>
      </c>
      <c r="AN114" s="40" t="str">
        <f>+IF('（別紙１）原油換算シート【計画用】'!AN114&lt;&gt;"",'（別紙１）原油換算シート【計画用】'!AN114,"")</f>
        <v>A0027</v>
      </c>
      <c r="AO114" s="64" t="str">
        <f>+IF('（別紙１）原油換算シート【計画用】'!AO114&lt;&gt;"",'（別紙１）原油換算シート【計画用】'!AO114,"")</f>
        <v>ダイヤモンドパワー(株)メニューA</v>
      </c>
      <c r="AP114" s="65">
        <f>+IF('（別紙１）原油換算シート【計画用】'!AP114&lt;&gt;"",'（別紙１）原油換算シート【計画用】'!AP114,"")</f>
        <v>0</v>
      </c>
      <c r="AQ114" s="1" t="str">
        <f>+IF('（別紙１）原油換算シート【計画用】'!AQ114&lt;&gt;"",'（別紙１）原油換算シート【計画用】'!AQ114,"")</f>
        <v/>
      </c>
    </row>
    <row r="115" spans="39:43">
      <c r="AM115" s="40">
        <f>+IF('（別紙１）原油換算シート【計画用】'!AM115&lt;&gt;"",'（別紙１）原油換算シート【計画用】'!AM115,"")</f>
        <v>101</v>
      </c>
      <c r="AN115" s="40" t="str">
        <f>+IF('（別紙１）原油換算シート【計画用】'!AN115&lt;&gt;"",'（別紙１）原油換算シート【計画用】'!AN115,"")</f>
        <v>A0027</v>
      </c>
      <c r="AO115" s="64" t="str">
        <f>+IF('（別紙１）原油換算シート【計画用】'!AO115&lt;&gt;"",'（別紙１）原油換算シート【計画用】'!AO115,"")</f>
        <v>ダイヤモンドパワー(株)メニューB</v>
      </c>
      <c r="AP115" s="65">
        <f>+IF('（別紙１）原油換算シート【計画用】'!AP115&lt;&gt;"",'（別紙１）原油換算シート【計画用】'!AP115,"")</f>
        <v>1.18E-4</v>
      </c>
      <c r="AQ115" s="1" t="str">
        <f>+IF('（別紙１）原油換算シート【計画用】'!AQ115&lt;&gt;"",'（別紙１）原油換算シート【計画用】'!AQ115,"")</f>
        <v/>
      </c>
    </row>
    <row r="116" spans="39:43">
      <c r="AM116" s="40">
        <f>+IF('（別紙１）原油換算シート【計画用】'!AM116&lt;&gt;"",'（別紙１）原油換算シート【計画用】'!AM116,"")</f>
        <v>102</v>
      </c>
      <c r="AN116" s="40" t="str">
        <f>+IF('（別紙１）原油換算シート【計画用】'!AN116&lt;&gt;"",'（別紙１）原油換算シート【計画用】'!AN116,"")</f>
        <v>A0027</v>
      </c>
      <c r="AO116" s="64" t="str">
        <f>+IF('（別紙１）原油換算シート【計画用】'!AO116&lt;&gt;"",'（別紙１）原油換算シート【計画用】'!AO116,"")</f>
        <v>ダイヤモンドパワー(株)メニューC</v>
      </c>
      <c r="AP116" s="65">
        <f>+IF('（別紙１）原油換算シート【計画用】'!AP116&lt;&gt;"",'（別紙１）原油換算シート【計画用】'!AP116,"")</f>
        <v>2.6899999999999998E-4</v>
      </c>
      <c r="AQ116" s="1" t="str">
        <f>+IF('（別紙１）原油換算シート【計画用】'!AQ116&lt;&gt;"",'（別紙１）原油換算シート【計画用】'!AQ116,"")</f>
        <v/>
      </c>
    </row>
    <row r="117" spans="39:43">
      <c r="AM117" s="40">
        <f>+IF('（別紙１）原油換算シート【計画用】'!AM117&lt;&gt;"",'（別紙１）原油換算シート【計画用】'!AM117,"")</f>
        <v>103</v>
      </c>
      <c r="AN117" s="40" t="str">
        <f>+IF('（別紙１）原油換算シート【計画用】'!AN117&lt;&gt;"",'（別紙１）原油換算シート【計画用】'!AN117,"")</f>
        <v>A0027</v>
      </c>
      <c r="AO117" s="64" t="str">
        <f>+IF('（別紙１）原油換算シート【計画用】'!AO117&lt;&gt;"",'（別紙１）原油換算シート【計画用】'!AO117,"")</f>
        <v>ダイヤモンドパワー(株)メニューD</v>
      </c>
      <c r="AP117" s="65">
        <f>+IF('（別紙１）原油換算シート【計画用】'!AP117&lt;&gt;"",'（別紙１）原油換算シート【計画用】'!AP117,"")</f>
        <v>3.8400000000000001E-4</v>
      </c>
      <c r="AQ117" s="1" t="str">
        <f>+IF('（別紙１）原油換算シート【計画用】'!AQ117&lt;&gt;"",'（別紙１）原油換算シート【計画用】'!AQ117,"")</f>
        <v/>
      </c>
    </row>
    <row r="118" spans="39:43">
      <c r="AM118" s="40">
        <f>+IF('（別紙１）原油換算シート【計画用】'!AM118&lt;&gt;"",'（別紙１）原油換算シート【計画用】'!AM118,"")</f>
        <v>104</v>
      </c>
      <c r="AN118" s="40" t="str">
        <f>+IF('（別紙１）原油換算シート【計画用】'!AN118&lt;&gt;"",'（別紙１）原油換算シート【計画用】'!AN118,"")</f>
        <v>A0027</v>
      </c>
      <c r="AO118" s="64" t="str">
        <f>+IF('（別紙１）原油換算シート【計画用】'!AO118&lt;&gt;"",'（別紙１）原油換算シート【計画用】'!AO118,"")</f>
        <v>ダイヤモンドパワー(株)(参考値)事業者全体</v>
      </c>
      <c r="AP118" s="65">
        <f>+IF('（別紙１）原油換算シート【計画用】'!AP118&lt;&gt;"",'（別紙１）原油換算シート【計画用】'!AP118,"")</f>
        <v>1.0059999999999999E-3</v>
      </c>
      <c r="AQ118" s="1" t="str">
        <f>+IF('（別紙１）原油換算シート【計画用】'!AQ118&lt;&gt;"",'（別紙１）原油換算シート【計画用】'!AQ118,"")</f>
        <v/>
      </c>
    </row>
    <row r="119" spans="39:43">
      <c r="AM119" s="40">
        <f>+IF('（別紙１）原油換算シート【計画用】'!AM119&lt;&gt;"",'（別紙１）原油換算シート【計画用】'!AM119,"")</f>
        <v>105</v>
      </c>
      <c r="AN119" s="40" t="str">
        <f>+IF('（別紙１）原油換算シート【計画用】'!AN119&lt;&gt;"",'（別紙１）原油換算シート【計画用】'!AN119,"")</f>
        <v>A0031</v>
      </c>
      <c r="AO119" s="64" t="str">
        <f>+IF('（別紙１）原油換算シート【計画用】'!AO119&lt;&gt;"",'（別紙１）原油換算シート【計画用】'!AO119,"")</f>
        <v>(株)新出光メニューA</v>
      </c>
      <c r="AP119" s="65">
        <f>+IF('（別紙１）原油換算シート【計画用】'!AP119&lt;&gt;"",'（別紙１）原油換算シート【計画用】'!AP119,"")</f>
        <v>0</v>
      </c>
      <c r="AQ119" s="1" t="str">
        <f>+IF('（別紙１）原油換算シート【計画用】'!AQ119&lt;&gt;"",'（別紙１）原油換算シート【計画用】'!AQ119,"")</f>
        <v/>
      </c>
    </row>
    <row r="120" spans="39:43">
      <c r="AM120" s="40">
        <f>+IF('（別紙１）原油換算シート【計画用】'!AM120&lt;&gt;"",'（別紙１）原油換算シート【計画用】'!AM120,"")</f>
        <v>106</v>
      </c>
      <c r="AN120" s="40" t="str">
        <f>+IF('（別紙１）原油換算シート【計画用】'!AN120&lt;&gt;"",'（別紙１）原油換算シート【計画用】'!AN120,"")</f>
        <v>A0031</v>
      </c>
      <c r="AO120" s="64" t="str">
        <f>+IF('（別紙１）原油換算シート【計画用】'!AO120&lt;&gt;"",'（別紙１）原油換算シート【計画用】'!AO120,"")</f>
        <v>(株)新出光メニューB</v>
      </c>
      <c r="AP120" s="65">
        <f>+IF('（別紙１）原油換算シート【計画用】'!AP120&lt;&gt;"",'（別紙１）原油換算シート【計画用】'!AP120,"")</f>
        <v>0</v>
      </c>
      <c r="AQ120" s="1" t="str">
        <f>+IF('（別紙１）原油換算シート【計画用】'!AQ120&lt;&gt;"",'（別紙１）原油換算シート【計画用】'!AQ120,"")</f>
        <v/>
      </c>
    </row>
    <row r="121" spans="39:43">
      <c r="AM121" s="40">
        <f>+IF('（別紙１）原油換算シート【計画用】'!AM121&lt;&gt;"",'（別紙１）原油換算シート【計画用】'!AM121,"")</f>
        <v>107</v>
      </c>
      <c r="AN121" s="40" t="str">
        <f>+IF('（別紙１）原油換算シート【計画用】'!AN121&lt;&gt;"",'（別紙１）原油換算シート【計画用】'!AN121,"")</f>
        <v>A0031</v>
      </c>
      <c r="AO121" s="64" t="str">
        <f>+IF('（別紙１）原油換算シート【計画用】'!AO121&lt;&gt;"",'（別紙１）原油換算シート【計画用】'!AO121,"")</f>
        <v>(株)新出光メニューC</v>
      </c>
      <c r="AP121" s="65">
        <f>+IF('（別紙１）原油換算シート【計画用】'!AP121&lt;&gt;"",'（別紙１）原油換算シート【計画用】'!AP121,"")</f>
        <v>0</v>
      </c>
      <c r="AQ121" s="1" t="str">
        <f>+IF('（別紙１）原油換算シート【計画用】'!AQ121&lt;&gt;"",'（別紙１）原油換算シート【計画用】'!AQ121,"")</f>
        <v/>
      </c>
    </row>
    <row r="122" spans="39:43">
      <c r="AM122" s="40">
        <f>+IF('（別紙１）原油換算シート【計画用】'!AM122&lt;&gt;"",'（別紙１）原油換算シート【計画用】'!AM122,"")</f>
        <v>108</v>
      </c>
      <c r="AN122" s="40" t="str">
        <f>+IF('（別紙１）原油換算シート【計画用】'!AN122&lt;&gt;"",'（別紙１）原油換算シート【計画用】'!AN122,"")</f>
        <v>A0031</v>
      </c>
      <c r="AO122" s="64" t="str">
        <f>+IF('（別紙１）原油換算シート【計画用】'!AO122&lt;&gt;"",'（別紙１）原油換算シート【計画用】'!AO122,"")</f>
        <v>(株)新出光メニューD</v>
      </c>
      <c r="AP122" s="65">
        <f>+IF('（別紙１）原油換算シート【計画用】'!AP122&lt;&gt;"",'（別紙１）原油換算シート【計画用】'!AP122,"")</f>
        <v>3.1399999999999999E-4</v>
      </c>
      <c r="AQ122" s="1" t="str">
        <f>+IF('（別紙１）原油換算シート【計画用】'!AQ122&lt;&gt;"",'（別紙１）原油換算シート【計画用】'!AQ122,"")</f>
        <v/>
      </c>
    </row>
    <row r="123" spans="39:43">
      <c r="AM123" s="40">
        <f>+IF('（別紙１）原油換算シート【計画用】'!AM123&lt;&gt;"",'（別紙１）原油換算シート【計画用】'!AM123,"")</f>
        <v>109</v>
      </c>
      <c r="AN123" s="40" t="str">
        <f>+IF('（別紙１）原油換算シート【計画用】'!AN123&lt;&gt;"",'（別紙１）原油換算シート【計画用】'!AN123,"")</f>
        <v>A0031</v>
      </c>
      <c r="AO123" s="64" t="str">
        <f>+IF('（別紙１）原油換算シート【計画用】'!AO123&lt;&gt;"",'（別紙１）原油換算シート【計画用】'!AO123,"")</f>
        <v>(株)新出光メニューE</v>
      </c>
      <c r="AP123" s="65">
        <f>+IF('（別紙１）原油換算シート【計画用】'!AP123&lt;&gt;"",'（別紙１）原油換算シート【計画用】'!AP123,"")</f>
        <v>2.5900000000000001E-4</v>
      </c>
      <c r="AQ123" s="1" t="str">
        <f>+IF('（別紙１）原油換算シート【計画用】'!AQ123&lt;&gt;"",'（別紙１）原油換算シート【計画用】'!AQ123,"")</f>
        <v/>
      </c>
    </row>
    <row r="124" spans="39:43">
      <c r="AM124" s="40">
        <f>+IF('（別紙１）原油換算シート【計画用】'!AM124&lt;&gt;"",'（別紙１）原油換算シート【計画用】'!AM124,"")</f>
        <v>110</v>
      </c>
      <c r="AN124" s="40" t="str">
        <f>+IF('（別紙１）原油換算シート【計画用】'!AN124&lt;&gt;"",'（別紙１）原油換算シート【計画用】'!AN124,"")</f>
        <v>A0031</v>
      </c>
      <c r="AO124" s="64" t="str">
        <f>+IF('（別紙１）原油換算シート【計画用】'!AO124&lt;&gt;"",'（別紙１）原油換算シート【計画用】'!AO124,"")</f>
        <v>(株)新出光メニューF</v>
      </c>
      <c r="AP124" s="65">
        <f>+IF('（別紙１）原油換算シート【計画用】'!AP124&lt;&gt;"",'（別紙１）原油換算シート【計画用】'!AP124,"")</f>
        <v>0</v>
      </c>
      <c r="AQ124" s="1" t="str">
        <f>+IF('（別紙１）原油換算シート【計画用】'!AQ124&lt;&gt;"",'（別紙１）原油換算シート【計画用】'!AQ124,"")</f>
        <v/>
      </c>
    </row>
    <row r="125" spans="39:43">
      <c r="AM125" s="40">
        <f>+IF('（別紙１）原油換算シート【計画用】'!AM125&lt;&gt;"",'（別紙１）原油換算シート【計画用】'!AM125,"")</f>
        <v>111</v>
      </c>
      <c r="AN125" s="40" t="str">
        <f>+IF('（別紙１）原油換算シート【計画用】'!AN125&lt;&gt;"",'（別紙１）原油換算シート【計画用】'!AN125,"")</f>
        <v>A0031</v>
      </c>
      <c r="AO125" s="64" t="str">
        <f>+IF('（別紙１）原油換算シート【計画用】'!AO125&lt;&gt;"",'（別紙１）原油換算シート【計画用】'!AO125,"")</f>
        <v>(株)新出光メニューG</v>
      </c>
      <c r="AP125" s="65">
        <f>+IF('（別紙１）原油換算シート【計画用】'!AP125&lt;&gt;"",'（別紙１）原油換算シート【計画用】'!AP125,"")</f>
        <v>0</v>
      </c>
      <c r="AQ125" s="1" t="str">
        <f>+IF('（別紙１）原油換算シート【計画用】'!AQ125&lt;&gt;"",'（別紙１）原油換算シート【計画用】'!AQ125,"")</f>
        <v/>
      </c>
    </row>
    <row r="126" spans="39:43">
      <c r="AM126" s="40">
        <f>+IF('（別紙１）原油換算シート【計画用】'!AM126&lt;&gt;"",'（別紙１）原油換算シート【計画用】'!AM126,"")</f>
        <v>112</v>
      </c>
      <c r="AN126" s="40" t="str">
        <f>+IF('（別紙１）原油換算シート【計画用】'!AN126&lt;&gt;"",'（別紙１）原油換算シート【計画用】'!AN126,"")</f>
        <v>A0031</v>
      </c>
      <c r="AO126" s="64" t="str">
        <f>+IF('（別紙１）原油換算シート【計画用】'!AO126&lt;&gt;"",'（別紙１）原油換算シート【計画用】'!AO126,"")</f>
        <v>(株)新出光メニューH</v>
      </c>
      <c r="AP126" s="65">
        <f>+IF('（別紙１）原油換算シート【計画用】'!AP126&lt;&gt;"",'（別紙１）原油換算シート【計画用】'!AP126,"")</f>
        <v>0</v>
      </c>
      <c r="AQ126" s="1" t="str">
        <f>+IF('（別紙１）原油換算シート【計画用】'!AQ126&lt;&gt;"",'（別紙１）原油換算シート【計画用】'!AQ126,"")</f>
        <v/>
      </c>
    </row>
    <row r="127" spans="39:43">
      <c r="AM127" s="40">
        <f>+IF('（別紙１）原油換算シート【計画用】'!AM127&lt;&gt;"",'（別紙１）原油換算シート【計画用】'!AM127,"")</f>
        <v>113</v>
      </c>
      <c r="AN127" s="40" t="str">
        <f>+IF('（別紙１）原油換算シート【計画用】'!AN127&lt;&gt;"",'（別紙１）原油換算シート【計画用】'!AN127,"")</f>
        <v>A0031</v>
      </c>
      <c r="AO127" s="64" t="str">
        <f>+IF('（別紙１）原油換算シート【計画用】'!AO127&lt;&gt;"",'（別紙１）原油換算シート【計画用】'!AO127,"")</f>
        <v>(株)新出光メニューI</v>
      </c>
      <c r="AP127" s="65">
        <f>+IF('（別紙１）原油換算シート【計画用】'!AP127&lt;&gt;"",'（別紙１）原油換算シート【計画用】'!AP127,"")</f>
        <v>0</v>
      </c>
      <c r="AQ127" s="1" t="str">
        <f>+IF('（別紙１）原油換算シート【計画用】'!AQ127&lt;&gt;"",'（別紙１）原油換算シート【計画用】'!AQ127,"")</f>
        <v/>
      </c>
    </row>
    <row r="128" spans="39:43">
      <c r="AM128" s="40">
        <f>+IF('（別紙１）原油換算シート【計画用】'!AM128&lt;&gt;"",'（別紙１）原油換算シート【計画用】'!AM128,"")</f>
        <v>114</v>
      </c>
      <c r="AN128" s="40" t="str">
        <f>+IF('（別紙１）原油換算シート【計画用】'!AN128&lt;&gt;"",'（別紙１）原油換算シート【計画用】'!AN128,"")</f>
        <v>A0031</v>
      </c>
      <c r="AO128" s="64" t="str">
        <f>+IF('（別紙１）原油換算シート【計画用】'!AO128&lt;&gt;"",'（別紙１）原油換算シート【計画用】'!AO128,"")</f>
        <v>(株)新出光メニューJ</v>
      </c>
      <c r="AP128" s="65">
        <f>+IF('（別紙１）原油換算シート【計画用】'!AP128&lt;&gt;"",'（別紙１）原油換算シート【計画用】'!AP128,"")</f>
        <v>0</v>
      </c>
      <c r="AQ128" s="1" t="str">
        <f>+IF('（別紙１）原油換算シート【計画用】'!AQ128&lt;&gt;"",'（別紙１）原油換算シート【計画用】'!AQ128,"")</f>
        <v/>
      </c>
    </row>
    <row r="129" spans="39:43">
      <c r="AM129" s="40">
        <f>+IF('（別紙１）原油換算シート【計画用】'!AM129&lt;&gt;"",'（別紙１）原油換算シート【計画用】'!AM129,"")</f>
        <v>115</v>
      </c>
      <c r="AN129" s="40" t="str">
        <f>+IF('（別紙１）原油換算シート【計画用】'!AN129&lt;&gt;"",'（別紙１）原油換算シート【計画用】'!AN129,"")</f>
        <v>A0031</v>
      </c>
      <c r="AO129" s="64" t="str">
        <f>+IF('（別紙１）原油換算シート【計画用】'!AO129&lt;&gt;"",'（別紙１）原油換算シート【計画用】'!AO129,"")</f>
        <v>(株)新出光メニューK(残差)</v>
      </c>
      <c r="AP129" s="65">
        <f>+IF('（別紙１）原油換算シート【計画用】'!AP129&lt;&gt;"",'（別紙１）原油換算シート【計画用】'!AP129,"")</f>
        <v>5.1999999999999995E-4</v>
      </c>
      <c r="AQ129" s="1" t="str">
        <f>+IF('（別紙１）原油換算シート【計画用】'!AQ129&lt;&gt;"",'（別紙１）原油換算シート【計画用】'!AQ129,"")</f>
        <v/>
      </c>
    </row>
    <row r="130" spans="39:43">
      <c r="AM130" s="40">
        <f>+IF('（別紙１）原油換算シート【計画用】'!AM130&lt;&gt;"",'（別紙１）原油換算シート【計画用】'!AM130,"")</f>
        <v>116</v>
      </c>
      <c r="AN130" s="40" t="str">
        <f>+IF('（別紙１）原油換算シート【計画用】'!AN130&lt;&gt;"",'（別紙１）原油換算シート【計画用】'!AN130,"")</f>
        <v>A0031</v>
      </c>
      <c r="AO130" s="64" t="str">
        <f>+IF('（別紙１）原油換算シート【計画用】'!AO130&lt;&gt;"",'（別紙１）原油換算シート【計画用】'!AO130,"")</f>
        <v>(株)新出光(参考値)事業者全体</v>
      </c>
      <c r="AP130" s="65">
        <f>+IF('（別紙１）原油換算シート【計画用】'!AP130&lt;&gt;"",'（別紙１）原油換算シート【計画用】'!AP130,"")</f>
        <v>4.3300000000000001E-4</v>
      </c>
      <c r="AQ130" s="1" t="str">
        <f>+IF('（別紙１）原油換算シート【計画用】'!AQ130&lt;&gt;"",'（別紙１）原油換算シート【計画用】'!AQ130,"")</f>
        <v/>
      </c>
    </row>
    <row r="131" spans="39:43">
      <c r="AM131" s="40">
        <f>+IF('（別紙１）原油換算シート【計画用】'!AM131&lt;&gt;"",'（別紙１）原油換算シート【計画用】'!AM131,"")</f>
        <v>117</v>
      </c>
      <c r="AN131" s="40" t="str">
        <f>+IF('（別紙１）原油換算シート【計画用】'!AN131&lt;&gt;"",'（別紙１）原油換算シート【計画用】'!AN131,"")</f>
        <v>A0032</v>
      </c>
      <c r="AO131" s="64" t="str">
        <f>+IF('（別紙１）原油換算シート【計画用】'!AO131&lt;&gt;"",'（別紙１）原油換算シート【計画用】'!AO131,"")</f>
        <v>セントラル石油瓦斯(株)</v>
      </c>
      <c r="AP131" s="65">
        <f>+IF('（別紙１）原油換算シート【計画用】'!AP131&lt;&gt;"",'（別紙１）原油換算シート【計画用】'!AP131,"")</f>
        <v>3.4900000000000003E-4</v>
      </c>
      <c r="AQ131" s="1" t="str">
        <f>+IF('（別紙１）原油換算シート【計画用】'!AQ131&lt;&gt;"",'（別紙１）原油換算シート【計画用】'!AQ131,"")</f>
        <v/>
      </c>
    </row>
    <row r="132" spans="39:43">
      <c r="AM132" s="40">
        <f>+IF('（別紙１）原油換算シート【計画用】'!AM132&lt;&gt;"",'（別紙１）原油換算シート【計画用】'!AM132,"")</f>
        <v>118</v>
      </c>
      <c r="AN132" s="40" t="str">
        <f>+IF('（別紙１）原油換算シート【計画用】'!AN132&lt;&gt;"",'（別紙１）原油換算シート【計画用】'!AN132,"")</f>
        <v>A0034</v>
      </c>
      <c r="AO132" s="64" t="str">
        <f>+IF('（別紙１）原油換算シート【計画用】'!AO132&lt;&gt;"",'（別紙１）原油換算シート【計画用】'!AO132,"")</f>
        <v>一般財団法人泉佐野電力</v>
      </c>
      <c r="AP132" s="65">
        <f>+IF('（別紙１）原油換算シート【計画用】'!AP132&lt;&gt;"",'（別紙１）原油換算シート【計画用】'!AP132,"")</f>
        <v>4.64E-4</v>
      </c>
      <c r="AQ132" s="1" t="str">
        <f>+IF('（別紙１）原油換算シート【計画用】'!AQ132&lt;&gt;"",'（別紙１）原油換算シート【計画用】'!AQ132,"")</f>
        <v/>
      </c>
    </row>
    <row r="133" spans="39:43">
      <c r="AM133" s="40">
        <f>+IF('（別紙１）原油換算シート【計画用】'!AM133&lt;&gt;"",'（別紙１）原油換算シート【計画用】'!AM133,"")</f>
        <v>119</v>
      </c>
      <c r="AN133" s="40" t="str">
        <f>+IF('（別紙１）原油換算シート【計画用】'!AN133&lt;&gt;"",'（別紙１）原油換算シート【計画用】'!AN133,"")</f>
        <v>A0035</v>
      </c>
      <c r="AO133" s="64" t="str">
        <f>+IF('（別紙１）原油換算シート【計画用】'!AO133&lt;&gt;"",'（別紙１）原油換算シート【計画用】'!AO133,"")</f>
        <v>コスモエネルギーソリューションズ(株)メニューA</v>
      </c>
      <c r="AP133" s="65">
        <f>+IF('（別紙１）原油換算シート【計画用】'!AP133&lt;&gt;"",'（別紙１）原油換算シート【計画用】'!AP133,"")</f>
        <v>0</v>
      </c>
      <c r="AQ133" s="1" t="str">
        <f>+IF('（別紙１）原油換算シート【計画用】'!AQ133&lt;&gt;"",'（別紙１）原油換算シート【計画用】'!AQ133,"")</f>
        <v/>
      </c>
    </row>
    <row r="134" spans="39:43">
      <c r="AM134" s="40">
        <f>+IF('（別紙１）原油換算シート【計画用】'!AM134&lt;&gt;"",'（別紙１）原油換算シート【計画用】'!AM134,"")</f>
        <v>120</v>
      </c>
      <c r="AN134" s="40" t="str">
        <f>+IF('（別紙１）原油換算シート【計画用】'!AN134&lt;&gt;"",'（別紙１）原油換算シート【計画用】'!AN134,"")</f>
        <v>A0035</v>
      </c>
      <c r="AO134" s="64" t="str">
        <f>+IF('（別紙１）原油換算シート【計画用】'!AO134&lt;&gt;"",'（別紙１）原油換算シート【計画用】'!AO134,"")</f>
        <v>コスモエネルギーソリューションズ(株)メニューB</v>
      </c>
      <c r="AP134" s="65">
        <f>+IF('（別紙１）原油換算シート【計画用】'!AP134&lt;&gt;"",'（別紙１）原油換算シート【計画用】'!AP134,"")</f>
        <v>3.9999999999999998E-6</v>
      </c>
      <c r="AQ134" s="1" t="str">
        <f>+IF('（別紙１）原油換算シート【計画用】'!AQ134&lt;&gt;"",'（別紙１）原油換算シート【計画用】'!AQ134,"")</f>
        <v/>
      </c>
    </row>
    <row r="135" spans="39:43">
      <c r="AM135" s="40">
        <f>+IF('（別紙１）原油換算シート【計画用】'!AM135&lt;&gt;"",'（別紙１）原油換算シート【計画用】'!AM135,"")</f>
        <v>121</v>
      </c>
      <c r="AN135" s="40" t="str">
        <f>+IF('（別紙１）原油換算シート【計画用】'!AN135&lt;&gt;"",'（別紙１）原油換算シート【計画用】'!AN135,"")</f>
        <v>A0035</v>
      </c>
      <c r="AO135" s="64" t="str">
        <f>+IF('（別紙１）原油換算シート【計画用】'!AO135&lt;&gt;"",'（別紙１）原油換算シート【計画用】'!AO135,"")</f>
        <v>コスモエネルギーソリューションズ(株)メニューC</v>
      </c>
      <c r="AP135" s="65">
        <f>+IF('（別紙１）原油換算シート【計画用】'!AP135&lt;&gt;"",'（別紙１）原油換算シート【計画用】'!AP135,"")</f>
        <v>9.1000000000000003E-5</v>
      </c>
      <c r="AQ135" s="1" t="str">
        <f>+IF('（別紙１）原油換算シート【計画用】'!AQ135&lt;&gt;"",'（別紙１）原油換算シート【計画用】'!AQ135,"")</f>
        <v/>
      </c>
    </row>
    <row r="136" spans="39:43">
      <c r="AM136" s="40">
        <f>+IF('（別紙１）原油換算シート【計画用】'!AM136&lt;&gt;"",'（別紙１）原油換算シート【計画用】'!AM136,"")</f>
        <v>122</v>
      </c>
      <c r="AN136" s="40" t="str">
        <f>+IF('（別紙１）原油換算シート【計画用】'!AN136&lt;&gt;"",'（別紙１）原油換算シート【計画用】'!AN136,"")</f>
        <v>A0035</v>
      </c>
      <c r="AO136" s="64" t="str">
        <f>+IF('（別紙１）原油換算シート【計画用】'!AO136&lt;&gt;"",'（別紙１）原油換算シート【計画用】'!AO136,"")</f>
        <v>コスモエネルギーソリューションズ(株)メニューD</v>
      </c>
      <c r="AP136" s="65">
        <f>+IF('（別紙１）原油換算シート【計画用】'!AP136&lt;&gt;"",'（別紙１）原油換算シート【計画用】'!AP136,"")</f>
        <v>1.12E-4</v>
      </c>
      <c r="AQ136" s="1" t="str">
        <f>+IF('（別紙１）原油換算シート【計画用】'!AQ136&lt;&gt;"",'（別紙１）原油換算シート【計画用】'!AQ136,"")</f>
        <v/>
      </c>
    </row>
    <row r="137" spans="39:43">
      <c r="AM137" s="40">
        <f>+IF('（別紙１）原油換算シート【計画用】'!AM137&lt;&gt;"",'（別紙１）原油換算シート【計画用】'!AM137,"")</f>
        <v>123</v>
      </c>
      <c r="AN137" s="40" t="str">
        <f>+IF('（別紙１）原油換算シート【計画用】'!AN137&lt;&gt;"",'（別紙１）原油換算シート【計画用】'!AN137,"")</f>
        <v>A0035</v>
      </c>
      <c r="AO137" s="64" t="str">
        <f>+IF('（別紙１）原油換算シート【計画用】'!AO137&lt;&gt;"",'（別紙１）原油換算シート【計画用】'!AO137,"")</f>
        <v>コスモエネルギーソリューションズ(株)メニューE(残差)</v>
      </c>
      <c r="AP137" s="65">
        <f>+IF('（別紙１）原油換算シート【計画用】'!AP137&lt;&gt;"",'（別紙１）原油換算シート【計画用】'!AP137,"")</f>
        <v>9.2500000000000004E-4</v>
      </c>
      <c r="AQ137" s="1" t="str">
        <f>+IF('（別紙１）原油換算シート【計画用】'!AQ137&lt;&gt;"",'（別紙１）原油換算シート【計画用】'!AQ137,"")</f>
        <v/>
      </c>
    </row>
    <row r="138" spans="39:43">
      <c r="AM138" s="40">
        <f>+IF('（別紙１）原油換算シート【計画用】'!AM138&lt;&gt;"",'（別紙１）原油換算シート【計画用】'!AM138,"")</f>
        <v>124</v>
      </c>
      <c r="AN138" s="40" t="str">
        <f>+IF('（別紙１）原油換算シート【計画用】'!AN138&lt;&gt;"",'（別紙１）原油換算シート【計画用】'!AN138,"")</f>
        <v>A0035</v>
      </c>
      <c r="AO138" s="64" t="str">
        <f>+IF('（別紙１）原油換算シート【計画用】'!AO138&lt;&gt;"",'（別紙１）原油換算シート【計画用】'!AO138,"")</f>
        <v>コスモエネルギーソリューションズ(株)(参考値)事業者全体</v>
      </c>
      <c r="AP138" s="65">
        <f>+IF('（別紙１）原油換算シート【計画用】'!AP138&lt;&gt;"",'（別紙１）原油換算シート【計画用】'!AP138,"")</f>
        <v>3.4900000000000003E-4</v>
      </c>
      <c r="AQ138" s="1" t="str">
        <f>+IF('（別紙１）原油換算シート【計画用】'!AQ138&lt;&gt;"",'（別紙１）原油換算シート【計画用】'!AQ138,"")</f>
        <v/>
      </c>
    </row>
    <row r="139" spans="39:43">
      <c r="AM139" s="40">
        <f>+IF('（別紙１）原油換算シート【計画用】'!AM139&lt;&gt;"",'（別紙１）原油換算シート【計画用】'!AM139,"")</f>
        <v>125</v>
      </c>
      <c r="AN139" s="40" t="str">
        <f>+IF('（別紙１）原油換算シート【計画用】'!AN139&lt;&gt;"",'（別紙１）原油換算シート【計画用】'!AN139,"")</f>
        <v>A0036</v>
      </c>
      <c r="AO139" s="64" t="str">
        <f>+IF('（別紙１）原油換算シート【計画用】'!AO139&lt;&gt;"",'（別紙１）原油換算シート【計画用】'!AO139,"")</f>
        <v>(株)グリーンサークルメニューA</v>
      </c>
      <c r="AP139" s="65">
        <f>+IF('（別紙１）原油換算シート【計画用】'!AP139&lt;&gt;"",'（別紙１）原油換算シート【計画用】'!AP139,"")</f>
        <v>0</v>
      </c>
      <c r="AQ139" s="1" t="str">
        <f>+IF('（別紙１）原油換算シート【計画用】'!AQ139&lt;&gt;"",'（別紙１）原油換算シート【計画用】'!AQ139,"")</f>
        <v/>
      </c>
    </row>
    <row r="140" spans="39:43">
      <c r="AM140" s="40">
        <f>+IF('（別紙１）原油換算シート【計画用】'!AM140&lt;&gt;"",'（別紙１）原油換算シート【計画用】'!AM140,"")</f>
        <v>126</v>
      </c>
      <c r="AN140" s="40" t="str">
        <f>+IF('（別紙１）原油換算シート【計画用】'!AN140&lt;&gt;"",'（別紙１）原油換算シート【計画用】'!AN140,"")</f>
        <v>A0036</v>
      </c>
      <c r="AO140" s="64" t="str">
        <f>+IF('（別紙１）原油換算シート【計画用】'!AO140&lt;&gt;"",'（別紙１）原油換算シート【計画用】'!AO140,"")</f>
        <v>(株)グリーンサークルメニューB(残差)</v>
      </c>
      <c r="AP140" s="65">
        <f>+IF('（別紙１）原油換算シート【計画用】'!AP140&lt;&gt;"",'（別紙１）原油換算シート【計画用】'!AP140,"")</f>
        <v>4.3600000000000003E-4</v>
      </c>
      <c r="AQ140" s="1" t="str">
        <f>+IF('（別紙１）原油換算シート【計画用】'!AQ140&lt;&gt;"",'（別紙１）原油換算シート【計画用】'!AQ140,"")</f>
        <v/>
      </c>
    </row>
    <row r="141" spans="39:43">
      <c r="AM141" s="40">
        <f>+IF('（別紙１）原油換算シート【計画用】'!AM141&lt;&gt;"",'（別紙１）原油換算シート【計画用】'!AM141,"")</f>
        <v>127</v>
      </c>
      <c r="AN141" s="40" t="str">
        <f>+IF('（別紙１）原油換算シート【計画用】'!AN141&lt;&gt;"",'（別紙１）原油換算シート【計画用】'!AN141,"")</f>
        <v>A0036</v>
      </c>
      <c r="AO141" s="64" t="str">
        <f>+IF('（別紙１）原油換算シート【計画用】'!AO141&lt;&gt;"",'（別紙１）原油換算シート【計画用】'!AO141,"")</f>
        <v>(株)グリーンサークル(参考値)事業者全体</v>
      </c>
      <c r="AP141" s="65">
        <f>+IF('（別紙１）原油換算シート【計画用】'!AP141&lt;&gt;"",'（別紙１）原油換算シート【計画用】'!AP141,"")</f>
        <v>2.8600000000000001E-4</v>
      </c>
      <c r="AQ141" s="1" t="str">
        <f>+IF('（別紙１）原油換算シート【計画用】'!AQ141&lt;&gt;"",'（別紙１）原油換算シート【計画用】'!AQ141,"")</f>
        <v/>
      </c>
    </row>
    <row r="142" spans="39:43">
      <c r="AM142" s="40">
        <f>+IF('（別紙１）原油換算シート【計画用】'!AM142&lt;&gt;"",'（別紙１）原油換算シート【計画用】'!AM142,"")</f>
        <v>128</v>
      </c>
      <c r="AN142" s="40" t="str">
        <f>+IF('（別紙１）原油換算シート【計画用】'!AN142&lt;&gt;"",'（別紙１）原油換算シート【計画用】'!AN142,"")</f>
        <v>A0039</v>
      </c>
      <c r="AO142" s="64" t="str">
        <f>+IF('（別紙１）原油換算シート【計画用】'!AO142&lt;&gt;"",'（別紙１）原油換算シート【計画用】'!AO142,"")</f>
        <v>北海道瓦斯(株)メニューA</v>
      </c>
      <c r="AP142" s="65">
        <f>+IF('（別紙１）原油換算シート【計画用】'!AP142&lt;&gt;"",'（別紙１）原油換算シート【計画用】'!AP142,"")</f>
        <v>0</v>
      </c>
      <c r="AQ142" s="1" t="str">
        <f>+IF('（別紙１）原油換算シート【計画用】'!AQ142&lt;&gt;"",'（別紙１）原油換算シート【計画用】'!AQ142,"")</f>
        <v/>
      </c>
    </row>
    <row r="143" spans="39:43">
      <c r="AM143" s="40">
        <f>+IF('（別紙１）原油換算シート【計画用】'!AM143&lt;&gt;"",'（別紙１）原油換算シート【計画用】'!AM143,"")</f>
        <v>129</v>
      </c>
      <c r="AN143" s="40" t="str">
        <f>+IF('（別紙１）原油換算シート【計画用】'!AN143&lt;&gt;"",'（別紙１）原油換算シート【計画用】'!AN143,"")</f>
        <v>A0039</v>
      </c>
      <c r="AO143" s="64" t="str">
        <f>+IF('（別紙１）原油換算シート【計画用】'!AO143&lt;&gt;"",'（別紙１）原油換算シート【計画用】'!AO143,"")</f>
        <v>北海道瓦斯(株)メニューB(残差)</v>
      </c>
      <c r="AP143" s="65">
        <f>+IF('（別紙１）原油換算シート【計画用】'!AP143&lt;&gt;"",'（別紙１）原油換算シート【計画用】'!AP143,"")</f>
        <v>5.6999999999999998E-4</v>
      </c>
      <c r="AQ143" s="1" t="str">
        <f>+IF('（別紙１）原油換算シート【計画用】'!AQ143&lt;&gt;"",'（別紙１）原油換算シート【計画用】'!AQ143,"")</f>
        <v/>
      </c>
    </row>
    <row r="144" spans="39:43">
      <c r="AM144" s="40">
        <f>+IF('（別紙１）原油換算シート【計画用】'!AM144&lt;&gt;"",'（別紙１）原油換算シート【計画用】'!AM144,"")</f>
        <v>130</v>
      </c>
      <c r="AN144" s="40" t="str">
        <f>+IF('（別紙１）原油換算シート【計画用】'!AN144&lt;&gt;"",'（別紙１）原油換算シート【計画用】'!AN144,"")</f>
        <v>A0039</v>
      </c>
      <c r="AO144" s="64" t="str">
        <f>+IF('（別紙１）原油換算シート【計画用】'!AO144&lt;&gt;"",'（別紙１）原油換算シート【計画用】'!AO144,"")</f>
        <v>北海道瓦斯(株)(参考値)事業者全体</v>
      </c>
      <c r="AP144" s="65">
        <f>+IF('（別紙１）原油換算シート【計画用】'!AP144&lt;&gt;"",'（別紙１）原油換算シート【計画用】'!AP144,"")</f>
        <v>4.7699999999999999E-4</v>
      </c>
      <c r="AQ144" s="1" t="str">
        <f>+IF('（別紙１）原油換算シート【計画用】'!AQ144&lt;&gt;"",'（別紙１）原油換算シート【計画用】'!AQ144,"")</f>
        <v/>
      </c>
    </row>
    <row r="145" spans="39:43">
      <c r="AM145" s="40">
        <f>+IF('（別紙１）原油換算シート【計画用】'!AM145&lt;&gt;"",'（別紙１）原油換算シート【計画用】'!AM145,"")</f>
        <v>131</v>
      </c>
      <c r="AN145" s="40" t="str">
        <f>+IF('（別紙１）原油換算シート【計画用】'!AN145&lt;&gt;"",'（別紙１）原油換算シート【計画用】'!AN145,"")</f>
        <v>A0040</v>
      </c>
      <c r="AO145" s="64" t="str">
        <f>+IF('（別紙１）原油換算シート【計画用】'!AO145&lt;&gt;"",'（別紙１）原油換算シート【計画用】'!AO145,"")</f>
        <v>アルカナエナジー(株)</v>
      </c>
      <c r="AP145" s="65">
        <f>+IF('（別紙１）原油換算シート【計画用】'!AP145&lt;&gt;"",'（別紙１）原油換算シート【計画用】'!AP145,"")</f>
        <v>4.95E-4</v>
      </c>
      <c r="AQ145" s="1" t="str">
        <f>+IF('（別紙１）原油換算シート【計画用】'!AQ145&lt;&gt;"",'（別紙１）原油換算シート【計画用】'!AQ145,"")</f>
        <v/>
      </c>
    </row>
    <row r="146" spans="39:43">
      <c r="AM146" s="40">
        <f>+IF('（別紙１）原油換算シート【計画用】'!AM146&lt;&gt;"",'（別紙１）原油換算シート【計画用】'!AM146,"")</f>
        <v>132</v>
      </c>
      <c r="AN146" s="40" t="str">
        <f>+IF('（別紙１）原油換算シート【計画用】'!AN146&lt;&gt;"",'（別紙１）原油換算シート【計画用】'!AN146,"")</f>
        <v>A0042</v>
      </c>
      <c r="AO146" s="64" t="str">
        <f>+IF('（別紙１）原油換算シート【計画用】'!AO146&lt;&gt;"",'（別紙１）原油換算シート【計画用】'!AO146,"")</f>
        <v>新エネルギー開発(株)メニューA</v>
      </c>
      <c r="AP146" s="65">
        <f>+IF('（別紙１）原油換算シート【計画用】'!AP146&lt;&gt;"",'（別紙１）原油換算シート【計画用】'!AP146,"")</f>
        <v>5.5699999999999999E-4</v>
      </c>
      <c r="AQ146" s="1" t="str">
        <f>+IF('（別紙１）原油換算シート【計画用】'!AQ146&lt;&gt;"",'（別紙１）原油換算シート【計画用】'!AQ146,"")</f>
        <v/>
      </c>
    </row>
    <row r="147" spans="39:43">
      <c r="AM147" s="40">
        <f>+IF('（別紙１）原油換算シート【計画用】'!AM147&lt;&gt;"",'（別紙１）原油換算シート【計画用】'!AM147,"")</f>
        <v>133</v>
      </c>
      <c r="AN147" s="40" t="str">
        <f>+IF('（別紙１）原油換算シート【計画用】'!AN147&lt;&gt;"",'（別紙１）原油換算シート【計画用】'!AN147,"")</f>
        <v>A0042</v>
      </c>
      <c r="AO147" s="64" t="str">
        <f>+IF('（別紙１）原油換算シート【計画用】'!AO147&lt;&gt;"",'（別紙１）原油換算シート【計画用】'!AO147,"")</f>
        <v>新エネルギー開発(株)メニューB</v>
      </c>
      <c r="AP147" s="65">
        <f>+IF('（別紙１）原油換算シート【計画用】'!AP147&lt;&gt;"",'（別紙１）原油換算シート【計画用】'!AP147,"")</f>
        <v>0</v>
      </c>
      <c r="AQ147" s="1" t="str">
        <f>+IF('（別紙１）原油換算シート【計画用】'!AQ147&lt;&gt;"",'（別紙１）原油換算シート【計画用】'!AQ147,"")</f>
        <v/>
      </c>
    </row>
    <row r="148" spans="39:43">
      <c r="AM148" s="40">
        <f>+IF('（別紙１）原油換算シート【計画用】'!AM148&lt;&gt;"",'（別紙１）原油換算シート【計画用】'!AM148,"")</f>
        <v>134</v>
      </c>
      <c r="AN148" s="40" t="str">
        <f>+IF('（別紙１）原油換算シート【計画用】'!AN148&lt;&gt;"",'（別紙１）原油換算シート【計画用】'!AN148,"")</f>
        <v>A0042</v>
      </c>
      <c r="AO148" s="64" t="str">
        <f>+IF('（別紙１）原油換算シート【計画用】'!AO148&lt;&gt;"",'（別紙１）原油換算シート【計画用】'!AO148,"")</f>
        <v>新エネルギー開発(株)(参考値)事業者全体</v>
      </c>
      <c r="AP148" s="65">
        <f>+IF('（別紙１）原油換算シート【計画用】'!AP148&lt;&gt;"",'（別紙１）原油換算シート【計画用】'!AP148,"")</f>
        <v>5.4900000000000001E-4</v>
      </c>
      <c r="AQ148" s="1" t="str">
        <f>+IF('（別紙１）原油換算シート【計画用】'!AQ148&lt;&gt;"",'（別紙１）原油換算シート【計画用】'!AQ148,"")</f>
        <v/>
      </c>
    </row>
    <row r="149" spans="39:43">
      <c r="AM149" s="40">
        <f>+IF('（別紙１）原油換算シート【計画用】'!AM149&lt;&gt;"",'（別紙１）原油換算シート【計画用】'!AM149,"")</f>
        <v>135</v>
      </c>
      <c r="AN149" s="40" t="str">
        <f>+IF('（別紙１）原油換算シート【計画用】'!AN149&lt;&gt;"",'（別紙１）原油換算シート【計画用】'!AN149,"")</f>
        <v>A0043</v>
      </c>
      <c r="AO149" s="64" t="str">
        <f>+IF('（別紙１）原油換算シート【計画用】'!AO149&lt;&gt;"",'（別紙１）原油換算シート【計画用】'!AO149,"")</f>
        <v>伊藤忠エネクス(株)メニューA</v>
      </c>
      <c r="AP149" s="65">
        <f>+IF('（別紙１）原油換算シート【計画用】'!AP149&lt;&gt;"",'（別紙１）原油換算シート【計画用】'!AP149,"")</f>
        <v>2.5300000000000002E-4</v>
      </c>
      <c r="AQ149" s="1" t="str">
        <f>+IF('（別紙１）原油換算シート【計画用】'!AQ149&lt;&gt;"",'（別紙１）原油換算シート【計画用】'!AQ149,"")</f>
        <v/>
      </c>
    </row>
    <row r="150" spans="39:43">
      <c r="AM150" s="40">
        <f>+IF('（別紙１）原油換算シート【計画用】'!AM150&lt;&gt;"",'（別紙１）原油換算シート【計画用】'!AM150,"")</f>
        <v>136</v>
      </c>
      <c r="AN150" s="40" t="str">
        <f>+IF('（別紙１）原油換算シート【計画用】'!AN150&lt;&gt;"",'（別紙１）原油換算シート【計画用】'!AN150,"")</f>
        <v>A0043</v>
      </c>
      <c r="AO150" s="64" t="str">
        <f>+IF('（別紙１）原油換算シート【計画用】'!AO150&lt;&gt;"",'（別紙１）原油換算シート【計画用】'!AO150,"")</f>
        <v>伊藤忠エネクス(株)メニューB(残差)</v>
      </c>
      <c r="AP150" s="65">
        <f>+IF('（別紙１）原油換算シート【計画用】'!AP150&lt;&gt;"",'（別紙１）原油換算シート【計画用】'!AP150,"")</f>
        <v>4.2200000000000001E-4</v>
      </c>
      <c r="AQ150" s="1" t="str">
        <f>+IF('（別紙１）原油換算シート【計画用】'!AQ150&lt;&gt;"",'（別紙１）原油換算シート【計画用】'!AQ150,"")</f>
        <v>※</v>
      </c>
    </row>
    <row r="151" spans="39:43">
      <c r="AM151" s="40">
        <f>+IF('（別紙１）原油換算シート【計画用】'!AM151&lt;&gt;"",'（別紙１）原油換算シート【計画用】'!AM151,"")</f>
        <v>137</v>
      </c>
      <c r="AN151" s="40" t="str">
        <f>+IF('（別紙１）原油換算シート【計画用】'!AN151&lt;&gt;"",'（別紙１）原油換算シート【計画用】'!AN151,"")</f>
        <v>A0043</v>
      </c>
      <c r="AO151" s="64" t="str">
        <f>+IF('（別紙１）原油換算シート【計画用】'!AO151&lt;&gt;"",'（別紙１）原油換算シート【計画用】'!AO151,"")</f>
        <v>伊藤忠エネクス(株)(参考値)事業者全体</v>
      </c>
      <c r="AP151" s="65">
        <f>+IF('（別紙１）原油換算シート【計画用】'!AP151&lt;&gt;"",'（別紙１）原油換算シート【計画用】'!AP151,"")</f>
        <v>4.2200000000000001E-4</v>
      </c>
      <c r="AQ151" s="1" t="str">
        <f>+IF('（別紙１）原油換算シート【計画用】'!AQ151&lt;&gt;"",'（別紙１）原油換算シート【計画用】'!AQ151,"")</f>
        <v>※</v>
      </c>
    </row>
    <row r="152" spans="39:43">
      <c r="AM152" s="40">
        <f>+IF('（別紙１）原油換算シート【計画用】'!AM152&lt;&gt;"",'（別紙１）原油換算シート【計画用】'!AM152,"")</f>
        <v>138</v>
      </c>
      <c r="AN152" s="40" t="str">
        <f>+IF('（別紙１）原油換算シート【計画用】'!AN152&lt;&gt;"",'（別紙１）原油換算シート【計画用】'!AN152,"")</f>
        <v>A0045</v>
      </c>
      <c r="AO152" s="64" t="str">
        <f>+IF('（別紙１）原油換算シート【計画用】'!AO152&lt;&gt;"",'（別紙１）原油換算シート【計画用】'!AO152,"")</f>
        <v>(株)VーPowerメニューA</v>
      </c>
      <c r="AP152" s="65">
        <f>+IF('（別紙１）原油換算シート【計画用】'!AP152&lt;&gt;"",'（別紙１）原油換算シート【計画用】'!AP152,"")</f>
        <v>0</v>
      </c>
      <c r="AQ152" s="1" t="str">
        <f>+IF('（別紙１）原油換算シート【計画用】'!AQ152&lt;&gt;"",'（別紙１）原油換算シート【計画用】'!AQ152,"")</f>
        <v/>
      </c>
    </row>
    <row r="153" spans="39:43">
      <c r="AM153" s="40">
        <f>+IF('（別紙１）原油換算シート【計画用】'!AM153&lt;&gt;"",'（別紙１）原油換算シート【計画用】'!AM153,"")</f>
        <v>139</v>
      </c>
      <c r="AN153" s="40" t="str">
        <f>+IF('（別紙１）原油換算シート【計画用】'!AN153&lt;&gt;"",'（別紙１）原油換算シート【計画用】'!AN153,"")</f>
        <v>A0045</v>
      </c>
      <c r="AO153" s="64" t="str">
        <f>+IF('（別紙１）原油換算シート【計画用】'!AO153&lt;&gt;"",'（別紙１）原油換算シート【計画用】'!AO153,"")</f>
        <v>(株)VーPowerメニューB</v>
      </c>
      <c r="AP153" s="65">
        <f>+IF('（別紙１）原油換算シート【計画用】'!AP153&lt;&gt;"",'（別紙１）原油換算シート【計画用】'!AP153,"")</f>
        <v>0</v>
      </c>
      <c r="AQ153" s="1" t="str">
        <f>+IF('（別紙１）原油換算シート【計画用】'!AQ153&lt;&gt;"",'（別紙１）原油換算シート【計画用】'!AQ153,"")</f>
        <v/>
      </c>
    </row>
    <row r="154" spans="39:43">
      <c r="AM154" s="40">
        <f>+IF('（別紙１）原油換算シート【計画用】'!AM154&lt;&gt;"",'（別紙１）原油換算シート【計画用】'!AM154,"")</f>
        <v>140</v>
      </c>
      <c r="AN154" s="40" t="str">
        <f>+IF('（別紙１）原油換算シート【計画用】'!AN154&lt;&gt;"",'（別紙１）原油換算シート【計画用】'!AN154,"")</f>
        <v>A0045</v>
      </c>
      <c r="AO154" s="64" t="str">
        <f>+IF('（別紙１）原油換算シート【計画用】'!AO154&lt;&gt;"",'（別紙１）原油換算シート【計画用】'!AO154,"")</f>
        <v>(株)VーPowerメニューC</v>
      </c>
      <c r="AP154" s="65">
        <f>+IF('（別紙１）原油換算シート【計画用】'!AP154&lt;&gt;"",'（別紙１）原油換算シート【計画用】'!AP154,"")</f>
        <v>0</v>
      </c>
      <c r="AQ154" s="1" t="str">
        <f>+IF('（別紙１）原油換算シート【計画用】'!AQ154&lt;&gt;"",'（別紙１）原油換算シート【計画用】'!AQ154,"")</f>
        <v/>
      </c>
    </row>
    <row r="155" spans="39:43">
      <c r="AM155" s="40">
        <f>+IF('（別紙１）原油換算シート【計画用】'!AM155&lt;&gt;"",'（別紙１）原油換算シート【計画用】'!AM155,"")</f>
        <v>141</v>
      </c>
      <c r="AN155" s="40" t="str">
        <f>+IF('（別紙１）原油換算シート【計画用】'!AN155&lt;&gt;"",'（別紙１）原油換算シート【計画用】'!AN155,"")</f>
        <v>A0045</v>
      </c>
      <c r="AO155" s="64" t="str">
        <f>+IF('（別紙１）原油換算シート【計画用】'!AO155&lt;&gt;"",'（別紙１）原油換算シート【計画用】'!AO155,"")</f>
        <v>(株)VーPowerメニューD(残差)</v>
      </c>
      <c r="AP155" s="65">
        <f>+IF('（別紙１）原油換算シート【計画用】'!AP155&lt;&gt;"",'（別紙１）原油換算シート【計画用】'!AP155,"")</f>
        <v>4.8200000000000001E-4</v>
      </c>
      <c r="AQ155" s="1" t="str">
        <f>+IF('（別紙１）原油換算シート【計画用】'!AQ155&lt;&gt;"",'（別紙１）原油換算シート【計画用】'!AQ155,"")</f>
        <v/>
      </c>
    </row>
    <row r="156" spans="39:43">
      <c r="AM156" s="40">
        <f>+IF('（別紙１）原油換算シート【計画用】'!AM156&lt;&gt;"",'（別紙１）原油換算シート【計画用】'!AM156,"")</f>
        <v>142</v>
      </c>
      <c r="AN156" s="40" t="str">
        <f>+IF('（別紙１）原油換算シート【計画用】'!AN156&lt;&gt;"",'（別紙１）原油換算シート【計画用】'!AN156,"")</f>
        <v>A0045</v>
      </c>
      <c r="AO156" s="64" t="str">
        <f>+IF('（別紙１）原油換算シート【計画用】'!AO156&lt;&gt;"",'（別紙１）原油換算シート【計画用】'!AO156,"")</f>
        <v>(株)VーPower(参考値)事業者全体</v>
      </c>
      <c r="AP156" s="65">
        <f>+IF('（別紙１）原油換算シート【計画用】'!AP156&lt;&gt;"",'（別紙１）原油換算シート【計画用】'!AP156,"")</f>
        <v>4.4700000000000002E-4</v>
      </c>
      <c r="AQ156" s="1" t="str">
        <f>+IF('（別紙１）原油換算シート【計画用】'!AQ156&lt;&gt;"",'（別紙１）原油換算シート【計画用】'!AQ156,"")</f>
        <v/>
      </c>
    </row>
    <row r="157" spans="39:43">
      <c r="AM157" s="40">
        <f>+IF('（別紙１）原油換算シート【計画用】'!AM157&lt;&gt;"",'（別紙１）原油換算シート【計画用】'!AM157,"")</f>
        <v>143</v>
      </c>
      <c r="AN157" s="40" t="str">
        <f>+IF('（別紙１）原油換算シート【計画用】'!AN157&lt;&gt;"",'（別紙１）原油換算シート【計画用】'!AN157,"")</f>
        <v>A0046</v>
      </c>
      <c r="AO157" s="64" t="str">
        <f>+IF('（別紙１）原油換算シート【計画用】'!AO157&lt;&gt;"",'（別紙１）原油換算シート【計画用】'!AO157,"")</f>
        <v>大和エネルギー(株)</v>
      </c>
      <c r="AP157" s="65">
        <f>+IF('（別紙１）原油換算シート【計画用】'!AP157&lt;&gt;"",'（別紙１）原油換算シート【計画用】'!AP157,"")</f>
        <v>4.5800000000000002E-4</v>
      </c>
      <c r="AQ157" s="1" t="str">
        <f>+IF('（別紙１）原油換算シート【計画用】'!AQ157&lt;&gt;"",'（別紙１）原油換算シート【計画用】'!AQ157,"")</f>
        <v/>
      </c>
    </row>
    <row r="158" spans="39:43">
      <c r="AM158" s="40">
        <f>+IF('（別紙１）原油換算シート【計画用】'!AM158&lt;&gt;"",'（別紙１）原油換算シート【計画用】'!AM158,"")</f>
        <v>144</v>
      </c>
      <c r="AN158" s="40" t="str">
        <f>+IF('（別紙１）原油換算シート【計画用】'!AN158&lt;&gt;"",'（別紙１）原油換算シート【計画用】'!AN158,"")</f>
        <v>A0048</v>
      </c>
      <c r="AO158" s="64" t="str">
        <f>+IF('（別紙１）原油換算シート【計画用】'!AO158&lt;&gt;"",'（別紙１）原油換算シート【計画用】'!AO158,"")</f>
        <v>大阪瓦斯(株)メニューA</v>
      </c>
      <c r="AP158" s="65">
        <f>+IF('（別紙１）原油換算シート【計画用】'!AP158&lt;&gt;"",'（別紙１）原油換算シート【計画用】'!AP158,"")</f>
        <v>0</v>
      </c>
      <c r="AQ158" s="1" t="str">
        <f>+IF('（別紙１）原油換算シート【計画用】'!AQ158&lt;&gt;"",'（別紙１）原油換算シート【計画用】'!AQ158,"")</f>
        <v/>
      </c>
    </row>
    <row r="159" spans="39:43">
      <c r="AM159" s="40">
        <f>+IF('（別紙１）原油換算シート【計画用】'!AM159&lt;&gt;"",'（別紙１）原油換算シート【計画用】'!AM159,"")</f>
        <v>145</v>
      </c>
      <c r="AN159" s="40" t="str">
        <f>+IF('（別紙１）原油換算シート【計画用】'!AN159&lt;&gt;"",'（別紙１）原油換算シート【計画用】'!AN159,"")</f>
        <v>A0048</v>
      </c>
      <c r="AO159" s="64" t="str">
        <f>+IF('（別紙１）原油換算シート【計画用】'!AO159&lt;&gt;"",'（別紙１）原油換算シート【計画用】'!AO159,"")</f>
        <v>大阪瓦斯(株)メニューB</v>
      </c>
      <c r="AP159" s="65">
        <f>+IF('（別紙１）原油換算シート【計画用】'!AP159&lt;&gt;"",'（別紙１）原油換算シート【計画用】'!AP159,"")</f>
        <v>0</v>
      </c>
      <c r="AQ159" s="1" t="str">
        <f>+IF('（別紙１）原油換算シート【計画用】'!AQ159&lt;&gt;"",'（別紙１）原油換算シート【計画用】'!AQ159,"")</f>
        <v/>
      </c>
    </row>
    <row r="160" spans="39:43">
      <c r="AM160" s="40">
        <f>+IF('（別紙１）原油換算シート【計画用】'!AM160&lt;&gt;"",'（別紙１）原油換算シート【計画用】'!AM160,"")</f>
        <v>146</v>
      </c>
      <c r="AN160" s="40" t="str">
        <f>+IF('（別紙１）原油換算シート【計画用】'!AN160&lt;&gt;"",'（別紙１）原油換算シート【計画用】'!AN160,"")</f>
        <v>A0048</v>
      </c>
      <c r="AO160" s="64" t="str">
        <f>+IF('（別紙１）原油換算シート【計画用】'!AO160&lt;&gt;"",'（別紙１）原油換算シート【計画用】'!AO160,"")</f>
        <v>大阪瓦斯(株)メニューC</v>
      </c>
      <c r="AP160" s="65">
        <f>+IF('（別紙１）原油換算シート【計画用】'!AP160&lt;&gt;"",'（別紙１）原油換算シート【計画用】'!AP160,"")</f>
        <v>3.48E-4</v>
      </c>
      <c r="AQ160" s="1" t="str">
        <f>+IF('（別紙１）原油換算シート【計画用】'!AQ160&lt;&gt;"",'（別紙１）原油換算シート【計画用】'!AQ160,"")</f>
        <v/>
      </c>
    </row>
    <row r="161" spans="39:43">
      <c r="AM161" s="40">
        <f>+IF('（別紙１）原油換算シート【計画用】'!AM161&lt;&gt;"",'（別紙１）原油換算シート【計画用】'!AM161,"")</f>
        <v>147</v>
      </c>
      <c r="AN161" s="40" t="str">
        <f>+IF('（別紙１）原油換算シート【計画用】'!AN161&lt;&gt;"",'（別紙１）原油換算シート【計画用】'!AN161,"")</f>
        <v>A0048</v>
      </c>
      <c r="AO161" s="64" t="str">
        <f>+IF('（別紙１）原油換算シート【計画用】'!AO161&lt;&gt;"",'（別紙１）原油換算シート【計画用】'!AO161,"")</f>
        <v>大阪瓦斯(株)メニューD</v>
      </c>
      <c r="AP161" s="65">
        <f>+IF('（別紙１）原油換算シート【計画用】'!AP161&lt;&gt;"",'（別紙１）原油換算シート【計画用】'!AP161,"")</f>
        <v>3.4900000000000003E-4</v>
      </c>
      <c r="AQ161" s="1" t="str">
        <f>+IF('（別紙１）原油換算シート【計画用】'!AQ161&lt;&gt;"",'（別紙１）原油換算シート【計画用】'!AQ161,"")</f>
        <v/>
      </c>
    </row>
    <row r="162" spans="39:43">
      <c r="AM162" s="40">
        <f>+IF('（別紙１）原油換算シート【計画用】'!AM162&lt;&gt;"",'（別紙１）原油換算シート【計画用】'!AM162,"")</f>
        <v>148</v>
      </c>
      <c r="AN162" s="40" t="str">
        <f>+IF('（別紙１）原油換算シート【計画用】'!AN162&lt;&gt;"",'（別紙１）原油換算シート【計画用】'!AN162,"")</f>
        <v>A0048</v>
      </c>
      <c r="AO162" s="64" t="str">
        <f>+IF('（別紙１）原油換算シート【計画用】'!AO162&lt;&gt;"",'（別紙１）原油換算シート【計画用】'!AO162,"")</f>
        <v>大阪瓦斯(株)メニューE</v>
      </c>
      <c r="AP162" s="65">
        <f>+IF('（別紙１）原油換算シート【計画用】'!AP162&lt;&gt;"",'（別紙１）原油換算シート【計画用】'!AP162,"")</f>
        <v>2.9500000000000001E-4</v>
      </c>
      <c r="AQ162" s="1" t="str">
        <f>+IF('（別紙１）原油換算シート【計画用】'!AQ162&lt;&gt;"",'（別紙１）原油換算シート【計画用】'!AQ162,"")</f>
        <v/>
      </c>
    </row>
    <row r="163" spans="39:43">
      <c r="AM163" s="40">
        <f>+IF('（別紙１）原油換算シート【計画用】'!AM163&lt;&gt;"",'（別紙１）原油換算シート【計画用】'!AM163,"")</f>
        <v>149</v>
      </c>
      <c r="AN163" s="40" t="str">
        <f>+IF('（別紙１）原油換算シート【計画用】'!AN163&lt;&gt;"",'（別紙１）原油換算シート【計画用】'!AN163,"")</f>
        <v>A0048</v>
      </c>
      <c r="AO163" s="64" t="str">
        <f>+IF('（別紙１）原油換算シート【計画用】'!AO163&lt;&gt;"",'（別紙１）原油換算シート【計画用】'!AO163,"")</f>
        <v>大阪瓦斯(株)メニューF</v>
      </c>
      <c r="AP163" s="65">
        <f>+IF('（別紙１）原油換算シート【計画用】'!AP163&lt;&gt;"",'（別紙１）原油換算シート【計画用】'!AP163,"")</f>
        <v>0</v>
      </c>
      <c r="AQ163" s="1" t="str">
        <f>+IF('（別紙１）原油換算シート【計画用】'!AQ163&lt;&gt;"",'（別紙１）原油換算シート【計画用】'!AQ163,"")</f>
        <v/>
      </c>
    </row>
    <row r="164" spans="39:43">
      <c r="AM164" s="40">
        <f>+IF('（別紙１）原油換算シート【計画用】'!AM164&lt;&gt;"",'（別紙１）原油換算シート【計画用】'!AM164,"")</f>
        <v>150</v>
      </c>
      <c r="AN164" s="40" t="str">
        <f>+IF('（別紙１）原油換算シート【計画用】'!AN164&lt;&gt;"",'（別紙１）原油換算シート【計画用】'!AN164,"")</f>
        <v>A0048</v>
      </c>
      <c r="AO164" s="64" t="str">
        <f>+IF('（別紙１）原油換算シート【計画用】'!AO164&lt;&gt;"",'（別紙１）原油換算シート【計画用】'!AO164,"")</f>
        <v>大阪瓦斯(株)メニューG(残差)</v>
      </c>
      <c r="AP164" s="65">
        <f>+IF('（別紙１）原油換算シート【計画用】'!AP164&lt;&gt;"",'（別紙１）原油換算シート【計画用】'!AP164,"")</f>
        <v>5.0100000000000003E-4</v>
      </c>
      <c r="AQ164" s="1" t="str">
        <f>+IF('（別紙１）原油換算シート【計画用】'!AQ164&lt;&gt;"",'（別紙１）原油換算シート【計画用】'!AQ164,"")</f>
        <v/>
      </c>
    </row>
    <row r="165" spans="39:43">
      <c r="AM165" s="40">
        <f>+IF('（別紙１）原油換算シート【計画用】'!AM165&lt;&gt;"",'（別紙１）原油換算シート【計画用】'!AM165,"")</f>
        <v>151</v>
      </c>
      <c r="AN165" s="40" t="str">
        <f>+IF('（別紙１）原油換算シート【計画用】'!AN165&lt;&gt;"",'（別紙１）原油換算シート【計画用】'!AN165,"")</f>
        <v>A0048</v>
      </c>
      <c r="AO165" s="64" t="str">
        <f>+IF('（別紙１）原油換算シート【計画用】'!AO165&lt;&gt;"",'（別紙１）原油換算シート【計画用】'!AO165,"")</f>
        <v>大阪瓦斯(株)(参考値)事業者全体</v>
      </c>
      <c r="AP165" s="65">
        <f>+IF('（別紙１）原油換算シート【計画用】'!AP165&lt;&gt;"",'（別紙１）原油換算シート【計画用】'!AP165,"")</f>
        <v>4.6500000000000003E-4</v>
      </c>
      <c r="AQ165" s="1" t="str">
        <f>+IF('（別紙１）原油換算シート【計画用】'!AQ165&lt;&gt;"",'（別紙１）原油換算シート【計画用】'!AQ165,"")</f>
        <v/>
      </c>
    </row>
    <row r="166" spans="39:43">
      <c r="AM166" s="40">
        <f>+IF('（別紙１）原油換算シート【計画用】'!AM166&lt;&gt;"",'（別紙１）原油換算シート【計画用】'!AM166,"")</f>
        <v>152</v>
      </c>
      <c r="AN166" s="40" t="str">
        <f>+IF('（別紙１）原油換算シート【計画用】'!AN166&lt;&gt;"",'（別紙１）原油換算シート【計画用】'!AN166,"")</f>
        <v>A0049</v>
      </c>
      <c r="AO166" s="64" t="str">
        <f>+IF('（別紙１）原油換算シート【計画用】'!AO166&lt;&gt;"",'（別紙１）原油換算シート【計画用】'!AO166,"")</f>
        <v>エフビットコミュニケーションズ(株)　メニューA</v>
      </c>
      <c r="AP166" s="65">
        <f>+IF('（別紙１）原油換算シート【計画用】'!AP166&lt;&gt;"",'（別紙１）原油換算シート【計画用】'!AP166,"")</f>
        <v>1E-4</v>
      </c>
      <c r="AQ166" s="1" t="str">
        <f>+IF('（別紙１）原油換算シート【計画用】'!AQ166&lt;&gt;"",'（別紙１）原油換算シート【計画用】'!AQ166,"")</f>
        <v/>
      </c>
    </row>
    <row r="167" spans="39:43">
      <c r="AM167" s="40">
        <f>+IF('（別紙１）原油換算シート【計画用】'!AM167&lt;&gt;"",'（別紙１）原油換算シート【計画用】'!AM167,"")</f>
        <v>153</v>
      </c>
      <c r="AN167" s="40" t="str">
        <f>+IF('（別紙１）原油換算シート【計画用】'!AN167&lt;&gt;"",'（別紙１）原油換算シート【計画用】'!AN167,"")</f>
        <v>A0049</v>
      </c>
      <c r="AO167" s="64" t="str">
        <f>+IF('（別紙１）原油換算シート【計画用】'!AO167&lt;&gt;"",'（別紙１）原油換算シート【計画用】'!AO167,"")</f>
        <v>エフビットコミュニケーションズ(株)　メニューB</v>
      </c>
      <c r="AP167" s="65">
        <f>+IF('（別紙１）原油換算シート【計画用】'!AP167&lt;&gt;"",'（別紙１）原油換算シート【計画用】'!AP167,"")</f>
        <v>0</v>
      </c>
      <c r="AQ167" s="1" t="str">
        <f>+IF('（別紙１）原油換算シート【計画用】'!AQ167&lt;&gt;"",'（別紙１）原油換算シート【計画用】'!AQ167,"")</f>
        <v/>
      </c>
    </row>
    <row r="168" spans="39:43">
      <c r="AM168" s="40">
        <f>+IF('（別紙１）原油換算シート【計画用】'!AM168&lt;&gt;"",'（別紙１）原油換算シート【計画用】'!AM168,"")</f>
        <v>154</v>
      </c>
      <c r="AN168" s="40" t="str">
        <f>+IF('（別紙１）原油換算シート【計画用】'!AN168&lt;&gt;"",'（別紙１）原油換算シート【計画用】'!AN168,"")</f>
        <v>A0049</v>
      </c>
      <c r="AO168" s="64" t="str">
        <f>+IF('（別紙１）原油換算シート【計画用】'!AO168&lt;&gt;"",'（別紙１）原油換算シート【計画用】'!AO168,"")</f>
        <v>エフビットコミュニケーションズ(株)　メニューC(残差)</v>
      </c>
      <c r="AP168" s="65">
        <f>+IF('（別紙１）原油換算シート【計画用】'!AP168&lt;&gt;"",'（別紙１）原油換算シート【計画用】'!AP168,"")</f>
        <v>2.13E-4</v>
      </c>
      <c r="AQ168" s="1" t="str">
        <f>+IF('（別紙１）原油換算シート【計画用】'!AQ168&lt;&gt;"",'（別紙１）原油換算シート【計画用】'!AQ168,"")</f>
        <v/>
      </c>
    </row>
    <row r="169" spans="39:43">
      <c r="AM169" s="40">
        <f>+IF('（別紙１）原油換算シート【計画用】'!AM169&lt;&gt;"",'（別紙１）原油換算シート【計画用】'!AM169,"")</f>
        <v>155</v>
      </c>
      <c r="AN169" s="40" t="str">
        <f>+IF('（別紙１）原油換算シート【計画用】'!AN169&lt;&gt;"",'（別紙１）原油換算シート【計画用】'!AN169,"")</f>
        <v>A0049</v>
      </c>
      <c r="AO169" s="64" t="str">
        <f>+IF('（別紙１）原油換算シート【計画用】'!AO169&lt;&gt;"",'（別紙１）原油換算シート【計画用】'!AO169,"")</f>
        <v>エフビットコミュニケーションズ(株)　(参考値)事業者全体</v>
      </c>
      <c r="AP169" s="65">
        <f>+IF('（別紙１）原油換算シート【計画用】'!AP169&lt;&gt;"",'（別紙１）原油換算シート【計画用】'!AP169,"")</f>
        <v>2.1100000000000001E-4</v>
      </c>
      <c r="AQ169" s="1" t="str">
        <f>+IF('（別紙１）原油換算シート【計画用】'!AQ169&lt;&gt;"",'（別紙１）原油換算シート【計画用】'!AQ169,"")</f>
        <v/>
      </c>
    </row>
    <row r="170" spans="39:43">
      <c r="AM170" s="40">
        <f>+IF('（別紙１）原油換算シート【計画用】'!AM170&lt;&gt;"",'（別紙１）原油換算シート【計画用】'!AM170,"")</f>
        <v>156</v>
      </c>
      <c r="AN170" s="40" t="str">
        <f>+IF('（別紙１）原油換算シート【計画用】'!AN170&lt;&gt;"",'（別紙１）原油換算シート【計画用】'!AN170,"")</f>
        <v>A0050</v>
      </c>
      <c r="AO170" s="64" t="str">
        <f>+IF('（別紙１）原油換算シート【計画用】'!AO170&lt;&gt;"",'（別紙１）原油換算シート【計画用】'!AO170,"")</f>
        <v>ENEOS Power(株)（旧:ENEOS(株)）メニューA</v>
      </c>
      <c r="AP170" s="65">
        <f>+IF('（別紙１）原油換算シート【計画用】'!AP170&lt;&gt;"",'（別紙１）原油換算シート【計画用】'!AP170,"")</f>
        <v>0</v>
      </c>
      <c r="AQ170" s="1" t="str">
        <f>+IF('（別紙１）原油換算シート【計画用】'!AQ170&lt;&gt;"",'（別紙１）原油換算シート【計画用】'!AQ170,"")</f>
        <v/>
      </c>
    </row>
    <row r="171" spans="39:43">
      <c r="AM171" s="40">
        <f>+IF('（別紙１）原油換算シート【計画用】'!AM171&lt;&gt;"",'（別紙１）原油換算シート【計画用】'!AM171,"")</f>
        <v>157</v>
      </c>
      <c r="AN171" s="40" t="str">
        <f>+IF('（別紙１）原油換算シート【計画用】'!AN171&lt;&gt;"",'（別紙１）原油換算シート【計画用】'!AN171,"")</f>
        <v>A0050</v>
      </c>
      <c r="AO171" s="64" t="str">
        <f>+IF('（別紙１）原油換算シート【計画用】'!AO171&lt;&gt;"",'（別紙１）原油換算シート【計画用】'!AO171,"")</f>
        <v>ENEOS Power(株)（旧:ENEOS(株)）メニューB</v>
      </c>
      <c r="AP171" s="65">
        <f>+IF('（別紙１）原油換算シート【計画用】'!AP171&lt;&gt;"",'（別紙１）原油換算シート【計画用】'!AP171,"")</f>
        <v>0</v>
      </c>
      <c r="AQ171" s="1" t="str">
        <f>+IF('（別紙１）原油換算シート【計画用】'!AQ171&lt;&gt;"",'（別紙１）原油換算シート【計画用】'!AQ171,"")</f>
        <v/>
      </c>
    </row>
    <row r="172" spans="39:43">
      <c r="AM172" s="40">
        <f>+IF('（別紙１）原油換算シート【計画用】'!AM172&lt;&gt;"",'（別紙１）原油換算シート【計画用】'!AM172,"")</f>
        <v>158</v>
      </c>
      <c r="AN172" s="40" t="str">
        <f>+IF('（別紙１）原油換算シート【計画用】'!AN172&lt;&gt;"",'（別紙１）原油換算シート【計画用】'!AN172,"")</f>
        <v>A0050</v>
      </c>
      <c r="AO172" s="64" t="str">
        <f>+IF('（別紙１）原油換算シート【計画用】'!AO172&lt;&gt;"",'（別紙１）原油換算シート【計画用】'!AO172,"")</f>
        <v>ENEOS Power(株)（旧:ENEOS(株)）メニューC</v>
      </c>
      <c r="AP172" s="65">
        <f>+IF('（別紙１）原油換算シート【計画用】'!AP172&lt;&gt;"",'（別紙１）原油換算シート【計画用】'!AP172,"")</f>
        <v>0</v>
      </c>
      <c r="AQ172" s="1" t="str">
        <f>+IF('（別紙１）原油換算シート【計画用】'!AQ172&lt;&gt;"",'（別紙１）原油換算シート【計画用】'!AQ172,"")</f>
        <v/>
      </c>
    </row>
    <row r="173" spans="39:43">
      <c r="AM173" s="40">
        <f>+IF('（別紙１）原油換算シート【計画用】'!AM173&lt;&gt;"",'（別紙１）原油換算シート【計画用】'!AM173,"")</f>
        <v>159</v>
      </c>
      <c r="AN173" s="40" t="str">
        <f>+IF('（別紙１）原油換算シート【計画用】'!AN173&lt;&gt;"",'（別紙１）原油換算シート【計画用】'!AN173,"")</f>
        <v>A0050</v>
      </c>
      <c r="AO173" s="64" t="str">
        <f>+IF('（別紙１）原油換算シート【計画用】'!AO173&lt;&gt;"",'（別紙１）原油換算シート【計画用】'!AO173,"")</f>
        <v>ENEOS Power(株)（旧:ENEOS(株)）メニューD</v>
      </c>
      <c r="AP173" s="65">
        <f>+IF('（別紙１）原油換算シート【計画用】'!AP173&lt;&gt;"",'（別紙１）原油換算シート【計画用】'!AP173,"")</f>
        <v>0</v>
      </c>
      <c r="AQ173" s="1" t="str">
        <f>+IF('（別紙１）原油換算シート【計画用】'!AQ173&lt;&gt;"",'（別紙１）原油換算シート【計画用】'!AQ173,"")</f>
        <v/>
      </c>
    </row>
    <row r="174" spans="39:43">
      <c r="AM174" s="40">
        <f>+IF('（別紙１）原油換算シート【計画用】'!AM174&lt;&gt;"",'（別紙１）原油換算シート【計画用】'!AM174,"")</f>
        <v>160</v>
      </c>
      <c r="AN174" s="40" t="str">
        <f>+IF('（別紙１）原油換算シート【計画用】'!AN174&lt;&gt;"",'（別紙１）原油換算シート【計画用】'!AN174,"")</f>
        <v>A0050</v>
      </c>
      <c r="AO174" s="64" t="str">
        <f>+IF('（別紙１）原油換算シート【計画用】'!AO174&lt;&gt;"",'（別紙１）原油換算シート【計画用】'!AO174,"")</f>
        <v>ENEOS Power(株)（旧:ENEOS(株)）メニューE</v>
      </c>
      <c r="AP174" s="65">
        <f>+IF('（別紙１）原油換算シート【計画用】'!AP174&lt;&gt;"",'（別紙１）原油換算シート【計画用】'!AP174,"")</f>
        <v>0</v>
      </c>
      <c r="AQ174" s="1" t="str">
        <f>+IF('（別紙１）原油換算シート【計画用】'!AQ174&lt;&gt;"",'（別紙１）原油換算シート【計画用】'!AQ174,"")</f>
        <v/>
      </c>
    </row>
    <row r="175" spans="39:43">
      <c r="AM175" s="40">
        <f>+IF('（別紙１）原油換算シート【計画用】'!AM175&lt;&gt;"",'（別紙１）原油換算シート【計画用】'!AM175,"")</f>
        <v>161</v>
      </c>
      <c r="AN175" s="40" t="str">
        <f>+IF('（別紙１）原油換算シート【計画用】'!AN175&lt;&gt;"",'（別紙１）原油換算シート【計画用】'!AN175,"")</f>
        <v>A0050</v>
      </c>
      <c r="AO175" s="64" t="str">
        <f>+IF('（別紙１）原油換算シート【計画用】'!AO175&lt;&gt;"",'（別紙１）原油換算シート【計画用】'!AO175,"")</f>
        <v>ENEOS Power(株)（旧:ENEOS(株)）メニューF(残差)</v>
      </c>
      <c r="AP175" s="65">
        <f>+IF('（別紙１）原油換算シート【計画用】'!AP175&lt;&gt;"",'（別紙１）原油換算シート【計画用】'!AP175,"")</f>
        <v>5.0799999999999999E-4</v>
      </c>
      <c r="AQ175" s="1" t="str">
        <f>+IF('（別紙１）原油換算シート【計画用】'!AQ175&lt;&gt;"",'（別紙１）原油換算シート【計画用】'!AQ175,"")</f>
        <v/>
      </c>
    </row>
    <row r="176" spans="39:43">
      <c r="AM176" s="40">
        <f>+IF('（別紙１）原油換算シート【計画用】'!AM176&lt;&gt;"",'（別紙１）原油換算シート【計画用】'!AM176,"")</f>
        <v>162</v>
      </c>
      <c r="AN176" s="40" t="str">
        <f>+IF('（別紙１）原油換算シート【計画用】'!AN176&lt;&gt;"",'（別紙１）原油換算シート【計画用】'!AN176,"")</f>
        <v>A0050</v>
      </c>
      <c r="AO176" s="64" t="str">
        <f>+IF('（別紙１）原油換算シート【計画用】'!AO176&lt;&gt;"",'（別紙１）原油換算シート【計画用】'!AO176,"")</f>
        <v>ENEOS Power(株)（旧:ENEOS(株)）(参考値)事業者全体</v>
      </c>
      <c r="AP176" s="65">
        <f>+IF('（別紙１）原油換算シート【計画用】'!AP176&lt;&gt;"",'（別紙１）原油換算シート【計画用】'!AP176,"")</f>
        <v>4.8200000000000001E-4</v>
      </c>
      <c r="AQ176" s="1" t="str">
        <f>+IF('（別紙１）原油換算シート【計画用】'!AQ176&lt;&gt;"",'（別紙１）原油換算シート【計画用】'!AQ176,"")</f>
        <v/>
      </c>
    </row>
    <row r="177" spans="39:43">
      <c r="AM177" s="40">
        <f>+IF('（別紙１）原油換算シート【計画用】'!AM177&lt;&gt;"",'（別紙１）原油換算シート【計画用】'!AM177,"")</f>
        <v>163</v>
      </c>
      <c r="AN177" s="40" t="str">
        <f>+IF('（別紙１）原油換算シート【計画用】'!AN177&lt;&gt;"",'（別紙１）原油換算シート【計画用】'!AN177,"")</f>
        <v>A0051</v>
      </c>
      <c r="AO177" s="64" t="str">
        <f>+IF('（別紙１）原油換算シート【計画用】'!AO177&lt;&gt;"",'（別紙１）原油換算シート【計画用】'!AO177,"")</f>
        <v>真庭バイオエネルギー(株)</v>
      </c>
      <c r="AP177" s="65">
        <f>+IF('（別紙１）原油換算シート【計画用】'!AP177&lt;&gt;"",'（別紙１）原油換算シート【計画用】'!AP177,"")</f>
        <v>3.9800000000000002E-4</v>
      </c>
      <c r="AQ177" s="1" t="str">
        <f>+IF('（別紙１）原油換算シート【計画用】'!AQ177&lt;&gt;"",'（別紙１）原油換算シート【計画用】'!AQ177,"")</f>
        <v/>
      </c>
    </row>
    <row r="178" spans="39:43">
      <c r="AM178" s="40">
        <f>+IF('（別紙１）原油換算シート【計画用】'!AM178&lt;&gt;"",'（別紙１）原油換算シート【計画用】'!AM178,"")</f>
        <v>164</v>
      </c>
      <c r="AN178" s="40" t="str">
        <f>+IF('（別紙１）原油換算シート【計画用】'!AN178&lt;&gt;"",'（別紙１）原油換算シート【計画用】'!AN178,"")</f>
        <v>A0052</v>
      </c>
      <c r="AO178" s="64" t="str">
        <f>+IF('（別紙１）原油換算シート【計画用】'!AO178&lt;&gt;"",'（別紙１）原油換算シート【計画用】'!AO178,"")</f>
        <v>三井物産(株)メニューA</v>
      </c>
      <c r="AP178" s="65">
        <f>+IF('（別紙１）原油換算シート【計画用】'!AP178&lt;&gt;"",'（別紙１）原油換算シート【計画用】'!AP178,"")</f>
        <v>0</v>
      </c>
      <c r="AQ178" s="1" t="str">
        <f>+IF('（別紙１）原油換算シート【計画用】'!AQ178&lt;&gt;"",'（別紙１）原油換算シート【計画用】'!AQ178,"")</f>
        <v/>
      </c>
    </row>
    <row r="179" spans="39:43">
      <c r="AM179" s="40">
        <f>+IF('（別紙１）原油換算シート【計画用】'!AM179&lt;&gt;"",'（別紙１）原油換算シート【計画用】'!AM179,"")</f>
        <v>165</v>
      </c>
      <c r="AN179" s="40" t="str">
        <f>+IF('（別紙１）原油換算シート【計画用】'!AN179&lt;&gt;"",'（別紙１）原油換算シート【計画用】'!AN179,"")</f>
        <v>A0052</v>
      </c>
      <c r="AO179" s="64" t="str">
        <f>+IF('（別紙１）原油換算シート【計画用】'!AO179&lt;&gt;"",'（別紙１）原油換算シート【計画用】'!AO179,"")</f>
        <v>三井物産(株)メニューB</v>
      </c>
      <c r="AP179" s="65">
        <f>+IF('（別紙１）原油換算シート【計画用】'!AP179&lt;&gt;"",'（別紙１）原油換算シート【計画用】'!AP179,"")</f>
        <v>0</v>
      </c>
      <c r="AQ179" s="1" t="str">
        <f>+IF('（別紙１）原油換算シート【計画用】'!AQ179&lt;&gt;"",'（別紙１）原油換算シート【計画用】'!AQ179,"")</f>
        <v/>
      </c>
    </row>
    <row r="180" spans="39:43">
      <c r="AM180" s="40">
        <f>+IF('（別紙１）原油換算シート【計画用】'!AM180&lt;&gt;"",'（別紙１）原油換算シート【計画用】'!AM180,"")</f>
        <v>166</v>
      </c>
      <c r="AN180" s="40" t="str">
        <f>+IF('（別紙１）原油換算シート【計画用】'!AN180&lt;&gt;"",'（別紙１）原油換算シート【計画用】'!AN180,"")</f>
        <v>A0052</v>
      </c>
      <c r="AO180" s="64" t="str">
        <f>+IF('（別紙１）原油換算シート【計画用】'!AO180&lt;&gt;"",'（別紙１）原油換算シート【計画用】'!AO180,"")</f>
        <v>三井物産(株)メニューC</v>
      </c>
      <c r="AP180" s="65">
        <f>+IF('（別紙１）原油換算シート【計画用】'!AP180&lt;&gt;"",'（別紙１）原油換算シート【計画用】'!AP180,"")</f>
        <v>4.2400000000000001E-4</v>
      </c>
      <c r="AQ180" s="1" t="str">
        <f>+IF('（別紙１）原油換算シート【計画用】'!AQ180&lt;&gt;"",'（別紙１）原油換算シート【計画用】'!AQ180,"")</f>
        <v/>
      </c>
    </row>
    <row r="181" spans="39:43">
      <c r="AM181" s="40">
        <f>+IF('（別紙１）原油換算シート【計画用】'!AM181&lt;&gt;"",'（別紙１）原油換算シート【計画用】'!AM181,"")</f>
        <v>167</v>
      </c>
      <c r="AN181" s="40" t="str">
        <f>+IF('（別紙１）原油換算シート【計画用】'!AN181&lt;&gt;"",'（別紙１）原油換算シート【計画用】'!AN181,"")</f>
        <v>A0052</v>
      </c>
      <c r="AO181" s="64" t="str">
        <f>+IF('（別紙１）原油換算シート【計画用】'!AO181&lt;&gt;"",'（別紙１）原油換算シート【計画用】'!AO181,"")</f>
        <v>三井物産(株)メニューD(残差)</v>
      </c>
      <c r="AP181" s="65">
        <f>+IF('（別紙１）原油換算シート【計画用】'!AP181&lt;&gt;"",'（別紙１）原油換算シート【計画用】'!AP181,"")</f>
        <v>1.2589999999999999E-3</v>
      </c>
      <c r="AQ181" s="1" t="str">
        <f>+IF('（別紙１）原油換算シート【計画用】'!AQ181&lt;&gt;"",'（別紙１）原油換算シート【計画用】'!AQ181,"")</f>
        <v/>
      </c>
    </row>
    <row r="182" spans="39:43">
      <c r="AM182" s="40">
        <f>+IF('（別紙１）原油換算シート【計画用】'!AM182&lt;&gt;"",'（別紙１）原油換算シート【計画用】'!AM182,"")</f>
        <v>168</v>
      </c>
      <c r="AN182" s="40" t="str">
        <f>+IF('（別紙１）原油換算シート【計画用】'!AN182&lt;&gt;"",'（別紙１）原油換算シート【計画用】'!AN182,"")</f>
        <v>A0052</v>
      </c>
      <c r="AO182" s="64" t="str">
        <f>+IF('（別紙１）原油換算シート【計画用】'!AO182&lt;&gt;"",'（別紙１）原油換算シート【計画用】'!AO182,"")</f>
        <v>三井物産(株)(参考値)事業者全体</v>
      </c>
      <c r="AP182" s="65">
        <f>+IF('（別紙１）原油換算シート【計画用】'!AP182&lt;&gt;"",'（別紙１）原油換算シート【計画用】'!AP182,"")</f>
        <v>8.2200000000000003E-4</v>
      </c>
      <c r="AQ182" s="1" t="str">
        <f>+IF('（別紙１）原油換算シート【計画用】'!AQ182&lt;&gt;"",'（別紙１）原油換算シート【計画用】'!AQ182,"")</f>
        <v/>
      </c>
    </row>
    <row r="183" spans="39:43">
      <c r="AM183" s="40">
        <f>+IF('（別紙１）原油換算シート【計画用】'!AM183&lt;&gt;"",'（別紙１）原油換算シート【計画用】'!AM183,"")</f>
        <v>169</v>
      </c>
      <c r="AN183" s="40" t="str">
        <f>+IF('（別紙１）原油換算シート【計画用】'!AN183&lt;&gt;"",'（別紙１）原油換算シート【計画用】'!AN183,"")</f>
        <v>A0053</v>
      </c>
      <c r="AO183" s="64" t="str">
        <f>+IF('（別紙１）原油換算シート【計画用】'!AO183&lt;&gt;"",'（別紙１）原油換算シート【計画用】'!AO183,"")</f>
        <v>オリックス(株)メニューA</v>
      </c>
      <c r="AP183" s="65">
        <f>+IF('（別紙１）原油換算シート【計画用】'!AP183&lt;&gt;"",'（別紙１）原油換算シート【計画用】'!AP183,"")</f>
        <v>3.9899999999999999E-4</v>
      </c>
      <c r="AQ183" s="1" t="str">
        <f>+IF('（別紙１）原油換算シート【計画用】'!AQ183&lt;&gt;"",'（別紙１）原油換算シート【計画用】'!AQ183,"")</f>
        <v/>
      </c>
    </row>
    <row r="184" spans="39:43">
      <c r="AM184" s="40">
        <f>+IF('（別紙１）原油換算シート【計画用】'!AM184&lt;&gt;"",'（別紙１）原油換算シート【計画用】'!AM184,"")</f>
        <v>170</v>
      </c>
      <c r="AN184" s="40" t="str">
        <f>+IF('（別紙１）原油換算シート【計画用】'!AN184&lt;&gt;"",'（別紙１）原油換算シート【計画用】'!AN184,"")</f>
        <v>A0053</v>
      </c>
      <c r="AO184" s="64" t="str">
        <f>+IF('（別紙１）原油換算シート【計画用】'!AO184&lt;&gt;"",'（別紙１）原油換算シート【計画用】'!AO184,"")</f>
        <v>オリックス(株)メニューB</v>
      </c>
      <c r="AP184" s="65">
        <f>+IF('（別紙１）原油換算シート【計画用】'!AP184&lt;&gt;"",'（別紙１）原油換算シート【計画用】'!AP184,"")</f>
        <v>2.99E-4</v>
      </c>
      <c r="AQ184" s="1" t="str">
        <f>+IF('（別紙１）原油換算シート【計画用】'!AQ184&lt;&gt;"",'（別紙１）原油換算シート【計画用】'!AQ184,"")</f>
        <v/>
      </c>
    </row>
    <row r="185" spans="39:43">
      <c r="AM185" s="40">
        <f>+IF('（別紙１）原油換算シート【計画用】'!AM185&lt;&gt;"",'（別紙１）原油換算シート【計画用】'!AM185,"")</f>
        <v>171</v>
      </c>
      <c r="AN185" s="40" t="str">
        <f>+IF('（別紙１）原油換算シート【計画用】'!AN185&lt;&gt;"",'（別紙１）原油換算シート【計画用】'!AN185,"")</f>
        <v>A0053</v>
      </c>
      <c r="AO185" s="64" t="str">
        <f>+IF('（別紙１）原油換算シート【計画用】'!AO185&lt;&gt;"",'（別紙１）原油換算シート【計画用】'!AO185,"")</f>
        <v>オリックス(株)メニューC</v>
      </c>
      <c r="AP185" s="65">
        <f>+IF('（別紙１）原油換算シート【計画用】'!AP185&lt;&gt;"",'（別紙１）原油換算シート【計画用】'!AP185,"")</f>
        <v>1.9900000000000001E-4</v>
      </c>
      <c r="AQ185" s="1" t="str">
        <f>+IF('（別紙１）原油換算シート【計画用】'!AQ185&lt;&gt;"",'（別紙１）原油換算シート【計画用】'!AQ185,"")</f>
        <v/>
      </c>
    </row>
    <row r="186" spans="39:43">
      <c r="AM186" s="40">
        <f>+IF('（別紙１）原油換算シート【計画用】'!AM186&lt;&gt;"",'（別紙１）原油換算シート【計画用】'!AM186,"")</f>
        <v>172</v>
      </c>
      <c r="AN186" s="40" t="str">
        <f>+IF('（別紙１）原油換算シート【計画用】'!AN186&lt;&gt;"",'（別紙１）原油換算シート【計画用】'!AN186,"")</f>
        <v>A0053</v>
      </c>
      <c r="AO186" s="64" t="str">
        <f>+IF('（別紙１）原油換算シート【計画用】'!AO186&lt;&gt;"",'（別紙１）原油換算シート【計画用】'!AO186,"")</f>
        <v>オリックス(株)メニューD</v>
      </c>
      <c r="AP186" s="65">
        <f>+IF('（別紙１）原油換算シート【計画用】'!AP186&lt;&gt;"",'（別紙１）原油換算シート【計画用】'!AP186,"")</f>
        <v>0</v>
      </c>
      <c r="AQ186" s="1" t="str">
        <f>+IF('（別紙１）原油換算シート【計画用】'!AQ186&lt;&gt;"",'（別紙１）原油換算シート【計画用】'!AQ186,"")</f>
        <v/>
      </c>
    </row>
    <row r="187" spans="39:43">
      <c r="AM187" s="40">
        <f>+IF('（別紙１）原油換算シート【計画用】'!AM187&lt;&gt;"",'（別紙１）原油換算シート【計画用】'!AM187,"")</f>
        <v>173</v>
      </c>
      <c r="AN187" s="40" t="str">
        <f>+IF('（別紙１）原油換算シート【計画用】'!AN187&lt;&gt;"",'（別紙１）原油換算シート【計画用】'!AN187,"")</f>
        <v>A0053</v>
      </c>
      <c r="AO187" s="64" t="str">
        <f>+IF('（別紙１）原油換算シート【計画用】'!AO187&lt;&gt;"",'（別紙１）原油換算シート【計画用】'!AO187,"")</f>
        <v>オリックス(株)メニューE</v>
      </c>
      <c r="AP187" s="65">
        <f>+IF('（別紙１）原油換算シート【計画用】'!AP187&lt;&gt;"",'（別紙１）原油換算シート【計画用】'!AP187,"")</f>
        <v>4.4999999999999999E-4</v>
      </c>
      <c r="AQ187" s="1" t="str">
        <f>+IF('（別紙１）原油換算シート【計画用】'!AQ187&lt;&gt;"",'（別紙１）原油換算シート【計画用】'!AQ187,"")</f>
        <v/>
      </c>
    </row>
    <row r="188" spans="39:43">
      <c r="AM188" s="40">
        <f>+IF('（別紙１）原油換算シート【計画用】'!AM188&lt;&gt;"",'（別紙１）原油換算シート【計画用】'!AM188,"")</f>
        <v>174</v>
      </c>
      <c r="AN188" s="40" t="str">
        <f>+IF('（別紙１）原油換算シート【計画用】'!AN188&lt;&gt;"",'（別紙１）原油換算シート【計画用】'!AN188,"")</f>
        <v>A0053</v>
      </c>
      <c r="AO188" s="64" t="str">
        <f>+IF('（別紙１）原油換算シート【計画用】'!AO188&lt;&gt;"",'（別紙１）原油換算シート【計画用】'!AO188,"")</f>
        <v>オリックス(株)メニューF</v>
      </c>
      <c r="AP188" s="65">
        <f>+IF('（別紙１）原油換算シート【計画用】'!AP188&lt;&gt;"",'（別紙１）原油換算シート【計画用】'!AP188,"")</f>
        <v>3.1500000000000001E-4</v>
      </c>
      <c r="AQ188" s="1" t="str">
        <f>+IF('（別紙１）原油換算シート【計画用】'!AQ188&lt;&gt;"",'（別紙１）原油換算シート【計画用】'!AQ188,"")</f>
        <v/>
      </c>
    </row>
    <row r="189" spans="39:43">
      <c r="AM189" s="40">
        <f>+IF('（別紙１）原油換算シート【計画用】'!AM189&lt;&gt;"",'（別紙１）原油換算シート【計画用】'!AM189,"")</f>
        <v>175</v>
      </c>
      <c r="AN189" s="40" t="str">
        <f>+IF('（別紙１）原油換算シート【計画用】'!AN189&lt;&gt;"",'（別紙１）原油換算シート【計画用】'!AN189,"")</f>
        <v>A0053</v>
      </c>
      <c r="AO189" s="64" t="str">
        <f>+IF('（別紙１）原油換算シート【計画用】'!AO189&lt;&gt;"",'（別紙１）原油換算シート【計画用】'!AO189,"")</f>
        <v>オリックス(株)メニューG</v>
      </c>
      <c r="AP189" s="65">
        <f>+IF('（別紙１）原油換算シート【計画用】'!AP189&lt;&gt;"",'（別紙１）原油換算シート【計画用】'!AP189,"")</f>
        <v>2.3499999999999999E-4</v>
      </c>
      <c r="AQ189" s="1" t="str">
        <f>+IF('（別紙１）原油換算シート【計画用】'!AQ189&lt;&gt;"",'（別紙１）原油換算シート【計画用】'!AQ189,"")</f>
        <v/>
      </c>
    </row>
    <row r="190" spans="39:43">
      <c r="AM190" s="40">
        <f>+IF('（別紙１）原油換算シート【計画用】'!AM190&lt;&gt;"",'（別紙１）原油換算シート【計画用】'!AM190,"")</f>
        <v>176</v>
      </c>
      <c r="AN190" s="40" t="str">
        <f>+IF('（別紙１）原油換算シート【計画用】'!AN190&lt;&gt;"",'（別紙１）原油換算シート【計画用】'!AN190,"")</f>
        <v>A0053</v>
      </c>
      <c r="AO190" s="64" t="str">
        <f>+IF('（別紙１）原油換算シート【計画用】'!AO190&lt;&gt;"",'（別紙１）原油換算シート【計画用】'!AO190,"")</f>
        <v>オリックス(株)メニューH(残差)</v>
      </c>
      <c r="AP190" s="65">
        <f>+IF('（別紙１）原油換算シート【計画用】'!AP190&lt;&gt;"",'（別紙１）原油換算シート【計画用】'!AP190,"")</f>
        <v>4.2200000000000001E-4</v>
      </c>
      <c r="AQ190" s="1" t="str">
        <f>+IF('（別紙１）原油換算シート【計画用】'!AQ190&lt;&gt;"",'（別紙１）原油換算シート【計画用】'!AQ190,"")</f>
        <v>※</v>
      </c>
    </row>
    <row r="191" spans="39:43">
      <c r="AM191" s="40">
        <f>+IF('（別紙１）原油換算シート【計画用】'!AM191&lt;&gt;"",'（別紙１）原油換算シート【計画用】'!AM191,"")</f>
        <v>177</v>
      </c>
      <c r="AN191" s="40" t="str">
        <f>+IF('（別紙１）原油換算シート【計画用】'!AN191&lt;&gt;"",'（別紙１）原油換算シート【計画用】'!AN191,"")</f>
        <v>A0053</v>
      </c>
      <c r="AO191" s="64" t="str">
        <f>+IF('（別紙１）原油換算シート【計画用】'!AO191&lt;&gt;"",'（別紙１）原油換算シート【計画用】'!AO191,"")</f>
        <v>オリックス(株)(参考値)事業者全体</v>
      </c>
      <c r="AP191" s="65">
        <f>+IF('（別紙１）原油換算シート【計画用】'!AP191&lt;&gt;"",'（別紙１）原油換算シート【計画用】'!AP191,"")</f>
        <v>1.096E-3</v>
      </c>
      <c r="AQ191" s="1" t="str">
        <f>+IF('（別紙１）原油換算シート【計画用】'!AQ191&lt;&gt;"",'（別紙１）原油換算シート【計画用】'!AQ191,"")</f>
        <v/>
      </c>
    </row>
    <row r="192" spans="39:43">
      <c r="AM192" s="40">
        <f>+IF('（別紙１）原油換算シート【計画用】'!AM192&lt;&gt;"",'（別紙１）原油換算シート【計画用】'!AM192,"")</f>
        <v>178</v>
      </c>
      <c r="AN192" s="40" t="str">
        <f>+IF('（別紙１）原油換算シート【計画用】'!AN192&lt;&gt;"",'（別紙１）原油換算シート【計画用】'!AN192,"")</f>
        <v>A0054</v>
      </c>
      <c r="AO192" s="64" t="str">
        <f>+IF('（別紙１）原油換算シート【計画用】'!AO192&lt;&gt;"",'（別紙１）原油換算シート【計画用】'!AO192,"")</f>
        <v>(株)エネサンス関東</v>
      </c>
      <c r="AP192" s="65">
        <f>+IF('（別紙１）原油換算シート【計画用】'!AP192&lt;&gt;"",'（別紙１）原油換算シート【計画用】'!AP192,"")</f>
        <v>3.3799999999999998E-4</v>
      </c>
      <c r="AQ192" s="1" t="str">
        <f>+IF('（別紙１）原油換算シート【計画用】'!AQ192&lt;&gt;"",'（別紙１）原油換算シート【計画用】'!AQ192,"")</f>
        <v/>
      </c>
    </row>
    <row r="193" spans="39:43">
      <c r="AM193" s="40">
        <f>+IF('（別紙１）原油換算シート【計画用】'!AM193&lt;&gt;"",'（別紙１）原油換算シート【計画用】'!AM193,"")</f>
        <v>179</v>
      </c>
      <c r="AN193" s="40" t="str">
        <f>+IF('（別紙１）原油換算シート【計画用】'!AN193&lt;&gt;"",'（別紙１）原油換算シート【計画用】'!AN193,"")</f>
        <v>A0055</v>
      </c>
      <c r="AO193" s="64" t="str">
        <f>+IF('（別紙１）原油換算シート【計画用】'!AO193&lt;&gt;"",'（別紙１）原油換算シート【計画用】'!AO193,"")</f>
        <v>(株)UPDATERメニューA</v>
      </c>
      <c r="AP193" s="65">
        <f>+IF('（別紙１）原油換算シート【計画用】'!AP193&lt;&gt;"",'（別紙１）原油換算シート【計画用】'!AP193,"")</f>
        <v>0</v>
      </c>
      <c r="AQ193" s="1" t="str">
        <f>+IF('（別紙１）原油換算シート【計画用】'!AQ193&lt;&gt;"",'（別紙１）原油換算シート【計画用】'!AQ193,"")</f>
        <v/>
      </c>
    </row>
    <row r="194" spans="39:43">
      <c r="AM194" s="40">
        <f>+IF('（別紙１）原油換算シート【計画用】'!AM194&lt;&gt;"",'（別紙１）原油換算シート【計画用】'!AM194,"")</f>
        <v>180</v>
      </c>
      <c r="AN194" s="40" t="str">
        <f>+IF('（別紙１）原油換算シート【計画用】'!AN194&lt;&gt;"",'（別紙１）原油換算シート【計画用】'!AN194,"")</f>
        <v>A0055</v>
      </c>
      <c r="AO194" s="64" t="str">
        <f>+IF('（別紙１）原油換算シート【計画用】'!AO194&lt;&gt;"",'（別紙１）原油換算シート【計画用】'!AO194,"")</f>
        <v>(株)UPDATERメニューB(残差)</v>
      </c>
      <c r="AP194" s="65">
        <f>+IF('（別紙１）原油換算シート【計画用】'!AP194&lt;&gt;"",'（別紙１）原油換算シート【計画用】'!AP194,"")</f>
        <v>4.0499999999999998E-4</v>
      </c>
      <c r="AQ194" s="1" t="str">
        <f>+IF('（別紙１）原油換算シート【計画用】'!AQ194&lt;&gt;"",'（別紙１）原油換算シート【計画用】'!AQ194,"")</f>
        <v/>
      </c>
    </row>
    <row r="195" spans="39:43">
      <c r="AM195" s="40">
        <f>+IF('（別紙１）原油換算シート【計画用】'!AM195&lt;&gt;"",'（別紙１）原油換算シート【計画用】'!AM195,"")</f>
        <v>181</v>
      </c>
      <c r="AN195" s="40" t="str">
        <f>+IF('（別紙１）原油換算シート【計画用】'!AN195&lt;&gt;"",'（別紙１）原油換算シート【計画用】'!AN195,"")</f>
        <v>A0055</v>
      </c>
      <c r="AO195" s="64" t="str">
        <f>+IF('（別紙１）原油換算シート【計画用】'!AO195&lt;&gt;"",'（別紙１）原油換算シート【計画用】'!AO195,"")</f>
        <v>(株)UPDATER(参考値)事業者全体</v>
      </c>
      <c r="AP195" s="65">
        <f>+IF('（別紙１）原油換算シート【計画用】'!AP195&lt;&gt;"",'（別紙１）原油換算シート【計画用】'!AP195,"")</f>
        <v>3.8000000000000002E-5</v>
      </c>
      <c r="AQ195" s="1" t="str">
        <f>+IF('（別紙１）原油換算シート【計画用】'!AQ195&lt;&gt;"",'（別紙１）原油換算シート【計画用】'!AQ195,"")</f>
        <v/>
      </c>
    </row>
    <row r="196" spans="39:43">
      <c r="AM196" s="40">
        <f>+IF('（別紙１）原油換算シート【計画用】'!AM196&lt;&gt;"",'（別紙１）原油換算シート【計画用】'!AM196,"")</f>
        <v>182</v>
      </c>
      <c r="AN196" s="40" t="str">
        <f>+IF('（別紙１）原油換算シート【計画用】'!AN196&lt;&gt;"",'（別紙１）原油換算シート【計画用】'!AN196,"")</f>
        <v>A0056</v>
      </c>
      <c r="AO196" s="64" t="str">
        <f>+IF('（別紙１）原油換算シート【計画用】'!AO196&lt;&gt;"",'（別紙１）原油換算シート【計画用】'!AO196,"")</f>
        <v>シン・エナジー(株)メニューA</v>
      </c>
      <c r="AP196" s="65">
        <f>+IF('（別紙１）原油換算シート【計画用】'!AP196&lt;&gt;"",'（別紙１）原油換算シート【計画用】'!AP196,"")</f>
        <v>4.2400000000000001E-4</v>
      </c>
      <c r="AQ196" s="1" t="str">
        <f>+IF('（別紙１）原油換算シート【計画用】'!AQ196&lt;&gt;"",'（別紙１）原油換算シート【計画用】'!AQ196,"")</f>
        <v/>
      </c>
    </row>
    <row r="197" spans="39:43">
      <c r="AM197" s="40">
        <f>+IF('（別紙１）原油換算シート【計画用】'!AM197&lt;&gt;"",'（別紙１）原油換算シート【計画用】'!AM197,"")</f>
        <v>183</v>
      </c>
      <c r="AN197" s="40" t="str">
        <f>+IF('（別紙１）原油換算シート【計画用】'!AN197&lt;&gt;"",'（別紙１）原油換算シート【計画用】'!AN197,"")</f>
        <v>A0056</v>
      </c>
      <c r="AO197" s="64" t="str">
        <f>+IF('（別紙１）原油換算シート【計画用】'!AO197&lt;&gt;"",'（別紙１）原油換算シート【計画用】'!AO197,"")</f>
        <v>シン・エナジー(株)メニューB</v>
      </c>
      <c r="AP197" s="65">
        <f>+IF('（別紙１）原油換算シート【計画用】'!AP197&lt;&gt;"",'（別紙１）原油換算シート【計画用】'!AP197,"")</f>
        <v>0</v>
      </c>
      <c r="AQ197" s="1" t="str">
        <f>+IF('（別紙１）原油換算シート【計画用】'!AQ197&lt;&gt;"",'（別紙１）原油換算シート【計画用】'!AQ197,"")</f>
        <v/>
      </c>
    </row>
    <row r="198" spans="39:43">
      <c r="AM198" s="40">
        <f>+IF('（別紙１）原油換算シート【計画用】'!AM198&lt;&gt;"",'（別紙１）原油換算シート【計画用】'!AM198,"")</f>
        <v>184</v>
      </c>
      <c r="AN198" s="40" t="str">
        <f>+IF('（別紙１）原油換算シート【計画用】'!AN198&lt;&gt;"",'（別紙１）原油換算シート【計画用】'!AN198,"")</f>
        <v>A0056</v>
      </c>
      <c r="AO198" s="64" t="str">
        <f>+IF('（別紙１）原油換算シート【計画用】'!AO198&lt;&gt;"",'（別紙１）原油換算シート【計画用】'!AO198,"")</f>
        <v>シン・エナジー(株)メニューC</v>
      </c>
      <c r="AP198" s="65">
        <f>+IF('（別紙１）原油換算シート【計画用】'!AP198&lt;&gt;"",'（別紙１）原油換算シート【計画用】'!AP198,"")</f>
        <v>3.0899999999999998E-4</v>
      </c>
      <c r="AQ198" s="1" t="str">
        <f>+IF('（別紙１）原油換算シート【計画用】'!AQ198&lt;&gt;"",'（別紙１）原油換算シート【計画用】'!AQ198,"")</f>
        <v/>
      </c>
    </row>
    <row r="199" spans="39:43">
      <c r="AM199" s="40">
        <f>+IF('（別紙１）原油換算シート【計画用】'!AM199&lt;&gt;"",'（別紙１）原油換算シート【計画用】'!AM199,"")</f>
        <v>185</v>
      </c>
      <c r="AN199" s="40" t="str">
        <f>+IF('（別紙１）原油換算シート【計画用】'!AN199&lt;&gt;"",'（別紙１）原油換算シート【計画用】'!AN199,"")</f>
        <v>A0056</v>
      </c>
      <c r="AO199" s="64" t="str">
        <f>+IF('（別紙１）原油換算シート【計画用】'!AO199&lt;&gt;"",'（別紙１）原油換算シート【計画用】'!AO199,"")</f>
        <v>シン・エナジー(株)メニューD</v>
      </c>
      <c r="AP199" s="65">
        <f>+IF('（別紙１）原油換算シート【計画用】'!AP199&lt;&gt;"",'（別紙１）原油換算シート【計画用】'!AP199,"")</f>
        <v>0</v>
      </c>
      <c r="AQ199" s="1" t="str">
        <f>+IF('（別紙１）原油換算シート【計画用】'!AQ199&lt;&gt;"",'（別紙１）原油換算シート【計画用】'!AQ199,"")</f>
        <v/>
      </c>
    </row>
    <row r="200" spans="39:43">
      <c r="AM200" s="40">
        <f>+IF('（別紙１）原油換算シート【計画用】'!AM200&lt;&gt;"",'（別紙１）原油換算シート【計画用】'!AM200,"")</f>
        <v>186</v>
      </c>
      <c r="AN200" s="40" t="str">
        <f>+IF('（別紙１）原油換算シート【計画用】'!AN200&lt;&gt;"",'（別紙１）原油換算シート【計画用】'!AN200,"")</f>
        <v>A0056</v>
      </c>
      <c r="AO200" s="64" t="str">
        <f>+IF('（別紙１）原油換算シート【計画用】'!AO200&lt;&gt;"",'（別紙１）原油換算シート【計画用】'!AO200,"")</f>
        <v>シン・エナジー(株)メニューE(残差)</v>
      </c>
      <c r="AP200" s="65">
        <f>+IF('（別紙１）原油換算シート【計画用】'!AP200&lt;&gt;"",'（別紙１）原油換算シート【計画用】'!AP200,"")</f>
        <v>5.9599999999999996E-4</v>
      </c>
      <c r="AQ200" s="1" t="str">
        <f>+IF('（別紙１）原油換算シート【計画用】'!AQ200&lt;&gt;"",'（別紙１）原油換算シート【計画用】'!AQ200,"")</f>
        <v/>
      </c>
    </row>
    <row r="201" spans="39:43">
      <c r="AM201" s="40">
        <f>+IF('（別紙１）原油換算シート【計画用】'!AM201&lt;&gt;"",'（別紙１）原油換算シート【計画用】'!AM201,"")</f>
        <v>187</v>
      </c>
      <c r="AN201" s="40" t="str">
        <f>+IF('（別紙１）原油換算シート【計画用】'!AN201&lt;&gt;"",'（別紙１）原油換算シート【計画用】'!AN201,"")</f>
        <v>A0056</v>
      </c>
      <c r="AO201" s="64" t="str">
        <f>+IF('（別紙１）原油換算シート【計画用】'!AO201&lt;&gt;"",'（別紙１）原油換算シート【計画用】'!AO201,"")</f>
        <v>シン・エナジー(株)(参考値)事業者全体</v>
      </c>
      <c r="AP201" s="65">
        <f>+IF('（別紙１）原油換算シート【計画用】'!AP201&lt;&gt;"",'（別紙１）原油換算シート【計画用】'!AP201,"")</f>
        <v>5.3799999999999996E-4</v>
      </c>
      <c r="AQ201" s="1" t="str">
        <f>+IF('（別紙１）原油換算シート【計画用】'!AQ201&lt;&gt;"",'（別紙１）原油換算シート【計画用】'!AQ201,"")</f>
        <v/>
      </c>
    </row>
    <row r="202" spans="39:43">
      <c r="AM202" s="40">
        <f>+IF('（別紙１）原油換算シート【計画用】'!AM202&lt;&gt;"",'（別紙１）原油換算シート【計画用】'!AM202,"")</f>
        <v>188</v>
      </c>
      <c r="AN202" s="40" t="str">
        <f>+IF('（別紙１）原油換算シート【計画用】'!AN202&lt;&gt;"",'（別紙１）原油換算シート【計画用】'!AN202,"")</f>
        <v>A0057</v>
      </c>
      <c r="AO202" s="64" t="str">
        <f>+IF('（別紙１）原油換算シート【計画用】'!AO202&lt;&gt;"",'（別紙１）原油換算シート【計画用】'!AO202,"")</f>
        <v>(株)サニックスメニューA</v>
      </c>
      <c r="AP202" s="65">
        <f>+IF('（別紙１）原油換算シート【計画用】'!AP202&lt;&gt;"",'（別紙１）原油換算シート【計画用】'!AP202,"")</f>
        <v>0</v>
      </c>
      <c r="AQ202" s="1" t="str">
        <f>+IF('（別紙１）原油換算シート【計画用】'!AQ202&lt;&gt;"",'（別紙１）原油換算シート【計画用】'!AQ202,"")</f>
        <v/>
      </c>
    </row>
    <row r="203" spans="39:43">
      <c r="AM203" s="40">
        <f>+IF('（別紙１）原油換算シート【計画用】'!AM203&lt;&gt;"",'（別紙１）原油換算シート【計画用】'!AM203,"")</f>
        <v>189</v>
      </c>
      <c r="AN203" s="40" t="str">
        <f>+IF('（別紙１）原油換算シート【計画用】'!AN203&lt;&gt;"",'（別紙１）原油換算シート【計画用】'!AN203,"")</f>
        <v>A0057</v>
      </c>
      <c r="AO203" s="64" t="str">
        <f>+IF('（別紙１）原油換算シート【計画用】'!AO203&lt;&gt;"",'（別紙１）原油換算シート【計画用】'!AO203,"")</f>
        <v>(株)サニックスメニューB</v>
      </c>
      <c r="AP203" s="65">
        <f>+IF('（別紙１）原油換算シート【計画用】'!AP203&lt;&gt;"",'（別紙１）原油換算シート【計画用】'!AP203,"")</f>
        <v>0</v>
      </c>
      <c r="AQ203" s="1" t="str">
        <f>+IF('（別紙１）原油換算シート【計画用】'!AQ203&lt;&gt;"",'（別紙１）原油換算シート【計画用】'!AQ203,"")</f>
        <v/>
      </c>
    </row>
    <row r="204" spans="39:43">
      <c r="AM204" s="40">
        <f>+IF('（別紙１）原油換算シート【計画用】'!AM204&lt;&gt;"",'（別紙１）原油換算シート【計画用】'!AM204,"")</f>
        <v>190</v>
      </c>
      <c r="AN204" s="40" t="str">
        <f>+IF('（別紙１）原油換算シート【計画用】'!AN204&lt;&gt;"",'（別紙１）原油換算シート【計画用】'!AN204,"")</f>
        <v>A0057</v>
      </c>
      <c r="AO204" s="64" t="str">
        <f>+IF('（別紙１）原油換算シート【計画用】'!AO204&lt;&gt;"",'（別紙１）原油換算シート【計画用】'!AO204,"")</f>
        <v>(株)サニックスメニューC</v>
      </c>
      <c r="AP204" s="65">
        <f>+IF('（別紙１）原油換算シート【計画用】'!AP204&lt;&gt;"",'（別紙１）原油換算シート【計画用】'!AP204,"")</f>
        <v>2.99E-4</v>
      </c>
      <c r="AQ204" s="1" t="str">
        <f>+IF('（別紙１）原油換算シート【計画用】'!AQ204&lt;&gt;"",'（別紙１）原油換算シート【計画用】'!AQ204,"")</f>
        <v/>
      </c>
    </row>
    <row r="205" spans="39:43">
      <c r="AM205" s="40">
        <f>+IF('（別紙１）原油換算シート【計画用】'!AM205&lt;&gt;"",'（別紙１）原油換算シート【計画用】'!AM205,"")</f>
        <v>191</v>
      </c>
      <c r="AN205" s="40" t="str">
        <f>+IF('（別紙１）原油換算シート【計画用】'!AN205&lt;&gt;"",'（別紙１）原油換算シート【計画用】'!AN205,"")</f>
        <v>A0057</v>
      </c>
      <c r="AO205" s="64" t="str">
        <f>+IF('（別紙１）原油換算シート【計画用】'!AO205&lt;&gt;"",'（別紙１）原油換算シート【計画用】'!AO205,"")</f>
        <v>(株)サニックスメニューD</v>
      </c>
      <c r="AP205" s="65">
        <f>+IF('（別紙１）原油換算シート【計画用】'!AP205&lt;&gt;"",'（別紙１）原油換算シート【計画用】'!AP205,"")</f>
        <v>2.72E-4</v>
      </c>
      <c r="AQ205" s="1" t="str">
        <f>+IF('（別紙１）原油換算シート【計画用】'!AQ205&lt;&gt;"",'（別紙１）原油換算シート【計画用】'!AQ205,"")</f>
        <v/>
      </c>
    </row>
    <row r="206" spans="39:43">
      <c r="AM206" s="40">
        <f>+IF('（別紙１）原油換算シート【計画用】'!AM206&lt;&gt;"",'（別紙１）原油換算シート【計画用】'!AM206,"")</f>
        <v>192</v>
      </c>
      <c r="AN206" s="40" t="str">
        <f>+IF('（別紙１）原油換算シート【計画用】'!AN206&lt;&gt;"",'（別紙１）原油換算シート【計画用】'!AN206,"")</f>
        <v>A0057</v>
      </c>
      <c r="AO206" s="64" t="str">
        <f>+IF('（別紙１）原油換算シート【計画用】'!AO206&lt;&gt;"",'（別紙１）原油換算シート【計画用】'!AO206,"")</f>
        <v>(株)サニックスメニューE(残差)</v>
      </c>
      <c r="AP206" s="65">
        <f>+IF('（別紙１）原油換算シート【計画用】'!AP206&lt;&gt;"",'（別紙１）原油換算シート【計画用】'!AP206,"")</f>
        <v>4.84E-4</v>
      </c>
      <c r="AQ206" s="1" t="str">
        <f>+IF('（別紙１）原油換算シート【計画用】'!AQ206&lt;&gt;"",'（別紙１）原油換算シート【計画用】'!AQ206,"")</f>
        <v/>
      </c>
    </row>
    <row r="207" spans="39:43">
      <c r="AM207" s="40">
        <f>+IF('（別紙１）原油換算シート【計画用】'!AM207&lt;&gt;"",'（別紙１）原油換算シート【計画用】'!AM207,"")</f>
        <v>193</v>
      </c>
      <c r="AN207" s="40" t="str">
        <f>+IF('（別紙１）原油換算シート【計画用】'!AN207&lt;&gt;"",'（別紙１）原油換算シート【計画用】'!AN207,"")</f>
        <v>A0057</v>
      </c>
      <c r="AO207" s="64" t="str">
        <f>+IF('（別紙１）原油換算シート【計画用】'!AO207&lt;&gt;"",'（別紙１）原油換算シート【計画用】'!AO207,"")</f>
        <v>(株)サニックス(参考値)事業者全体</v>
      </c>
      <c r="AP207" s="65">
        <f>+IF('（別紙１）原油換算シート【計画用】'!AP207&lt;&gt;"",'（別紙１）原油換算シート【計画用】'!AP207,"")</f>
        <v>4.7800000000000002E-4</v>
      </c>
      <c r="AQ207" s="1" t="str">
        <f>+IF('（別紙１）原油換算シート【計画用】'!AQ207&lt;&gt;"",'（別紙１）原油換算シート【計画用】'!AQ207,"")</f>
        <v/>
      </c>
    </row>
    <row r="208" spans="39:43">
      <c r="AM208" s="40">
        <f>+IF('（別紙１）原油換算シート【計画用】'!AM208&lt;&gt;"",'（別紙１）原油換算シート【計画用】'!AM208,"")</f>
        <v>194</v>
      </c>
      <c r="AN208" s="40" t="str">
        <f>+IF('（別紙１）原油換算シート【計画用】'!AN208&lt;&gt;"",'（別紙１）原油換算シート【計画用】'!AN208,"")</f>
        <v>A0058</v>
      </c>
      <c r="AO208" s="64" t="str">
        <f>+IF('（別紙１）原油換算シート【計画用】'!AO208&lt;&gt;"",'（別紙１）原油換算シート【計画用】'!AO208,"")</f>
        <v>(株)コンシェルジュメニューA</v>
      </c>
      <c r="AP208" s="65">
        <f>+IF('（別紙１）原油換算シート【計画用】'!AP208&lt;&gt;"",'（別紙１）原油換算シート【計画用】'!AP208,"")</f>
        <v>0</v>
      </c>
      <c r="AQ208" s="1" t="str">
        <f>+IF('（別紙１）原油換算シート【計画用】'!AQ208&lt;&gt;"",'（別紙１）原油換算シート【計画用】'!AQ208,"")</f>
        <v/>
      </c>
    </row>
    <row r="209" spans="39:43">
      <c r="AM209" s="40">
        <f>+IF('（別紙１）原油換算シート【計画用】'!AM209&lt;&gt;"",'（別紙１）原油換算シート【計画用】'!AM209,"")</f>
        <v>195</v>
      </c>
      <c r="AN209" s="40" t="str">
        <f>+IF('（別紙１）原油換算シート【計画用】'!AN209&lt;&gt;"",'（別紙１）原油換算シート【計画用】'!AN209,"")</f>
        <v>A0058</v>
      </c>
      <c r="AO209" s="64" t="str">
        <f>+IF('（別紙１）原油換算シート【計画用】'!AO209&lt;&gt;"",'（別紙１）原油換算シート【計画用】'!AO209,"")</f>
        <v>(株)コンシェルジュメニューB(残差)</v>
      </c>
      <c r="AP209" s="65">
        <f>+IF('（別紙１）原油換算シート【計画用】'!AP209&lt;&gt;"",'（別紙１）原油換算シート【計画用】'!AP209,"")</f>
        <v>7.5500000000000003E-4</v>
      </c>
      <c r="AQ209" s="1" t="str">
        <f>+IF('（別紙１）原油換算シート【計画用】'!AQ209&lt;&gt;"",'（別紙１）原油換算シート【計画用】'!AQ209,"")</f>
        <v/>
      </c>
    </row>
    <row r="210" spans="39:43">
      <c r="AM210" s="40">
        <f>+IF('（別紙１）原油換算シート【計画用】'!AM210&lt;&gt;"",'（別紙１）原油換算シート【計画用】'!AM210,"")</f>
        <v>196</v>
      </c>
      <c r="AN210" s="40" t="str">
        <f>+IF('（別紙１）原油換算シート【計画用】'!AN210&lt;&gt;"",'（別紙１）原油換算シート【計画用】'!AN210,"")</f>
        <v>A0058</v>
      </c>
      <c r="AO210" s="64" t="str">
        <f>+IF('（別紙１）原油換算シート【計画用】'!AO210&lt;&gt;"",'（別紙１）原油換算シート【計画用】'!AO210,"")</f>
        <v>(株)コンシェルジュ(参考値)事業者全体</v>
      </c>
      <c r="AP210" s="65">
        <f>+IF('（別紙１）原油換算シート【計画用】'!AP210&lt;&gt;"",'（別紙１）原油換算シート【計画用】'!AP210,"")</f>
        <v>1.74E-4</v>
      </c>
      <c r="AQ210" s="1" t="str">
        <f>+IF('（別紙１）原油換算シート【計画用】'!AQ210&lt;&gt;"",'（別紙１）原油換算シート【計画用】'!AQ210,"")</f>
        <v/>
      </c>
    </row>
    <row r="211" spans="39:43">
      <c r="AM211" s="40">
        <f>+IF('（別紙１）原油換算シート【計画用】'!AM211&lt;&gt;"",'（別紙１）原油換算シート【計画用】'!AM211,"")</f>
        <v>197</v>
      </c>
      <c r="AN211" s="40" t="str">
        <f>+IF('（別紙１）原油換算シート【計画用】'!AN211&lt;&gt;"",'（別紙１）原油換算シート【計画用】'!AN211,"")</f>
        <v>A0060</v>
      </c>
      <c r="AO211" s="64" t="str">
        <f>+IF('（別紙１）原油換算シート【計画用】'!AO211&lt;&gt;"",'（別紙１）原油換算シート【計画用】'!AO211,"")</f>
        <v>(株)アイ・グリッド・ソリューションズメニューA</v>
      </c>
      <c r="AP211" s="65">
        <f>+IF('（別紙１）原油換算シート【計画用】'!AP211&lt;&gt;"",'（別紙１）原油換算シート【計画用】'!AP211,"")</f>
        <v>0</v>
      </c>
      <c r="AQ211" s="1" t="str">
        <f>+IF('（別紙１）原油換算シート【計画用】'!AQ211&lt;&gt;"",'（別紙１）原油換算シート【計画用】'!AQ211,"")</f>
        <v/>
      </c>
    </row>
    <row r="212" spans="39:43">
      <c r="AM212" s="40">
        <f>+IF('（別紙１）原油換算シート【計画用】'!AM212&lt;&gt;"",'（別紙１）原油換算シート【計画用】'!AM212,"")</f>
        <v>198</v>
      </c>
      <c r="AN212" s="40" t="str">
        <f>+IF('（別紙１）原油換算シート【計画用】'!AN212&lt;&gt;"",'（別紙１）原油換算シート【計画用】'!AN212,"")</f>
        <v>A0060</v>
      </c>
      <c r="AO212" s="64" t="str">
        <f>+IF('（別紙１）原油換算シート【計画用】'!AO212&lt;&gt;"",'（別紙１）原油換算シート【計画用】'!AO212,"")</f>
        <v>(株)アイ・グリッド・ソリューションズメニューB(残差)</v>
      </c>
      <c r="AP212" s="65">
        <f>+IF('（別紙１）原油換算シート【計画用】'!AP212&lt;&gt;"",'（別紙１）原油換算シート【計画用】'!AP212,"")</f>
        <v>5.6499999999999996E-4</v>
      </c>
      <c r="AQ212" s="1" t="str">
        <f>+IF('（別紙１）原油換算シート【計画用】'!AQ212&lt;&gt;"",'（別紙１）原油換算シート【計画用】'!AQ212,"")</f>
        <v/>
      </c>
    </row>
    <row r="213" spans="39:43">
      <c r="AM213" s="40">
        <f>+IF('（別紙１）原油換算シート【計画用】'!AM213&lt;&gt;"",'（別紙１）原油換算シート【計画用】'!AM213,"")</f>
        <v>199</v>
      </c>
      <c r="AN213" s="40" t="str">
        <f>+IF('（別紙１）原油換算シート【計画用】'!AN213&lt;&gt;"",'（別紙１）原油換算シート【計画用】'!AN213,"")</f>
        <v>A0060</v>
      </c>
      <c r="AO213" s="64" t="str">
        <f>+IF('（別紙１）原油換算シート【計画用】'!AO213&lt;&gt;"",'（別紙１）原油換算シート【計画用】'!AO213,"")</f>
        <v>(株)アイ・グリッド・ソリューションズ(参考値)事業者全体</v>
      </c>
      <c r="AP213" s="65">
        <f>+IF('（別紙１）原油換算シート【計画用】'!AP213&lt;&gt;"",'（別紙１）原油換算シート【計画用】'!AP213,"")</f>
        <v>4.6799999999999999E-4</v>
      </c>
      <c r="AQ213" s="1" t="str">
        <f>+IF('（別紙１）原油換算シート【計画用】'!AQ213&lt;&gt;"",'（別紙１）原油換算シート【計画用】'!AQ213,"")</f>
        <v/>
      </c>
    </row>
    <row r="214" spans="39:43">
      <c r="AM214" s="40">
        <f>+IF('（別紙１）原油換算シート【計画用】'!AM214&lt;&gt;"",'（別紙１）原油換算シート【計画用】'!AM214,"")</f>
        <v>200</v>
      </c>
      <c r="AN214" s="40" t="str">
        <f>+IF('（別紙１）原油換算シート【計画用】'!AN214&lt;&gt;"",'（別紙１）原油換算シート【計画用】'!AN214,"")</f>
        <v>A0061</v>
      </c>
      <c r="AO214" s="64" t="str">
        <f>+IF('（別紙１）原油換算シート【計画用】'!AO214&lt;&gt;"",'（別紙１）原油換算シート【計画用】'!AO214,"")</f>
        <v>サミットエナジー(株)メニューA</v>
      </c>
      <c r="AP214" s="65">
        <f>+IF('（別紙１）原油換算シート【計画用】'!AP214&lt;&gt;"",'（別紙１）原油換算シート【計画用】'!AP214,"")</f>
        <v>0</v>
      </c>
      <c r="AQ214" s="1" t="str">
        <f>+IF('（別紙１）原油換算シート【計画用】'!AQ214&lt;&gt;"",'（別紙１）原油換算シート【計画用】'!AQ214,"")</f>
        <v/>
      </c>
    </row>
    <row r="215" spans="39:43">
      <c r="AM215" s="40">
        <f>+IF('（別紙１）原油換算シート【計画用】'!AM215&lt;&gt;"",'（別紙１）原油換算シート【計画用】'!AM215,"")</f>
        <v>201</v>
      </c>
      <c r="AN215" s="40" t="str">
        <f>+IF('（別紙１）原油換算シート【計画用】'!AN215&lt;&gt;"",'（別紙１）原油換算シート【計画用】'!AN215,"")</f>
        <v>A0061</v>
      </c>
      <c r="AO215" s="64" t="str">
        <f>+IF('（別紙１）原油換算シート【計画用】'!AO215&lt;&gt;"",'（別紙１）原油換算シート【計画用】'!AO215,"")</f>
        <v>サミットエナジー(株)メニューB(残差)</v>
      </c>
      <c r="AP215" s="65">
        <f>+IF('（別紙１）原油換算シート【計画用】'!AP215&lt;&gt;"",'（別紙１）原油換算シート【計画用】'!AP215,"")</f>
        <v>5.2400000000000005E-4</v>
      </c>
      <c r="AQ215" s="1" t="str">
        <f>+IF('（別紙１）原油換算シート【計画用】'!AQ215&lt;&gt;"",'（別紙１）原油換算シート【計画用】'!AQ215,"")</f>
        <v/>
      </c>
    </row>
    <row r="216" spans="39:43">
      <c r="AM216" s="40">
        <f>+IF('（別紙１）原油換算シート【計画用】'!AM216&lt;&gt;"",'（別紙１）原油換算シート【計画用】'!AM216,"")</f>
        <v>202</v>
      </c>
      <c r="AN216" s="40" t="str">
        <f>+IF('（別紙１）原油換算シート【計画用】'!AN216&lt;&gt;"",'（別紙１）原油換算シート【計画用】'!AN216,"")</f>
        <v>A0061</v>
      </c>
      <c r="AO216" s="64" t="str">
        <f>+IF('（別紙１）原油換算シート【計画用】'!AO216&lt;&gt;"",'（別紙１）原油換算シート【計画用】'!AO216,"")</f>
        <v>サミットエナジー(株)(参考値)事業者全体</v>
      </c>
      <c r="AP216" s="65">
        <f>+IF('（別紙１）原油換算シート【計画用】'!AP216&lt;&gt;"",'（別紙１）原油換算シート【計画用】'!AP216,"")</f>
        <v>4.2000000000000002E-4</v>
      </c>
      <c r="AQ216" s="1" t="str">
        <f>+IF('（別紙１）原油換算シート【計画用】'!AQ216&lt;&gt;"",'（別紙１）原油換算シート【計画用】'!AQ216,"")</f>
        <v/>
      </c>
    </row>
    <row r="217" spans="39:43">
      <c r="AM217" s="40">
        <f>+IF('（別紙１）原油換算シート【計画用】'!AM217&lt;&gt;"",'（別紙１）原油換算シート【計画用】'!AM217,"")</f>
        <v>203</v>
      </c>
      <c r="AN217" s="40" t="str">
        <f>+IF('（別紙１）原油換算シート【計画用】'!AN217&lt;&gt;"",'（別紙１）原油換算シート【計画用】'!AN217,"")</f>
        <v>A0062</v>
      </c>
      <c r="AO217" s="64" t="str">
        <f>+IF('（別紙１）原油換算シート【計画用】'!AO217&lt;&gt;"",'（別紙１）原油換算シート【計画用】'!AO217,"")</f>
        <v>リコージャパン(株)メニューA</v>
      </c>
      <c r="AP217" s="65">
        <f>+IF('（別紙１）原油換算シート【計画用】'!AP217&lt;&gt;"",'（別紙１）原油換算シート【計画用】'!AP217,"")</f>
        <v>0</v>
      </c>
      <c r="AQ217" s="1" t="str">
        <f>+IF('（別紙１）原油換算シート【計画用】'!AQ217&lt;&gt;"",'（別紙１）原油換算シート【計画用】'!AQ217,"")</f>
        <v/>
      </c>
    </row>
    <row r="218" spans="39:43">
      <c r="AM218" s="40">
        <f>+IF('（別紙１）原油換算シート【計画用】'!AM218&lt;&gt;"",'（別紙１）原油換算シート【計画用】'!AM218,"")</f>
        <v>204</v>
      </c>
      <c r="AN218" s="40" t="str">
        <f>+IF('（別紙１）原油換算シート【計画用】'!AN218&lt;&gt;"",'（別紙１）原油換算シート【計画用】'!AN218,"")</f>
        <v>A0062</v>
      </c>
      <c r="AO218" s="64" t="str">
        <f>+IF('（別紙１）原油換算シート【計画用】'!AO218&lt;&gt;"",'（別紙１）原油換算シート【計画用】'!AO218,"")</f>
        <v>リコージャパン(株)メニューB</v>
      </c>
      <c r="AP218" s="65">
        <f>+IF('（別紙１）原油換算シート【計画用】'!AP218&lt;&gt;"",'（別紙１）原油換算シート【計画用】'!AP218,"")</f>
        <v>0</v>
      </c>
      <c r="AQ218" s="1" t="str">
        <f>+IF('（別紙１）原油換算シート【計画用】'!AQ218&lt;&gt;"",'（別紙１）原油換算シート【計画用】'!AQ218,"")</f>
        <v/>
      </c>
    </row>
    <row r="219" spans="39:43">
      <c r="AM219" s="40">
        <f>+IF('（別紙１）原油換算シート【計画用】'!AM219&lt;&gt;"",'（別紙１）原油換算シート【計画用】'!AM219,"")</f>
        <v>205</v>
      </c>
      <c r="AN219" s="40" t="str">
        <f>+IF('（別紙１）原油換算シート【計画用】'!AN219&lt;&gt;"",'（別紙１）原油換算シート【計画用】'!AN219,"")</f>
        <v>A0062</v>
      </c>
      <c r="AO219" s="64" t="str">
        <f>+IF('（別紙１）原油換算シート【計画用】'!AO219&lt;&gt;"",'（別紙１）原油換算シート【計画用】'!AO219,"")</f>
        <v>リコージャパン(株)メニューC</v>
      </c>
      <c r="AP219" s="65">
        <f>+IF('（別紙１）原油換算シート【計画用】'!AP219&lt;&gt;"",'（別紙１）原油換算シート【計画用】'!AP219,"")</f>
        <v>3.0699999999999998E-4</v>
      </c>
      <c r="AQ219" s="1" t="str">
        <f>+IF('（別紙１）原油換算シート【計画用】'!AQ219&lt;&gt;"",'（別紙１）原油換算シート【計画用】'!AQ219,"")</f>
        <v/>
      </c>
    </row>
    <row r="220" spans="39:43">
      <c r="AM220" s="40">
        <f>+IF('（別紙１）原油換算シート【計画用】'!AM220&lt;&gt;"",'（別紙１）原油換算シート【計画用】'!AM220,"")</f>
        <v>206</v>
      </c>
      <c r="AN220" s="40" t="str">
        <f>+IF('（別紙１）原油換算シート【計画用】'!AN220&lt;&gt;"",'（別紙１）原油換算シート【計画用】'!AN220,"")</f>
        <v>A0062</v>
      </c>
      <c r="AO220" s="64" t="str">
        <f>+IF('（別紙１）原油換算シート【計画用】'!AO220&lt;&gt;"",'（別紙１）原油換算シート【計画用】'!AO220,"")</f>
        <v>リコージャパン(株)メニューD</v>
      </c>
      <c r="AP220" s="65">
        <f>+IF('（別紙１）原油換算シート【計画用】'!AP220&lt;&gt;"",'（別紙１）原油換算シート【計画用】'!AP220,"")</f>
        <v>0</v>
      </c>
      <c r="AQ220" s="1" t="str">
        <f>+IF('（別紙１）原油換算シート【計画用】'!AQ220&lt;&gt;"",'（別紙１）原油換算シート【計画用】'!AQ220,"")</f>
        <v/>
      </c>
    </row>
    <row r="221" spans="39:43">
      <c r="AM221" s="40">
        <f>+IF('（別紙１）原油換算シート【計画用】'!AM221&lt;&gt;"",'（別紙１）原油換算シート【計画用】'!AM221,"")</f>
        <v>207</v>
      </c>
      <c r="AN221" s="40" t="str">
        <f>+IF('（別紙１）原油換算シート【計画用】'!AN221&lt;&gt;"",'（別紙１）原油換算シート【計画用】'!AN221,"")</f>
        <v>A0062</v>
      </c>
      <c r="AO221" s="64" t="str">
        <f>+IF('（別紙１）原油換算シート【計画用】'!AO221&lt;&gt;"",'（別紙１）原油換算シート【計画用】'!AO221,"")</f>
        <v>リコージャパン(株)メニューE</v>
      </c>
      <c r="AP221" s="65">
        <f>+IF('（別紙１）原油換算シート【計画用】'!AP221&lt;&gt;"",'（別紙１）原油換算シート【計画用】'!AP221,"")</f>
        <v>3.6999999999999999E-4</v>
      </c>
      <c r="AQ221" s="1" t="str">
        <f>+IF('（別紙１）原油換算シート【計画用】'!AQ221&lt;&gt;"",'（別紙１）原油換算シート【計画用】'!AQ221,"")</f>
        <v/>
      </c>
    </row>
    <row r="222" spans="39:43">
      <c r="AM222" s="40">
        <f>+IF('（別紙１）原油換算シート【計画用】'!AM222&lt;&gt;"",'（別紙１）原油換算シート【計画用】'!AM222,"")</f>
        <v>208</v>
      </c>
      <c r="AN222" s="40" t="str">
        <f>+IF('（別紙１）原油換算シート【計画用】'!AN222&lt;&gt;"",'（別紙１）原油換算シート【計画用】'!AN222,"")</f>
        <v>A0062</v>
      </c>
      <c r="AO222" s="64" t="str">
        <f>+IF('（別紙１）原油換算シート【計画用】'!AO222&lt;&gt;"",'（別紙１）原油換算シート【計画用】'!AO222,"")</f>
        <v>リコージャパン(株)メニューF(残差)</v>
      </c>
      <c r="AP222" s="65">
        <f>+IF('（別紙１）原油換算シート【計画用】'!AP222&lt;&gt;"",'（別紙１）原油換算シート【計画用】'!AP222,"")</f>
        <v>5.3499999999999999E-4</v>
      </c>
      <c r="AQ222" s="1" t="str">
        <f>+IF('（別紙１）原油換算シート【計画用】'!AQ222&lt;&gt;"",'（別紙１）原油換算シート【計画用】'!AQ222,"")</f>
        <v/>
      </c>
    </row>
    <row r="223" spans="39:43">
      <c r="AM223" s="40">
        <f>+IF('（別紙１）原油換算シート【計画用】'!AM223&lt;&gt;"",'（別紙１）原油換算シート【計画用】'!AM223,"")</f>
        <v>209</v>
      </c>
      <c r="AN223" s="40" t="str">
        <f>+IF('（別紙１）原油換算シート【計画用】'!AN223&lt;&gt;"",'（別紙１）原油換算シート【計画用】'!AN223,"")</f>
        <v>A0062</v>
      </c>
      <c r="AO223" s="64" t="str">
        <f>+IF('（別紙１）原油換算シート【計画用】'!AO223&lt;&gt;"",'（別紙１）原油換算シート【計画用】'!AO223,"")</f>
        <v>リコージャパン(株)(参考値)事業者全体</v>
      </c>
      <c r="AP223" s="65">
        <f>+IF('（別紙１）原油換算シート【計画用】'!AP223&lt;&gt;"",'（別紙１）原油換算シート【計画用】'!AP223,"")</f>
        <v>4.7699999999999999E-4</v>
      </c>
      <c r="AQ223" s="1" t="str">
        <f>+IF('（別紙１）原油換算シート【計画用】'!AQ223&lt;&gt;"",'（別紙１）原油換算シート【計画用】'!AQ223,"")</f>
        <v/>
      </c>
    </row>
    <row r="224" spans="39:43">
      <c r="AM224" s="40">
        <f>+IF('（別紙１）原油換算シート【計画用】'!AM224&lt;&gt;"",'（別紙１）原油換算シート【計画用】'!AM224,"")</f>
        <v>210</v>
      </c>
      <c r="AN224" s="40" t="str">
        <f>+IF('（別紙１）原油換算シート【計画用】'!AN224&lt;&gt;"",'（別紙１）原油換算シート【計画用】'!AN224,"")</f>
        <v>A0063</v>
      </c>
      <c r="AO224" s="64" t="str">
        <f>+IF('（別紙１）原油換算シート【計画用】'!AO224&lt;&gt;"",'（別紙１）原油換算シート【計画用】'!AO224,"")</f>
        <v>(株)エネルギア・ソリューション・アンド・サービスメニューA</v>
      </c>
      <c r="AP224" s="65">
        <f>+IF('（別紙１）原油換算シート【計画用】'!AP224&lt;&gt;"",'（別紙１）原油換算シート【計画用】'!AP224,"")</f>
        <v>0</v>
      </c>
      <c r="AQ224" s="1" t="str">
        <f>+IF('（別紙１）原油換算シート【計画用】'!AQ224&lt;&gt;"",'（別紙１）原油換算シート【計画用】'!AQ224,"")</f>
        <v/>
      </c>
    </row>
    <row r="225" spans="39:43">
      <c r="AM225" s="40">
        <f>+IF('（別紙１）原油換算シート【計画用】'!AM225&lt;&gt;"",'（別紙１）原油換算シート【計画用】'!AM225,"")</f>
        <v>211</v>
      </c>
      <c r="AN225" s="40" t="str">
        <f>+IF('（別紙１）原油換算シート【計画用】'!AN225&lt;&gt;"",'（別紙１）原油換算シート【計画用】'!AN225,"")</f>
        <v>A0063</v>
      </c>
      <c r="AO225" s="64" t="str">
        <f>+IF('（別紙１）原油換算シート【計画用】'!AO225&lt;&gt;"",'（別紙１）原油換算シート【計画用】'!AO225,"")</f>
        <v>(株)エネルギア・ソリューション・アンド・サービスメニューB(残差)</v>
      </c>
      <c r="AP225" s="65">
        <f>+IF('（別紙１）原油換算シート【計画用】'!AP225&lt;&gt;"",'（別紙１）原油換算シート【計画用】'!AP225,"")</f>
        <v>5.5000000000000003E-4</v>
      </c>
      <c r="AQ225" s="1" t="str">
        <f>+IF('（別紙１）原油換算シート【計画用】'!AQ225&lt;&gt;"",'（別紙１）原油換算シート【計画用】'!AQ225,"")</f>
        <v/>
      </c>
    </row>
    <row r="226" spans="39:43">
      <c r="AM226" s="40">
        <f>+IF('（別紙１）原油換算シート【計画用】'!AM226&lt;&gt;"",'（別紙１）原油換算シート【計画用】'!AM226,"")</f>
        <v>212</v>
      </c>
      <c r="AN226" s="40" t="str">
        <f>+IF('（別紙１）原油換算シート【計画用】'!AN226&lt;&gt;"",'（別紙１）原油換算シート【計画用】'!AN226,"")</f>
        <v>A0063</v>
      </c>
      <c r="AO226" s="64" t="str">
        <f>+IF('（別紙１）原油換算シート【計画用】'!AO226&lt;&gt;"",'（別紙１）原油換算シート【計画用】'!AO226,"")</f>
        <v>(株)エネルギア・ソリューション・アンド・サービス(参考値)事業者全体</v>
      </c>
      <c r="AP226" s="65">
        <f>+IF('（別紙１）原油換算シート【計画用】'!AP226&lt;&gt;"",'（別紙１）原油換算シート【計画用】'!AP226,"")</f>
        <v>5.2700000000000002E-4</v>
      </c>
      <c r="AQ226" s="1" t="str">
        <f>+IF('（別紙１）原油換算シート【計画用】'!AQ226&lt;&gt;"",'（別紙１）原油換算シート【計画用】'!AQ226,"")</f>
        <v/>
      </c>
    </row>
    <row r="227" spans="39:43">
      <c r="AM227" s="40">
        <f>+IF('（別紙１）原油換算シート【計画用】'!AM227&lt;&gt;"",'（別紙１）原油換算シート【計画用】'!AM227,"")</f>
        <v>213</v>
      </c>
      <c r="AN227" s="40" t="str">
        <f>+IF('（別紙１）原油換算シート【計画用】'!AN227&lt;&gt;"",'（別紙１）原油換算シート【計画用】'!AN227,"")</f>
        <v>A0064</v>
      </c>
      <c r="AO227" s="64" t="str">
        <f>+IF('（別紙１）原油換算シート【計画用】'!AO227&lt;&gt;"",'（別紙１）原油換算シート【計画用】'!AO227,"")</f>
        <v>東京ガス(株)メニューA</v>
      </c>
      <c r="AP227" s="65">
        <f>+IF('（別紙１）原油換算シート【計画用】'!AP227&lt;&gt;"",'（別紙１）原油換算シート【計画用】'!AP227,"")</f>
        <v>0</v>
      </c>
      <c r="AQ227" s="1" t="str">
        <f>+IF('（別紙１）原油換算シート【計画用】'!AQ227&lt;&gt;"",'（別紙１）原油換算シート【計画用】'!AQ227,"")</f>
        <v/>
      </c>
    </row>
    <row r="228" spans="39:43">
      <c r="AM228" s="40">
        <f>+IF('（別紙１）原油換算シート【計画用】'!AM228&lt;&gt;"",'（別紙１）原油換算シート【計画用】'!AM228,"")</f>
        <v>214</v>
      </c>
      <c r="AN228" s="40" t="str">
        <f>+IF('（別紙１）原油換算シート【計画用】'!AN228&lt;&gt;"",'（別紙１）原油換算シート【計画用】'!AN228,"")</f>
        <v>A0064</v>
      </c>
      <c r="AO228" s="64" t="str">
        <f>+IF('（別紙１）原油換算シート【計画用】'!AO228&lt;&gt;"",'（別紙１）原油換算シート【計画用】'!AO228,"")</f>
        <v>東京ガス(株)メニューB</v>
      </c>
      <c r="AP228" s="65">
        <f>+IF('（別紙１）原油換算シート【計画用】'!AP228&lt;&gt;"",'（別紙１）原油換算シート【計画用】'!AP228,"")</f>
        <v>0</v>
      </c>
      <c r="AQ228" s="1" t="str">
        <f>+IF('（別紙１）原油換算シート【計画用】'!AQ228&lt;&gt;"",'（別紙１）原油換算シート【計画用】'!AQ228,"")</f>
        <v/>
      </c>
    </row>
    <row r="229" spans="39:43">
      <c r="AM229" s="40">
        <f>+IF('（別紙１）原油換算シート【計画用】'!AM229&lt;&gt;"",'（別紙１）原油換算シート【計画用】'!AM229,"")</f>
        <v>215</v>
      </c>
      <c r="AN229" s="40" t="str">
        <f>+IF('（別紙１）原油換算シート【計画用】'!AN229&lt;&gt;"",'（別紙１）原油換算シート【計画用】'!AN229,"")</f>
        <v>A0064</v>
      </c>
      <c r="AO229" s="64" t="str">
        <f>+IF('（別紙１）原油換算シート【計画用】'!AO229&lt;&gt;"",'（別紙１）原油換算シート【計画用】'!AO229,"")</f>
        <v>東京ガス(株)メニューC</v>
      </c>
      <c r="AP229" s="65">
        <f>+IF('（別紙１）原油換算シート【計画用】'!AP229&lt;&gt;"",'（別紙１）原油換算シート【計画用】'!AP229,"")</f>
        <v>0</v>
      </c>
      <c r="AQ229" s="1" t="str">
        <f>+IF('（別紙１）原油換算シート【計画用】'!AQ229&lt;&gt;"",'（別紙１）原油換算シート【計画用】'!AQ229,"")</f>
        <v/>
      </c>
    </row>
    <row r="230" spans="39:43">
      <c r="AM230" s="40">
        <f>+IF('（別紙１）原油換算シート【計画用】'!AM230&lt;&gt;"",'（別紙１）原油換算シート【計画用】'!AM230,"")</f>
        <v>216</v>
      </c>
      <c r="AN230" s="40" t="str">
        <f>+IF('（別紙１）原油換算シート【計画用】'!AN230&lt;&gt;"",'（別紙１）原油換算シート【計画用】'!AN230,"")</f>
        <v>A0064</v>
      </c>
      <c r="AO230" s="64" t="str">
        <f>+IF('（別紙１）原油換算シート【計画用】'!AO230&lt;&gt;"",'（別紙１）原油換算シート【計画用】'!AO230,"")</f>
        <v>東京ガス(株)メニューD</v>
      </c>
      <c r="AP230" s="65">
        <f>+IF('（別紙１）原油換算シート【計画用】'!AP230&lt;&gt;"",'（別紙１）原油換算シート【計画用】'!AP230,"")</f>
        <v>0</v>
      </c>
      <c r="AQ230" s="1" t="str">
        <f>+IF('（別紙１）原油換算シート【計画用】'!AQ230&lt;&gt;"",'（別紙１）原油換算シート【計画用】'!AQ230,"")</f>
        <v/>
      </c>
    </row>
    <row r="231" spans="39:43">
      <c r="AM231" s="40">
        <f>+IF('（別紙１）原油換算シート【計画用】'!AM231&lt;&gt;"",'（別紙１）原油換算シート【計画用】'!AM231,"")</f>
        <v>217</v>
      </c>
      <c r="AN231" s="40" t="str">
        <f>+IF('（別紙１）原油換算シート【計画用】'!AN231&lt;&gt;"",'（別紙１）原油換算シート【計画用】'!AN231,"")</f>
        <v>A0064</v>
      </c>
      <c r="AO231" s="64" t="str">
        <f>+IF('（別紙１）原油換算シート【計画用】'!AO231&lt;&gt;"",'（別紙１）原油換算シート【計画用】'!AO231,"")</f>
        <v>東京ガス(株)メニューE</v>
      </c>
      <c r="AP231" s="65">
        <f>+IF('（別紙１）原油換算シート【計画用】'!AP231&lt;&gt;"",'（別紙１）原油換算シート【計画用】'!AP231,"")</f>
        <v>0</v>
      </c>
      <c r="AQ231" s="1" t="str">
        <f>+IF('（別紙１）原油換算シート【計画用】'!AQ231&lt;&gt;"",'（別紙１）原油換算シート【計画用】'!AQ231,"")</f>
        <v/>
      </c>
    </row>
    <row r="232" spans="39:43">
      <c r="AM232" s="40">
        <f>+IF('（別紙１）原油換算シート【計画用】'!AM232&lt;&gt;"",'（別紙１）原油換算シート【計画用】'!AM232,"")</f>
        <v>218</v>
      </c>
      <c r="AN232" s="40" t="str">
        <f>+IF('（別紙１）原油換算シート【計画用】'!AN232&lt;&gt;"",'（別紙１）原油換算シート【計画用】'!AN232,"")</f>
        <v>A0064</v>
      </c>
      <c r="AO232" s="64" t="str">
        <f>+IF('（別紙１）原油換算シート【計画用】'!AO232&lt;&gt;"",'（別紙１）原油換算シート【計画用】'!AO232,"")</f>
        <v>東京ガス(株)メニューF(残差)</v>
      </c>
      <c r="AP232" s="65">
        <f>+IF('（別紙１）原油換算シート【計画用】'!AP232&lt;&gt;"",'（別紙１）原油換算シート【計画用】'!AP232,"")</f>
        <v>3.68E-4</v>
      </c>
      <c r="AQ232" s="1" t="str">
        <f>+IF('（別紙１）原油換算シート【計画用】'!AQ232&lt;&gt;"",'（別紙１）原油換算シート【計画用】'!AQ232,"")</f>
        <v/>
      </c>
    </row>
    <row r="233" spans="39:43">
      <c r="AM233" s="40">
        <f>+IF('（別紙１）原油換算シート【計画用】'!AM233&lt;&gt;"",'（別紙１）原油換算シート【計画用】'!AM233,"")</f>
        <v>219</v>
      </c>
      <c r="AN233" s="40" t="str">
        <f>+IF('（別紙１）原油換算シート【計画用】'!AN233&lt;&gt;"",'（別紙１）原油換算シート【計画用】'!AN233,"")</f>
        <v>A0064</v>
      </c>
      <c r="AO233" s="64" t="str">
        <f>+IF('（別紙１）原油換算シート【計画用】'!AO233&lt;&gt;"",'（別紙１）原油換算シート【計画用】'!AO233,"")</f>
        <v>東京ガス(株)(参考値)事業者全体</v>
      </c>
      <c r="AP233" s="65">
        <f>+IF('（別紙１）原油換算シート【計画用】'!AP233&lt;&gt;"",'（別紙１）原油換算シート【計画用】'!AP233,"")</f>
        <v>3.5399999999999999E-4</v>
      </c>
      <c r="AQ233" s="1" t="str">
        <f>+IF('（別紙１）原油換算シート【計画用】'!AQ233&lt;&gt;"",'（別紙１）原油換算シート【計画用】'!AQ233,"")</f>
        <v/>
      </c>
    </row>
    <row r="234" spans="39:43">
      <c r="AM234" s="40">
        <f>+IF('（別紙１）原油換算シート【計画用】'!AM234&lt;&gt;"",'（別紙１）原油換算シート【計画用】'!AM234,"")</f>
        <v>220</v>
      </c>
      <c r="AN234" s="40" t="str">
        <f>+IF('（別紙１）原油換算シート【計画用】'!AN234&lt;&gt;"",'（別紙１）原油換算シート【計画用】'!AN234,"")</f>
        <v>A0065</v>
      </c>
      <c r="AO234" s="64" t="str">
        <f>+IF('（別紙１）原油換算シート【計画用】'!AO234&lt;&gt;"",'（別紙１）原油換算シート【計画用】'!AO234,"")</f>
        <v>テス・エンジニアリング(株)メニューA</v>
      </c>
      <c r="AP234" s="65">
        <f>+IF('（別紙１）原油換算シート【計画用】'!AP234&lt;&gt;"",'（別紙１）原油換算シート【計画用】'!AP234,"")</f>
        <v>0</v>
      </c>
      <c r="AQ234" s="1" t="str">
        <f>+IF('（別紙１）原油換算シート【計画用】'!AQ234&lt;&gt;"",'（別紙１）原油換算シート【計画用】'!AQ234,"")</f>
        <v/>
      </c>
    </row>
    <row r="235" spans="39:43">
      <c r="AM235" s="40">
        <f>+IF('（別紙１）原油換算シート【計画用】'!AM235&lt;&gt;"",'（別紙１）原油換算シート【計画用】'!AM235,"")</f>
        <v>221</v>
      </c>
      <c r="AN235" s="40" t="str">
        <f>+IF('（別紙１）原油換算シート【計画用】'!AN235&lt;&gt;"",'（別紙１）原油換算シート【計画用】'!AN235,"")</f>
        <v>A0065</v>
      </c>
      <c r="AO235" s="64" t="str">
        <f>+IF('（別紙１）原油換算シート【計画用】'!AO235&lt;&gt;"",'（別紙１）原油換算シート【計画用】'!AO235,"")</f>
        <v>テス・エンジニアリング(株)メニューB</v>
      </c>
      <c r="AP235" s="65">
        <f>+IF('（別紙１）原油換算シート【計画用】'!AP235&lt;&gt;"",'（別紙１）原油換算シート【計画用】'!AP235,"")</f>
        <v>0</v>
      </c>
      <c r="AQ235" s="1" t="str">
        <f>+IF('（別紙１）原油換算シート【計画用】'!AQ235&lt;&gt;"",'（別紙１）原油換算シート【計画用】'!AQ235,"")</f>
        <v/>
      </c>
    </row>
    <row r="236" spans="39:43">
      <c r="AM236" s="40">
        <f>+IF('（別紙１）原油換算シート【計画用】'!AM236&lt;&gt;"",'（別紙１）原油換算シート【計画用】'!AM236,"")</f>
        <v>222</v>
      </c>
      <c r="AN236" s="40" t="str">
        <f>+IF('（別紙１）原油換算シート【計画用】'!AN236&lt;&gt;"",'（別紙１）原油換算シート【計画用】'!AN236,"")</f>
        <v>A0065</v>
      </c>
      <c r="AO236" s="64" t="str">
        <f>+IF('（別紙１）原油換算シート【計画用】'!AO236&lt;&gt;"",'（別紙１）原油換算シート【計画用】'!AO236,"")</f>
        <v>テス・エンジニアリング(株)メニューC(残差)</v>
      </c>
      <c r="AP236" s="65">
        <f>+IF('（別紙１）原油換算シート【計画用】'!AP236&lt;&gt;"",'（別紙１）原油換算シート【計画用】'!AP236,"")</f>
        <v>4.28E-4</v>
      </c>
      <c r="AQ236" s="1" t="str">
        <f>+IF('（別紙１）原油換算シート【計画用】'!AQ236&lt;&gt;"",'（別紙１）原油換算シート【計画用】'!AQ236,"")</f>
        <v/>
      </c>
    </row>
    <row r="237" spans="39:43">
      <c r="AM237" s="40">
        <f>+IF('（別紙１）原油換算シート【計画用】'!AM237&lt;&gt;"",'（別紙１）原油換算シート【計画用】'!AM237,"")</f>
        <v>223</v>
      </c>
      <c r="AN237" s="40" t="str">
        <f>+IF('（別紙１）原油換算シート【計画用】'!AN237&lt;&gt;"",'（別紙１）原油換算シート【計画用】'!AN237,"")</f>
        <v>A0065</v>
      </c>
      <c r="AO237" s="64" t="str">
        <f>+IF('（別紙１）原油換算シート【計画用】'!AO237&lt;&gt;"",'（別紙１）原油換算シート【計画用】'!AO237,"")</f>
        <v>テス・エンジニアリング(株)(参考値)事業者全体</v>
      </c>
      <c r="AP237" s="65">
        <f>+IF('（別紙１）原油換算シート【計画用】'!AP237&lt;&gt;"",'（別紙１）原油換算シート【計画用】'!AP237,"")</f>
        <v>4.1100000000000002E-4</v>
      </c>
      <c r="AQ237" s="1" t="str">
        <f>+IF('（別紙１）原油換算シート【計画用】'!AQ237&lt;&gt;"",'（別紙１）原油換算シート【計画用】'!AQ237,"")</f>
        <v/>
      </c>
    </row>
    <row r="238" spans="39:43">
      <c r="AM238" s="40">
        <f>+IF('（別紙１）原油換算シート【計画用】'!AM238&lt;&gt;"",'（別紙１）原油換算シート【計画用】'!AM238,"")</f>
        <v>224</v>
      </c>
      <c r="AN238" s="40" t="str">
        <f>+IF('（別紙１）原油換算シート【計画用】'!AN238&lt;&gt;"",'（別紙１）原油換算シート【計画用】'!AN238,"")</f>
        <v>A0066</v>
      </c>
      <c r="AO238" s="64" t="str">
        <f>+IF('（別紙１）原油換算シート【計画用】'!AO238&lt;&gt;"",'（別紙１）原油換算シート【計画用】'!AO238,"")</f>
        <v>青梅ガス(株)メニューA</v>
      </c>
      <c r="AP238" s="65">
        <f>+IF('（別紙１）原油換算シート【計画用】'!AP238&lt;&gt;"",'（別紙１）原油換算シート【計画用】'!AP238,"")</f>
        <v>0</v>
      </c>
      <c r="AQ238" s="1" t="str">
        <f>+IF('（別紙１）原油換算シート【計画用】'!AQ238&lt;&gt;"",'（別紙１）原油換算シート【計画用】'!AQ238,"")</f>
        <v/>
      </c>
    </row>
    <row r="239" spans="39:43">
      <c r="AM239" s="40">
        <f>+IF('（別紙１）原油換算シート【計画用】'!AM239&lt;&gt;"",'（別紙１）原油換算シート【計画用】'!AM239,"")</f>
        <v>225</v>
      </c>
      <c r="AN239" s="40" t="str">
        <f>+IF('（別紙１）原油換算シート【計画用】'!AN239&lt;&gt;"",'（別紙１）原油換算シート【計画用】'!AN239,"")</f>
        <v>A0066</v>
      </c>
      <c r="AO239" s="64" t="str">
        <f>+IF('（別紙１）原油換算シート【計画用】'!AO239&lt;&gt;"",'（別紙１）原油換算シート【計画用】'!AO239,"")</f>
        <v>青梅ガス(株)メニューB(残差)</v>
      </c>
      <c r="AP239" s="65">
        <f>+IF('（別紙１）原油換算シート【計画用】'!AP239&lt;&gt;"",'（別紙１）原油換算シート【計画用】'!AP239,"")</f>
        <v>4.2000000000000002E-4</v>
      </c>
      <c r="AQ239" s="1" t="str">
        <f>+IF('（別紙１）原油換算シート【計画用】'!AQ239&lt;&gt;"",'（別紙１）原油換算シート【計画用】'!AQ239,"")</f>
        <v/>
      </c>
    </row>
    <row r="240" spans="39:43">
      <c r="AM240" s="40">
        <f>+IF('（別紙１）原油換算シート【計画用】'!AM240&lt;&gt;"",'（別紙１）原油換算シート【計画用】'!AM240,"")</f>
        <v>226</v>
      </c>
      <c r="AN240" s="40" t="str">
        <f>+IF('（別紙１）原油換算シート【計画用】'!AN240&lt;&gt;"",'（別紙１）原油換算シート【計画用】'!AN240,"")</f>
        <v>A0066</v>
      </c>
      <c r="AO240" s="64" t="str">
        <f>+IF('（別紙１）原油換算シート【計画用】'!AO240&lt;&gt;"",'（別紙１）原油換算シート【計画用】'!AO240,"")</f>
        <v>青梅ガス(株)(参考値)事業者全体</v>
      </c>
      <c r="AP240" s="65">
        <f>+IF('（別紙１）原油換算シート【計画用】'!AP240&lt;&gt;"",'（別紙１）原油換算シート【計画用】'!AP240,"")</f>
        <v>4.1800000000000002E-4</v>
      </c>
      <c r="AQ240" s="1" t="str">
        <f>+IF('（別紙１）原油換算シート【計画用】'!AQ240&lt;&gt;"",'（別紙１）原油換算シート【計画用】'!AQ240,"")</f>
        <v/>
      </c>
    </row>
    <row r="241" spans="39:43">
      <c r="AM241" s="40">
        <f>+IF('（別紙１）原油換算シート【計画用】'!AM241&lt;&gt;"",'（別紙１）原油換算シート【計画用】'!AM241,"")</f>
        <v>227</v>
      </c>
      <c r="AN241" s="40" t="str">
        <f>+IF('（別紙１）原油換算シート【計画用】'!AN241&lt;&gt;"",'（別紙１）原油換算シート【計画用】'!AN241,"")</f>
        <v>A0067</v>
      </c>
      <c r="AO241" s="64" t="str">
        <f>+IF('（別紙１）原油換算シート【計画用】'!AO241&lt;&gt;"",'（別紙１）原油換算シート【計画用】'!AO241,"")</f>
        <v>(株)イーネットワークシステムズメニューA</v>
      </c>
      <c r="AP241" s="65">
        <f>+IF('（別紙１）原油換算シート【計画用】'!AP241&lt;&gt;"",'（別紙１）原油換算シート【計画用】'!AP241,"")</f>
        <v>0</v>
      </c>
      <c r="AQ241" s="1" t="str">
        <f>+IF('（別紙１）原油換算シート【計画用】'!AQ241&lt;&gt;"",'（別紙１）原油換算シート【計画用】'!AQ241,"")</f>
        <v/>
      </c>
    </row>
    <row r="242" spans="39:43">
      <c r="AM242" s="40">
        <f>+IF('（別紙１）原油換算シート【計画用】'!AM242&lt;&gt;"",'（別紙１）原油換算シート【計画用】'!AM242,"")</f>
        <v>228</v>
      </c>
      <c r="AN242" s="40" t="str">
        <f>+IF('（別紙１）原油換算シート【計画用】'!AN242&lt;&gt;"",'（別紙１）原油換算シート【計画用】'!AN242,"")</f>
        <v>A0067</v>
      </c>
      <c r="AO242" s="64" t="str">
        <f>+IF('（別紙１）原油換算シート【計画用】'!AO242&lt;&gt;"",'（別紙１）原油換算シート【計画用】'!AO242,"")</f>
        <v>(株)イーネットワークシステムズメニューB</v>
      </c>
      <c r="AP242" s="65">
        <f>+IF('（別紙１）原油換算シート【計画用】'!AP242&lt;&gt;"",'（別紙１）原油換算シート【計画用】'!AP242,"")</f>
        <v>0</v>
      </c>
      <c r="AQ242" s="1" t="str">
        <f>+IF('（別紙１）原油換算シート【計画用】'!AQ242&lt;&gt;"",'（別紙１）原油換算シート【計画用】'!AQ242,"")</f>
        <v/>
      </c>
    </row>
    <row r="243" spans="39:43">
      <c r="AM243" s="40">
        <f>+IF('（別紙１）原油換算シート【計画用】'!AM243&lt;&gt;"",'（別紙１）原油換算シート【計画用】'!AM243,"")</f>
        <v>229</v>
      </c>
      <c r="AN243" s="40" t="str">
        <f>+IF('（別紙１）原油換算シート【計画用】'!AN243&lt;&gt;"",'（別紙１）原油換算シート【計画用】'!AN243,"")</f>
        <v>A0067</v>
      </c>
      <c r="AO243" s="64" t="str">
        <f>+IF('（別紙１）原油換算シート【計画用】'!AO243&lt;&gt;"",'（別紙１）原油換算シート【計画用】'!AO243,"")</f>
        <v>(株)イーネットワークシステムズメニューC</v>
      </c>
      <c r="AP243" s="65">
        <f>+IF('（別紙１）原油換算シート【計画用】'!AP243&lt;&gt;"",'（別紙１）原油換算シート【計画用】'!AP243,"")</f>
        <v>0</v>
      </c>
      <c r="AQ243" s="1" t="str">
        <f>+IF('（別紙１）原油換算シート【計画用】'!AQ243&lt;&gt;"",'（別紙１）原油換算シート【計画用】'!AQ243,"")</f>
        <v/>
      </c>
    </row>
    <row r="244" spans="39:43">
      <c r="AM244" s="40">
        <f>+IF('（別紙１）原油換算シート【計画用】'!AM244&lt;&gt;"",'（別紙１）原油換算シート【計画用】'!AM244,"")</f>
        <v>230</v>
      </c>
      <c r="AN244" s="40" t="str">
        <f>+IF('（別紙１）原油換算シート【計画用】'!AN244&lt;&gt;"",'（別紙１）原油換算シート【計画用】'!AN244,"")</f>
        <v>A0067</v>
      </c>
      <c r="AO244" s="64" t="str">
        <f>+IF('（別紙１）原油換算シート【計画用】'!AO244&lt;&gt;"",'（別紙１）原油換算シート【計画用】'!AO244,"")</f>
        <v>(株)イーネットワークシステムズメニューD</v>
      </c>
      <c r="AP244" s="65">
        <f>+IF('（別紙１）原油換算シート【計画用】'!AP244&lt;&gt;"",'（別紙１）原油換算シート【計画用】'!AP244,"")</f>
        <v>0</v>
      </c>
      <c r="AQ244" s="1" t="str">
        <f>+IF('（別紙１）原油換算シート【計画用】'!AQ244&lt;&gt;"",'（別紙１）原油換算シート【計画用】'!AQ244,"")</f>
        <v/>
      </c>
    </row>
    <row r="245" spans="39:43">
      <c r="AM245" s="40">
        <f>+IF('（別紙１）原油換算シート【計画用】'!AM245&lt;&gt;"",'（別紙１）原油換算シート【計画用】'!AM245,"")</f>
        <v>231</v>
      </c>
      <c r="AN245" s="40" t="str">
        <f>+IF('（別紙１）原油換算シート【計画用】'!AN245&lt;&gt;"",'（別紙１）原油換算シート【計画用】'!AN245,"")</f>
        <v>A0067</v>
      </c>
      <c r="AO245" s="64" t="str">
        <f>+IF('（別紙１）原油換算シート【計画用】'!AO245&lt;&gt;"",'（別紙１）原油換算シート【計画用】'!AO245,"")</f>
        <v>(株)イーネットワークシステムズメニューE(残差)</v>
      </c>
      <c r="AP245" s="65">
        <f>+IF('（別紙１）原油換算シート【計画用】'!AP245&lt;&gt;"",'（別紙１）原油換算シート【計画用】'!AP245,"")</f>
        <v>6.3900000000000003E-4</v>
      </c>
      <c r="AQ245" s="1" t="str">
        <f>+IF('（別紙１）原油換算シート【計画用】'!AQ245&lt;&gt;"",'（別紙１）原油換算シート【計画用】'!AQ245,"")</f>
        <v/>
      </c>
    </row>
    <row r="246" spans="39:43">
      <c r="AM246" s="40">
        <f>+IF('（別紙１）原油換算シート【計画用】'!AM246&lt;&gt;"",'（別紙１）原油換算シート【計画用】'!AM246,"")</f>
        <v>232</v>
      </c>
      <c r="AN246" s="40" t="str">
        <f>+IF('（別紙１）原油換算シート【計画用】'!AN246&lt;&gt;"",'（別紙１）原油換算シート【計画用】'!AN246,"")</f>
        <v>A0067</v>
      </c>
      <c r="AO246" s="64" t="str">
        <f>+IF('（別紙１）原油換算シート【計画用】'!AO246&lt;&gt;"",'（別紙１）原油換算シート【計画用】'!AO246,"")</f>
        <v>(株)イーネットワークシステムズ(参考値)事業者全体</v>
      </c>
      <c r="AP246" s="65">
        <f>+IF('（別紙１）原油換算シート【計画用】'!AP246&lt;&gt;"",'（別紙１）原油換算シート【計画用】'!AP246,"")</f>
        <v>5.2300000000000003E-4</v>
      </c>
      <c r="AQ246" s="1" t="str">
        <f>+IF('（別紙１）原油換算シート【計画用】'!AQ246&lt;&gt;"",'（別紙１）原油換算シート【計画用】'!AQ246,"")</f>
        <v/>
      </c>
    </row>
    <row r="247" spans="39:43">
      <c r="AM247" s="40">
        <f>+IF('（別紙１）原油換算シート【計画用】'!AM247&lt;&gt;"",'（別紙１）原油換算シート【計画用】'!AM247,"")</f>
        <v>233</v>
      </c>
      <c r="AN247" s="40" t="str">
        <f>+IF('（別紙１）原油換算シート【計画用】'!AN247&lt;&gt;"",'（別紙１）原油換算シート【計画用】'!AN247,"")</f>
        <v>A0068</v>
      </c>
      <c r="AO247" s="64" t="str">
        <f>+IF('（別紙１）原油換算シート【計画用】'!AO247&lt;&gt;"",'（別紙１）原油換算シート【計画用】'!AO247,"")</f>
        <v>(株)エネアーク関東</v>
      </c>
      <c r="AP247" s="65">
        <f>+IF('（別紙１）原油換算シート【計画用】'!AP247&lt;&gt;"",'（別紙１）原油換算シート【計画用】'!AP247,"")</f>
        <v>3.9800000000000002E-4</v>
      </c>
      <c r="AQ247" s="1" t="str">
        <f>+IF('（別紙１）原油換算シート【計画用】'!AQ247&lt;&gt;"",'（別紙１）原油換算シート【計画用】'!AQ247,"")</f>
        <v/>
      </c>
    </row>
    <row r="248" spans="39:43">
      <c r="AM248" s="40">
        <f>+IF('（別紙１）原油換算シート【計画用】'!AM248&lt;&gt;"",'（別紙１）原油換算シート【計画用】'!AM248,"")</f>
        <v>234</v>
      </c>
      <c r="AN248" s="40" t="str">
        <f>+IF('（別紙１）原油換算シート【計画用】'!AN248&lt;&gt;"",'（別紙１）原油換算シート【計画用】'!AN248,"")</f>
        <v>A0069</v>
      </c>
      <c r="AO248" s="64" t="str">
        <f>+IF('（別紙１）原油換算シート【計画用】'!AO248&lt;&gt;"",'（別紙１）原油換算シート【計画用】'!AO248,"")</f>
        <v>(株)東急パワーサプライメニューA</v>
      </c>
      <c r="AP248" s="65">
        <f>+IF('（別紙１）原油換算シート【計画用】'!AP248&lt;&gt;"",'（別紙１）原油換算シート【計画用】'!AP248,"")</f>
        <v>0</v>
      </c>
      <c r="AQ248" s="1" t="str">
        <f>+IF('（別紙１）原油換算シート【計画用】'!AQ248&lt;&gt;"",'（別紙１）原油換算シート【計画用】'!AQ248,"")</f>
        <v/>
      </c>
    </row>
    <row r="249" spans="39:43">
      <c r="AM249" s="40">
        <f>+IF('（別紙１）原油換算シート【計画用】'!AM249&lt;&gt;"",'（別紙１）原油換算シート【計画用】'!AM249,"")</f>
        <v>235</v>
      </c>
      <c r="AN249" s="40" t="str">
        <f>+IF('（別紙１）原油換算シート【計画用】'!AN249&lt;&gt;"",'（別紙１）原油換算シート【計画用】'!AN249,"")</f>
        <v>A0069</v>
      </c>
      <c r="AO249" s="64" t="str">
        <f>+IF('（別紙１）原油換算シート【計画用】'!AO249&lt;&gt;"",'（別紙１）原油換算シート【計画用】'!AO249,"")</f>
        <v>(株)東急パワーサプライメニューB</v>
      </c>
      <c r="AP249" s="65">
        <f>+IF('（別紙１）原油換算シート【計画用】'!AP249&lt;&gt;"",'（別紙１）原油換算シート【計画用】'!AP249,"")</f>
        <v>0</v>
      </c>
      <c r="AQ249" s="1" t="str">
        <f>+IF('（別紙１）原油換算シート【計画用】'!AQ249&lt;&gt;"",'（別紙１）原油換算シート【計画用】'!AQ249,"")</f>
        <v/>
      </c>
    </row>
    <row r="250" spans="39:43">
      <c r="AM250" s="40">
        <f>+IF('（別紙１）原油換算シート【計画用】'!AM250&lt;&gt;"",'（別紙１）原油換算シート【計画用】'!AM250,"")</f>
        <v>236</v>
      </c>
      <c r="AN250" s="40" t="str">
        <f>+IF('（別紙１）原油換算シート【計画用】'!AN250&lt;&gt;"",'（別紙１）原油換算シート【計画用】'!AN250,"")</f>
        <v>A0069</v>
      </c>
      <c r="AO250" s="64" t="str">
        <f>+IF('（別紙１）原油換算シート【計画用】'!AO250&lt;&gt;"",'（別紙１）原油換算シート【計画用】'!AO250,"")</f>
        <v>(株)東急パワーサプライメニューC</v>
      </c>
      <c r="AP250" s="65">
        <f>+IF('（別紙１）原油換算シート【計画用】'!AP250&lt;&gt;"",'（別紙１）原油換算シート【計画用】'!AP250,"")</f>
        <v>0</v>
      </c>
      <c r="AQ250" s="1" t="str">
        <f>+IF('（別紙１）原油換算シート【計画用】'!AQ250&lt;&gt;"",'（別紙１）原油換算シート【計画用】'!AQ250,"")</f>
        <v/>
      </c>
    </row>
    <row r="251" spans="39:43">
      <c r="AM251" s="40">
        <f>+IF('（別紙１）原油換算シート【計画用】'!AM251&lt;&gt;"",'（別紙１）原油換算シート【計画用】'!AM251,"")</f>
        <v>237</v>
      </c>
      <c r="AN251" s="40" t="str">
        <f>+IF('（別紙１）原油換算シート【計画用】'!AN251&lt;&gt;"",'（別紙１）原油換算シート【計画用】'!AN251,"")</f>
        <v>A0069</v>
      </c>
      <c r="AO251" s="64" t="str">
        <f>+IF('（別紙１）原油換算シート【計画用】'!AO251&lt;&gt;"",'（別紙１）原油換算シート【計画用】'!AO251,"")</f>
        <v>(株)東急パワーサプライメニューD</v>
      </c>
      <c r="AP251" s="65">
        <f>+IF('（別紙１）原油換算シート【計画用】'!AP251&lt;&gt;"",'（別紙１）原油換算シート【計画用】'!AP251,"")</f>
        <v>0</v>
      </c>
      <c r="AQ251" s="1" t="str">
        <f>+IF('（別紙１）原油換算シート【計画用】'!AQ251&lt;&gt;"",'（別紙１）原油換算シート【計画用】'!AQ251,"")</f>
        <v/>
      </c>
    </row>
    <row r="252" spans="39:43">
      <c r="AM252" s="40">
        <f>+IF('（別紙１）原油換算シート【計画用】'!AM252&lt;&gt;"",'（別紙１）原油換算シート【計画用】'!AM252,"")</f>
        <v>238</v>
      </c>
      <c r="AN252" s="40" t="str">
        <f>+IF('（別紙１）原油換算シート【計画用】'!AN252&lt;&gt;"",'（別紙１）原油換算シート【計画用】'!AN252,"")</f>
        <v>A0069</v>
      </c>
      <c r="AO252" s="64" t="str">
        <f>+IF('（別紙１）原油換算シート【計画用】'!AO252&lt;&gt;"",'（別紙１）原油換算シート【計画用】'!AO252,"")</f>
        <v>(株)東急パワーサプライメニューE</v>
      </c>
      <c r="AP252" s="65">
        <f>+IF('（別紙１）原油換算シート【計画用】'!AP252&lt;&gt;"",'（別紙１）原油換算シート【計画用】'!AP252,"")</f>
        <v>0</v>
      </c>
      <c r="AQ252" s="1" t="str">
        <f>+IF('（別紙１）原油換算シート【計画用】'!AQ252&lt;&gt;"",'（別紙１）原油換算シート【計画用】'!AQ252,"")</f>
        <v/>
      </c>
    </row>
    <row r="253" spans="39:43">
      <c r="AM253" s="40">
        <f>+IF('（別紙１）原油換算シート【計画用】'!AM253&lt;&gt;"",'（別紙１）原油換算シート【計画用】'!AM253,"")</f>
        <v>239</v>
      </c>
      <c r="AN253" s="40" t="str">
        <f>+IF('（別紙１）原油換算シート【計画用】'!AN253&lt;&gt;"",'（別紙１）原油換算シート【計画用】'!AN253,"")</f>
        <v>A0069</v>
      </c>
      <c r="AO253" s="64" t="str">
        <f>+IF('（別紙１）原油換算シート【計画用】'!AO253&lt;&gt;"",'（別紙１）原油換算シート【計画用】'!AO253,"")</f>
        <v>(株)東急パワーサプライメニューF</v>
      </c>
      <c r="AP253" s="65">
        <f>+IF('（別紙１）原油換算シート【計画用】'!AP253&lt;&gt;"",'（別紙１）原油換算シート【計画用】'!AP253,"")</f>
        <v>0</v>
      </c>
      <c r="AQ253" s="1" t="str">
        <f>+IF('（別紙１）原油換算シート【計画用】'!AQ253&lt;&gt;"",'（別紙１）原油換算シート【計画用】'!AQ253,"")</f>
        <v/>
      </c>
    </row>
    <row r="254" spans="39:43">
      <c r="AM254" s="40">
        <f>+IF('（別紙１）原油換算シート【計画用】'!AM254&lt;&gt;"",'（別紙１）原油換算シート【計画用】'!AM254,"")</f>
        <v>240</v>
      </c>
      <c r="AN254" s="40" t="str">
        <f>+IF('（別紙１）原油換算シート【計画用】'!AN254&lt;&gt;"",'（別紙１）原油換算シート【計画用】'!AN254,"")</f>
        <v>A0069</v>
      </c>
      <c r="AO254" s="64" t="str">
        <f>+IF('（別紙１）原油換算シート【計画用】'!AO254&lt;&gt;"",'（別紙１）原油換算シート【計画用】'!AO254,"")</f>
        <v>(株)東急パワーサプライメニューG(残差)</v>
      </c>
      <c r="AP254" s="65">
        <f>+IF('（別紙１）原油換算シート【計画用】'!AP254&lt;&gt;"",'（別紙１）原油換算シート【計画用】'!AP254,"")</f>
        <v>6.1899999999999998E-4</v>
      </c>
      <c r="AQ254" s="1" t="str">
        <f>+IF('（別紙１）原油換算シート【計画用】'!AQ254&lt;&gt;"",'（別紙１）原油換算シート【計画用】'!AQ254,"")</f>
        <v/>
      </c>
    </row>
    <row r="255" spans="39:43">
      <c r="AM255" s="40">
        <f>+IF('（別紙１）原油換算シート【計画用】'!AM255&lt;&gt;"",'（別紙１）原油換算シート【計画用】'!AM255,"")</f>
        <v>241</v>
      </c>
      <c r="AN255" s="40" t="str">
        <f>+IF('（別紙１）原油換算シート【計画用】'!AN255&lt;&gt;"",'（別紙１）原油換算シート【計画用】'!AN255,"")</f>
        <v>A0069</v>
      </c>
      <c r="AO255" s="64" t="str">
        <f>+IF('（別紙１）原油換算シート【計画用】'!AO255&lt;&gt;"",'（別紙１）原油換算シート【計画用】'!AO255,"")</f>
        <v>(株)東急パワーサプライ(参考値)事業者全体</v>
      </c>
      <c r="AP255" s="65">
        <f>+IF('（別紙１）原油換算シート【計画用】'!AP255&lt;&gt;"",'（別紙１）原油換算シート【計画用】'!AP255,"")</f>
        <v>1.3300000000000001E-4</v>
      </c>
      <c r="AQ255" s="1" t="str">
        <f>+IF('（別紙１）原油換算シート【計画用】'!AQ255&lt;&gt;"",'（別紙１）原油換算シート【計画用】'!AQ255,"")</f>
        <v/>
      </c>
    </row>
    <row r="256" spans="39:43">
      <c r="AM256" s="40">
        <f>+IF('（別紙１）原油換算シート【計画用】'!AM256&lt;&gt;"",'（別紙１）原油換算シート【計画用】'!AM256,"")</f>
        <v>242</v>
      </c>
      <c r="AN256" s="40" t="str">
        <f>+IF('（別紙１）原油換算シート【計画用】'!AN256&lt;&gt;"",'（別紙１）原油換算シート【計画用】'!AN256,"")</f>
        <v>A0070</v>
      </c>
      <c r="AO256" s="64" t="str">
        <f>+IF('（別紙１）原油換算シート【計画用】'!AO256&lt;&gt;"",'（別紙１）原油換算シート【計画用】'!AO256,"")</f>
        <v>王子・伊藤忠エネクス電力販売(株)メニューA</v>
      </c>
      <c r="AP256" s="65">
        <f>+IF('（別紙１）原油換算シート【計画用】'!AP256&lt;&gt;"",'（別紙１）原油換算シート【計画用】'!AP256,"")</f>
        <v>0</v>
      </c>
      <c r="AQ256" s="1" t="str">
        <f>+IF('（別紙１）原油換算シート【計画用】'!AQ256&lt;&gt;"",'（別紙１）原油換算シート【計画用】'!AQ256,"")</f>
        <v/>
      </c>
    </row>
    <row r="257" spans="39:43">
      <c r="AM257" s="40">
        <f>+IF('（別紙１）原油換算シート【計画用】'!AM257&lt;&gt;"",'（別紙１）原油換算シート【計画用】'!AM257,"")</f>
        <v>243</v>
      </c>
      <c r="AN257" s="40" t="str">
        <f>+IF('（別紙１）原油換算シート【計画用】'!AN257&lt;&gt;"",'（別紙１）原油換算シート【計画用】'!AN257,"")</f>
        <v>A0070</v>
      </c>
      <c r="AO257" s="64" t="str">
        <f>+IF('（別紙１）原油換算シート【計画用】'!AO257&lt;&gt;"",'（別紙１）原油換算シート【計画用】'!AO257,"")</f>
        <v>王子・伊藤忠エネクス電力販売(株)メニューB</v>
      </c>
      <c r="AP257" s="65">
        <f>+IF('（別紙１）原油換算シート【計画用】'!AP257&lt;&gt;"",'（別紙１）原油換算シート【計画用】'!AP257,"")</f>
        <v>1.2999999999999999E-4</v>
      </c>
      <c r="AQ257" s="1" t="str">
        <f>+IF('（別紙１）原油換算シート【計画用】'!AQ257&lt;&gt;"",'（別紙１）原油換算シート【計画用】'!AQ257,"")</f>
        <v/>
      </c>
    </row>
    <row r="258" spans="39:43">
      <c r="AM258" s="40">
        <f>+IF('（別紙１）原油換算シート【計画用】'!AM258&lt;&gt;"",'（別紙１）原油換算シート【計画用】'!AM258,"")</f>
        <v>244</v>
      </c>
      <c r="AN258" s="40" t="str">
        <f>+IF('（別紙１）原油換算シート【計画用】'!AN258&lt;&gt;"",'（別紙１）原油換算シート【計画用】'!AN258,"")</f>
        <v>A0070</v>
      </c>
      <c r="AO258" s="64" t="str">
        <f>+IF('（別紙１）原油換算シート【計画用】'!AO258&lt;&gt;"",'（別紙１）原油換算シート【計画用】'!AO258,"")</f>
        <v>王子・伊藤忠エネクス電力販売(株)メニューC</v>
      </c>
      <c r="AP258" s="65">
        <f>+IF('（別紙１）原油換算シート【計画用】'!AP258&lt;&gt;"",'（別紙１）原油換算シート【計画用】'!AP258,"")</f>
        <v>2.3699999999999999E-4</v>
      </c>
      <c r="AQ258" s="1" t="str">
        <f>+IF('（別紙１）原油換算シート【計画用】'!AQ258&lt;&gt;"",'（別紙１）原油換算シート【計画用】'!AQ258,"")</f>
        <v/>
      </c>
    </row>
    <row r="259" spans="39:43">
      <c r="AM259" s="40">
        <f>+IF('（別紙１）原油換算シート【計画用】'!AM259&lt;&gt;"",'（別紙１）原油換算シート【計画用】'!AM259,"")</f>
        <v>245</v>
      </c>
      <c r="AN259" s="40" t="str">
        <f>+IF('（別紙１）原油換算シート【計画用】'!AN259&lt;&gt;"",'（別紙１）原油換算シート【計画用】'!AN259,"")</f>
        <v>A0070</v>
      </c>
      <c r="AO259" s="64" t="str">
        <f>+IF('（別紙１）原油換算シート【計画用】'!AO259&lt;&gt;"",'（別紙１）原油換算シート【計画用】'!AO259,"")</f>
        <v>王子・伊藤忠エネクス電力販売(株)メニューD</v>
      </c>
      <c r="AP259" s="65">
        <f>+IF('（別紙１）原油換算シート【計画用】'!AP259&lt;&gt;"",'（別紙１）原油換算シート【計画用】'!AP259,"")</f>
        <v>2.5900000000000001E-4</v>
      </c>
      <c r="AQ259" s="1" t="str">
        <f>+IF('（別紙１）原油換算シート【計画用】'!AQ259&lt;&gt;"",'（別紙１）原油換算シート【計画用】'!AQ259,"")</f>
        <v/>
      </c>
    </row>
    <row r="260" spans="39:43">
      <c r="AM260" s="40">
        <f>+IF('（別紙１）原油換算シート【計画用】'!AM260&lt;&gt;"",'（別紙１）原油換算シート【計画用】'!AM260,"")</f>
        <v>246</v>
      </c>
      <c r="AN260" s="40" t="str">
        <f>+IF('（別紙１）原油換算シート【計画用】'!AN260&lt;&gt;"",'（別紙１）原油換算シート【計画用】'!AN260,"")</f>
        <v>A0070</v>
      </c>
      <c r="AO260" s="64" t="str">
        <f>+IF('（別紙１）原油換算シート【計画用】'!AO260&lt;&gt;"",'（別紙１）原油換算シート【計画用】'!AO260,"")</f>
        <v>王子・伊藤忠エネクス電力販売(株)メニューE</v>
      </c>
      <c r="AP260" s="65">
        <f>+IF('（別紙１）原油換算シート【計画用】'!AP260&lt;&gt;"",'（別紙１）原油換算シート【計画用】'!AP260,"")</f>
        <v>3.01E-4</v>
      </c>
      <c r="AQ260" s="1" t="str">
        <f>+IF('（別紙１）原油換算シート【計画用】'!AQ260&lt;&gt;"",'（別紙１）原油換算シート【計画用】'!AQ260,"")</f>
        <v/>
      </c>
    </row>
    <row r="261" spans="39:43">
      <c r="AM261" s="40">
        <f>+IF('（別紙１）原油換算シート【計画用】'!AM261&lt;&gt;"",'（別紙１）原油換算シート【計画用】'!AM261,"")</f>
        <v>247</v>
      </c>
      <c r="AN261" s="40" t="str">
        <f>+IF('（別紙１）原油換算シート【計画用】'!AN261&lt;&gt;"",'（別紙１）原油換算シート【計画用】'!AN261,"")</f>
        <v>A0070</v>
      </c>
      <c r="AO261" s="64" t="str">
        <f>+IF('（別紙１）原油換算シート【計画用】'!AO261&lt;&gt;"",'（別紙１）原油換算シート【計画用】'!AO261,"")</f>
        <v>王子・伊藤忠エネクス電力販売(株)メニューF</v>
      </c>
      <c r="AP261" s="65">
        <f>+IF('（別紙１）原油換算シート【計画用】'!AP261&lt;&gt;"",'（別紙１）原油換算シート【計画用】'!AP261,"")</f>
        <v>3.2600000000000001E-4</v>
      </c>
      <c r="AQ261" s="1" t="str">
        <f>+IF('（別紙１）原油換算シート【計画用】'!AQ261&lt;&gt;"",'（別紙１）原油換算シート【計画用】'!AQ261,"")</f>
        <v/>
      </c>
    </row>
    <row r="262" spans="39:43">
      <c r="AM262" s="40">
        <f>+IF('（別紙１）原油換算シート【計画用】'!AM262&lt;&gt;"",'（別紙１）原油換算シート【計画用】'!AM262,"")</f>
        <v>248</v>
      </c>
      <c r="AN262" s="40" t="str">
        <f>+IF('（別紙１）原油換算シート【計画用】'!AN262&lt;&gt;"",'（別紙１）原油換算シート【計画用】'!AN262,"")</f>
        <v>A0070</v>
      </c>
      <c r="AO262" s="64" t="str">
        <f>+IF('（別紙１）原油換算シート【計画用】'!AO262&lt;&gt;"",'（別紙１）原油換算シート【計画用】'!AO262,"")</f>
        <v>王子・伊藤忠エネクス電力販売(株)メニューG(残差)</v>
      </c>
      <c r="AP262" s="65">
        <f>+IF('（別紙１）原油換算シート【計画用】'!AP262&lt;&gt;"",'（別紙１）原油換算シート【計画用】'!AP262,"")</f>
        <v>4.2200000000000001E-4</v>
      </c>
      <c r="AQ262" s="1" t="str">
        <f>+IF('（別紙１）原油換算シート【計画用】'!AQ262&lt;&gt;"",'（別紙１）原油換算シート【計画用】'!AQ262,"")</f>
        <v/>
      </c>
    </row>
    <row r="263" spans="39:43">
      <c r="AM263" s="40">
        <f>+IF('（別紙１）原油換算シート【計画用】'!AM263&lt;&gt;"",'（別紙１）原油換算シート【計画用】'!AM263,"")</f>
        <v>249</v>
      </c>
      <c r="AN263" s="40" t="str">
        <f>+IF('（別紙１）原油換算シート【計画用】'!AN263&lt;&gt;"",'（別紙１）原油換算シート【計画用】'!AN263,"")</f>
        <v>A0070</v>
      </c>
      <c r="AO263" s="64" t="str">
        <f>+IF('（別紙１）原油換算シート【計画用】'!AO263&lt;&gt;"",'（別紙１）原油換算シート【計画用】'!AO263,"")</f>
        <v>王子・伊藤忠エネクス電力販売(株)(参考値)事業者全体</v>
      </c>
      <c r="AP263" s="65">
        <f>+IF('（別紙１）原油換算シート【計画用】'!AP263&lt;&gt;"",'（別紙１）原油換算シート【計画用】'!AP263,"")</f>
        <v>2.14E-4</v>
      </c>
      <c r="AQ263" s="1" t="str">
        <f>+IF('（別紙１）原油換算シート【計画用】'!AQ263&lt;&gt;"",'（別紙１）原油換算シート【計画用】'!AQ263,"")</f>
        <v/>
      </c>
    </row>
    <row r="264" spans="39:43">
      <c r="AM264" s="40">
        <f>+IF('（別紙１）原油換算シート【計画用】'!AM264&lt;&gt;"",'（別紙１）原油換算シート【計画用】'!AM264,"")</f>
        <v>250</v>
      </c>
      <c r="AN264" s="40" t="str">
        <f>+IF('（別紙１）原油換算シート【計画用】'!AN264&lt;&gt;"",'（別紙１）原油換算シート【計画用】'!AN264,"")</f>
        <v>A0071</v>
      </c>
      <c r="AO264" s="64" t="str">
        <f>+IF('（別紙１）原油換算シート【計画用】'!AO264&lt;&gt;"",'（別紙１）原油換算シート【計画用】'!AO264,"")</f>
        <v>伊藤忠商事(株)メニューA</v>
      </c>
      <c r="AP264" s="65">
        <f>+IF('（別紙１）原油換算シート【計画用】'!AP264&lt;&gt;"",'（別紙１）原油換算シート【計画用】'!AP264,"")</f>
        <v>0</v>
      </c>
      <c r="AQ264" s="1" t="str">
        <f>+IF('（別紙１）原油換算シート【計画用】'!AQ264&lt;&gt;"",'（別紙１）原油換算シート【計画用】'!AQ264,"")</f>
        <v/>
      </c>
    </row>
    <row r="265" spans="39:43">
      <c r="AM265" s="40">
        <f>+IF('（別紙１）原油換算シート【計画用】'!AM265&lt;&gt;"",'（別紙１）原油換算シート【計画用】'!AM265,"")</f>
        <v>251</v>
      </c>
      <c r="AN265" s="40" t="str">
        <f>+IF('（別紙１）原油換算シート【計画用】'!AN265&lt;&gt;"",'（別紙１）原油換算シート【計画用】'!AN265,"")</f>
        <v>A0071</v>
      </c>
      <c r="AO265" s="64" t="str">
        <f>+IF('（別紙１）原油換算シート【計画用】'!AO265&lt;&gt;"",'（別紙１）原油換算シート【計画用】'!AO265,"")</f>
        <v>伊藤忠商事(株)メニューB</v>
      </c>
      <c r="AP265" s="65">
        <f>+IF('（別紙１）原油換算シート【計画用】'!AP265&lt;&gt;"",'（別紙１）原油換算シート【計画用】'!AP265,"")</f>
        <v>0</v>
      </c>
      <c r="AQ265" s="1" t="str">
        <f>+IF('（別紙１）原油換算シート【計画用】'!AQ265&lt;&gt;"",'（別紙１）原油換算シート【計画用】'!AQ265,"")</f>
        <v/>
      </c>
    </row>
    <row r="266" spans="39:43">
      <c r="AM266" s="40">
        <f>+IF('（別紙１）原油換算シート【計画用】'!AM266&lt;&gt;"",'（別紙１）原油換算シート【計画用】'!AM266,"")</f>
        <v>252</v>
      </c>
      <c r="AN266" s="40" t="str">
        <f>+IF('（別紙１）原油換算シート【計画用】'!AN266&lt;&gt;"",'（別紙１）原油換算シート【計画用】'!AN266,"")</f>
        <v>A0071</v>
      </c>
      <c r="AO266" s="64" t="str">
        <f>+IF('（別紙１）原油換算シート【計画用】'!AO266&lt;&gt;"",'（別紙１）原油換算シート【計画用】'!AO266,"")</f>
        <v>伊藤忠商事(株)メニューC(残差)</v>
      </c>
      <c r="AP266" s="65">
        <f>+IF('（別紙１）原油換算シート【計画用】'!AP266&lt;&gt;"",'（別紙１）原油換算シート【計画用】'!AP266,"")</f>
        <v>4.2200000000000001E-4</v>
      </c>
      <c r="AQ266" s="1" t="str">
        <f>+IF('（別紙１）原油換算シート【計画用】'!AQ266&lt;&gt;"",'（別紙１）原油換算シート【計画用】'!AQ266,"")</f>
        <v>※</v>
      </c>
    </row>
    <row r="267" spans="39:43">
      <c r="AM267" s="40">
        <f>+IF('（別紙１）原油換算シート【計画用】'!AM267&lt;&gt;"",'（別紙１）原油換算シート【計画用】'!AM267,"")</f>
        <v>253</v>
      </c>
      <c r="AN267" s="40" t="str">
        <f>+IF('（別紙１）原油換算シート【計画用】'!AN267&lt;&gt;"",'（別紙１）原油換算シート【計画用】'!AN267,"")</f>
        <v>A0071</v>
      </c>
      <c r="AO267" s="64" t="str">
        <f>+IF('（別紙１）原油換算シート【計画用】'!AO267&lt;&gt;"",'（別紙１）原油換算シート【計画用】'!AO267,"")</f>
        <v>伊藤忠商事(株)(参考値)事業者全体</v>
      </c>
      <c r="AP267" s="65">
        <f>+IF('（別紙１）原油換算シート【計画用】'!AP267&lt;&gt;"",'（別紙１）原油換算シート【計画用】'!AP267,"")</f>
        <v>4.2200000000000001E-4</v>
      </c>
      <c r="AQ267" s="1" t="str">
        <f>+IF('（別紙１）原油換算シート【計画用】'!AQ267&lt;&gt;"",'（別紙１）原油換算シート【計画用】'!AQ267,"")</f>
        <v>※</v>
      </c>
    </row>
    <row r="268" spans="39:43">
      <c r="AM268" s="40">
        <f>+IF('（別紙１）原油換算シート【計画用】'!AM268&lt;&gt;"",'（別紙１）原油換算シート【計画用】'!AM268,"")</f>
        <v>254</v>
      </c>
      <c r="AN268" s="40" t="str">
        <f>+IF('（別紙１）原油換算シート【計画用】'!AN268&lt;&gt;"",'（別紙１）原油換算シート【計画用】'!AN268,"")</f>
        <v>A0072</v>
      </c>
      <c r="AO268" s="64" t="str">
        <f>+IF('（別紙１）原油換算シート【計画用】'!AO268&lt;&gt;"",'（別紙１）原油換算シート【計画用】'!AO268,"")</f>
        <v>(株)エコスタイルメニューA</v>
      </c>
      <c r="AP268" s="65">
        <f>+IF('（別紙１）原油換算シート【計画用】'!AP268&lt;&gt;"",'（別紙１）原油換算シート【計画用】'!AP268,"")</f>
        <v>0</v>
      </c>
      <c r="AQ268" s="1" t="str">
        <f>+IF('（別紙１）原油換算シート【計画用】'!AQ268&lt;&gt;"",'（別紙１）原油換算シート【計画用】'!AQ268,"")</f>
        <v/>
      </c>
    </row>
    <row r="269" spans="39:43">
      <c r="AM269" s="40">
        <f>+IF('（別紙１）原油換算シート【計画用】'!AM269&lt;&gt;"",'（別紙１）原油換算シート【計画用】'!AM269,"")</f>
        <v>255</v>
      </c>
      <c r="AN269" s="40" t="str">
        <f>+IF('（別紙１）原油換算シート【計画用】'!AN269&lt;&gt;"",'（別紙１）原油換算シート【計画用】'!AN269,"")</f>
        <v>A0072</v>
      </c>
      <c r="AO269" s="64" t="str">
        <f>+IF('（別紙１）原油換算シート【計画用】'!AO269&lt;&gt;"",'（別紙１）原油換算シート【計画用】'!AO269,"")</f>
        <v>(株)エコスタイルメニューB</v>
      </c>
      <c r="AP269" s="65">
        <f>+IF('（別紙１）原油換算シート【計画用】'!AP269&lt;&gt;"",'（別紙１）原油換算シート【計画用】'!AP269,"")</f>
        <v>0</v>
      </c>
      <c r="AQ269" s="1" t="str">
        <f>+IF('（別紙１）原油換算シート【計画用】'!AQ269&lt;&gt;"",'（別紙１）原油換算シート【計画用】'!AQ269,"")</f>
        <v/>
      </c>
    </row>
    <row r="270" spans="39:43">
      <c r="AM270" s="40">
        <f>+IF('（別紙１）原油換算シート【計画用】'!AM270&lt;&gt;"",'（別紙１）原油換算シート【計画用】'!AM270,"")</f>
        <v>256</v>
      </c>
      <c r="AN270" s="40" t="str">
        <f>+IF('（別紙１）原油換算シート【計画用】'!AN270&lt;&gt;"",'（別紙１）原油換算シート【計画用】'!AN270,"")</f>
        <v>A0072</v>
      </c>
      <c r="AO270" s="64" t="str">
        <f>+IF('（別紙１）原油換算シート【計画用】'!AO270&lt;&gt;"",'（別紙１）原油換算シート【計画用】'!AO270,"")</f>
        <v>(株)エコスタイルメニューC(残差)</v>
      </c>
      <c r="AP270" s="65">
        <f>+IF('（別紙１）原油換算シート【計画用】'!AP270&lt;&gt;"",'（別紙１）原油換算シート【計画用】'!AP270,"")</f>
        <v>4.37E-4</v>
      </c>
      <c r="AQ270" s="1" t="str">
        <f>+IF('（別紙１）原油換算シート【計画用】'!AQ270&lt;&gt;"",'（別紙１）原油換算シート【計画用】'!AQ270,"")</f>
        <v/>
      </c>
    </row>
    <row r="271" spans="39:43">
      <c r="AM271" s="40">
        <f>+IF('（別紙１）原油換算シート【計画用】'!AM271&lt;&gt;"",'（別紙１）原油換算シート【計画用】'!AM271,"")</f>
        <v>257</v>
      </c>
      <c r="AN271" s="40" t="str">
        <f>+IF('（別紙１）原油換算シート【計画用】'!AN271&lt;&gt;"",'（別紙１）原油換算シート【計画用】'!AN271,"")</f>
        <v>A0072</v>
      </c>
      <c r="AO271" s="64" t="str">
        <f>+IF('（別紙１）原油換算シート【計画用】'!AO271&lt;&gt;"",'（別紙１）原油換算シート【計画用】'!AO271,"")</f>
        <v>(株)エコスタイル(参考値)事業者全体</v>
      </c>
      <c r="AP271" s="65">
        <f>+IF('（別紙１）原油換算シート【計画用】'!AP271&lt;&gt;"",'（別紙１）原油換算シート【計画用】'!AP271,"")</f>
        <v>3.8099999999999999E-4</v>
      </c>
      <c r="AQ271" s="1" t="str">
        <f>+IF('（別紙１）原油換算シート【計画用】'!AQ271&lt;&gt;"",'（別紙１）原油換算シート【計画用】'!AQ271,"")</f>
        <v/>
      </c>
    </row>
    <row r="272" spans="39:43">
      <c r="AM272" s="40">
        <f>+IF('（別紙１）原油換算シート【計画用】'!AM272&lt;&gt;"",'（別紙１）原油換算シート【計画用】'!AM272,"")</f>
        <v>258</v>
      </c>
      <c r="AN272" s="40" t="str">
        <f>+IF('（別紙１）原油換算シート【計画用】'!AN272&lt;&gt;"",'（別紙１）原油換算シート【計画用】'!AN272,"")</f>
        <v>A0073</v>
      </c>
      <c r="AO272" s="64" t="str">
        <f>+IF('（別紙１）原油換算シート【計画用】'!AO272&lt;&gt;"",'（別紙１）原油換算シート【計画用】'!AO272,"")</f>
        <v>入間ガス(株)</v>
      </c>
      <c r="AP272" s="65">
        <f>+IF('（別紙１）原油換算シート【計画用】'!AP272&lt;&gt;"",'（別紙１）原油換算シート【計画用】'!AP272,"")</f>
        <v>4.1899999999999999E-4</v>
      </c>
      <c r="AQ272" s="1" t="str">
        <f>+IF('（別紙１）原油換算シート【計画用】'!AQ272&lt;&gt;"",'（別紙１）原油換算シート【計画用】'!AQ272,"")</f>
        <v/>
      </c>
    </row>
    <row r="273" spans="39:43">
      <c r="AM273" s="40">
        <f>+IF('（別紙１）原油換算シート【計画用】'!AM273&lt;&gt;"",'（別紙１）原油換算シート【計画用】'!AM273,"")</f>
        <v>259</v>
      </c>
      <c r="AN273" s="40" t="str">
        <f>+IF('（別紙１）原油換算シート【計画用】'!AN273&lt;&gt;"",'（別紙１）原油換算シート【計画用】'!AN273,"")</f>
        <v>A0075</v>
      </c>
      <c r="AO273" s="64" t="str">
        <f>+IF('（別紙１）原油換算シート【計画用】'!AO273&lt;&gt;"",'（別紙１）原油換算シート【計画用】'!AO273,"")</f>
        <v>(株)とんでんホールディングス</v>
      </c>
      <c r="AP273" s="65">
        <f>+IF('（別紙１）原油換算シート【計画用】'!AP273&lt;&gt;"",'（別紙１）原油換算シート【計画用】'!AP273,"")</f>
        <v>5.2899999999999996E-4</v>
      </c>
      <c r="AQ273" s="1" t="str">
        <f>+IF('（別紙１）原油換算シート【計画用】'!AQ273&lt;&gt;"",'（別紙１）原油換算シート【計画用】'!AQ273,"")</f>
        <v/>
      </c>
    </row>
    <row r="274" spans="39:43">
      <c r="AM274" s="40">
        <f>+IF('（別紙１）原油換算シート【計画用】'!AM274&lt;&gt;"",'（別紙１）原油換算シート【計画用】'!AM274,"")</f>
        <v>260</v>
      </c>
      <c r="AN274" s="40" t="str">
        <f>+IF('（別紙１）原油換算シート【計画用】'!AN274&lt;&gt;"",'（別紙１）原油換算シート【計画用】'!AN274,"")</f>
        <v>A0076</v>
      </c>
      <c r="AO274" s="64" t="str">
        <f>+IF('（別紙１）原油換算シート【計画用】'!AO274&lt;&gt;"",'（別紙１）原油換算シート【計画用】'!AO274,"")</f>
        <v>日鉄エンジニアリング(株)メニューA</v>
      </c>
      <c r="AP274" s="65">
        <f>+IF('（別紙１）原油換算シート【計画用】'!AP274&lt;&gt;"",'（別紙１）原油換算シート【計画用】'!AP274,"")</f>
        <v>0</v>
      </c>
      <c r="AQ274" s="1" t="str">
        <f>+IF('（別紙１）原油換算シート【計画用】'!AQ274&lt;&gt;"",'（別紙１）原油換算シート【計画用】'!AQ274,"")</f>
        <v/>
      </c>
    </row>
    <row r="275" spans="39:43">
      <c r="AM275" s="40">
        <f>+IF('（別紙１）原油換算シート【計画用】'!AM275&lt;&gt;"",'（別紙１）原油換算シート【計画用】'!AM275,"")</f>
        <v>261</v>
      </c>
      <c r="AN275" s="40" t="str">
        <f>+IF('（別紙１）原油換算シート【計画用】'!AN275&lt;&gt;"",'（別紙１）原油換算シート【計画用】'!AN275,"")</f>
        <v>A0076</v>
      </c>
      <c r="AO275" s="64" t="str">
        <f>+IF('（別紙１）原油換算シート【計画用】'!AO275&lt;&gt;"",'（別紙１）原油換算シート【計画用】'!AO275,"")</f>
        <v>日鉄エンジニアリング(株)メニューB</v>
      </c>
      <c r="AP275" s="65">
        <f>+IF('（別紙１）原油換算シート【計画用】'!AP275&lt;&gt;"",'（別紙１）原油換算シート【計画用】'!AP275,"")</f>
        <v>0</v>
      </c>
      <c r="AQ275" s="1" t="str">
        <f>+IF('（別紙１）原油換算シート【計画用】'!AQ275&lt;&gt;"",'（別紙１）原油換算シート【計画用】'!AQ275,"")</f>
        <v/>
      </c>
    </row>
    <row r="276" spans="39:43">
      <c r="AM276" s="40">
        <f>+IF('（別紙１）原油換算シート【計画用】'!AM276&lt;&gt;"",'（別紙１）原油換算シート【計画用】'!AM276,"")</f>
        <v>262</v>
      </c>
      <c r="AN276" s="40" t="str">
        <f>+IF('（別紙１）原油換算シート【計画用】'!AN276&lt;&gt;"",'（別紙１）原油換算シート【計画用】'!AN276,"")</f>
        <v>A0076</v>
      </c>
      <c r="AO276" s="64" t="str">
        <f>+IF('（別紙１）原油換算シート【計画用】'!AO276&lt;&gt;"",'（別紙１）原油換算シート【計画用】'!AO276,"")</f>
        <v>日鉄エンジニアリング(株)メニューC</v>
      </c>
      <c r="AP276" s="65">
        <f>+IF('（別紙１）原油換算シート【計画用】'!AP276&lt;&gt;"",'（別紙１）原油換算シート【計画用】'!AP276,"")</f>
        <v>1E-4</v>
      </c>
      <c r="AQ276" s="1" t="str">
        <f>+IF('（別紙１）原油換算シート【計画用】'!AQ276&lt;&gt;"",'（別紙１）原油換算シート【計画用】'!AQ276,"")</f>
        <v/>
      </c>
    </row>
    <row r="277" spans="39:43">
      <c r="AM277" s="40">
        <f>+IF('（別紙１）原油換算シート【計画用】'!AM277&lt;&gt;"",'（別紙１）原油換算シート【計画用】'!AM277,"")</f>
        <v>263</v>
      </c>
      <c r="AN277" s="40" t="str">
        <f>+IF('（別紙１）原油換算シート【計画用】'!AN277&lt;&gt;"",'（別紙１）原油換算シート【計画用】'!AN277,"")</f>
        <v>A0076</v>
      </c>
      <c r="AO277" s="64" t="str">
        <f>+IF('（別紙１）原油換算シート【計画用】'!AO277&lt;&gt;"",'（別紙１）原油換算シート【計画用】'!AO277,"")</f>
        <v>日鉄エンジニアリング(株)メニューD</v>
      </c>
      <c r="AP277" s="65">
        <f>+IF('（別紙１）原油換算シート【計画用】'!AP277&lt;&gt;"",'（別紙１）原油換算シート【計画用】'!AP277,"")</f>
        <v>2.5000000000000001E-4</v>
      </c>
      <c r="AQ277" s="1" t="str">
        <f>+IF('（別紙１）原油換算シート【計画用】'!AQ277&lt;&gt;"",'（別紙１）原油換算シート【計画用】'!AQ277,"")</f>
        <v/>
      </c>
    </row>
    <row r="278" spans="39:43">
      <c r="AM278" s="40">
        <f>+IF('（別紙１）原油換算シート【計画用】'!AM278&lt;&gt;"",'（別紙１）原油換算シート【計画用】'!AM278,"")</f>
        <v>264</v>
      </c>
      <c r="AN278" s="40" t="str">
        <f>+IF('（別紙１）原油換算シート【計画用】'!AN278&lt;&gt;"",'（別紙１）原油換算シート【計画用】'!AN278,"")</f>
        <v>A0076</v>
      </c>
      <c r="AO278" s="64" t="str">
        <f>+IF('（別紙１）原油換算シート【計画用】'!AO278&lt;&gt;"",'（別紙１）原油換算シート【計画用】'!AO278,"")</f>
        <v>日鉄エンジニアリング(株)メニューE(残差)</v>
      </c>
      <c r="AP278" s="65">
        <f>+IF('（別紙１）原油換算シート【計画用】'!AP278&lt;&gt;"",'（別紙１）原油換算シート【計画用】'!AP278,"")</f>
        <v>6.9200000000000002E-4</v>
      </c>
      <c r="AQ278" s="1" t="str">
        <f>+IF('（別紙１）原油換算シート【計画用】'!AQ278&lt;&gt;"",'（別紙１）原油換算シート【計画用】'!AQ278,"")</f>
        <v/>
      </c>
    </row>
    <row r="279" spans="39:43">
      <c r="AM279" s="40">
        <f>+IF('（別紙１）原油換算シート【計画用】'!AM279&lt;&gt;"",'（別紙１）原油換算シート【計画用】'!AM279,"")</f>
        <v>265</v>
      </c>
      <c r="AN279" s="40" t="str">
        <f>+IF('（別紙１）原油換算シート【計画用】'!AN279&lt;&gt;"",'（別紙１）原油換算シート【計画用】'!AN279,"")</f>
        <v>A0076</v>
      </c>
      <c r="AO279" s="64" t="str">
        <f>+IF('（別紙１）原油換算シート【計画用】'!AO279&lt;&gt;"",'（別紙１）原油換算シート【計画用】'!AO279,"")</f>
        <v>日鉄エンジニアリング(株)(参考値)事業者全体</v>
      </c>
      <c r="AP279" s="65">
        <f>+IF('（別紙１）原油換算シート【計画用】'!AP279&lt;&gt;"",'（別紙１）原油換算シート【計画用】'!AP279,"")</f>
        <v>5.44E-4</v>
      </c>
      <c r="AQ279" s="1" t="str">
        <f>+IF('（別紙１）原油換算シート【計画用】'!AQ279&lt;&gt;"",'（別紙１）原油換算シート【計画用】'!AQ279,"")</f>
        <v/>
      </c>
    </row>
    <row r="280" spans="39:43">
      <c r="AM280" s="40">
        <f>+IF('（別紙１）原油換算シート【計画用】'!AM280&lt;&gt;"",'（別紙１）原油換算シート【計画用】'!AM280,"")</f>
        <v>266</v>
      </c>
      <c r="AN280" s="40" t="str">
        <f>+IF('（別紙１）原油換算シート【計画用】'!AN280&lt;&gt;"",'（別紙１）原油換算シート【計画用】'!AN280,"")</f>
        <v>A0077</v>
      </c>
      <c r="AO280" s="64" t="str">
        <f>+IF('（別紙１）原油換算シート【計画用】'!AO280&lt;&gt;"",'（別紙１）原油換算シート【計画用】'!AO280,"")</f>
        <v>auエネルギー＆ライフ(株)メニューA</v>
      </c>
      <c r="AP280" s="65">
        <f>+IF('（別紙１）原油換算シート【計画用】'!AP280&lt;&gt;"",'（別紙１）原油換算シート【計画用】'!AP280,"")</f>
        <v>0</v>
      </c>
      <c r="AQ280" s="1" t="str">
        <f>+IF('（別紙１）原油換算シート【計画用】'!AQ280&lt;&gt;"",'（別紙１）原油換算シート【計画用】'!AQ280,"")</f>
        <v/>
      </c>
    </row>
    <row r="281" spans="39:43">
      <c r="AM281" s="40">
        <f>+IF('（別紙１）原油換算シート【計画用】'!AM281&lt;&gt;"",'（別紙１）原油換算シート【計画用】'!AM281,"")</f>
        <v>267</v>
      </c>
      <c r="AN281" s="40" t="str">
        <f>+IF('（別紙１）原油換算シート【計画用】'!AN281&lt;&gt;"",'（別紙１）原油換算シート【計画用】'!AN281,"")</f>
        <v>A0077</v>
      </c>
      <c r="AO281" s="64" t="str">
        <f>+IF('（別紙１）原油換算シート【計画用】'!AO281&lt;&gt;"",'（別紙１）原油換算シート【計画用】'!AO281,"")</f>
        <v>auエネルギー＆ライフ(株)メニューB</v>
      </c>
      <c r="AP281" s="65">
        <f>+IF('（別紙１）原油換算シート【計画用】'!AP281&lt;&gt;"",'（別紙１）原油換算シート【計画用】'!AP281,"")</f>
        <v>0</v>
      </c>
      <c r="AQ281" s="1" t="str">
        <f>+IF('（別紙１）原油換算シート【計画用】'!AQ281&lt;&gt;"",'（別紙１）原油換算シート【計画用】'!AQ281,"")</f>
        <v/>
      </c>
    </row>
    <row r="282" spans="39:43">
      <c r="AM282" s="40">
        <f>+IF('（別紙１）原油換算シート【計画用】'!AM282&lt;&gt;"",'（別紙１）原油換算シート【計画用】'!AM282,"")</f>
        <v>268</v>
      </c>
      <c r="AN282" s="40" t="str">
        <f>+IF('（別紙１）原油換算シート【計画用】'!AN282&lt;&gt;"",'（別紙１）原油換算シート【計画用】'!AN282,"")</f>
        <v>A0077</v>
      </c>
      <c r="AO282" s="64" t="str">
        <f>+IF('（別紙１）原油換算シート【計画用】'!AO282&lt;&gt;"",'（別紙１）原油換算シート【計画用】'!AO282,"")</f>
        <v>auエネルギー＆ライフ(株)メニューC(残差)</v>
      </c>
      <c r="AP282" s="65">
        <f>+IF('（別紙１）原油換算シート【計画用】'!AP282&lt;&gt;"",'（別紙１）原油換算シート【計画用】'!AP282,"")</f>
        <v>4.2499999999999998E-4</v>
      </c>
      <c r="AQ282" s="1" t="str">
        <f>+IF('（別紙１）原油換算シート【計画用】'!AQ282&lt;&gt;"",'（別紙１）原油換算シート【計画用】'!AQ282,"")</f>
        <v/>
      </c>
    </row>
    <row r="283" spans="39:43">
      <c r="AM283" s="40">
        <f>+IF('（別紙１）原油換算シート【計画用】'!AM283&lt;&gt;"",'（別紙１）原油換算シート【計画用】'!AM283,"")</f>
        <v>269</v>
      </c>
      <c r="AN283" s="40" t="str">
        <f>+IF('（別紙１）原油換算シート【計画用】'!AN283&lt;&gt;"",'（別紙１）原油換算シート【計画用】'!AN283,"")</f>
        <v>A0077</v>
      </c>
      <c r="AO283" s="64" t="str">
        <f>+IF('（別紙１）原油換算シート【計画用】'!AO283&lt;&gt;"",'（別紙１）原油換算シート【計画用】'!AO283,"")</f>
        <v>auエネルギー＆ライフ(株)(参考値)事業者全体</v>
      </c>
      <c r="AP283" s="65">
        <f>+IF('（別紙１）原油換算シート【計画用】'!AP283&lt;&gt;"",'（別紙１）原油換算シート【計画用】'!AP283,"")</f>
        <v>4.0200000000000001E-4</v>
      </c>
      <c r="AQ283" s="1" t="str">
        <f>+IF('（別紙１）原油換算シート【計画用】'!AQ283&lt;&gt;"",'（別紙１）原油換算シート【計画用】'!AQ283,"")</f>
        <v/>
      </c>
    </row>
    <row r="284" spans="39:43">
      <c r="AM284" s="40">
        <f>+IF('（別紙１）原油換算シート【計画用】'!AM284&lt;&gt;"",'（別紙１）原油換算シート【計画用】'!AM284,"")</f>
        <v>270</v>
      </c>
      <c r="AN284" s="40" t="str">
        <f>+IF('（別紙１）原油換算シート【計画用】'!AN284&lt;&gt;"",'（別紙１）原油換算シート【計画用】'!AN284,"")</f>
        <v>A0079</v>
      </c>
      <c r="AO284" s="64" t="str">
        <f>+IF('（別紙１）原油換算シート【計画用】'!AO284&lt;&gt;"",'（別紙１）原油換算シート【計画用】'!AO284,"")</f>
        <v>イワタニ関東(株)</v>
      </c>
      <c r="AP284" s="65">
        <f>+IF('（別紙１）原油換算シート【計画用】'!AP284&lt;&gt;"",'（別紙１）原油換算シート【計画用】'!AP284,"")</f>
        <v>5.8799999999999998E-4</v>
      </c>
      <c r="AQ284" s="1" t="str">
        <f>+IF('（別紙１）原油換算シート【計画用】'!AQ284&lt;&gt;"",'（別紙１）原油換算シート【計画用】'!AQ284,"")</f>
        <v/>
      </c>
    </row>
    <row r="285" spans="39:43">
      <c r="AM285" s="40">
        <f>+IF('（別紙１）原油換算シート【計画用】'!AM285&lt;&gt;"",'（別紙１）原油換算シート【計画用】'!AM285,"")</f>
        <v>271</v>
      </c>
      <c r="AN285" s="40" t="str">
        <f>+IF('（別紙１）原油換算シート【計画用】'!AN285&lt;&gt;"",'（別紙１）原油換算シート【計画用】'!AN285,"")</f>
        <v>A0080</v>
      </c>
      <c r="AO285" s="64" t="str">
        <f>+IF('（別紙１）原油換算シート【計画用】'!AO285&lt;&gt;"",'（別紙１）原油換算シート【計画用】'!AO285,"")</f>
        <v>イワタニ首都圏(株)</v>
      </c>
      <c r="AP285" s="65">
        <f>+IF('（別紙１）原油換算シート【計画用】'!AP285&lt;&gt;"",'（別紙１）原油換算シート【計画用】'!AP285,"")</f>
        <v>5.6099999999999998E-4</v>
      </c>
      <c r="AQ285" s="1" t="str">
        <f>+IF('（別紙１）原油換算シート【計画用】'!AQ285&lt;&gt;"",'（別紙１）原油換算シート【計画用】'!AQ285,"")</f>
        <v/>
      </c>
    </row>
    <row r="286" spans="39:43">
      <c r="AM286" s="40">
        <f>+IF('（別紙１）原油換算シート【計画用】'!AM286&lt;&gt;"",'（別紙１）原油換算シート【計画用】'!AM286,"")</f>
        <v>272</v>
      </c>
      <c r="AN286" s="40" t="str">
        <f>+IF('（別紙１）原油換算シート【計画用】'!AN286&lt;&gt;"",'（別紙１）原油換算シート【計画用】'!AN286,"")</f>
        <v>A0081</v>
      </c>
      <c r="AO286" s="64" t="str">
        <f>+IF('（別紙１）原油換算シート【計画用】'!AO286&lt;&gt;"",'（別紙１）原油換算シート【計画用】'!AO286,"")</f>
        <v>サーラeエナジー(株)メニューA</v>
      </c>
      <c r="AP286" s="65">
        <f>+IF('（別紙１）原油換算シート【計画用】'!AP286&lt;&gt;"",'（別紙１）原油換算シート【計画用】'!AP286,"")</f>
        <v>0</v>
      </c>
      <c r="AQ286" s="1" t="str">
        <f>+IF('（別紙１）原油換算シート【計画用】'!AQ286&lt;&gt;"",'（別紙１）原油換算シート【計画用】'!AQ286,"")</f>
        <v/>
      </c>
    </row>
    <row r="287" spans="39:43">
      <c r="AM287" s="40">
        <f>+IF('（別紙１）原油換算シート【計画用】'!AM287&lt;&gt;"",'（別紙１）原油換算シート【計画用】'!AM287,"")</f>
        <v>273</v>
      </c>
      <c r="AN287" s="40" t="str">
        <f>+IF('（別紙１）原油換算シート【計画用】'!AN287&lt;&gt;"",'（別紙１）原油換算シート【計画用】'!AN287,"")</f>
        <v>A0081</v>
      </c>
      <c r="AO287" s="64" t="str">
        <f>+IF('（別紙１）原油換算シート【計画用】'!AO287&lt;&gt;"",'（別紙１）原油換算シート【計画用】'!AO287,"")</f>
        <v>サーラeエナジー(株)メニューB</v>
      </c>
      <c r="AP287" s="65">
        <f>+IF('（別紙１）原油換算シート【計画用】'!AP287&lt;&gt;"",'（別紙１）原油換算シート【計画用】'!AP287,"")</f>
        <v>3.8699999999999997E-4</v>
      </c>
      <c r="AQ287" s="1" t="str">
        <f>+IF('（別紙１）原油換算シート【計画用】'!AQ287&lt;&gt;"",'（別紙１）原油換算シート【計画用】'!AQ287,"")</f>
        <v/>
      </c>
    </row>
    <row r="288" spans="39:43">
      <c r="AM288" s="40">
        <f>+IF('（別紙１）原油換算シート【計画用】'!AM288&lt;&gt;"",'（別紙１）原油換算シート【計画用】'!AM288,"")</f>
        <v>274</v>
      </c>
      <c r="AN288" s="40" t="str">
        <f>+IF('（別紙１）原油換算シート【計画用】'!AN288&lt;&gt;"",'（別紙１）原油換算シート【計画用】'!AN288,"")</f>
        <v>A0081</v>
      </c>
      <c r="AO288" s="64" t="str">
        <f>+IF('（別紙１）原油換算シート【計画用】'!AO288&lt;&gt;"",'（別紙１）原油換算シート【計画用】'!AO288,"")</f>
        <v>サーラeエナジー(株)メニューC(残差)</v>
      </c>
      <c r="AP288" s="65">
        <f>+IF('（別紙１）原油換算シート【計画用】'!AP288&lt;&gt;"",'（別紙１）原油換算シート【計画用】'!AP288,"")</f>
        <v>4.2000000000000002E-4</v>
      </c>
      <c r="AQ288" s="1" t="str">
        <f>+IF('（別紙１）原油換算シート【計画用】'!AQ288&lt;&gt;"",'（別紙１）原油換算シート【計画用】'!AQ288,"")</f>
        <v/>
      </c>
    </row>
    <row r="289" spans="39:43">
      <c r="AM289" s="40">
        <f>+IF('（別紙１）原油換算シート【計画用】'!AM289&lt;&gt;"",'（別紙１）原油換算シート【計画用】'!AM289,"")</f>
        <v>275</v>
      </c>
      <c r="AN289" s="40" t="str">
        <f>+IF('（別紙１）原油換算シート【計画用】'!AN289&lt;&gt;"",'（別紙１）原油換算シート【計画用】'!AN289,"")</f>
        <v>A0081</v>
      </c>
      <c r="AO289" s="64" t="str">
        <f>+IF('（別紙１）原油換算シート【計画用】'!AO289&lt;&gt;"",'（別紙１）原油換算シート【計画用】'!AO289,"")</f>
        <v>サーラeエナジー(株)(参考値)事業者全体</v>
      </c>
      <c r="AP289" s="65">
        <f>+IF('（別紙１）原油換算シート【計画用】'!AP289&lt;&gt;"",'（別紙１）原油換算シート【計画用】'!AP289,"")</f>
        <v>4.1300000000000001E-4</v>
      </c>
      <c r="AQ289" s="1" t="str">
        <f>+IF('（別紙１）原油換算シート【計画用】'!AQ289&lt;&gt;"",'（別紙１）原油換算シート【計画用】'!AQ289,"")</f>
        <v/>
      </c>
    </row>
    <row r="290" spans="39:43">
      <c r="AM290" s="40">
        <f>+IF('（別紙１）原油換算シート【計画用】'!AM290&lt;&gt;"",'（別紙１）原油換算シート【計画用】'!AM290,"")</f>
        <v>276</v>
      </c>
      <c r="AN290" s="40" t="str">
        <f>+IF('（別紙１）原油換算シート【計画用】'!AN290&lt;&gt;"",'（別紙１）原油換算シート【計画用】'!AN290,"")</f>
        <v>A0082</v>
      </c>
      <c r="AO290" s="64" t="str">
        <f>+IF('（別紙１）原油換算シート【計画用】'!AO290&lt;&gt;"",'（別紙１）原油換算シート【計画用】'!AO290,"")</f>
        <v>(株)地球クラブメニューA</v>
      </c>
      <c r="AP290" s="65">
        <f>+IF('（別紙１）原油換算シート【計画用】'!AP290&lt;&gt;"",'（別紙１）原油換算シート【計画用】'!AP290,"")</f>
        <v>0</v>
      </c>
      <c r="AQ290" s="1" t="str">
        <f>+IF('（別紙１）原油換算シート【計画用】'!AQ290&lt;&gt;"",'（別紙１）原油換算シート【計画用】'!AQ290,"")</f>
        <v/>
      </c>
    </row>
    <row r="291" spans="39:43">
      <c r="AM291" s="40">
        <f>+IF('（別紙１）原油換算シート【計画用】'!AM291&lt;&gt;"",'（別紙１）原油換算シート【計画用】'!AM291,"")</f>
        <v>277</v>
      </c>
      <c r="AN291" s="40" t="str">
        <f>+IF('（別紙１）原油換算シート【計画用】'!AN291&lt;&gt;"",'（別紙１）原油換算シート【計画用】'!AN291,"")</f>
        <v>A0082</v>
      </c>
      <c r="AO291" s="64" t="str">
        <f>+IF('（別紙１）原油換算シート【計画用】'!AO291&lt;&gt;"",'（別紙１）原油換算シート【計画用】'!AO291,"")</f>
        <v>(株)地球クラブメニューB</v>
      </c>
      <c r="AP291" s="65">
        <f>+IF('（別紙１）原油換算シート【計画用】'!AP291&lt;&gt;"",'（別紙１）原油換算シート【計画用】'!AP291,"")</f>
        <v>3.7199999999999999E-4</v>
      </c>
      <c r="AQ291" s="1" t="str">
        <f>+IF('（別紙１）原油換算シート【計画用】'!AQ291&lt;&gt;"",'（別紙１）原油換算シート【計画用】'!AQ291,"")</f>
        <v/>
      </c>
    </row>
    <row r="292" spans="39:43">
      <c r="AM292" s="40">
        <f>+IF('（別紙１）原油換算シート【計画用】'!AM292&lt;&gt;"",'（別紙１）原油換算シート【計画用】'!AM292,"")</f>
        <v>278</v>
      </c>
      <c r="AN292" s="40" t="str">
        <f>+IF('（別紙１）原油換算シート【計画用】'!AN292&lt;&gt;"",'（別紙１）原油換算シート【計画用】'!AN292,"")</f>
        <v>A0082</v>
      </c>
      <c r="AO292" s="64" t="str">
        <f>+IF('（別紙１）原油換算シート【計画用】'!AO292&lt;&gt;"",'（別紙１）原油換算シート【計画用】'!AO292,"")</f>
        <v>(株)地球クラブ(参考値)事業者全体</v>
      </c>
      <c r="AP292" s="65">
        <f>+IF('（別紙１）原油換算シート【計画用】'!AP292&lt;&gt;"",'（別紙１）原油換算シート【計画用】'!AP292,"")</f>
        <v>3.3599999999999998E-4</v>
      </c>
      <c r="AQ292" s="1" t="str">
        <f>+IF('（別紙１）原油換算シート【計画用】'!AQ292&lt;&gt;"",'（別紙１）原油換算シート【計画用】'!AQ292,"")</f>
        <v/>
      </c>
    </row>
    <row r="293" spans="39:43">
      <c r="AM293" s="40">
        <f>+IF('（別紙１）原油換算シート【計画用】'!AM293&lt;&gt;"",'（別紙１）原油換算シート【計画用】'!AM293,"")</f>
        <v>279</v>
      </c>
      <c r="AN293" s="40" t="str">
        <f>+IF('（別紙１）原油換算シート【計画用】'!AN293&lt;&gt;"",'（別紙１）原油換算シート【計画用】'!AN293,"")</f>
        <v>A0084</v>
      </c>
      <c r="AO293" s="64" t="str">
        <f>+IF('（別紙１）原油換算シート【計画用】'!AO293&lt;&gt;"",'（別紙１）原油換算シート【計画用】'!AO293,"")</f>
        <v>西部瓦斯(株)メニューA</v>
      </c>
      <c r="AP293" s="65">
        <f>+IF('（別紙１）原油換算シート【計画用】'!AP293&lt;&gt;"",'（別紙１）原油換算シート【計画用】'!AP293,"")</f>
        <v>0</v>
      </c>
      <c r="AQ293" s="1" t="str">
        <f>+IF('（別紙１）原油換算シート【計画用】'!AQ293&lt;&gt;"",'（別紙１）原油換算シート【計画用】'!AQ293,"")</f>
        <v/>
      </c>
    </row>
    <row r="294" spans="39:43">
      <c r="AM294" s="40">
        <f>+IF('（別紙１）原油換算シート【計画用】'!AM294&lt;&gt;"",'（別紙１）原油換算シート【計画用】'!AM294,"")</f>
        <v>280</v>
      </c>
      <c r="AN294" s="40" t="str">
        <f>+IF('（別紙１）原油換算シート【計画用】'!AN294&lt;&gt;"",'（別紙１）原油換算シート【計画用】'!AN294,"")</f>
        <v>A0084</v>
      </c>
      <c r="AO294" s="64" t="str">
        <f>+IF('（別紙１）原油換算シート【計画用】'!AO294&lt;&gt;"",'（別紙１）原油換算シート【計画用】'!AO294,"")</f>
        <v>西部瓦斯(株)メニューB(残差)</v>
      </c>
      <c r="AP294" s="65">
        <f>+IF('（別紙１）原油換算シート【計画用】'!AP294&lt;&gt;"",'（別紙１）原油換算シート【計画用】'!AP294,"")</f>
        <v>4.5399999999999998E-4</v>
      </c>
      <c r="AQ294" s="1" t="str">
        <f>+IF('（別紙１）原油換算シート【計画用】'!AQ294&lt;&gt;"",'（別紙１）原油換算シート【計画用】'!AQ294,"")</f>
        <v/>
      </c>
    </row>
    <row r="295" spans="39:43">
      <c r="AM295" s="40">
        <f>+IF('（別紙１）原油換算シート【計画用】'!AM295&lt;&gt;"",'（別紙１）原油換算シート【計画用】'!AM295,"")</f>
        <v>281</v>
      </c>
      <c r="AN295" s="40" t="str">
        <f>+IF('（別紙１）原油換算シート【計画用】'!AN295&lt;&gt;"",'（別紙１）原油換算シート【計画用】'!AN295,"")</f>
        <v>A0084</v>
      </c>
      <c r="AO295" s="64" t="str">
        <f>+IF('（別紙１）原油換算シート【計画用】'!AO295&lt;&gt;"",'（別紙１）原油換算シート【計画用】'!AO295,"")</f>
        <v>西部瓦斯(株)(参考値)事業者全体</v>
      </c>
      <c r="AP295" s="65">
        <f>+IF('（別紙１）原油換算シート【計画用】'!AP295&lt;&gt;"",'（別紙１）原油換算シート【計画用】'!AP295,"")</f>
        <v>4.1399999999999998E-4</v>
      </c>
      <c r="AQ295" s="1" t="str">
        <f>+IF('（別紙１）原油換算シート【計画用】'!AQ295&lt;&gt;"",'（別紙１）原油換算シート【計画用】'!AQ295,"")</f>
        <v/>
      </c>
    </row>
    <row r="296" spans="39:43">
      <c r="AM296" s="40">
        <f>+IF('（別紙１）原油換算シート【計画用】'!AM296&lt;&gt;"",'（別紙１）原油換算シート【計画用】'!AM296,"")</f>
        <v>282</v>
      </c>
      <c r="AN296" s="40" t="str">
        <f>+IF('（別紙１）原油換算シート【計画用】'!AN296&lt;&gt;"",'（別紙１）原油換算シート【計画用】'!AN296,"")</f>
        <v>A0085</v>
      </c>
      <c r="AO296" s="64" t="str">
        <f>+IF('（別紙１）原油換算シート【計画用】'!AO296&lt;&gt;"",'（別紙１）原油換算シート【計画用】'!AO296,"")</f>
        <v>東邦ガス(株)メニューA</v>
      </c>
      <c r="AP296" s="65">
        <f>+IF('（別紙１）原油換算シート【計画用】'!AP296&lt;&gt;"",'（別紙１）原油換算シート【計画用】'!AP296,"")</f>
        <v>3.2000000000000003E-4</v>
      </c>
      <c r="AQ296" s="1" t="str">
        <f>+IF('（別紙１）原油換算シート【計画用】'!AQ296&lt;&gt;"",'（別紙１）原油換算シート【計画用】'!AQ296,"")</f>
        <v/>
      </c>
    </row>
    <row r="297" spans="39:43">
      <c r="AM297" s="40">
        <f>+IF('（別紙１）原油換算シート【計画用】'!AM297&lt;&gt;"",'（別紙１）原油換算シート【計画用】'!AM297,"")</f>
        <v>283</v>
      </c>
      <c r="AN297" s="40" t="str">
        <f>+IF('（別紙１）原油換算シート【計画用】'!AN297&lt;&gt;"",'（別紙１）原油換算シート【計画用】'!AN297,"")</f>
        <v>A0085</v>
      </c>
      <c r="AO297" s="64" t="str">
        <f>+IF('（別紙１）原油換算シート【計画用】'!AO297&lt;&gt;"",'（別紙１）原油換算シート【計画用】'!AO297,"")</f>
        <v>東邦ガス(株)メニューB</v>
      </c>
      <c r="AP297" s="65">
        <f>+IF('（別紙１）原油換算シート【計画用】'!AP297&lt;&gt;"",'（別紙１）原油換算シート【計画用】'!AP297,"")</f>
        <v>0</v>
      </c>
      <c r="AQ297" s="1" t="str">
        <f>+IF('（別紙１）原油換算シート【計画用】'!AQ297&lt;&gt;"",'（別紙１）原油換算シート【計画用】'!AQ297,"")</f>
        <v/>
      </c>
    </row>
    <row r="298" spans="39:43">
      <c r="AM298" s="40">
        <f>+IF('（別紙１）原油換算シート【計画用】'!AM298&lt;&gt;"",'（別紙１）原油換算シート【計画用】'!AM298,"")</f>
        <v>284</v>
      </c>
      <c r="AN298" s="40" t="str">
        <f>+IF('（別紙１）原油換算シート【計画用】'!AN298&lt;&gt;"",'（別紙１）原油換算シート【計画用】'!AN298,"")</f>
        <v>A0085</v>
      </c>
      <c r="AO298" s="64" t="str">
        <f>+IF('（別紙１）原油換算シート【計画用】'!AO298&lt;&gt;"",'（別紙１）原油換算シート【計画用】'!AO298,"")</f>
        <v>東邦ガス(株)メニューC(残差)</v>
      </c>
      <c r="AP298" s="65">
        <f>+IF('（別紙１）原油換算シート【計画用】'!AP298&lt;&gt;"",'（別紙１）原油換算シート【計画用】'!AP298,"")</f>
        <v>5.4299999999999997E-4</v>
      </c>
      <c r="AQ298" s="1" t="str">
        <f>+IF('（別紙１）原油換算シート【計画用】'!AQ298&lt;&gt;"",'（別紙１）原油換算シート【計画用】'!AQ298,"")</f>
        <v/>
      </c>
    </row>
    <row r="299" spans="39:43">
      <c r="AM299" s="40">
        <f>+IF('（別紙１）原油換算シート【計画用】'!AM299&lt;&gt;"",'（別紙１）原油換算シート【計画用】'!AM299,"")</f>
        <v>285</v>
      </c>
      <c r="AN299" s="40" t="str">
        <f>+IF('（別紙１）原油換算シート【計画用】'!AN299&lt;&gt;"",'（別紙１）原油換算シート【計画用】'!AN299,"")</f>
        <v>A0085</v>
      </c>
      <c r="AO299" s="64" t="str">
        <f>+IF('（別紙１）原油換算シート【計画用】'!AO299&lt;&gt;"",'（別紙１）原油換算シート【計画用】'!AO299,"")</f>
        <v>東邦ガス(株)(参考値)事業者全体</v>
      </c>
      <c r="AP299" s="65">
        <f>+IF('（別紙１）原油換算シート【計画用】'!AP299&lt;&gt;"",'（別紙１）原油換算シート【計画用】'!AP299,"")</f>
        <v>5.1400000000000003E-4</v>
      </c>
      <c r="AQ299" s="1" t="str">
        <f>+IF('（別紙１）原油換算シート【計画用】'!AQ299&lt;&gt;"",'（別紙１）原油換算シート【計画用】'!AQ299,"")</f>
        <v/>
      </c>
    </row>
    <row r="300" spans="39:43">
      <c r="AM300" s="40">
        <f>+IF('（別紙１）原油換算シート【計画用】'!AM300&lt;&gt;"",'（別紙１）原油換算シート【計画用】'!AM300,"")</f>
        <v>286</v>
      </c>
      <c r="AN300" s="40" t="str">
        <f>+IF('（別紙１）原油換算シート【計画用】'!AN300&lt;&gt;"",'（別紙１）原油換算シート【計画用】'!AN300,"")</f>
        <v>A0086</v>
      </c>
      <c r="AO300" s="64" t="str">
        <f>+IF('（別紙１）原油換算シート【計画用】'!AO300&lt;&gt;"",'（別紙１）原油換算シート【計画用】'!AO300,"")</f>
        <v>シナネン(株)メニューA</v>
      </c>
      <c r="AP300" s="65">
        <f>+IF('（別紙１）原油換算シート【計画用】'!AP300&lt;&gt;"",'（別紙１）原油換算シート【計画用】'!AP300,"")</f>
        <v>0</v>
      </c>
      <c r="AQ300" s="1" t="str">
        <f>+IF('（別紙１）原油換算シート【計画用】'!AQ300&lt;&gt;"",'（別紙１）原油換算シート【計画用】'!AQ300,"")</f>
        <v/>
      </c>
    </row>
    <row r="301" spans="39:43">
      <c r="AM301" s="40">
        <f>+IF('（別紙１）原油換算シート【計画用】'!AM301&lt;&gt;"",'（別紙１）原油換算シート【計画用】'!AM301,"")</f>
        <v>287</v>
      </c>
      <c r="AN301" s="40" t="str">
        <f>+IF('（別紙１）原油換算シート【計画用】'!AN301&lt;&gt;"",'（別紙１）原油換算シート【計画用】'!AN301,"")</f>
        <v>A0086</v>
      </c>
      <c r="AO301" s="64" t="str">
        <f>+IF('（別紙１）原油換算シート【計画用】'!AO301&lt;&gt;"",'（別紙１）原油換算シート【計画用】'!AO301,"")</f>
        <v>シナネン(株)メニューB</v>
      </c>
      <c r="AP301" s="65">
        <f>+IF('（別紙１）原油換算シート【計画用】'!AP301&lt;&gt;"",'（別紙１）原油換算シート【計画用】'!AP301,"")</f>
        <v>1.25E-4</v>
      </c>
      <c r="AQ301" s="1" t="str">
        <f>+IF('（別紙１）原油換算シート【計画用】'!AQ301&lt;&gt;"",'（別紙１）原油換算シート【計画用】'!AQ301,"")</f>
        <v/>
      </c>
    </row>
    <row r="302" spans="39:43">
      <c r="AM302" s="40">
        <f>+IF('（別紙１）原油換算シート【計画用】'!AM302&lt;&gt;"",'（別紙１）原油換算シート【計画用】'!AM302,"")</f>
        <v>288</v>
      </c>
      <c r="AN302" s="40" t="str">
        <f>+IF('（別紙１）原油換算シート【計画用】'!AN302&lt;&gt;"",'（別紙１）原油換算シート【計画用】'!AN302,"")</f>
        <v>A0086</v>
      </c>
      <c r="AO302" s="64" t="str">
        <f>+IF('（別紙１）原油換算シート【計画用】'!AO302&lt;&gt;"",'（別紙１）原油換算シート【計画用】'!AO302,"")</f>
        <v>シナネン(株)メニューC</v>
      </c>
      <c r="AP302" s="65">
        <f>+IF('（別紙１）原油換算シート【計画用】'!AP302&lt;&gt;"",'（別紙１）原油換算シート【計画用】'!AP302,"")</f>
        <v>1.7799999999999999E-4</v>
      </c>
      <c r="AQ302" s="1" t="str">
        <f>+IF('（別紙１）原油換算シート【計画用】'!AQ302&lt;&gt;"",'（別紙１）原油換算シート【計画用】'!AQ302,"")</f>
        <v/>
      </c>
    </row>
    <row r="303" spans="39:43">
      <c r="AM303" s="40">
        <f>+IF('（別紙１）原油換算シート【計画用】'!AM303&lt;&gt;"",'（別紙１）原油換算シート【計画用】'!AM303,"")</f>
        <v>289</v>
      </c>
      <c r="AN303" s="40" t="str">
        <f>+IF('（別紙１）原油換算シート【計画用】'!AN303&lt;&gt;"",'（別紙１）原油換算シート【計画用】'!AN303,"")</f>
        <v>A0086</v>
      </c>
      <c r="AO303" s="64" t="str">
        <f>+IF('（別紙１）原油換算シート【計画用】'!AO303&lt;&gt;"",'（別紙１）原油換算シート【計画用】'!AO303,"")</f>
        <v>シナネン(株)メニューD</v>
      </c>
      <c r="AP303" s="65">
        <f>+IF('（別紙１）原油換算シート【計画用】'!AP303&lt;&gt;"",'（別紙１）原油換算シート【計画用】'!AP303,"")</f>
        <v>2.4699999999999999E-4</v>
      </c>
      <c r="AQ303" s="1" t="str">
        <f>+IF('（別紙１）原油換算シート【計画用】'!AQ303&lt;&gt;"",'（別紙１）原油換算シート【計画用】'!AQ303,"")</f>
        <v/>
      </c>
    </row>
    <row r="304" spans="39:43">
      <c r="AM304" s="40">
        <f>+IF('（別紙１）原油換算シート【計画用】'!AM304&lt;&gt;"",'（別紙１）原油換算シート【計画用】'!AM304,"")</f>
        <v>290</v>
      </c>
      <c r="AN304" s="40" t="str">
        <f>+IF('（別紙１）原油換算シート【計画用】'!AN304&lt;&gt;"",'（別紙１）原油換算シート【計画用】'!AN304,"")</f>
        <v>A0086</v>
      </c>
      <c r="AO304" s="64" t="str">
        <f>+IF('（別紙１）原油換算シート【計画用】'!AO304&lt;&gt;"",'（別紙１）原油換算シート【計画用】'!AO304,"")</f>
        <v>シナネン(株)メニューE</v>
      </c>
      <c r="AP304" s="65">
        <f>+IF('（別紙１）原油換算シート【計画用】'!AP304&lt;&gt;"",'（別紙１）原油換算シート【計画用】'!AP304,"")</f>
        <v>3.8099999999999999E-4</v>
      </c>
      <c r="AQ304" s="1" t="str">
        <f>+IF('（別紙１）原油換算シート【計画用】'!AQ304&lt;&gt;"",'（別紙１）原油換算シート【計画用】'!AQ304,"")</f>
        <v/>
      </c>
    </row>
    <row r="305" spans="39:43">
      <c r="AM305" s="40">
        <f>+IF('（別紙１）原油換算シート【計画用】'!AM305&lt;&gt;"",'（別紙１）原油換算シート【計画用】'!AM305,"")</f>
        <v>291</v>
      </c>
      <c r="AN305" s="40" t="str">
        <f>+IF('（別紙１）原油換算シート【計画用】'!AN305&lt;&gt;"",'（別紙１）原油換算シート【計画用】'!AN305,"")</f>
        <v>A0086</v>
      </c>
      <c r="AO305" s="64" t="str">
        <f>+IF('（別紙１）原油換算シート【計画用】'!AO305&lt;&gt;"",'（別紙１）原油換算シート【計画用】'!AO305,"")</f>
        <v>シナネン(株)メニューF</v>
      </c>
      <c r="AP305" s="65">
        <f>+IF('（別紙１）原油換算シート【計画用】'!AP305&lt;&gt;"",'（別紙１）原油換算シート【計画用】'!AP305,"")</f>
        <v>2.9E-4</v>
      </c>
      <c r="AQ305" s="1" t="str">
        <f>+IF('（別紙１）原油換算シート【計画用】'!AQ305&lt;&gt;"",'（別紙１）原油換算シート【計画用】'!AQ305,"")</f>
        <v/>
      </c>
    </row>
    <row r="306" spans="39:43">
      <c r="AM306" s="40">
        <f>+IF('（別紙１）原油換算シート【計画用】'!AM306&lt;&gt;"",'（別紙１）原油換算シート【計画用】'!AM306,"")</f>
        <v>292</v>
      </c>
      <c r="AN306" s="40" t="str">
        <f>+IF('（別紙１）原油換算シート【計画用】'!AN306&lt;&gt;"",'（別紙１）原油換算シート【計画用】'!AN306,"")</f>
        <v>A0086</v>
      </c>
      <c r="AO306" s="64" t="str">
        <f>+IF('（別紙１）原油換算シート【計画用】'!AO306&lt;&gt;"",'（別紙１）原油換算シート【計画用】'!AO306,"")</f>
        <v>シナネン(株)メニューG</v>
      </c>
      <c r="AP306" s="65">
        <f>+IF('（別紙１）原油換算シート【計画用】'!AP306&lt;&gt;"",'（別紙１）原油換算シート【計画用】'!AP306,"")</f>
        <v>3.8999999999999999E-4</v>
      </c>
      <c r="AQ306" s="1" t="str">
        <f>+IF('（別紙１）原油換算シート【計画用】'!AQ306&lt;&gt;"",'（別紙１）原油換算シート【計画用】'!AQ306,"")</f>
        <v/>
      </c>
    </row>
    <row r="307" spans="39:43">
      <c r="AM307" s="40">
        <f>+IF('（別紙１）原油換算シート【計画用】'!AM307&lt;&gt;"",'（別紙１）原油換算シート【計画用】'!AM307,"")</f>
        <v>293</v>
      </c>
      <c r="AN307" s="40" t="str">
        <f>+IF('（別紙１）原油換算シート【計画用】'!AN307&lt;&gt;"",'（別紙１）原油換算シート【計画用】'!AN307,"")</f>
        <v>A0086</v>
      </c>
      <c r="AO307" s="64" t="str">
        <f>+IF('（別紙１）原油換算シート【計画用】'!AO307&lt;&gt;"",'（別紙１）原油換算シート【計画用】'!AO307,"")</f>
        <v>シナネン(株)メニューH(残差)</v>
      </c>
      <c r="AP307" s="65">
        <f>+IF('（別紙１）原油換算シート【計画用】'!AP307&lt;&gt;"",'（別紙１）原油換算シート【計画用】'!AP307,"")</f>
        <v>0</v>
      </c>
      <c r="AQ307" s="1" t="str">
        <f>+IF('（別紙１）原油換算シート【計画用】'!AQ307&lt;&gt;"",'（別紙１）原油換算シート【計画用】'!AQ307,"")</f>
        <v/>
      </c>
    </row>
    <row r="308" spans="39:43">
      <c r="AM308" s="40">
        <f>+IF('（別紙１）原油換算シート【計画用】'!AM308&lt;&gt;"",'（別紙１）原油換算シート【計画用】'!AM308,"")</f>
        <v>294</v>
      </c>
      <c r="AN308" s="40" t="str">
        <f>+IF('（別紙１）原油換算シート【計画用】'!AN308&lt;&gt;"",'（別紙１）原油換算シート【計画用】'!AN308,"")</f>
        <v>A0086</v>
      </c>
      <c r="AO308" s="64" t="str">
        <f>+IF('（別紙１）原油換算シート【計画用】'!AO308&lt;&gt;"",'（別紙１）原油換算シート【計画用】'!AO308,"")</f>
        <v>シナネン(株)(参考値)事業者全体</v>
      </c>
      <c r="AP308" s="65">
        <f>+IF('（別紙１）原油換算シート【計画用】'!AP308&lt;&gt;"",'（別紙１）原油換算シート【計画用】'!AP308,"")</f>
        <v>1.5E-5</v>
      </c>
      <c r="AQ308" s="1" t="str">
        <f>+IF('（別紙１）原油換算シート【計画用】'!AQ308&lt;&gt;"",'（別紙１）原油換算シート【計画用】'!AQ308,"")</f>
        <v/>
      </c>
    </row>
    <row r="309" spans="39:43">
      <c r="AM309" s="40">
        <f>+IF('（別紙１）原油換算シート【計画用】'!AM309&lt;&gt;"",'（別紙１）原油換算シート【計画用】'!AM309,"")</f>
        <v>295</v>
      </c>
      <c r="AN309" s="40" t="str">
        <f>+IF('（別紙１）原油換算シート【計画用】'!AN309&lt;&gt;"",'（別紙１）原油換算シート【計画用】'!AN309,"")</f>
        <v>A0088</v>
      </c>
      <c r="AO309" s="64" t="str">
        <f>+IF('（別紙１）原油換算シート【計画用】'!AO309&lt;&gt;"",'（別紙１）原油換算シート【計画用】'!AO309,"")</f>
        <v>カワサキグリーンエナジー(株)メニューA</v>
      </c>
      <c r="AP309" s="65">
        <f>+IF('（別紙１）原油換算シート【計画用】'!AP309&lt;&gt;"",'（別紙１）原油換算シート【計画用】'!AP309,"")</f>
        <v>0</v>
      </c>
      <c r="AQ309" s="1" t="str">
        <f>+IF('（別紙１）原油換算シート【計画用】'!AQ309&lt;&gt;"",'（別紙１）原油換算シート【計画用】'!AQ309,"")</f>
        <v/>
      </c>
    </row>
    <row r="310" spans="39:43">
      <c r="AM310" s="40">
        <f>+IF('（別紙１）原油換算シート【計画用】'!AM310&lt;&gt;"",'（別紙１）原油換算シート【計画用】'!AM310,"")</f>
        <v>296</v>
      </c>
      <c r="AN310" s="40" t="str">
        <f>+IF('（別紙１）原油換算シート【計画用】'!AN310&lt;&gt;"",'（別紙１）原油換算シート【計画用】'!AN310,"")</f>
        <v>A0088</v>
      </c>
      <c r="AO310" s="64" t="str">
        <f>+IF('（別紙１）原油換算シート【計画用】'!AO310&lt;&gt;"",'（別紙１）原油換算シート【計画用】'!AO310,"")</f>
        <v>カワサキグリーンエナジー(株)メニューB</v>
      </c>
      <c r="AP310" s="65">
        <f>+IF('（別紙１）原油換算シート【計画用】'!AP310&lt;&gt;"",'（別紙１）原油換算シート【計画用】'!AP310,"")</f>
        <v>2.9999999999999997E-4</v>
      </c>
      <c r="AQ310" s="1" t="str">
        <f>+IF('（別紙１）原油換算シート【計画用】'!AQ310&lt;&gt;"",'（別紙１）原油換算シート【計画用】'!AQ310,"")</f>
        <v/>
      </c>
    </row>
    <row r="311" spans="39:43">
      <c r="AM311" s="40">
        <f>+IF('（別紙１）原油換算シート【計画用】'!AM311&lt;&gt;"",'（別紙１）原油換算シート【計画用】'!AM311,"")</f>
        <v>297</v>
      </c>
      <c r="AN311" s="40" t="str">
        <f>+IF('（別紙１）原油換算シート【計画用】'!AN311&lt;&gt;"",'（別紙１）原油換算シート【計画用】'!AN311,"")</f>
        <v>A0088</v>
      </c>
      <c r="AO311" s="64" t="str">
        <f>+IF('（別紙１）原油換算シート【計画用】'!AO311&lt;&gt;"",'（別紙１）原油換算シート【計画用】'!AO311,"")</f>
        <v>カワサキグリーンエナジー(株)メニューC(残差)</v>
      </c>
      <c r="AP311" s="65">
        <f>+IF('（別紙１）原油換算シート【計画用】'!AP311&lt;&gt;"",'（別紙１）原油換算シート【計画用】'!AP311,"")</f>
        <v>5.3799999999999996E-4</v>
      </c>
      <c r="AQ311" s="1" t="str">
        <f>+IF('（別紙１）原油換算シート【計画用】'!AQ311&lt;&gt;"",'（別紙１）原油換算シート【計画用】'!AQ311,"")</f>
        <v/>
      </c>
    </row>
    <row r="312" spans="39:43">
      <c r="AM312" s="40">
        <f>+IF('（別紙１）原油換算シート【計画用】'!AM312&lt;&gt;"",'（別紙１）原油換算シート【計画用】'!AM312,"")</f>
        <v>298</v>
      </c>
      <c r="AN312" s="40" t="str">
        <f>+IF('（別紙１）原油換算シート【計画用】'!AN312&lt;&gt;"",'（別紙１）原油換算シート【計画用】'!AN312,"")</f>
        <v>A0088</v>
      </c>
      <c r="AO312" s="64" t="str">
        <f>+IF('（別紙１）原油換算シート【計画用】'!AO312&lt;&gt;"",'（別紙１）原油換算シート【計画用】'!AO312,"")</f>
        <v>カワサキグリーンエナジー(株)(参考値)事業者全体</v>
      </c>
      <c r="AP312" s="65">
        <f>+IF('（別紙１）原油換算シート【計画用】'!AP312&lt;&gt;"",'（別紙１）原油換算シート【計画用】'!AP312,"")</f>
        <v>3.9199999999999999E-4</v>
      </c>
      <c r="AQ312" s="1" t="str">
        <f>+IF('（別紙１）原油換算シート【計画用】'!AQ312&lt;&gt;"",'（別紙１）原油換算シート【計画用】'!AQ312,"")</f>
        <v/>
      </c>
    </row>
    <row r="313" spans="39:43">
      <c r="AM313" s="40">
        <f>+IF('（別紙１）原油換算シート【計画用】'!AM313&lt;&gt;"",'（別紙１）原油換算シート【計画用】'!AM313,"")</f>
        <v>299</v>
      </c>
      <c r="AN313" s="40" t="str">
        <f>+IF('（別紙１）原油換算シート【計画用】'!AN313&lt;&gt;"",'（別紙１）原油換算シート【計画用】'!AN313,"")</f>
        <v>A0089</v>
      </c>
      <c r="AO313" s="64" t="str">
        <f>+IF('（別紙１）原油換算シート【計画用】'!AO313&lt;&gt;"",'（別紙１）原油換算シート【計画用】'!AO313,"")</f>
        <v>大一ガス(株)メニューA</v>
      </c>
      <c r="AP313" s="65">
        <f>+IF('（別紙１）原油換算シート【計画用】'!AP313&lt;&gt;"",'（別紙１）原油換算シート【計画用】'!AP313,"")</f>
        <v>0</v>
      </c>
      <c r="AQ313" s="1" t="str">
        <f>+IF('（別紙１）原油換算シート【計画用】'!AQ313&lt;&gt;"",'（別紙１）原油換算シート【計画用】'!AQ313,"")</f>
        <v/>
      </c>
    </row>
    <row r="314" spans="39:43">
      <c r="AM314" s="40">
        <f>+IF('（別紙１）原油換算シート【計画用】'!AM314&lt;&gt;"",'（別紙１）原油換算シート【計画用】'!AM314,"")</f>
        <v>300</v>
      </c>
      <c r="AN314" s="40" t="str">
        <f>+IF('（別紙１）原油換算シート【計画用】'!AN314&lt;&gt;"",'（別紙１）原油換算シート【計画用】'!AN314,"")</f>
        <v>A0089</v>
      </c>
      <c r="AO314" s="64" t="str">
        <f>+IF('（別紙１）原油換算シート【計画用】'!AO314&lt;&gt;"",'（別紙１）原油換算シート【計画用】'!AO314,"")</f>
        <v>大一ガス(株)メニューB</v>
      </c>
      <c r="AP314" s="65">
        <f>+IF('（別紙１）原油換算シート【計画用】'!AP314&lt;&gt;"",'（別紙１）原油換算シート【計画用】'!AP314,"")</f>
        <v>4.57E-4</v>
      </c>
      <c r="AQ314" s="1" t="str">
        <f>+IF('（別紙１）原油換算シート【計画用】'!AQ314&lt;&gt;"",'（別紙１）原油換算シート【計画用】'!AQ314,"")</f>
        <v/>
      </c>
    </row>
    <row r="315" spans="39:43">
      <c r="AM315" s="40">
        <f>+IF('（別紙１）原油換算シート【計画用】'!AM315&lt;&gt;"",'（別紙１）原油換算シート【計画用】'!AM315,"")</f>
        <v>301</v>
      </c>
      <c r="AN315" s="40" t="str">
        <f>+IF('（別紙１）原油換算シート【計画用】'!AN315&lt;&gt;"",'（別紙１）原油換算シート【計画用】'!AN315,"")</f>
        <v>A0089</v>
      </c>
      <c r="AO315" s="64" t="str">
        <f>+IF('（別紙１）原油換算シート【計画用】'!AO315&lt;&gt;"",'（別紙１）原油換算シート【計画用】'!AO315,"")</f>
        <v>大一ガス(株)メニューC(残差)</v>
      </c>
      <c r="AP315" s="65">
        <f>+IF('（別紙１）原油換算シート【計画用】'!AP315&lt;&gt;"",'（別紙１）原油換算シート【計画用】'!AP315,"")</f>
        <v>5.1699999999999999E-4</v>
      </c>
      <c r="AQ315" s="1" t="str">
        <f>+IF('（別紙１）原油換算シート【計画用】'!AQ315&lt;&gt;"",'（別紙１）原油換算シート【計画用】'!AQ315,"")</f>
        <v/>
      </c>
    </row>
    <row r="316" spans="39:43">
      <c r="AM316" s="40">
        <f>+IF('（別紙１）原油換算シート【計画用】'!AM316&lt;&gt;"",'（別紙１）原油換算シート【計画用】'!AM316,"")</f>
        <v>302</v>
      </c>
      <c r="AN316" s="40" t="str">
        <f>+IF('（別紙１）原油換算シート【計画用】'!AN316&lt;&gt;"",'（別紙１）原油換算シート【計画用】'!AN316,"")</f>
        <v>A0089</v>
      </c>
      <c r="AO316" s="64" t="str">
        <f>+IF('（別紙１）原油換算シート【計画用】'!AO316&lt;&gt;"",'（別紙１）原油換算シート【計画用】'!AO316,"")</f>
        <v>大一ガス(株)(参考値)事業者全体</v>
      </c>
      <c r="AP316" s="65">
        <f>+IF('（別紙１）原油換算シート【計画用】'!AP316&lt;&gt;"",'（別紙１）原油換算シート【計画用】'!AP316,"")</f>
        <v>5.13E-4</v>
      </c>
      <c r="AQ316" s="1" t="str">
        <f>+IF('（別紙１）原油換算シート【計画用】'!AQ316&lt;&gt;"",'（別紙１）原油換算シート【計画用】'!AQ316,"")</f>
        <v/>
      </c>
    </row>
    <row r="317" spans="39:43">
      <c r="AM317" s="40">
        <f>+IF('（別紙１）原油換算シート【計画用】'!AM317&lt;&gt;"",'（別紙１）原油換算シート【計画用】'!AM317,"")</f>
        <v>303</v>
      </c>
      <c r="AN317" s="40" t="str">
        <f>+IF('（別紙１）原油換算シート【計画用】'!AN317&lt;&gt;"",'（別紙１）原油換算シート【計画用】'!AN317,"")</f>
        <v>A0090</v>
      </c>
      <c r="AO317" s="64" t="str">
        <f>+IF('（別紙１）原油換算シート【計画用】'!AO317&lt;&gt;"",'（別紙１）原油換算シート【計画用】'!AO317,"")</f>
        <v>(株)リミックスポイントメニューA</v>
      </c>
      <c r="AP317" s="65">
        <f>+IF('（別紙１）原油換算シート【計画用】'!AP317&lt;&gt;"",'（別紙１）原油換算シート【計画用】'!AP317,"")</f>
        <v>0</v>
      </c>
      <c r="AQ317" s="1" t="str">
        <f>+IF('（別紙１）原油換算シート【計画用】'!AQ317&lt;&gt;"",'（別紙１）原油換算シート【計画用】'!AQ317,"")</f>
        <v/>
      </c>
    </row>
    <row r="318" spans="39:43">
      <c r="AM318" s="40">
        <f>+IF('（別紙１）原油換算シート【計画用】'!AM318&lt;&gt;"",'（別紙１）原油換算シート【計画用】'!AM318,"")</f>
        <v>304</v>
      </c>
      <c r="AN318" s="40" t="str">
        <f>+IF('（別紙１）原油換算シート【計画用】'!AN318&lt;&gt;"",'（別紙１）原油換算シート【計画用】'!AN318,"")</f>
        <v>A0090</v>
      </c>
      <c r="AO318" s="64" t="str">
        <f>+IF('（別紙１）原油換算シート【計画用】'!AO318&lt;&gt;"",'（別紙１）原油換算シート【計画用】'!AO318,"")</f>
        <v>(株)リミックスポイントメニューB</v>
      </c>
      <c r="AP318" s="65">
        <f>+IF('（別紙１）原油換算シート【計画用】'!AP318&lt;&gt;"",'（別紙１）原油換算シート【計画用】'!AP318,"")</f>
        <v>0</v>
      </c>
      <c r="AQ318" s="1" t="str">
        <f>+IF('（別紙１）原油換算シート【計画用】'!AQ318&lt;&gt;"",'（別紙１）原油換算シート【計画用】'!AQ318,"")</f>
        <v/>
      </c>
    </row>
    <row r="319" spans="39:43">
      <c r="AM319" s="40">
        <f>+IF('（別紙１）原油換算シート【計画用】'!AM319&lt;&gt;"",'（別紙１）原油換算シート【計画用】'!AM319,"")</f>
        <v>305</v>
      </c>
      <c r="AN319" s="40" t="str">
        <f>+IF('（別紙１）原油換算シート【計画用】'!AN319&lt;&gt;"",'（別紙１）原油換算シート【計画用】'!AN319,"")</f>
        <v>A0090</v>
      </c>
      <c r="AO319" s="64" t="str">
        <f>+IF('（別紙１）原油換算シート【計画用】'!AO319&lt;&gt;"",'（別紙１）原油換算シート【計画用】'!AO319,"")</f>
        <v>(株)リミックスポイントメニューC</v>
      </c>
      <c r="AP319" s="65">
        <f>+IF('（別紙１）原油換算シート【計画用】'!AP319&lt;&gt;"",'（別紙１）原油換算シート【計画用】'!AP319,"")</f>
        <v>4.0000000000000002E-4</v>
      </c>
      <c r="AQ319" s="1" t="str">
        <f>+IF('（別紙１）原油換算シート【計画用】'!AQ319&lt;&gt;"",'（別紙１）原油換算シート【計画用】'!AQ319,"")</f>
        <v/>
      </c>
    </row>
    <row r="320" spans="39:43">
      <c r="AM320" s="40">
        <f>+IF('（別紙１）原油換算シート【計画用】'!AM320&lt;&gt;"",'（別紙１）原油換算シート【計画用】'!AM320,"")</f>
        <v>306</v>
      </c>
      <c r="AN320" s="40" t="str">
        <f>+IF('（別紙１）原油換算シート【計画用】'!AN320&lt;&gt;"",'（別紙１）原油換算シート【計画用】'!AN320,"")</f>
        <v>A0090</v>
      </c>
      <c r="AO320" s="64" t="str">
        <f>+IF('（別紙１）原油換算シート【計画用】'!AO320&lt;&gt;"",'（別紙１）原油換算シート【計画用】'!AO320,"")</f>
        <v>(株)リミックスポイントメニューD(残差)</v>
      </c>
      <c r="AP320" s="65">
        <f>+IF('（別紙１）原油換算シート【計画用】'!AP320&lt;&gt;"",'（別紙１）原油換算シート【計画用】'!AP320,"")</f>
        <v>5.3499999999999999E-4</v>
      </c>
      <c r="AQ320" s="1" t="str">
        <f>+IF('（別紙１）原油換算シート【計画用】'!AQ320&lt;&gt;"",'（別紙１）原油換算シート【計画用】'!AQ320,"")</f>
        <v/>
      </c>
    </row>
    <row r="321" spans="39:43">
      <c r="AM321" s="40">
        <f>+IF('（別紙１）原油換算シート【計画用】'!AM321&lt;&gt;"",'（別紙１）原油換算シート【計画用】'!AM321,"")</f>
        <v>307</v>
      </c>
      <c r="AN321" s="40" t="str">
        <f>+IF('（別紙１）原油換算シート【計画用】'!AN321&lt;&gt;"",'（別紙１）原油換算シート【計画用】'!AN321,"")</f>
        <v>A0090</v>
      </c>
      <c r="AO321" s="64" t="str">
        <f>+IF('（別紙１）原油換算シート【計画用】'!AO321&lt;&gt;"",'（別紙１）原油換算シート【計画用】'!AO321,"")</f>
        <v>(株)リミックスポイント(参考値)事業者全体</v>
      </c>
      <c r="AP321" s="65">
        <f>+IF('（別紙１）原油換算シート【計画用】'!AP321&lt;&gt;"",'（別紙１）原油換算シート【計画用】'!AP321,"")</f>
        <v>5.2999999999999998E-4</v>
      </c>
      <c r="AQ321" s="1" t="str">
        <f>+IF('（別紙１）原油換算シート【計画用】'!AQ321&lt;&gt;"",'（別紙１）原油換算シート【計画用】'!AQ321,"")</f>
        <v/>
      </c>
    </row>
    <row r="322" spans="39:43">
      <c r="AM322" s="40">
        <f>+IF('（別紙１）原油換算シート【計画用】'!AM322&lt;&gt;"",'（別紙１）原油換算シート【計画用】'!AM322,"")</f>
        <v>308</v>
      </c>
      <c r="AN322" s="40" t="str">
        <f>+IF('（別紙１）原油換算シート【計画用】'!AN322&lt;&gt;"",'（別紙１）原油換算シート【計画用】'!AN322,"")</f>
        <v>A0092</v>
      </c>
      <c r="AO322" s="64" t="str">
        <f>+IF('（別紙１）原油換算シート【計画用】'!AO322&lt;&gt;"",'（別紙１）原油換算シート【計画用】'!AO322,"")</f>
        <v>(株)中海テレビ放送</v>
      </c>
      <c r="AP322" s="65">
        <f>+IF('（別紙１）原油換算シート【計画用】'!AP322&lt;&gt;"",'（別紙１）原油換算シート【計画用】'!AP322,"")</f>
        <v>7.3999999999999999E-4</v>
      </c>
      <c r="AQ322" s="1" t="str">
        <f>+IF('（別紙１）原油換算シート【計画用】'!AQ322&lt;&gt;"",'（別紙１）原油換算シート【計画用】'!AQ322,"")</f>
        <v/>
      </c>
    </row>
    <row r="323" spans="39:43">
      <c r="AM323" s="40">
        <f>+IF('（別紙１）原油換算シート【計画用】'!AM323&lt;&gt;"",'（別紙１）原油換算シート【計画用】'!AM323,"")</f>
        <v>309</v>
      </c>
      <c r="AN323" s="40" t="str">
        <f>+IF('（別紙１）原油換算シート【計画用】'!AN323&lt;&gt;"",'（別紙１）原油換算シート【計画用】'!AN323,"")</f>
        <v>A0093</v>
      </c>
      <c r="AO323" s="64" t="str">
        <f>+IF('（別紙１）原油換算シート【計画用】'!AO323&lt;&gt;"",'（別紙１）原油換算シート【計画用】'!AO323,"")</f>
        <v>パシフィックパワー(株)メニューA</v>
      </c>
      <c r="AP323" s="65">
        <f>+IF('（別紙１）原油換算シート【計画用】'!AP323&lt;&gt;"",'（別紙１）原油換算シート【計画用】'!AP323,"")</f>
        <v>0</v>
      </c>
      <c r="AQ323" s="1" t="str">
        <f>+IF('（別紙１）原油換算シート【計画用】'!AQ323&lt;&gt;"",'（別紙１）原油換算シート【計画用】'!AQ323,"")</f>
        <v/>
      </c>
    </row>
    <row r="324" spans="39:43">
      <c r="AM324" s="40">
        <f>+IF('（別紙１）原油換算シート【計画用】'!AM324&lt;&gt;"",'（別紙１）原油換算シート【計画用】'!AM324,"")</f>
        <v>310</v>
      </c>
      <c r="AN324" s="40" t="str">
        <f>+IF('（別紙１）原油換算シート【計画用】'!AN324&lt;&gt;"",'（別紙１）原油換算シート【計画用】'!AN324,"")</f>
        <v>A0093</v>
      </c>
      <c r="AO324" s="64" t="str">
        <f>+IF('（別紙１）原油換算シート【計画用】'!AO324&lt;&gt;"",'（別紙１）原油換算シート【計画用】'!AO324,"")</f>
        <v>パシフィックパワー(株)メニューB</v>
      </c>
      <c r="AP324" s="65">
        <f>+IF('（別紙１）原油換算シート【計画用】'!AP324&lt;&gt;"",'（別紙１）原油換算シート【計画用】'!AP324,"")</f>
        <v>0</v>
      </c>
      <c r="AQ324" s="1" t="str">
        <f>+IF('（別紙１）原油換算シート【計画用】'!AQ324&lt;&gt;"",'（別紙１）原油換算シート【計画用】'!AQ324,"")</f>
        <v/>
      </c>
    </row>
    <row r="325" spans="39:43">
      <c r="AM325" s="40">
        <f>+IF('（別紙１）原油換算シート【計画用】'!AM325&lt;&gt;"",'（別紙１）原油換算シート【計画用】'!AM325,"")</f>
        <v>311</v>
      </c>
      <c r="AN325" s="40" t="str">
        <f>+IF('（別紙１）原油換算シート【計画用】'!AN325&lt;&gt;"",'（別紙１）原油換算シート【計画用】'!AN325,"")</f>
        <v>A0093</v>
      </c>
      <c r="AO325" s="64" t="str">
        <f>+IF('（別紙１）原油換算シート【計画用】'!AO325&lt;&gt;"",'（別紙１）原油換算シート【計画用】'!AO325,"")</f>
        <v>パシフィックパワー(株)メニューC(残差)</v>
      </c>
      <c r="AP325" s="65">
        <f>+IF('（別紙１）原油換算シート【計画用】'!AP325&lt;&gt;"",'（別紙１）原油換算シート【計画用】'!AP325,"")</f>
        <v>4.0299999999999998E-4</v>
      </c>
      <c r="AQ325" s="1" t="str">
        <f>+IF('（別紙１）原油換算シート【計画用】'!AQ325&lt;&gt;"",'（別紙１）原油換算シート【計画用】'!AQ325,"")</f>
        <v/>
      </c>
    </row>
    <row r="326" spans="39:43">
      <c r="AM326" s="40">
        <f>+IF('（別紙１）原油換算シート【計画用】'!AM326&lt;&gt;"",'（別紙１）原油換算シート【計画用】'!AM326,"")</f>
        <v>312</v>
      </c>
      <c r="AN326" s="40" t="str">
        <f>+IF('（別紙１）原油換算シート【計画用】'!AN326&lt;&gt;"",'（別紙１）原油換算シート【計画用】'!AN326,"")</f>
        <v>A0093</v>
      </c>
      <c r="AO326" s="64" t="str">
        <f>+IF('（別紙１）原油換算シート【計画用】'!AO326&lt;&gt;"",'（別紙１）原油換算シート【計画用】'!AO326,"")</f>
        <v>パシフィックパワー(株)(参考値)事業者全体</v>
      </c>
      <c r="AP326" s="65">
        <f>+IF('（別紙１）原油換算シート【計画用】'!AP326&lt;&gt;"",'（別紙１）原油換算シート【計画用】'!AP326,"")</f>
        <v>1.63E-4</v>
      </c>
      <c r="AQ326" s="1" t="str">
        <f>+IF('（別紙１）原油換算シート【計画用】'!AQ326&lt;&gt;"",'（別紙１）原油換算シート【計画用】'!AQ326,"")</f>
        <v/>
      </c>
    </row>
    <row r="327" spans="39:43">
      <c r="AM327" s="40">
        <f>+IF('（別紙１）原油換算シート【計画用】'!AM327&lt;&gt;"",'（別紙１）原油換算シート【計画用】'!AM327,"")</f>
        <v>313</v>
      </c>
      <c r="AN327" s="40" t="str">
        <f>+IF('（別紙１）原油換算シート【計画用】'!AN327&lt;&gt;"",'（別紙１）原油換算シート【計画用】'!AN327,"")</f>
        <v>A0104</v>
      </c>
      <c r="AO327" s="64" t="str">
        <f>+IF('（別紙１）原油換算シート【計画用】'!AO327&lt;&gt;"",'（別紙１）原油換算シート【計画用】'!AO327,"")</f>
        <v>(株)ジェイコム札幌メニューA</v>
      </c>
      <c r="AP327" s="65">
        <f>+IF('（別紙１）原油換算シート【計画用】'!AP327&lt;&gt;"",'（別紙１）原油換算シート【計画用】'!AP327,"")</f>
        <v>0</v>
      </c>
      <c r="AQ327" s="1" t="str">
        <f>+IF('（別紙１）原油換算シート【計画用】'!AQ327&lt;&gt;"",'（別紙１）原油換算シート【計画用】'!AQ327,"")</f>
        <v/>
      </c>
    </row>
    <row r="328" spans="39:43">
      <c r="AM328" s="40">
        <f>+IF('（別紙１）原油換算シート【計画用】'!AM328&lt;&gt;"",'（別紙１）原油換算シート【計画用】'!AM328,"")</f>
        <v>314</v>
      </c>
      <c r="AN328" s="40" t="str">
        <f>+IF('（別紙１）原油換算シート【計画用】'!AN328&lt;&gt;"",'（別紙１）原油換算シート【計画用】'!AN328,"")</f>
        <v>A0104</v>
      </c>
      <c r="AO328" s="64" t="str">
        <f>+IF('（別紙１）原油換算シート【計画用】'!AO328&lt;&gt;"",'（別紙１）原油換算シート【計画用】'!AO328,"")</f>
        <v>(株)ジェイコム札幌メニューB(残差)</v>
      </c>
      <c r="AP328" s="65">
        <f>+IF('（別紙１）原油換算シート【計画用】'!AP328&lt;&gt;"",'（別紙１）原油換算シート【計画用】'!AP328,"")</f>
        <v>5.4699999999999996E-4</v>
      </c>
      <c r="AQ328" s="1" t="str">
        <f>+IF('（別紙１）原油換算シート【計画用】'!AQ328&lt;&gt;"",'（別紙１）原油換算シート【計画用】'!AQ328,"")</f>
        <v/>
      </c>
    </row>
    <row r="329" spans="39:43">
      <c r="AM329" s="40">
        <f>+IF('（別紙１）原油換算シート【計画用】'!AM329&lt;&gt;"",'（別紙１）原油換算シート【計画用】'!AM329,"")</f>
        <v>315</v>
      </c>
      <c r="AN329" s="40" t="str">
        <f>+IF('（別紙１）原油換算シート【計画用】'!AN329&lt;&gt;"",'（別紙１）原油換算シート【計画用】'!AN329,"")</f>
        <v>A0104</v>
      </c>
      <c r="AO329" s="64" t="str">
        <f>+IF('（別紙１）原油換算シート【計画用】'!AO329&lt;&gt;"",'（別紙１）原油換算シート【計画用】'!AO329,"")</f>
        <v>(株)ジェイコム札幌(参考値)事業者全体</v>
      </c>
      <c r="AP329" s="65">
        <f>+IF('（別紙１）原油換算シート【計画用】'!AP329&lt;&gt;"",'（別紙１）原油換算シート【計画用】'!AP329,"")</f>
        <v>5.3700000000000004E-4</v>
      </c>
      <c r="AQ329" s="1" t="str">
        <f>+IF('（別紙１）原油換算シート【計画用】'!AQ329&lt;&gt;"",'（別紙１）原油換算シート【計画用】'!AQ329,"")</f>
        <v/>
      </c>
    </row>
    <row r="330" spans="39:43">
      <c r="AM330" s="40">
        <f>+IF('（別紙１）原油換算シート【計画用】'!AM330&lt;&gt;"",'（別紙１）原油換算シート【計画用】'!AM330,"")</f>
        <v>316</v>
      </c>
      <c r="AN330" s="40" t="str">
        <f>+IF('（別紙１）原油換算シート【計画用】'!AN330&lt;&gt;"",'（別紙１）原油換算シート【計画用】'!AN330,"")</f>
        <v>A0120</v>
      </c>
      <c r="AO330" s="64" t="str">
        <f>+IF('（別紙１）原油換算シート【計画用】'!AO330&lt;&gt;"",'（別紙１）原油換算シート【計画用】'!AO330,"")</f>
        <v>鹿児島電力(株)</v>
      </c>
      <c r="AP330" s="65">
        <f>+IF('（別紙１）原油換算シート【計画用】'!AP330&lt;&gt;"",'（別紙１）原油換算シート【計画用】'!AP330,"")</f>
        <v>4.0900000000000002E-4</v>
      </c>
      <c r="AQ330" s="1" t="str">
        <f>+IF('（別紙１）原油換算シート【計画用】'!AQ330&lt;&gt;"",'（別紙１）原油換算シート【計画用】'!AQ330,"")</f>
        <v/>
      </c>
    </row>
    <row r="331" spans="39:43">
      <c r="AM331" s="40">
        <f>+IF('（別紙１）原油換算シート【計画用】'!AM331&lt;&gt;"",'（別紙１）原油換算シート【計画用】'!AM331,"")</f>
        <v>317</v>
      </c>
      <c r="AN331" s="40" t="str">
        <f>+IF('（別紙１）原油換算シート【計画用】'!AN331&lt;&gt;"",'（別紙１）原油換算シート【計画用】'!AN331,"")</f>
        <v>A0121</v>
      </c>
      <c r="AO331" s="64" t="str">
        <f>+IF('（別紙１）原油換算シート【計画用】'!AO331&lt;&gt;"",'（別紙１）原油換算シート【計画用】'!AO331,"")</f>
        <v>太陽ガス(株)</v>
      </c>
      <c r="AP331" s="65">
        <f>+IF('（別紙１）原油換算シート【計画用】'!AP331&lt;&gt;"",'（別紙１）原油換算シート【計画用】'!AP331,"")</f>
        <v>4.2900000000000002E-4</v>
      </c>
      <c r="AQ331" s="1" t="str">
        <f>+IF('（別紙１）原油換算シート【計画用】'!AQ331&lt;&gt;"",'（別紙１）原油換算シート【計画用】'!AQ331,"")</f>
        <v/>
      </c>
    </row>
    <row r="332" spans="39:43">
      <c r="AM332" s="40">
        <f>+IF('（別紙１）原油換算シート【計画用】'!AM332&lt;&gt;"",'（別紙１）原油換算シート【計画用】'!AM332,"")</f>
        <v>318</v>
      </c>
      <c r="AN332" s="40" t="str">
        <f>+IF('（別紙１）原油換算シート【計画用】'!AN332&lt;&gt;"",'（別紙１）原油換算シート【計画用】'!AN332,"")</f>
        <v>A0122</v>
      </c>
      <c r="AO332" s="64" t="str">
        <f>+IF('（別紙１）原油換算シート【計画用】'!AO332&lt;&gt;"",'（別紙１）原油換算シート【計画用】'!AO332,"")</f>
        <v>アーバンエナジー(株)メニューA</v>
      </c>
      <c r="AP332" s="65">
        <f>+IF('（別紙１）原油換算シート【計画用】'!AP332&lt;&gt;"",'（別紙１）原油換算シート【計画用】'!AP332,"")</f>
        <v>0</v>
      </c>
      <c r="AQ332" s="1" t="str">
        <f>+IF('（別紙１）原油換算シート【計画用】'!AQ332&lt;&gt;"",'（別紙１）原油換算シート【計画用】'!AQ332,"")</f>
        <v/>
      </c>
    </row>
    <row r="333" spans="39:43">
      <c r="AM333" s="40">
        <f>+IF('（別紙１）原油換算シート【計画用】'!AM333&lt;&gt;"",'（別紙１）原油換算シート【計画用】'!AM333,"")</f>
        <v>319</v>
      </c>
      <c r="AN333" s="40" t="str">
        <f>+IF('（別紙１）原油換算シート【計画用】'!AN333&lt;&gt;"",'（別紙１）原油換算シート【計画用】'!AN333,"")</f>
        <v>A0122</v>
      </c>
      <c r="AO333" s="64" t="str">
        <f>+IF('（別紙１）原油換算シート【計画用】'!AO333&lt;&gt;"",'（別紙１）原油換算シート【計画用】'!AO333,"")</f>
        <v>アーバンエナジー(株)メニューB</v>
      </c>
      <c r="AP333" s="65">
        <f>+IF('（別紙１）原油換算シート【計画用】'!AP333&lt;&gt;"",'（別紙１）原油換算シート【計画用】'!AP333,"")</f>
        <v>2.9E-4</v>
      </c>
      <c r="AQ333" s="1" t="str">
        <f>+IF('（別紙１）原油換算シート【計画用】'!AQ333&lt;&gt;"",'（別紙１）原油換算シート【計画用】'!AQ333,"")</f>
        <v/>
      </c>
    </row>
    <row r="334" spans="39:43">
      <c r="AM334" s="40">
        <f>+IF('（別紙１）原油換算シート【計画用】'!AM334&lt;&gt;"",'（別紙１）原油換算シート【計画用】'!AM334,"")</f>
        <v>320</v>
      </c>
      <c r="AN334" s="40" t="str">
        <f>+IF('（別紙１）原油換算シート【計画用】'!AN334&lt;&gt;"",'（別紙１）原油換算シート【計画用】'!AN334,"")</f>
        <v>A0122</v>
      </c>
      <c r="AO334" s="64" t="str">
        <f>+IF('（別紙１）原油換算シート【計画用】'!AO334&lt;&gt;"",'（別紙１）原油換算シート【計画用】'!AO334,"")</f>
        <v>アーバンエナジー(株)メニューC</v>
      </c>
      <c r="AP334" s="65">
        <f>+IF('（別紙１）原油換算シート【計画用】'!AP334&lt;&gt;"",'（別紙１）原油換算シート【計画用】'!AP334,"")</f>
        <v>3.1599999999999998E-4</v>
      </c>
      <c r="AQ334" s="1" t="str">
        <f>+IF('（別紙１）原油換算シート【計画用】'!AQ334&lt;&gt;"",'（別紙１）原油換算シート【計画用】'!AQ334,"")</f>
        <v/>
      </c>
    </row>
    <row r="335" spans="39:43">
      <c r="AM335" s="40">
        <f>+IF('（別紙１）原油換算シート【計画用】'!AM335&lt;&gt;"",'（別紙１）原油換算シート【計画用】'!AM335,"")</f>
        <v>321</v>
      </c>
      <c r="AN335" s="40" t="str">
        <f>+IF('（別紙１）原油換算シート【計画用】'!AN335&lt;&gt;"",'（別紙１）原油換算シート【計画用】'!AN335,"")</f>
        <v>A0122</v>
      </c>
      <c r="AO335" s="64" t="str">
        <f>+IF('（別紙１）原油換算シート【計画用】'!AO335&lt;&gt;"",'（別紙１）原油換算シート【計画用】'!AO335,"")</f>
        <v>アーバンエナジー(株)メニューD</v>
      </c>
      <c r="AP335" s="65">
        <f>+IF('（別紙１）原油換算シート【計画用】'!AP335&lt;&gt;"",'（別紙１）原油換算シート【計画用】'!AP335,"")</f>
        <v>2.5500000000000002E-4</v>
      </c>
      <c r="AQ335" s="1" t="str">
        <f>+IF('（別紙１）原油換算シート【計画用】'!AQ335&lt;&gt;"",'（別紙１）原油換算シート【計画用】'!AQ335,"")</f>
        <v/>
      </c>
    </row>
    <row r="336" spans="39:43">
      <c r="AM336" s="40">
        <f>+IF('（別紙１）原油換算シート【計画用】'!AM336&lt;&gt;"",'（別紙１）原油換算シート【計画用】'!AM336,"")</f>
        <v>322</v>
      </c>
      <c r="AN336" s="40" t="str">
        <f>+IF('（別紙１）原油換算シート【計画用】'!AN336&lt;&gt;"",'（別紙１）原油換算シート【計画用】'!AN336,"")</f>
        <v>A0122</v>
      </c>
      <c r="AO336" s="64" t="str">
        <f>+IF('（別紙１）原油換算シート【計画用】'!AO336&lt;&gt;"",'（別紙１）原油換算シート【計画用】'!AO336,"")</f>
        <v>アーバンエナジー(株)メニューE</v>
      </c>
      <c r="AP336" s="65">
        <f>+IF('（別紙１）原油換算シート【計画用】'!AP336&lt;&gt;"",'（別紙１）原油換算シート【計画用】'!AP336,"")</f>
        <v>3.7300000000000001E-4</v>
      </c>
      <c r="AQ336" s="1" t="str">
        <f>+IF('（別紙１）原油換算シート【計画用】'!AQ336&lt;&gt;"",'（別紙１）原油換算シート【計画用】'!AQ336,"")</f>
        <v/>
      </c>
    </row>
    <row r="337" spans="39:43">
      <c r="AM337" s="40">
        <f>+IF('（別紙１）原油換算シート【計画用】'!AM337&lt;&gt;"",'（別紙１）原油換算シート【計画用】'!AM337,"")</f>
        <v>323</v>
      </c>
      <c r="AN337" s="40" t="str">
        <f>+IF('（別紙１）原油換算シート【計画用】'!AN337&lt;&gt;"",'（別紙１）原油換算シート【計画用】'!AN337,"")</f>
        <v>A0122</v>
      </c>
      <c r="AO337" s="64" t="str">
        <f>+IF('（別紙１）原油換算シート【計画用】'!AO337&lt;&gt;"",'（別紙１）原油換算シート【計画用】'!AO337,"")</f>
        <v>アーバンエナジー(株)メニューF</v>
      </c>
      <c r="AP337" s="65">
        <f>+IF('（別紙１）原油換算シート【計画用】'!AP337&lt;&gt;"",'（別紙１）原油換算シート【計画用】'!AP337,"")</f>
        <v>3.6200000000000002E-4</v>
      </c>
      <c r="AQ337" s="1" t="str">
        <f>+IF('（別紙１）原油換算シート【計画用】'!AQ337&lt;&gt;"",'（別紙１）原油換算シート【計画用】'!AQ337,"")</f>
        <v/>
      </c>
    </row>
    <row r="338" spans="39:43">
      <c r="AM338" s="40">
        <f>+IF('（別紙１）原油換算シート【計画用】'!AM338&lt;&gt;"",'（別紙１）原油換算シート【計画用】'!AM338,"")</f>
        <v>324</v>
      </c>
      <c r="AN338" s="40" t="str">
        <f>+IF('（別紙１）原油換算シート【計画用】'!AN338&lt;&gt;"",'（別紙１）原油換算シート【計画用】'!AN338,"")</f>
        <v>A0122</v>
      </c>
      <c r="AO338" s="64" t="str">
        <f>+IF('（別紙１）原油換算シート【計画用】'!AO338&lt;&gt;"",'（別紙１）原油換算シート【計画用】'!AO338,"")</f>
        <v>アーバンエナジー(株)メニューG(残差)</v>
      </c>
      <c r="AP338" s="65">
        <f>+IF('（別紙１）原油換算シート【計画用】'!AP338&lt;&gt;"",'（別紙１）原油換算シート【計画用】'!AP338,"")</f>
        <v>3.8000000000000002E-4</v>
      </c>
      <c r="AQ338" s="1" t="str">
        <f>+IF('（別紙１）原油換算シート【計画用】'!AQ338&lt;&gt;"",'（別紙１）原油換算シート【計画用】'!AQ338,"")</f>
        <v/>
      </c>
    </row>
    <row r="339" spans="39:43">
      <c r="AM339" s="40">
        <f>+IF('（別紙１）原油換算シート【計画用】'!AM339&lt;&gt;"",'（別紙１）原油換算シート【計画用】'!AM339,"")</f>
        <v>325</v>
      </c>
      <c r="AN339" s="40" t="str">
        <f>+IF('（別紙１）原油換算シート【計画用】'!AN339&lt;&gt;"",'（別紙１）原油換算シート【計画用】'!AN339,"")</f>
        <v>A0122</v>
      </c>
      <c r="AO339" s="64" t="str">
        <f>+IF('（別紙１）原油換算シート【計画用】'!AO339&lt;&gt;"",'（別紙１）原油換算シート【計画用】'!AO339,"")</f>
        <v>アーバンエナジー(株)(参考値)事業者全体</v>
      </c>
      <c r="AP339" s="65">
        <f>+IF('（別紙１）原油換算シート【計画用】'!AP339&lt;&gt;"",'（別紙１）原油換算シート【計画用】'!AP339,"")</f>
        <v>1.65E-4</v>
      </c>
      <c r="AQ339" s="1" t="str">
        <f>+IF('（別紙１）原油換算シート【計画用】'!AQ339&lt;&gt;"",'（別紙１）原油換算シート【計画用】'!AQ339,"")</f>
        <v/>
      </c>
    </row>
    <row r="340" spans="39:43">
      <c r="AM340" s="40">
        <f>+IF('（別紙１）原油換算シート【計画用】'!AM340&lt;&gt;"",'（別紙１）原油換算シート【計画用】'!AM340,"")</f>
        <v>326</v>
      </c>
      <c r="AN340" s="40" t="str">
        <f>+IF('（別紙１）原油換算シート【計画用】'!AN340&lt;&gt;"",'（別紙１）原油換算シート【計画用】'!AN340,"")</f>
        <v>A0123</v>
      </c>
      <c r="AO340" s="64" t="str">
        <f>+IF('（別紙１）原油換算シート【計画用】'!AO340&lt;&gt;"",'（別紙１）原油換算シート【計画用】'!AO340,"")</f>
        <v>パワーネクスト(株)</v>
      </c>
      <c r="AP340" s="65">
        <f>+IF('（別紙１）原油換算シート【計画用】'!AP340&lt;&gt;"",'（別紙１）原油換算シート【計画用】'!AP340,"")</f>
        <v>1.2019999999999999E-3</v>
      </c>
      <c r="AQ340" s="1" t="str">
        <f>+IF('（別紙１）原油換算シート【計画用】'!AQ340&lt;&gt;"",'（別紙１）原油換算シート【計画用】'!AQ340,"")</f>
        <v/>
      </c>
    </row>
    <row r="341" spans="39:43">
      <c r="AM341" s="40">
        <f>+IF('（別紙１）原油換算シート【計画用】'!AM341&lt;&gt;"",'（別紙１）原油換算シート【計画用】'!AM341,"")</f>
        <v>327</v>
      </c>
      <c r="AN341" s="40" t="str">
        <f>+IF('（別紙１）原油換算シート【計画用】'!AN341&lt;&gt;"",'（別紙１）原油換算シート【計画用】'!AN341,"")</f>
        <v>A0124</v>
      </c>
      <c r="AO341" s="64" t="str">
        <f>+IF('（別紙１）原油換算シート【計画用】'!AO341&lt;&gt;"",'（別紙１）原油換算シート【計画用】'!AO341,"")</f>
        <v>合同会社北上新電力メニューA</v>
      </c>
      <c r="AP341" s="65">
        <f>+IF('（別紙１）原油換算シート【計画用】'!AP341&lt;&gt;"",'（別紙１）原油換算シート【計画用】'!AP341,"")</f>
        <v>0</v>
      </c>
      <c r="AQ341" s="1" t="str">
        <f>+IF('（別紙１）原油換算シート【計画用】'!AQ341&lt;&gt;"",'（別紙１）原油換算シート【計画用】'!AQ341,"")</f>
        <v/>
      </c>
    </row>
    <row r="342" spans="39:43">
      <c r="AM342" s="40">
        <f>+IF('（別紙１）原油換算シート【計画用】'!AM342&lt;&gt;"",'（別紙１）原油換算シート【計画用】'!AM342,"")</f>
        <v>328</v>
      </c>
      <c r="AN342" s="40" t="str">
        <f>+IF('（別紙１）原油換算シート【計画用】'!AN342&lt;&gt;"",'（別紙１）原油換算シート【計画用】'!AN342,"")</f>
        <v>A0124</v>
      </c>
      <c r="AO342" s="64" t="str">
        <f>+IF('（別紙１）原油換算シート【計画用】'!AO342&lt;&gt;"",'（別紙１）原油換算シート【計画用】'!AO342,"")</f>
        <v>合同会社北上新電力メニューB(残差)</v>
      </c>
      <c r="AP342" s="65">
        <f>+IF('（別紙１）原油換算シート【計画用】'!AP342&lt;&gt;"",'（別紙１）原油換算シート【計画用】'!AP342,"")</f>
        <v>6.1600000000000001E-4</v>
      </c>
      <c r="AQ342" s="1" t="str">
        <f>+IF('（別紙１）原油換算シート【計画用】'!AQ342&lt;&gt;"",'（別紙１）原油換算シート【計画用】'!AQ342,"")</f>
        <v/>
      </c>
    </row>
    <row r="343" spans="39:43">
      <c r="AM343" s="40">
        <f>+IF('（別紙１）原油換算シート【計画用】'!AM343&lt;&gt;"",'（別紙１）原油換算シート【計画用】'!AM343,"")</f>
        <v>329</v>
      </c>
      <c r="AN343" s="40" t="str">
        <f>+IF('（別紙１）原油換算シート【計画用】'!AN343&lt;&gt;"",'（別紙１）原油換算シート【計画用】'!AN343,"")</f>
        <v>A0124</v>
      </c>
      <c r="AO343" s="64" t="str">
        <f>+IF('（別紙１）原油換算シート【計画用】'!AO343&lt;&gt;"",'（別紙１）原油換算シート【計画用】'!AO343,"")</f>
        <v>合同会社北上新電力(参考値)事業者全体</v>
      </c>
      <c r="AP343" s="65">
        <f>+IF('（別紙１）原油換算シート【計画用】'!AP343&lt;&gt;"",'（別紙１）原油換算シート【計画用】'!AP343,"")</f>
        <v>6.1600000000000001E-4</v>
      </c>
      <c r="AQ343" s="1" t="str">
        <f>+IF('（別紙１）原油換算シート【計画用】'!AQ343&lt;&gt;"",'（別紙１）原油換算シート【計画用】'!AQ343,"")</f>
        <v/>
      </c>
    </row>
    <row r="344" spans="39:43">
      <c r="AM344" s="40">
        <f>+IF('（別紙１）原油換算シート【計画用】'!AM344&lt;&gt;"",'（別紙１）原油換算シート【計画用】'!AM344,"")</f>
        <v>330</v>
      </c>
      <c r="AN344" s="40" t="str">
        <f>+IF('（別紙１）原油換算シート【計画用】'!AN344&lt;&gt;"",'（別紙１）原油換算シート【計画用】'!AN344,"")</f>
        <v>A0126</v>
      </c>
      <c r="AO344" s="64" t="str">
        <f>+IF('（別紙１）原油換算シート【計画用】'!AO344&lt;&gt;"",'（別紙１）原油換算シート【計画用】'!AO344,"")</f>
        <v>(株)タクマエナジーメニューA</v>
      </c>
      <c r="AP344" s="65">
        <f>+IF('（別紙１）原油換算シート【計画用】'!AP344&lt;&gt;"",'（別紙１）原油換算シート【計画用】'!AP344,"")</f>
        <v>0</v>
      </c>
      <c r="AQ344" s="1" t="str">
        <f>+IF('（別紙１）原油換算シート【計画用】'!AQ344&lt;&gt;"",'（別紙１）原油換算シート【計画用】'!AQ344,"")</f>
        <v/>
      </c>
    </row>
    <row r="345" spans="39:43">
      <c r="AM345" s="40">
        <f>+IF('（別紙１）原油換算シート【計画用】'!AM345&lt;&gt;"",'（別紙１）原油換算シート【計画用】'!AM345,"")</f>
        <v>331</v>
      </c>
      <c r="AN345" s="40" t="str">
        <f>+IF('（別紙１）原油換算シート【計画用】'!AN345&lt;&gt;"",'（別紙１）原油換算シート【計画用】'!AN345,"")</f>
        <v>A0126</v>
      </c>
      <c r="AO345" s="64" t="str">
        <f>+IF('（別紙１）原油換算シート【計画用】'!AO345&lt;&gt;"",'（別紙１）原油換算シート【計画用】'!AO345,"")</f>
        <v>(株)タクマエナジーメニューB</v>
      </c>
      <c r="AP345" s="65">
        <f>+IF('（別紙１）原油換算シート【計画用】'!AP345&lt;&gt;"",'（別紙１）原油換算シート【計画用】'!AP345,"")</f>
        <v>0</v>
      </c>
      <c r="AQ345" s="1" t="str">
        <f>+IF('（別紙１）原油換算シート【計画用】'!AQ345&lt;&gt;"",'（別紙１）原油換算シート【計画用】'!AQ345,"")</f>
        <v/>
      </c>
    </row>
    <row r="346" spans="39:43">
      <c r="AM346" s="40">
        <f>+IF('（別紙１）原油換算シート【計画用】'!AM346&lt;&gt;"",'（別紙１）原油換算シート【計画用】'!AM346,"")</f>
        <v>332</v>
      </c>
      <c r="AN346" s="40" t="str">
        <f>+IF('（別紙１）原油換算シート【計画用】'!AN346&lt;&gt;"",'（別紙１）原油換算シート【計画用】'!AN346,"")</f>
        <v>A0126</v>
      </c>
      <c r="AO346" s="64" t="str">
        <f>+IF('（別紙１）原油換算シート【計画用】'!AO346&lt;&gt;"",'（別紙１）原油換算シート【計画用】'!AO346,"")</f>
        <v>(株)タクマエナジーメニューC</v>
      </c>
      <c r="AP346" s="65">
        <f>+IF('（別紙１）原油換算シート【計画用】'!AP346&lt;&gt;"",'（別紙１）原油換算シート【計画用】'!AP346,"")</f>
        <v>0</v>
      </c>
      <c r="AQ346" s="1" t="str">
        <f>+IF('（別紙１）原油換算シート【計画用】'!AQ346&lt;&gt;"",'（別紙１）原油換算シート【計画用】'!AQ346,"")</f>
        <v/>
      </c>
    </row>
    <row r="347" spans="39:43">
      <c r="AM347" s="40">
        <f>+IF('（別紙１）原油換算シート【計画用】'!AM347&lt;&gt;"",'（別紙１）原油換算シート【計画用】'!AM347,"")</f>
        <v>333</v>
      </c>
      <c r="AN347" s="40" t="str">
        <f>+IF('（別紙１）原油換算シート【計画用】'!AN347&lt;&gt;"",'（別紙１）原油換算シート【計画用】'!AN347,"")</f>
        <v>A0126</v>
      </c>
      <c r="AO347" s="64" t="str">
        <f>+IF('（別紙１）原油換算シート【計画用】'!AO347&lt;&gt;"",'（別紙１）原油換算シート【計画用】'!AO347,"")</f>
        <v>(株)タクマエナジーメニューD</v>
      </c>
      <c r="AP347" s="65">
        <f>+IF('（別紙１）原油換算シート【計画用】'!AP347&lt;&gt;"",'（別紙１）原油換算シート【計画用】'!AP347,"")</f>
        <v>0</v>
      </c>
      <c r="AQ347" s="1" t="str">
        <f>+IF('（別紙１）原油換算シート【計画用】'!AQ347&lt;&gt;"",'（別紙１）原油換算シート【計画用】'!AQ347,"")</f>
        <v/>
      </c>
    </row>
    <row r="348" spans="39:43">
      <c r="AM348" s="40">
        <f>+IF('（別紙１）原油換算シート【計画用】'!AM348&lt;&gt;"",'（別紙１）原油換算シート【計画用】'!AM348,"")</f>
        <v>334</v>
      </c>
      <c r="AN348" s="40" t="str">
        <f>+IF('（別紙１）原油換算シート【計画用】'!AN348&lt;&gt;"",'（別紙１）原油換算シート【計画用】'!AN348,"")</f>
        <v>A0126</v>
      </c>
      <c r="AO348" s="64" t="str">
        <f>+IF('（別紙１）原油換算シート【計画用】'!AO348&lt;&gt;"",'（別紙１）原油換算シート【計画用】'!AO348,"")</f>
        <v>(株)タクマエナジーメニューE</v>
      </c>
      <c r="AP348" s="65">
        <f>+IF('（別紙１）原油換算シート【計画用】'!AP348&lt;&gt;"",'（別紙１）原油換算シート【計画用】'!AP348,"")</f>
        <v>0</v>
      </c>
      <c r="AQ348" s="1" t="str">
        <f>+IF('（別紙１）原油換算シート【計画用】'!AQ348&lt;&gt;"",'（別紙１）原油換算シート【計画用】'!AQ348,"")</f>
        <v/>
      </c>
    </row>
    <row r="349" spans="39:43">
      <c r="AM349" s="40">
        <f>+IF('（別紙１）原油換算シート【計画用】'!AM349&lt;&gt;"",'（別紙１）原油換算シート【計画用】'!AM349,"")</f>
        <v>335</v>
      </c>
      <c r="AN349" s="40" t="str">
        <f>+IF('（別紙１）原油換算シート【計画用】'!AN349&lt;&gt;"",'（別紙１）原油換算シート【計画用】'!AN349,"")</f>
        <v>A0126</v>
      </c>
      <c r="AO349" s="64" t="str">
        <f>+IF('（別紙１）原油換算シート【計画用】'!AO349&lt;&gt;"",'（別紙１）原油換算シート【計画用】'!AO349,"")</f>
        <v>(株)タクマエナジーメニューF</v>
      </c>
      <c r="AP349" s="65">
        <f>+IF('（別紙１）原油換算シート【計画用】'!AP349&lt;&gt;"",'（別紙１）原油換算シート【計画用】'!AP349,"")</f>
        <v>0</v>
      </c>
      <c r="AQ349" s="1" t="str">
        <f>+IF('（別紙１）原油換算シート【計画用】'!AQ349&lt;&gt;"",'（別紙１）原油換算シート【計画用】'!AQ349,"")</f>
        <v/>
      </c>
    </row>
    <row r="350" spans="39:43">
      <c r="AM350" s="40">
        <f>+IF('（別紙１）原油換算シート【計画用】'!AM350&lt;&gt;"",'（別紙１）原油換算シート【計画用】'!AM350,"")</f>
        <v>336</v>
      </c>
      <c r="AN350" s="40" t="str">
        <f>+IF('（別紙１）原油換算シート【計画用】'!AN350&lt;&gt;"",'（別紙１）原油換算シート【計画用】'!AN350,"")</f>
        <v>A0126</v>
      </c>
      <c r="AO350" s="64" t="str">
        <f>+IF('（別紙１）原油換算シート【計画用】'!AO350&lt;&gt;"",'（別紙１）原油換算シート【計画用】'!AO350,"")</f>
        <v>(株)タクマエナジーメニューG</v>
      </c>
      <c r="AP350" s="65">
        <f>+IF('（別紙１）原油換算シート【計画用】'!AP350&lt;&gt;"",'（別紙１）原油換算シート【計画用】'!AP350,"")</f>
        <v>0</v>
      </c>
      <c r="AQ350" s="1" t="str">
        <f>+IF('（別紙１）原油換算シート【計画用】'!AQ350&lt;&gt;"",'（別紙１）原油換算シート【計画用】'!AQ350,"")</f>
        <v/>
      </c>
    </row>
    <row r="351" spans="39:43">
      <c r="AM351" s="40">
        <f>+IF('（別紙１）原油換算シート【計画用】'!AM351&lt;&gt;"",'（別紙１）原油換算シート【計画用】'!AM351,"")</f>
        <v>337</v>
      </c>
      <c r="AN351" s="40" t="str">
        <f>+IF('（別紙１）原油換算シート【計画用】'!AN351&lt;&gt;"",'（別紙１）原油換算シート【計画用】'!AN351,"")</f>
        <v>A0126</v>
      </c>
      <c r="AO351" s="64" t="str">
        <f>+IF('（別紙１）原油換算シート【計画用】'!AO351&lt;&gt;"",'（別紙１）原油換算シート【計画用】'!AO351,"")</f>
        <v>(株)タクマエナジーメニューH</v>
      </c>
      <c r="AP351" s="65">
        <f>+IF('（別紙１）原油換算シート【計画用】'!AP351&lt;&gt;"",'（別紙１）原油換算シート【計画用】'!AP351,"")</f>
        <v>0</v>
      </c>
      <c r="AQ351" s="1" t="str">
        <f>+IF('（別紙１）原油換算シート【計画用】'!AQ351&lt;&gt;"",'（別紙１）原油換算シート【計画用】'!AQ351,"")</f>
        <v/>
      </c>
    </row>
    <row r="352" spans="39:43">
      <c r="AM352" s="40">
        <f>+IF('（別紙１）原油換算シート【計画用】'!AM352&lt;&gt;"",'（別紙１）原油換算シート【計画用】'!AM352,"")</f>
        <v>338</v>
      </c>
      <c r="AN352" s="40" t="str">
        <f>+IF('（別紙１）原油換算シート【計画用】'!AN352&lt;&gt;"",'（別紙１）原油換算シート【計画用】'!AN352,"")</f>
        <v>A0126</v>
      </c>
      <c r="AO352" s="64" t="str">
        <f>+IF('（別紙１）原油換算シート【計画用】'!AO352&lt;&gt;"",'（別紙１）原油換算シート【計画用】'!AO352,"")</f>
        <v>(株)タクマエナジーメニューI</v>
      </c>
      <c r="AP352" s="65">
        <f>+IF('（別紙１）原油換算シート【計画用】'!AP352&lt;&gt;"",'（別紙１）原油換算シート【計画用】'!AP352,"")</f>
        <v>0</v>
      </c>
      <c r="AQ352" s="1" t="str">
        <f>+IF('（別紙１）原油換算シート【計画用】'!AQ352&lt;&gt;"",'（別紙１）原油換算シート【計画用】'!AQ352,"")</f>
        <v/>
      </c>
    </row>
    <row r="353" spans="39:43">
      <c r="AM353" s="40">
        <f>+IF('（別紙１）原油換算シート【計画用】'!AM353&lt;&gt;"",'（別紙１）原油換算シート【計画用】'!AM353,"")</f>
        <v>339</v>
      </c>
      <c r="AN353" s="40" t="str">
        <f>+IF('（別紙１）原油換算シート【計画用】'!AN353&lt;&gt;"",'（別紙１）原油換算シート【計画用】'!AN353,"")</f>
        <v>A0126</v>
      </c>
      <c r="AO353" s="64" t="str">
        <f>+IF('（別紙１）原油換算シート【計画用】'!AO353&lt;&gt;"",'（別紙１）原油換算シート【計画用】'!AO353,"")</f>
        <v>(株)タクマエナジーメニューJ(残差)</v>
      </c>
      <c r="AP353" s="65">
        <f>+IF('（別紙１）原油換算シート【計画用】'!AP353&lt;&gt;"",'（別紙１）原油換算シート【計画用】'!AP353,"")</f>
        <v>7.7300000000000003E-4</v>
      </c>
      <c r="AQ353" s="1" t="str">
        <f>+IF('（別紙１）原油換算シート【計画用】'!AQ353&lt;&gt;"",'（別紙１）原油換算シート【計画用】'!AQ353,"")</f>
        <v/>
      </c>
    </row>
    <row r="354" spans="39:43">
      <c r="AM354" s="40">
        <f>+IF('（別紙１）原油換算シート【計画用】'!AM354&lt;&gt;"",'（別紙１）原油換算シート【計画用】'!AM354,"")</f>
        <v>340</v>
      </c>
      <c r="AN354" s="40" t="str">
        <f>+IF('（別紙１）原油換算シート【計画用】'!AN354&lt;&gt;"",'（別紙１）原油換算シート【計画用】'!AN354,"")</f>
        <v>A0126</v>
      </c>
      <c r="AO354" s="64" t="str">
        <f>+IF('（別紙１）原油換算シート【計画用】'!AO354&lt;&gt;"",'（別紙１）原油換算シート【計画用】'!AO354,"")</f>
        <v>(株)タクマエナジー(参考値)事業者全体</v>
      </c>
      <c r="AP354" s="65">
        <f>+IF('（別紙１）原油換算シート【計画用】'!AP354&lt;&gt;"",'（別紙１）原油換算シート【計画用】'!AP354,"")</f>
        <v>3.5199999999999999E-4</v>
      </c>
      <c r="AQ354" s="1" t="str">
        <f>+IF('（別紙１）原油換算シート【計画用】'!AQ354&lt;&gt;"",'（別紙１）原油換算シート【計画用】'!AQ354,"")</f>
        <v/>
      </c>
    </row>
    <row r="355" spans="39:43">
      <c r="AM355" s="40">
        <f>+IF('（別紙１）原油換算シート【計画用】'!AM355&lt;&gt;"",'（別紙１）原油換算シート【計画用】'!AM355,"")</f>
        <v>341</v>
      </c>
      <c r="AN355" s="40" t="str">
        <f>+IF('（別紙１）原油換算シート【計画用】'!AN355&lt;&gt;"",'（別紙１）原油換算シート【計画用】'!AN355,"")</f>
        <v>A0130</v>
      </c>
      <c r="AO355" s="64" t="str">
        <f>+IF('（別紙１）原油換算シート【計画用】'!AO355&lt;&gt;"",'（別紙１）原油換算シート【計画用】'!AO355,"")</f>
        <v>丸紅新電力(株)メニューA</v>
      </c>
      <c r="AP355" s="65">
        <f>+IF('（別紙１）原油換算シート【計画用】'!AP355&lt;&gt;"",'（別紙１）原油換算シート【計画用】'!AP355,"")</f>
        <v>0</v>
      </c>
      <c r="AQ355" s="1" t="str">
        <f>+IF('（別紙１）原油換算シート【計画用】'!AQ355&lt;&gt;"",'（別紙１）原油換算シート【計画用】'!AQ355,"")</f>
        <v/>
      </c>
    </row>
    <row r="356" spans="39:43">
      <c r="AM356" s="40">
        <f>+IF('（別紙１）原油換算シート【計画用】'!AM356&lt;&gt;"",'（別紙１）原油換算シート【計画用】'!AM356,"")</f>
        <v>342</v>
      </c>
      <c r="AN356" s="40" t="str">
        <f>+IF('（別紙１）原油換算シート【計画用】'!AN356&lt;&gt;"",'（別紙１）原油換算シート【計画用】'!AN356,"")</f>
        <v>A0130</v>
      </c>
      <c r="AO356" s="64" t="str">
        <f>+IF('（別紙１）原油換算シート【計画用】'!AO356&lt;&gt;"",'（別紙１）原油換算シート【計画用】'!AO356,"")</f>
        <v>丸紅新電力(株)メニューB</v>
      </c>
      <c r="AP356" s="65">
        <f>+IF('（別紙１）原油換算シート【計画用】'!AP356&lt;&gt;"",'（別紙１）原油換算シート【計画用】'!AP356,"")</f>
        <v>1.6699999999999999E-4</v>
      </c>
      <c r="AQ356" s="1" t="str">
        <f>+IF('（別紙１）原油換算シート【計画用】'!AQ356&lt;&gt;"",'（別紙１）原油換算シート【計画用】'!AQ356,"")</f>
        <v/>
      </c>
    </row>
    <row r="357" spans="39:43">
      <c r="AM357" s="40">
        <f>+IF('（別紙１）原油換算シート【計画用】'!AM357&lt;&gt;"",'（別紙１）原油換算シート【計画用】'!AM357,"")</f>
        <v>343</v>
      </c>
      <c r="AN357" s="40" t="str">
        <f>+IF('（別紙１）原油換算シート【計画用】'!AN357&lt;&gt;"",'（別紙１）原油換算シート【計画用】'!AN357,"")</f>
        <v>A0130</v>
      </c>
      <c r="AO357" s="64" t="str">
        <f>+IF('（別紙１）原油換算シート【計画用】'!AO357&lt;&gt;"",'（別紙１）原油換算シート【計画用】'!AO357,"")</f>
        <v>丸紅新電力(株)メニューC</v>
      </c>
      <c r="AP357" s="65">
        <f>+IF('（別紙１）原油換算シート【計画用】'!AP357&lt;&gt;"",'（別紙１）原油換算シート【計画用】'!AP357,"")</f>
        <v>2.5300000000000002E-4</v>
      </c>
      <c r="AQ357" s="1" t="str">
        <f>+IF('（別紙１）原油換算シート【計画用】'!AQ357&lt;&gt;"",'（別紙１）原油換算シート【計画用】'!AQ357,"")</f>
        <v/>
      </c>
    </row>
    <row r="358" spans="39:43">
      <c r="AM358" s="40">
        <f>+IF('（別紙１）原油換算シート【計画用】'!AM358&lt;&gt;"",'（別紙１）原油換算シート【計画用】'!AM358,"")</f>
        <v>344</v>
      </c>
      <c r="AN358" s="40" t="str">
        <f>+IF('（別紙１）原油換算シート【計画用】'!AN358&lt;&gt;"",'（別紙１）原油換算シート【計画用】'!AN358,"")</f>
        <v>A0130</v>
      </c>
      <c r="AO358" s="64" t="str">
        <f>+IF('（別紙１）原油換算シート【計画用】'!AO358&lt;&gt;"",'（別紙１）原油換算シート【計画用】'!AO358,"")</f>
        <v>丸紅新電力(株)メニューD</v>
      </c>
      <c r="AP358" s="65">
        <f>+IF('（別紙１）原油換算シート【計画用】'!AP358&lt;&gt;"",'（別紙１）原油換算シート【計画用】'!AP358,"")</f>
        <v>2.7399999999999999E-4</v>
      </c>
      <c r="AQ358" s="1" t="str">
        <f>+IF('（別紙１）原油換算シート【計画用】'!AQ358&lt;&gt;"",'（別紙１）原油換算シート【計画用】'!AQ358,"")</f>
        <v/>
      </c>
    </row>
    <row r="359" spans="39:43">
      <c r="AM359" s="40">
        <f>+IF('（別紙１）原油換算シート【計画用】'!AM359&lt;&gt;"",'（別紙１）原油換算シート【計画用】'!AM359,"")</f>
        <v>345</v>
      </c>
      <c r="AN359" s="40" t="str">
        <f>+IF('（別紙１）原油換算シート【計画用】'!AN359&lt;&gt;"",'（別紙１）原油換算シート【計画用】'!AN359,"")</f>
        <v>A0130</v>
      </c>
      <c r="AO359" s="64" t="str">
        <f>+IF('（別紙１）原油換算シート【計画用】'!AO359&lt;&gt;"",'（別紙１）原油換算シート【計画用】'!AO359,"")</f>
        <v>丸紅新電力(株)メニューE</v>
      </c>
      <c r="AP359" s="65">
        <f>+IF('（別紙１）原油換算シート【計画用】'!AP359&lt;&gt;"",'（別紙１）原油換算シート【計画用】'!AP359,"")</f>
        <v>2.9500000000000001E-4</v>
      </c>
      <c r="AQ359" s="1" t="str">
        <f>+IF('（別紙１）原油換算シート【計画用】'!AQ359&lt;&gt;"",'（別紙１）原油換算シート【計画用】'!AQ359,"")</f>
        <v/>
      </c>
    </row>
    <row r="360" spans="39:43">
      <c r="AM360" s="40">
        <f>+IF('（別紙１）原油換算シート【計画用】'!AM360&lt;&gt;"",'（別紙１）原油換算シート【計画用】'!AM360,"")</f>
        <v>346</v>
      </c>
      <c r="AN360" s="40" t="str">
        <f>+IF('（別紙１）原油換算シート【計画用】'!AN360&lt;&gt;"",'（別紙１）原油換算シート【計画用】'!AN360,"")</f>
        <v>A0130</v>
      </c>
      <c r="AO360" s="64" t="str">
        <f>+IF('（別紙１）原油換算シート【計画用】'!AO360&lt;&gt;"",'（別紙１）原油換算シート【計画用】'!AO360,"")</f>
        <v>丸紅新電力(株)メニューF</v>
      </c>
      <c r="AP360" s="65">
        <f>+IF('（別紙１）原油換算シート【計画用】'!AP360&lt;&gt;"",'（別紙１）原油換算シート【計画用】'!AP360,"")</f>
        <v>3.8699999999999997E-4</v>
      </c>
      <c r="AQ360" s="1" t="str">
        <f>+IF('（別紙１）原油換算シート【計画用】'!AQ360&lt;&gt;"",'（別紙１）原油換算シート【計画用】'!AQ360,"")</f>
        <v/>
      </c>
    </row>
    <row r="361" spans="39:43">
      <c r="AM361" s="40">
        <f>+IF('（別紙１）原油換算シート【計画用】'!AM361&lt;&gt;"",'（別紙１）原油換算シート【計画用】'!AM361,"")</f>
        <v>347</v>
      </c>
      <c r="AN361" s="40" t="str">
        <f>+IF('（別紙１）原油換算シート【計画用】'!AN361&lt;&gt;"",'（別紙１）原油換算シート【計画用】'!AN361,"")</f>
        <v>A0130</v>
      </c>
      <c r="AO361" s="64" t="str">
        <f>+IF('（別紙１）原油換算シート【計画用】'!AO361&lt;&gt;"",'（別紙１）原油換算シート【計画用】'!AO361,"")</f>
        <v>丸紅新電力(株)メニューG</v>
      </c>
      <c r="AP361" s="65">
        <f>+IF('（別紙１）原油換算シート【計画用】'!AP361&lt;&gt;"",'（別紙１）原油換算シート【計画用】'!AP361,"")</f>
        <v>0</v>
      </c>
      <c r="AQ361" s="1" t="str">
        <f>+IF('（別紙１）原油換算シート【計画用】'!AQ361&lt;&gt;"",'（別紙１）原油換算シート【計画用】'!AQ361,"")</f>
        <v/>
      </c>
    </row>
    <row r="362" spans="39:43">
      <c r="AM362" s="40">
        <f>+IF('（別紙１）原油換算シート【計画用】'!AM362&lt;&gt;"",'（別紙１）原油換算シート【計画用】'!AM362,"")</f>
        <v>348</v>
      </c>
      <c r="AN362" s="40" t="str">
        <f>+IF('（別紙１）原油換算シート【計画用】'!AN362&lt;&gt;"",'（別紙１）原油換算シート【計画用】'!AN362,"")</f>
        <v>A0130</v>
      </c>
      <c r="AO362" s="64" t="str">
        <f>+IF('（別紙１）原油換算シート【計画用】'!AO362&lt;&gt;"",'（別紙１）原油換算シート【計画用】'!AO362,"")</f>
        <v>丸紅新電力(株)メニューH</v>
      </c>
      <c r="AP362" s="65">
        <f>+IF('（別紙１）原油換算シート【計画用】'!AP362&lt;&gt;"",'（別紙１）原油換算シート【計画用】'!AP362,"")</f>
        <v>0</v>
      </c>
      <c r="AQ362" s="1" t="str">
        <f>+IF('（別紙１）原油換算シート【計画用】'!AQ362&lt;&gt;"",'（別紙１）原油換算シート【計画用】'!AQ362,"")</f>
        <v/>
      </c>
    </row>
    <row r="363" spans="39:43">
      <c r="AM363" s="40">
        <f>+IF('（別紙１）原油換算シート【計画用】'!AM363&lt;&gt;"",'（別紙１）原油換算シート【計画用】'!AM363,"")</f>
        <v>349</v>
      </c>
      <c r="AN363" s="40" t="str">
        <f>+IF('（別紙１）原油換算シート【計画用】'!AN363&lt;&gt;"",'（別紙１）原油換算シート【計画用】'!AN363,"")</f>
        <v>A0130</v>
      </c>
      <c r="AO363" s="64" t="str">
        <f>+IF('（別紙１）原油換算シート【計画用】'!AO363&lt;&gt;"",'（別紙１）原油換算シート【計画用】'!AO363,"")</f>
        <v>丸紅新電力(株)メニューI</v>
      </c>
      <c r="AP363" s="65">
        <f>+IF('（別紙１）原油換算シート【計画用】'!AP363&lt;&gt;"",'（別紙１）原油換算シート【計画用】'!AP363,"")</f>
        <v>3.3E-4</v>
      </c>
      <c r="AQ363" s="1" t="str">
        <f>+IF('（別紙１）原油換算シート【計画用】'!AQ363&lt;&gt;"",'（別紙１）原油換算シート【計画用】'!AQ363,"")</f>
        <v/>
      </c>
    </row>
    <row r="364" spans="39:43">
      <c r="AM364" s="40">
        <f>+IF('（別紙１）原油換算シート【計画用】'!AM364&lt;&gt;"",'（別紙１）原油換算シート【計画用】'!AM364,"")</f>
        <v>350</v>
      </c>
      <c r="AN364" s="40" t="str">
        <f>+IF('（別紙１）原油換算シート【計画用】'!AN364&lt;&gt;"",'（別紙１）原油換算シート【計画用】'!AN364,"")</f>
        <v>A0130</v>
      </c>
      <c r="AO364" s="64" t="str">
        <f>+IF('（別紙１）原油換算シート【計画用】'!AO364&lt;&gt;"",'（別紙１）原油換算シート【計画用】'!AO364,"")</f>
        <v>丸紅新電力(株)メニューJ</v>
      </c>
      <c r="AP364" s="65">
        <f>+IF('（別紙１）原油換算シート【計画用】'!AP364&lt;&gt;"",'（別紙１）原油換算シート【計画用】'!AP364,"")</f>
        <v>0</v>
      </c>
      <c r="AQ364" s="1" t="str">
        <f>+IF('（別紙１）原油換算シート【計画用】'!AQ364&lt;&gt;"",'（別紙１）原油換算シート【計画用】'!AQ364,"")</f>
        <v/>
      </c>
    </row>
    <row r="365" spans="39:43">
      <c r="AM365" s="40">
        <f>+IF('（別紙１）原油換算シート【計画用】'!AM365&lt;&gt;"",'（別紙１）原油換算シート【計画用】'!AM365,"")</f>
        <v>351</v>
      </c>
      <c r="AN365" s="40" t="str">
        <f>+IF('（別紙１）原油換算シート【計画用】'!AN365&lt;&gt;"",'（別紙１）原油換算シート【計画用】'!AN365,"")</f>
        <v>A0130</v>
      </c>
      <c r="AO365" s="64" t="str">
        <f>+IF('（別紙１）原油換算シート【計画用】'!AO365&lt;&gt;"",'（別紙１）原油換算シート【計画用】'!AO365,"")</f>
        <v>丸紅新電力(株)メニューK(残差)</v>
      </c>
      <c r="AP365" s="65">
        <f>+IF('（別紙１）原油換算シート【計画用】'!AP365&lt;&gt;"",'（別紙１）原油換算シート【計画用】'!AP365,"")</f>
        <v>6.5700000000000003E-4</v>
      </c>
      <c r="AQ365" s="1" t="str">
        <f>+IF('（別紙１）原油換算シート【計画用】'!AQ365&lt;&gt;"",'（別紙１）原油換算シート【計画用】'!AQ365,"")</f>
        <v/>
      </c>
    </row>
    <row r="366" spans="39:43">
      <c r="AM366" s="40">
        <f>+IF('（別紙１）原油換算シート【計画用】'!AM366&lt;&gt;"",'（別紙１）原油換算シート【計画用】'!AM366,"")</f>
        <v>352</v>
      </c>
      <c r="AN366" s="40" t="str">
        <f>+IF('（別紙１）原油換算シート【計画用】'!AN366&lt;&gt;"",'（別紙１）原油換算シート【計画用】'!AN366,"")</f>
        <v>A0130</v>
      </c>
      <c r="AO366" s="64" t="str">
        <f>+IF('（別紙１）原油換算シート【計画用】'!AO366&lt;&gt;"",'（別紙１）原油換算シート【計画用】'!AO366,"")</f>
        <v>丸紅新電力(株)(参考値)事業者全体</v>
      </c>
      <c r="AP366" s="65">
        <f>+IF('（別紙１）原油換算シート【計画用】'!AP366&lt;&gt;"",'（別紙１）原油換算シート【計画用】'!AP366,"")</f>
        <v>4.5399999999999998E-4</v>
      </c>
      <c r="AQ366" s="1" t="str">
        <f>+IF('（別紙１）原油換算シート【計画用】'!AQ366&lt;&gt;"",'（別紙１）原油換算シート【計画用】'!AQ366,"")</f>
        <v/>
      </c>
    </row>
    <row r="367" spans="39:43">
      <c r="AM367" s="40">
        <f>+IF('（別紙１）原油換算シート【計画用】'!AM367&lt;&gt;"",'（別紙１）原油換算シート【計画用】'!AM367,"")</f>
        <v>353</v>
      </c>
      <c r="AN367" s="40" t="str">
        <f>+IF('（別紙１）原油換算シート【計画用】'!AN367&lt;&gt;"",'（別紙１）原油換算シート【計画用】'!AN367,"")</f>
        <v>A0133</v>
      </c>
      <c r="AO367" s="64" t="str">
        <f>+IF('（別紙１）原油換算シート【計画用】'!AO367&lt;&gt;"",'（別紙１）原油換算シート【計画用】'!AO367,"")</f>
        <v>奈良電力(株)</v>
      </c>
      <c r="AP367" s="65">
        <f>+IF('（別紙１）原油換算シート【計画用】'!AP367&lt;&gt;"",'（別紙１）原油換算シート【計画用】'!AP367,"")</f>
        <v>6.29E-4</v>
      </c>
      <c r="AQ367" s="1" t="str">
        <f>+IF('（別紙１）原油換算シート【計画用】'!AQ367&lt;&gt;"",'（別紙１）原油換算シート【計画用】'!AQ367,"")</f>
        <v/>
      </c>
    </row>
    <row r="368" spans="39:43">
      <c r="AM368" s="40">
        <f>+IF('（別紙１）原油換算シート【計画用】'!AM368&lt;&gt;"",'（別紙１）原油換算シート【計画用】'!AM368,"")</f>
        <v>354</v>
      </c>
      <c r="AN368" s="40" t="str">
        <f>+IF('（別紙１）原油換算シート【計画用】'!AN368&lt;&gt;"",'（別紙１）原油換算シート【計画用】'!AN368,"")</f>
        <v>A0134</v>
      </c>
      <c r="AO368" s="64" t="str">
        <f>+IF('（別紙１）原油換算シート【計画用】'!AO368&lt;&gt;"",'（別紙１）原油換算シート【計画用】'!AO368,"")</f>
        <v>カナデビア(株)（旧:日立造船(株)）メニューA</v>
      </c>
      <c r="AP368" s="65">
        <f>+IF('（別紙１）原油換算シート【計画用】'!AP368&lt;&gt;"",'（別紙１）原油換算シート【計画用】'!AP368,"")</f>
        <v>0</v>
      </c>
      <c r="AQ368" s="1" t="str">
        <f>+IF('（別紙１）原油換算シート【計画用】'!AQ368&lt;&gt;"",'（別紙１）原油換算シート【計画用】'!AQ368,"")</f>
        <v/>
      </c>
    </row>
    <row r="369" spans="39:43">
      <c r="AM369" s="40">
        <f>+IF('（別紙１）原油換算シート【計画用】'!AM369&lt;&gt;"",'（別紙１）原油換算シート【計画用】'!AM369,"")</f>
        <v>355</v>
      </c>
      <c r="AN369" s="40" t="str">
        <f>+IF('（別紙１）原油換算シート【計画用】'!AN369&lt;&gt;"",'（別紙１）原油換算シート【計画用】'!AN369,"")</f>
        <v>A0134</v>
      </c>
      <c r="AO369" s="64" t="str">
        <f>+IF('（別紙１）原油換算シート【計画用】'!AO369&lt;&gt;"",'（別紙１）原油換算シート【計画用】'!AO369,"")</f>
        <v>カナデビア(株)（旧:日立造船(株)）メニューB</v>
      </c>
      <c r="AP369" s="65">
        <f>+IF('（別紙１）原油換算シート【計画用】'!AP369&lt;&gt;"",'（別紙１）原油換算シート【計画用】'!AP369,"")</f>
        <v>0</v>
      </c>
      <c r="AQ369" s="1" t="str">
        <f>+IF('（別紙１）原油換算シート【計画用】'!AQ369&lt;&gt;"",'（別紙１）原油換算シート【計画用】'!AQ369,"")</f>
        <v/>
      </c>
    </row>
    <row r="370" spans="39:43">
      <c r="AM370" s="40">
        <f>+IF('（別紙１）原油換算シート【計画用】'!AM370&lt;&gt;"",'（別紙１）原油換算シート【計画用】'!AM370,"")</f>
        <v>356</v>
      </c>
      <c r="AN370" s="40" t="str">
        <f>+IF('（別紙１）原油換算シート【計画用】'!AN370&lt;&gt;"",'（別紙１）原油換算シート【計画用】'!AN370,"")</f>
        <v>A0134</v>
      </c>
      <c r="AO370" s="64" t="str">
        <f>+IF('（別紙１）原油換算シート【計画用】'!AO370&lt;&gt;"",'（別紙１）原油換算シート【計画用】'!AO370,"")</f>
        <v>カナデビア(株)（旧:日立造船(株)）メニューC(残差)</v>
      </c>
      <c r="AP370" s="65">
        <f>+IF('（別紙１）原油換算シート【計画用】'!AP370&lt;&gt;"",'（別紙１）原油換算シート【計画用】'!AP370,"")</f>
        <v>2.0000000000000001E-4</v>
      </c>
      <c r="AQ370" s="1" t="str">
        <f>+IF('（別紙１）原油換算シート【計画用】'!AQ370&lt;&gt;"",'（別紙１）原油換算シート【計画用】'!AQ370,"")</f>
        <v/>
      </c>
    </row>
    <row r="371" spans="39:43">
      <c r="AM371" s="40">
        <f>+IF('（別紙１）原油換算シート【計画用】'!AM371&lt;&gt;"",'（別紙１）原油換算シート【計画用】'!AM371,"")</f>
        <v>357</v>
      </c>
      <c r="AN371" s="40" t="str">
        <f>+IF('（別紙１）原油換算シート【計画用】'!AN371&lt;&gt;"",'（別紙１）原油換算シート【計画用】'!AN371,"")</f>
        <v>A0134</v>
      </c>
      <c r="AO371" s="64" t="str">
        <f>+IF('（別紙１）原油換算シート【計画用】'!AO371&lt;&gt;"",'（別紙１）原油換算シート【計画用】'!AO371,"")</f>
        <v>カナデビア(株)（旧:日立造船(株)）(参考値)事業者全体</v>
      </c>
      <c r="AP371" s="65">
        <f>+IF('（別紙１）原油換算シート【計画用】'!AP371&lt;&gt;"",'（別紙１）原油換算シート【計画用】'!AP371,"")</f>
        <v>1.18E-4</v>
      </c>
      <c r="AQ371" s="1" t="str">
        <f>+IF('（別紙１）原油換算シート【計画用】'!AQ371&lt;&gt;"",'（別紙１）原油換算シート【計画用】'!AQ371,"")</f>
        <v/>
      </c>
    </row>
    <row r="372" spans="39:43">
      <c r="AM372" s="40">
        <f>+IF('（別紙１）原油換算シート【計画用】'!AM372&lt;&gt;"",'（別紙１）原油換算シート【計画用】'!AM372,"")</f>
        <v>358</v>
      </c>
      <c r="AN372" s="40" t="str">
        <f>+IF('（別紙１）原油換算シート【計画用】'!AN372&lt;&gt;"",'（別紙１）原油換算シート【計画用】'!AN372,"")</f>
        <v>A0135</v>
      </c>
      <c r="AO372" s="64" t="str">
        <f>+IF('（別紙１）原油換算シート【計画用】'!AO372&lt;&gt;"",'（別紙１）原油換算シート【計画用】'!AO372,"")</f>
        <v>大東ガス(株)メニューA</v>
      </c>
      <c r="AP372" s="65">
        <f>+IF('（別紙１）原油換算シート【計画用】'!AP372&lt;&gt;"",'（別紙１）原油換算シート【計画用】'!AP372,"")</f>
        <v>0</v>
      </c>
      <c r="AQ372" s="1" t="str">
        <f>+IF('（別紙１）原油換算シート【計画用】'!AQ372&lt;&gt;"",'（別紙１）原油換算シート【計画用】'!AQ372,"")</f>
        <v/>
      </c>
    </row>
    <row r="373" spans="39:43">
      <c r="AM373" s="40">
        <f>+IF('（別紙１）原油換算シート【計画用】'!AM373&lt;&gt;"",'（別紙１）原油換算シート【計画用】'!AM373,"")</f>
        <v>359</v>
      </c>
      <c r="AN373" s="40" t="str">
        <f>+IF('（別紙１）原油換算シート【計画用】'!AN373&lt;&gt;"",'（別紙１）原油換算シート【計画用】'!AN373,"")</f>
        <v>A0135</v>
      </c>
      <c r="AO373" s="64" t="str">
        <f>+IF('（別紙１）原油換算シート【計画用】'!AO373&lt;&gt;"",'（別紙１）原油換算シート【計画用】'!AO373,"")</f>
        <v>大東ガス(株)メニューB(残差)</v>
      </c>
      <c r="AP373" s="65">
        <f>+IF('（別紙１）原油換算シート【計画用】'!AP373&lt;&gt;"",'（別紙１）原油換算シート【計画用】'!AP373,"")</f>
        <v>4.17E-4</v>
      </c>
      <c r="AQ373" s="1" t="str">
        <f>+IF('（別紙１）原油換算シート【計画用】'!AQ373&lt;&gt;"",'（別紙１）原油換算シート【計画用】'!AQ373,"")</f>
        <v/>
      </c>
    </row>
    <row r="374" spans="39:43">
      <c r="AM374" s="40">
        <f>+IF('（別紙１）原油換算シート【計画用】'!AM374&lt;&gt;"",'（別紙１）原油換算シート【計画用】'!AM374,"")</f>
        <v>360</v>
      </c>
      <c r="AN374" s="40" t="str">
        <f>+IF('（別紙１）原油換算シート【計画用】'!AN374&lt;&gt;"",'（別紙１）原油換算シート【計画用】'!AN374,"")</f>
        <v>A0135</v>
      </c>
      <c r="AO374" s="64" t="str">
        <f>+IF('（別紙１）原油換算シート【計画用】'!AO374&lt;&gt;"",'（別紙１）原油換算シート【計画用】'!AO374,"")</f>
        <v>大東ガス(株)(参考値)事業者全体</v>
      </c>
      <c r="AP374" s="65">
        <f>+IF('（別紙１）原油換算シート【計画用】'!AP374&lt;&gt;"",'（別紙１）原油換算シート【計画用】'!AP374,"")</f>
        <v>3.6900000000000002E-4</v>
      </c>
      <c r="AQ374" s="1" t="str">
        <f>+IF('（別紙１）原油換算シート【計画用】'!AQ374&lt;&gt;"",'（別紙１）原油換算シート【計画用】'!AQ374,"")</f>
        <v/>
      </c>
    </row>
    <row r="375" spans="39:43">
      <c r="AM375" s="40">
        <f>+IF('（別紙１）原油換算シート【計画用】'!AM375&lt;&gt;"",'（別紙１）原油換算シート【計画用】'!AM375,"")</f>
        <v>361</v>
      </c>
      <c r="AN375" s="40" t="str">
        <f>+IF('（別紙１）原油換算シート【計画用】'!AN375&lt;&gt;"",'（別紙１）原油換算シート【計画用】'!AN375,"")</f>
        <v>A0136</v>
      </c>
      <c r="AO375" s="64" t="str">
        <f>+IF('（別紙１）原油換算シート【計画用】'!AO375&lt;&gt;"",'（別紙１）原油換算シート【計画用】'!AO375,"")</f>
        <v>パナソニックオペレーショナルエクセレンス(株)メニューA</v>
      </c>
      <c r="AP375" s="65">
        <f>+IF('（別紙１）原油換算シート【計画用】'!AP375&lt;&gt;"",'（別紙１）原油換算シート【計画用】'!AP375,"")</f>
        <v>0</v>
      </c>
      <c r="AQ375" s="1" t="str">
        <f>+IF('（別紙１）原油換算シート【計画用】'!AQ375&lt;&gt;"",'（別紙１）原油換算シート【計画用】'!AQ375,"")</f>
        <v/>
      </c>
    </row>
    <row r="376" spans="39:43">
      <c r="AM376" s="40">
        <f>+IF('（別紙１）原油換算シート【計画用】'!AM376&lt;&gt;"",'（別紙１）原油換算シート【計画用】'!AM376,"")</f>
        <v>362</v>
      </c>
      <c r="AN376" s="40" t="str">
        <f>+IF('（別紙１）原油換算シート【計画用】'!AN376&lt;&gt;"",'（別紙１）原油換算シート【計画用】'!AN376,"")</f>
        <v>A0136</v>
      </c>
      <c r="AO376" s="64" t="str">
        <f>+IF('（別紙１）原油換算シート【計画用】'!AO376&lt;&gt;"",'（別紙１）原油換算シート【計画用】'!AO376,"")</f>
        <v>パナソニックオペレーショナルエクセレンス(株)メニューB</v>
      </c>
      <c r="AP376" s="65">
        <f>+IF('（別紙１）原油換算シート【計画用】'!AP376&lt;&gt;"",'（別紙１）原油換算シート【計画用】'!AP376,"")</f>
        <v>0</v>
      </c>
      <c r="AQ376" s="1" t="str">
        <f>+IF('（別紙１）原油換算シート【計画用】'!AQ376&lt;&gt;"",'（別紙１）原油換算シート【計画用】'!AQ376,"")</f>
        <v/>
      </c>
    </row>
    <row r="377" spans="39:43">
      <c r="AM377" s="40">
        <f>+IF('（別紙１）原油換算シート【計画用】'!AM377&lt;&gt;"",'（別紙１）原油換算シート【計画用】'!AM377,"")</f>
        <v>363</v>
      </c>
      <c r="AN377" s="40" t="str">
        <f>+IF('（別紙１）原油換算シート【計画用】'!AN377&lt;&gt;"",'（別紙１）原油換算シート【計画用】'!AN377,"")</f>
        <v>A0136</v>
      </c>
      <c r="AO377" s="64" t="str">
        <f>+IF('（別紙１）原油換算シート【計画用】'!AO377&lt;&gt;"",'（別紙１）原油換算シート【計画用】'!AO377,"")</f>
        <v>パナソニックオペレーショナルエクセレンス(株)メニューC(残差)</v>
      </c>
      <c r="AP377" s="65">
        <f>+IF('（別紙１）原油換算シート【計画用】'!AP377&lt;&gt;"",'（別紙１）原油換算シート【計画用】'!AP377,"")</f>
        <v>5.3899999999999998E-4</v>
      </c>
      <c r="AQ377" s="1" t="str">
        <f>+IF('（別紙１）原油換算シート【計画用】'!AQ377&lt;&gt;"",'（別紙１）原油換算シート【計画用】'!AQ377,"")</f>
        <v/>
      </c>
    </row>
    <row r="378" spans="39:43">
      <c r="AM378" s="40">
        <f>+IF('（別紙１）原油換算シート【計画用】'!AM378&lt;&gt;"",'（別紙１）原油換算シート【計画用】'!AM378,"")</f>
        <v>364</v>
      </c>
      <c r="AN378" s="40" t="str">
        <f>+IF('（別紙１）原油換算シート【計画用】'!AN378&lt;&gt;"",'（別紙１）原油換算シート【計画用】'!AN378,"")</f>
        <v>A0136</v>
      </c>
      <c r="AO378" s="64" t="str">
        <f>+IF('（別紙１）原油換算シート【計画用】'!AO378&lt;&gt;"",'（別紙１）原油換算シート【計画用】'!AO378,"")</f>
        <v>パナソニックオペレーショナルエクセレンス(株)(参考値)事業者全体</v>
      </c>
      <c r="AP378" s="65">
        <f>+IF('（別紙１）原油換算シート【計画用】'!AP378&lt;&gt;"",'（別紙１）原油換算シート【計画用】'!AP378,"")</f>
        <v>3.9100000000000002E-4</v>
      </c>
      <c r="AQ378" s="1" t="str">
        <f>+IF('（別紙１）原油換算シート【計画用】'!AQ378&lt;&gt;"",'（別紙１）原油換算シート【計画用】'!AQ378,"")</f>
        <v/>
      </c>
    </row>
    <row r="379" spans="39:43">
      <c r="AM379" s="40">
        <f>+IF('（別紙１）原油換算シート【計画用】'!AM379&lt;&gt;"",'（別紙１）原油換算シート【計画用】'!AM379,"")</f>
        <v>365</v>
      </c>
      <c r="AN379" s="40" t="str">
        <f>+IF('（別紙１）原油換算シート【計画用】'!AN379&lt;&gt;"",'（別紙１）原油換算シート【計画用】'!AN379,"")</f>
        <v>A0137</v>
      </c>
      <c r="AO379" s="64" t="str">
        <f>+IF('（別紙１）原油換算シート【計画用】'!AO379&lt;&gt;"",'（別紙１）原油換算シート【計画用】'!AO379,"")</f>
        <v>アストモスエネルギー(株)</v>
      </c>
      <c r="AP379" s="65">
        <f>+IF('（別紙１）原油換算シート【計画用】'!AP379&lt;&gt;"",'（別紙１）原油換算シート【計画用】'!AP379,"")</f>
        <v>3.2299999999999999E-4</v>
      </c>
      <c r="AQ379" s="1" t="str">
        <f>+IF('（別紙１）原油換算シート【計画用】'!AQ379&lt;&gt;"",'（別紙１）原油換算シート【計画用】'!AQ379,"")</f>
        <v/>
      </c>
    </row>
    <row r="380" spans="39:43">
      <c r="AM380" s="40">
        <f>+IF('（別紙１）原油換算シート【計画用】'!AM380&lt;&gt;"",'（別紙１）原油換算シート【計画用】'!AM380,"")</f>
        <v>366</v>
      </c>
      <c r="AN380" s="40" t="str">
        <f>+IF('（別紙１）原油換算シート【計画用】'!AN380&lt;&gt;"",'（別紙１）原油換算シート【計画用】'!AN380,"")</f>
        <v>A0138</v>
      </c>
      <c r="AO380" s="64" t="str">
        <f>+IF('（別紙１）原油換算シート【計画用】'!AO380&lt;&gt;"",'（別紙１）原油換算シート【計画用】'!AO380,"")</f>
        <v>(株)関電エネルギーソリューションメニューA</v>
      </c>
      <c r="AP380" s="65">
        <f>+IF('（別紙１）原油換算シート【計画用】'!AP380&lt;&gt;"",'（別紙１）原油換算シート【計画用】'!AP380,"")</f>
        <v>0</v>
      </c>
      <c r="AQ380" s="1" t="str">
        <f>+IF('（別紙１）原油換算シート【計画用】'!AQ380&lt;&gt;"",'（別紙１）原油換算シート【計画用】'!AQ380,"")</f>
        <v/>
      </c>
    </row>
    <row r="381" spans="39:43">
      <c r="AM381" s="40">
        <f>+IF('（別紙１）原油換算シート【計画用】'!AM381&lt;&gt;"",'（別紙１）原油換算シート【計画用】'!AM381,"")</f>
        <v>367</v>
      </c>
      <c r="AN381" s="40" t="str">
        <f>+IF('（別紙１）原油換算シート【計画用】'!AN381&lt;&gt;"",'（別紙１）原油換算シート【計画用】'!AN381,"")</f>
        <v>A0138</v>
      </c>
      <c r="AO381" s="64" t="str">
        <f>+IF('（別紙１）原油換算シート【計画用】'!AO381&lt;&gt;"",'（別紙１）原油換算シート【計画用】'!AO381,"")</f>
        <v>(株)関電エネルギーソリューションメニューB(残差)</v>
      </c>
      <c r="AP381" s="65">
        <f>+IF('（別紙１）原油換算シート【計画用】'!AP381&lt;&gt;"",'（別紙１）原油換算シート【計画用】'!AP381,"")</f>
        <v>6.38E-4</v>
      </c>
      <c r="AQ381" s="1" t="str">
        <f>+IF('（別紙１）原油換算シート【計画用】'!AQ381&lt;&gt;"",'（別紙１）原油換算シート【計画用】'!AQ381,"")</f>
        <v/>
      </c>
    </row>
    <row r="382" spans="39:43">
      <c r="AM382" s="40">
        <f>+IF('（別紙１）原油換算シート【計画用】'!AM382&lt;&gt;"",'（別紙１）原油換算シート【計画用】'!AM382,"")</f>
        <v>368</v>
      </c>
      <c r="AN382" s="40" t="str">
        <f>+IF('（別紙１）原油換算シート【計画用】'!AN382&lt;&gt;"",'（別紙１）原油換算シート【計画用】'!AN382,"")</f>
        <v>A0138</v>
      </c>
      <c r="AO382" s="64" t="str">
        <f>+IF('（別紙１）原油換算シート【計画用】'!AO382&lt;&gt;"",'（別紙１）原油換算シート【計画用】'!AO382,"")</f>
        <v>(株)関電エネルギーソリューション(参考値)事業者全体</v>
      </c>
      <c r="AP382" s="65">
        <f>+IF('（別紙１）原油換算シート【計画用】'!AP382&lt;&gt;"",'（別紙１）原油換算シート【計画用】'!AP382,"")</f>
        <v>5.6800000000000004E-4</v>
      </c>
      <c r="AQ382" s="1" t="str">
        <f>+IF('（別紙１）原油換算シート【計画用】'!AQ382&lt;&gt;"",'（別紙１）原油換算シート【計画用】'!AQ382,"")</f>
        <v/>
      </c>
    </row>
    <row r="383" spans="39:43">
      <c r="AM383" s="40">
        <f>+IF('（別紙１）原油換算シート【計画用】'!AM383&lt;&gt;"",'（別紙１）原油換算シート【計画用】'!AM383,"")</f>
        <v>369</v>
      </c>
      <c r="AN383" s="40" t="str">
        <f>+IF('（別紙１）原油換算シート【計画用】'!AN383&lt;&gt;"",'（別紙１）原油換算シート【計画用】'!AN383,"")</f>
        <v>A0140</v>
      </c>
      <c r="AO383" s="64" t="str">
        <f>+IF('（別紙１）原油換算シート【計画用】'!AO383&lt;&gt;"",'（別紙１）原油換算シート【計画用】'!AO383,"")</f>
        <v>MCリテールエナジー(株)メニューA</v>
      </c>
      <c r="AP383" s="65">
        <f>+IF('（別紙１）原油換算シート【計画用】'!AP383&lt;&gt;"",'（別紙１）原油換算シート【計画用】'!AP383,"")</f>
        <v>0</v>
      </c>
      <c r="AQ383" s="1" t="str">
        <f>+IF('（別紙１）原油換算シート【計画用】'!AQ383&lt;&gt;"",'（別紙１）原油換算シート【計画用】'!AQ383,"")</f>
        <v/>
      </c>
    </row>
    <row r="384" spans="39:43">
      <c r="AM384" s="40">
        <f>+IF('（別紙１）原油換算シート【計画用】'!AM384&lt;&gt;"",'（別紙１）原油換算シート【計画用】'!AM384,"")</f>
        <v>370</v>
      </c>
      <c r="AN384" s="40" t="str">
        <f>+IF('（別紙１）原油換算シート【計画用】'!AN384&lt;&gt;"",'（別紙１）原油換算シート【計画用】'!AN384,"")</f>
        <v>A0140</v>
      </c>
      <c r="AO384" s="64" t="str">
        <f>+IF('（別紙１）原油換算シート【計画用】'!AO384&lt;&gt;"",'（別紙１）原油換算シート【計画用】'!AO384,"")</f>
        <v>MCリテールエナジー(株)メニューB</v>
      </c>
      <c r="AP384" s="65">
        <f>+IF('（別紙１）原油換算シート【計画用】'!AP384&lt;&gt;"",'（別紙１）原油換算シート【計画用】'!AP384,"")</f>
        <v>0</v>
      </c>
      <c r="AQ384" s="1" t="str">
        <f>+IF('（別紙１）原油換算シート【計画用】'!AQ384&lt;&gt;"",'（別紙１）原油換算シート【計画用】'!AQ384,"")</f>
        <v/>
      </c>
    </row>
    <row r="385" spans="39:43">
      <c r="AM385" s="40">
        <f>+IF('（別紙１）原油換算シート【計画用】'!AM385&lt;&gt;"",'（別紙１）原油換算シート【計画用】'!AM385,"")</f>
        <v>371</v>
      </c>
      <c r="AN385" s="40" t="str">
        <f>+IF('（別紙１）原油換算シート【計画用】'!AN385&lt;&gt;"",'（別紙１）原油換算シート【計画用】'!AN385,"")</f>
        <v>A0140</v>
      </c>
      <c r="AO385" s="64" t="str">
        <f>+IF('（別紙１）原油換算シート【計画用】'!AO385&lt;&gt;"",'（別紙１）原油換算シート【計画用】'!AO385,"")</f>
        <v>MCリテールエナジー(株)メニューC(残差)</v>
      </c>
      <c r="AP385" s="65">
        <f>+IF('（別紙１）原油換算シート【計画用】'!AP385&lt;&gt;"",'（別紙１）原油換算シート【計画用】'!AP385,"")</f>
        <v>5.0500000000000002E-4</v>
      </c>
      <c r="AQ385" s="1" t="str">
        <f>+IF('（別紙１）原油換算シート【計画用】'!AQ385&lt;&gt;"",'（別紙１）原油換算シート【計画用】'!AQ385,"")</f>
        <v/>
      </c>
    </row>
    <row r="386" spans="39:43">
      <c r="AM386" s="40">
        <f>+IF('（別紙１）原油換算シート【計画用】'!AM386&lt;&gt;"",'（別紙１）原油換算シート【計画用】'!AM386,"")</f>
        <v>372</v>
      </c>
      <c r="AN386" s="40" t="str">
        <f>+IF('（別紙１）原油換算シート【計画用】'!AN386&lt;&gt;"",'（別紙１）原油換算シート【計画用】'!AN386,"")</f>
        <v>A0140</v>
      </c>
      <c r="AO386" s="64" t="str">
        <f>+IF('（別紙１）原油換算シート【計画用】'!AO386&lt;&gt;"",'（別紙１）原油換算シート【計画用】'!AO386,"")</f>
        <v>MCリテールエナジー(株)(参考値)事業者全体</v>
      </c>
      <c r="AP386" s="65">
        <f>+IF('（別紙１）原油換算シート【計画用】'!AP386&lt;&gt;"",'（別紙１）原油換算シート【計画用】'!AP386,"")</f>
        <v>4.8700000000000002E-4</v>
      </c>
      <c r="AQ386" s="1" t="str">
        <f>+IF('（別紙１）原油換算シート【計画用】'!AQ386&lt;&gt;"",'（別紙１）原油換算シート【計画用】'!AQ386,"")</f>
        <v/>
      </c>
    </row>
    <row r="387" spans="39:43">
      <c r="AM387" s="40">
        <f>+IF('（別紙１）原油換算シート【計画用】'!AM387&lt;&gt;"",'（別紙１）原油換算シート【計画用】'!AM387,"")</f>
        <v>373</v>
      </c>
      <c r="AN387" s="40" t="str">
        <f>+IF('（別紙１）原油換算シート【計画用】'!AN387&lt;&gt;"",'（別紙１）原油換算シート【計画用】'!AN387,"")</f>
        <v>A0141</v>
      </c>
      <c r="AO387" s="64" t="str">
        <f>+IF('（別紙１）原油換算シート【計画用】'!AO387&lt;&gt;"",'（別紙１）原油換算シート【計画用】'!AO387,"")</f>
        <v>(株)北九州パワーメニューA</v>
      </c>
      <c r="AP387" s="65">
        <f>+IF('（別紙１）原油換算シート【計画用】'!AP387&lt;&gt;"",'（別紙１）原油換算シート【計画用】'!AP387,"")</f>
        <v>0</v>
      </c>
      <c r="AQ387" s="1" t="str">
        <f>+IF('（別紙１）原油換算シート【計画用】'!AQ387&lt;&gt;"",'（別紙１）原油換算シート【計画用】'!AQ387,"")</f>
        <v/>
      </c>
    </row>
    <row r="388" spans="39:43">
      <c r="AM388" s="40">
        <f>+IF('（別紙１）原油換算シート【計画用】'!AM388&lt;&gt;"",'（別紙１）原油換算シート【計画用】'!AM388,"")</f>
        <v>374</v>
      </c>
      <c r="AN388" s="40" t="str">
        <f>+IF('（別紙１）原油換算シート【計画用】'!AN388&lt;&gt;"",'（別紙１）原油換算シート【計画用】'!AN388,"")</f>
        <v>A0141</v>
      </c>
      <c r="AO388" s="64" t="str">
        <f>+IF('（別紙１）原油換算シート【計画用】'!AO388&lt;&gt;"",'（別紙１）原油換算シート【計画用】'!AO388,"")</f>
        <v>(株)北九州パワーメニューB</v>
      </c>
      <c r="AP388" s="65">
        <f>+IF('（別紙１）原油換算シート【計画用】'!AP388&lt;&gt;"",'（別紙１）原油換算シート【計画用】'!AP388,"")</f>
        <v>0</v>
      </c>
      <c r="AQ388" s="1" t="str">
        <f>+IF('（別紙１）原油換算シート【計画用】'!AQ388&lt;&gt;"",'（別紙１）原油換算シート【計画用】'!AQ388,"")</f>
        <v/>
      </c>
    </row>
    <row r="389" spans="39:43">
      <c r="AM389" s="40">
        <f>+IF('（別紙１）原油換算シート【計画用】'!AM389&lt;&gt;"",'（別紙１）原油換算シート【計画用】'!AM389,"")</f>
        <v>375</v>
      </c>
      <c r="AN389" s="40" t="str">
        <f>+IF('（別紙１）原油換算シート【計画用】'!AN389&lt;&gt;"",'（別紙１）原油換算シート【計画用】'!AN389,"")</f>
        <v>A0141</v>
      </c>
      <c r="AO389" s="64" t="str">
        <f>+IF('（別紙１）原油換算シート【計画用】'!AO389&lt;&gt;"",'（別紙１）原油換算シート【計画用】'!AO389,"")</f>
        <v>(株)北九州パワーメニューC(残差)</v>
      </c>
      <c r="AP389" s="65">
        <f>+IF('（別紙１）原油換算シート【計画用】'!AP389&lt;&gt;"",'（別紙１）原油換算シート【計画用】'!AP389,"")</f>
        <v>2.23E-4</v>
      </c>
      <c r="AQ389" s="1" t="str">
        <f>+IF('（別紙１）原油換算シート【計画用】'!AQ389&lt;&gt;"",'（別紙１）原油換算シート【計画用】'!AQ389,"")</f>
        <v/>
      </c>
    </row>
    <row r="390" spans="39:43">
      <c r="AM390" s="40">
        <f>+IF('（別紙１）原油換算シート【計画用】'!AM390&lt;&gt;"",'（別紙１）原油換算シート【計画用】'!AM390,"")</f>
        <v>376</v>
      </c>
      <c r="AN390" s="40" t="str">
        <f>+IF('（別紙１）原油換算シート【計画用】'!AN390&lt;&gt;"",'（別紙１）原油換算シート【計画用】'!AN390,"")</f>
        <v>A0141</v>
      </c>
      <c r="AO390" s="64" t="str">
        <f>+IF('（別紙１）原油換算シート【計画用】'!AO390&lt;&gt;"",'（別紙１）原油換算シート【計画用】'!AO390,"")</f>
        <v>(株)北九州パワー(参考値)事業者全体</v>
      </c>
      <c r="AP390" s="65">
        <f>+IF('（別紙１）原油換算シート【計画用】'!AP390&lt;&gt;"",'（別紙１）原油換算シート【計画用】'!AP390,"")</f>
        <v>6.0000000000000002E-5</v>
      </c>
      <c r="AQ390" s="1" t="str">
        <f>+IF('（別紙１）原油換算シート【計画用】'!AQ390&lt;&gt;"",'（別紙１）原油換算シート【計画用】'!AQ390,"")</f>
        <v/>
      </c>
    </row>
    <row r="391" spans="39:43">
      <c r="AM391" s="40">
        <f>+IF('（別紙１）原油換算シート【計画用】'!AM391&lt;&gt;"",'（別紙１）原油換算シート【計画用】'!AM391,"")</f>
        <v>377</v>
      </c>
      <c r="AN391" s="40" t="str">
        <f>+IF('（別紙１）原油換算シート【計画用】'!AN391&lt;&gt;"",'（別紙１）原油換算シート【計画用】'!AN391,"")</f>
        <v>A0142</v>
      </c>
      <c r="AO391" s="64" t="str">
        <f>+IF('（別紙１）原油換算シート【計画用】'!AO391&lt;&gt;"",'（別紙１）原油換算シート【計画用】'!AO391,"")</f>
        <v>武州瓦斯(株)メニューA</v>
      </c>
      <c r="AP391" s="65">
        <f>+IF('（別紙１）原油換算シート【計画用】'!AP391&lt;&gt;"",'（別紙１）原油換算シート【計画用】'!AP391,"")</f>
        <v>0</v>
      </c>
      <c r="AQ391" s="1" t="str">
        <f>+IF('（別紙１）原油換算シート【計画用】'!AQ391&lt;&gt;"",'（別紙１）原油換算シート【計画用】'!AQ391,"")</f>
        <v/>
      </c>
    </row>
    <row r="392" spans="39:43">
      <c r="AM392" s="40">
        <f>+IF('（別紙１）原油換算シート【計画用】'!AM392&lt;&gt;"",'（別紙１）原油換算シート【計画用】'!AM392,"")</f>
        <v>378</v>
      </c>
      <c r="AN392" s="40" t="str">
        <f>+IF('（別紙１）原油換算シート【計画用】'!AN392&lt;&gt;"",'（別紙１）原油換算シート【計画用】'!AN392,"")</f>
        <v>A0142</v>
      </c>
      <c r="AO392" s="64" t="str">
        <f>+IF('（別紙１）原油換算シート【計画用】'!AO392&lt;&gt;"",'（別紙１）原油換算シート【計画用】'!AO392,"")</f>
        <v>武州瓦斯(株)メニューB(残差)</v>
      </c>
      <c r="AP392" s="65">
        <f>+IF('（別紙１）原油換算シート【計画用】'!AP392&lt;&gt;"",'（別紙１）原油換算シート【計画用】'!AP392,"")</f>
        <v>4.2000000000000002E-4</v>
      </c>
      <c r="AQ392" s="1" t="str">
        <f>+IF('（別紙１）原油換算シート【計画用】'!AQ392&lt;&gt;"",'（別紙１）原油換算シート【計画用】'!AQ392,"")</f>
        <v/>
      </c>
    </row>
    <row r="393" spans="39:43">
      <c r="AM393" s="40">
        <f>+IF('（別紙１）原油換算シート【計画用】'!AM393&lt;&gt;"",'（別紙１）原油換算シート【計画用】'!AM393,"")</f>
        <v>379</v>
      </c>
      <c r="AN393" s="40" t="str">
        <f>+IF('（別紙１）原油換算シート【計画用】'!AN393&lt;&gt;"",'（別紙１）原油換算シート【計画用】'!AN393,"")</f>
        <v>A0142</v>
      </c>
      <c r="AO393" s="64" t="str">
        <f>+IF('（別紙１）原油換算シート【計画用】'!AO393&lt;&gt;"",'（別紙１）原油換算シート【計画用】'!AO393,"")</f>
        <v>武州瓦斯(株)(参考値)事業者全体</v>
      </c>
      <c r="AP393" s="65">
        <f>+IF('（別紙１）原油換算シート【計画用】'!AP393&lt;&gt;"",'（別紙１）原油換算シート【計画用】'!AP393,"")</f>
        <v>4.1599999999999997E-4</v>
      </c>
      <c r="AQ393" s="1" t="str">
        <f>+IF('（別紙１）原油換算シート【計画用】'!AQ393&lt;&gt;"",'（別紙１）原油換算シート【計画用】'!AQ393,"")</f>
        <v/>
      </c>
    </row>
    <row r="394" spans="39:43">
      <c r="AM394" s="40">
        <f>+IF('（別紙１）原油換算シート【計画用】'!AM394&lt;&gt;"",'（別紙１）原油換算シート【計画用】'!AM394,"")</f>
        <v>380</v>
      </c>
      <c r="AN394" s="40" t="str">
        <f>+IF('（別紙１）原油換算シート【計画用】'!AN394&lt;&gt;"",'（別紙１）原油換算シート【計画用】'!AN394,"")</f>
        <v>A0143</v>
      </c>
      <c r="AO394" s="64" t="str">
        <f>+IF('（別紙１）原油換算シート【計画用】'!AO394&lt;&gt;"",'（別紙１）原油換算シート【計画用】'!AO394,"")</f>
        <v>リニューアブル・ジャパン(株)メニューA</v>
      </c>
      <c r="AP394" s="65">
        <f>+IF('（別紙１）原油換算シート【計画用】'!AP394&lt;&gt;"",'（別紙１）原油換算シート【計画用】'!AP394,"")</f>
        <v>0</v>
      </c>
      <c r="AQ394" s="1" t="str">
        <f>+IF('（別紙１）原油換算シート【計画用】'!AQ394&lt;&gt;"",'（別紙１）原油換算シート【計画用】'!AQ394,"")</f>
        <v/>
      </c>
    </row>
    <row r="395" spans="39:43">
      <c r="AM395" s="40">
        <f>+IF('（別紙１）原油換算シート【計画用】'!AM395&lt;&gt;"",'（別紙１）原油換算シート【計画用】'!AM395,"")</f>
        <v>381</v>
      </c>
      <c r="AN395" s="40" t="str">
        <f>+IF('（別紙１）原油換算シート【計画用】'!AN395&lt;&gt;"",'（別紙１）原油換算シート【計画用】'!AN395,"")</f>
        <v>A0143</v>
      </c>
      <c r="AO395" s="64" t="str">
        <f>+IF('（別紙１）原油換算シート【計画用】'!AO395&lt;&gt;"",'（別紙１）原油換算シート【計画用】'!AO395,"")</f>
        <v>リニューアブル・ジャパン(株)(参考値)事業者全体</v>
      </c>
      <c r="AP395" s="65">
        <f>+IF('（別紙１）原油換算シート【計画用】'!AP395&lt;&gt;"",'（別紙１）原油換算シート【計画用】'!AP395,"")</f>
        <v>0</v>
      </c>
      <c r="AQ395" s="1" t="str">
        <f>+IF('（別紙１）原油換算シート【計画用】'!AQ395&lt;&gt;"",'（別紙１）原油換算シート【計画用】'!AQ395,"")</f>
        <v/>
      </c>
    </row>
    <row r="396" spans="39:43">
      <c r="AM396" s="40">
        <f>+IF('（別紙１）原油換算シート【計画用】'!AM396&lt;&gt;"",'（別紙１）原油換算シート【計画用】'!AM396,"")</f>
        <v>382</v>
      </c>
      <c r="AN396" s="40" t="str">
        <f>+IF('（別紙１）原油換算シート【計画用】'!AN396&lt;&gt;"",'（別紙１）原油換算シート【計画用】'!AN396,"")</f>
        <v>A0144</v>
      </c>
      <c r="AO396" s="64" t="str">
        <f>+IF('（別紙１）原油換算シート【計画用】'!AO396&lt;&gt;"",'（別紙１）原油換算シート【計画用】'!AO396,"")</f>
        <v>大垣ガス(株)</v>
      </c>
      <c r="AP396" s="65">
        <f>+IF('（別紙１）原油換算シート【計画用】'!AP396&lt;&gt;"",'（別紙１）原油換算シート【計画用】'!AP396,"")</f>
        <v>4.1899999999999999E-4</v>
      </c>
      <c r="AQ396" s="1" t="str">
        <f>+IF('（別紙１）原油換算シート【計画用】'!AQ396&lt;&gt;"",'（別紙１）原油換算シート【計画用】'!AQ396,"")</f>
        <v/>
      </c>
    </row>
    <row r="397" spans="39:43">
      <c r="AM397" s="40">
        <f>+IF('（別紙１）原油換算シート【計画用】'!AM397&lt;&gt;"",'（別紙１）原油換算シート【計画用】'!AM397,"")</f>
        <v>383</v>
      </c>
      <c r="AN397" s="40" t="str">
        <f>+IF('（別紙１）原油換算シート【計画用】'!AN397&lt;&gt;"",'（別紙１）原油換算シート【計画用】'!AN397,"")</f>
        <v>A0145</v>
      </c>
      <c r="AO397" s="64" t="str">
        <f>+IF('（別紙１）原油換算シート【計画用】'!AO397&lt;&gt;"",'（別紙１）原油換算シート【計画用】'!AO397,"")</f>
        <v>(株)藤田商店メニューA</v>
      </c>
      <c r="AP397" s="65">
        <f>+IF('（別紙１）原油換算シート【計画用】'!AP397&lt;&gt;"",'（別紙１）原油換算シート【計画用】'!AP397,"")</f>
        <v>2.0599999999999999E-4</v>
      </c>
      <c r="AQ397" s="1" t="str">
        <f>+IF('（別紙１）原油換算シート【計画用】'!AQ397&lt;&gt;"",'（別紙１）原油換算シート【計画用】'!AQ397,"")</f>
        <v/>
      </c>
    </row>
    <row r="398" spans="39:43">
      <c r="AM398" s="40">
        <f>+IF('（別紙１）原油換算シート【計画用】'!AM398&lt;&gt;"",'（別紙１）原油換算シート【計画用】'!AM398,"")</f>
        <v>384</v>
      </c>
      <c r="AN398" s="40" t="str">
        <f>+IF('（別紙１）原油換算シート【計画用】'!AN398&lt;&gt;"",'（別紙１）原油換算シート【計画用】'!AN398,"")</f>
        <v>A0145</v>
      </c>
      <c r="AO398" s="64" t="str">
        <f>+IF('（別紙１）原油換算シート【計画用】'!AO398&lt;&gt;"",'（別紙１）原油換算シート【計画用】'!AO398,"")</f>
        <v>(株)藤田商店メニューB</v>
      </c>
      <c r="AP398" s="65">
        <f>+IF('（別紙１）原油換算シート【計画用】'!AP398&lt;&gt;"",'（別紙１）原油換算シート【計画用】'!AP398,"")</f>
        <v>3.2499999999999999E-4</v>
      </c>
      <c r="AQ398" s="1" t="str">
        <f>+IF('（別紙１）原油換算シート【計画用】'!AQ398&lt;&gt;"",'（別紙１）原油換算シート【計画用】'!AQ398,"")</f>
        <v/>
      </c>
    </row>
    <row r="399" spans="39:43">
      <c r="AM399" s="40">
        <f>+IF('（別紙１）原油換算シート【計画用】'!AM399&lt;&gt;"",'（別紙１）原油換算シート【計画用】'!AM399,"")</f>
        <v>385</v>
      </c>
      <c r="AN399" s="40" t="str">
        <f>+IF('（別紙１）原油換算シート【計画用】'!AN399&lt;&gt;"",'（別紙１）原油換算シート【計画用】'!AN399,"")</f>
        <v>A0145</v>
      </c>
      <c r="AO399" s="64" t="str">
        <f>+IF('（別紙１）原油換算シート【計画用】'!AO399&lt;&gt;"",'（別紙１）原油換算シート【計画用】'!AO399,"")</f>
        <v>(株)藤田商店メニューC(残差)</v>
      </c>
      <c r="AP399" s="65">
        <f>+IF('（別紙１）原油換算シート【計画用】'!AP399&lt;&gt;"",'（別紙１）原油換算シート【計画用】'!AP399,"")</f>
        <v>5.2999999999999998E-4</v>
      </c>
      <c r="AQ399" s="1" t="str">
        <f>+IF('（別紙１）原油換算シート【計画用】'!AQ399&lt;&gt;"",'（別紙１）原油換算シート【計画用】'!AQ399,"")</f>
        <v/>
      </c>
    </row>
    <row r="400" spans="39:43">
      <c r="AM400" s="40">
        <f>+IF('（別紙１）原油換算シート【計画用】'!AM400&lt;&gt;"",'（別紙１）原油換算シート【計画用】'!AM400,"")</f>
        <v>386</v>
      </c>
      <c r="AN400" s="40" t="str">
        <f>+IF('（別紙１）原油換算シート【計画用】'!AN400&lt;&gt;"",'（別紙１）原油換算シート【計画用】'!AN400,"")</f>
        <v>A0145</v>
      </c>
      <c r="AO400" s="64" t="str">
        <f>+IF('（別紙１）原油換算シート【計画用】'!AO400&lt;&gt;"",'（別紙１）原油換算シート【計画用】'!AO400,"")</f>
        <v>(株)藤田商店(参考値)事業者全体</v>
      </c>
      <c r="AP400" s="65">
        <f>+IF('（別紙１）原油換算シート【計画用】'!AP400&lt;&gt;"",'（別紙１）原油換算シート【計画用】'!AP400,"")</f>
        <v>4.8999999999999998E-4</v>
      </c>
      <c r="AQ400" s="1" t="str">
        <f>+IF('（別紙１）原油換算シート【計画用】'!AQ400&lt;&gt;"",'（別紙１）原油換算シート【計画用】'!AQ400,"")</f>
        <v/>
      </c>
    </row>
    <row r="401" spans="39:43">
      <c r="AM401" s="40">
        <f>+IF('（別紙１）原油換算シート【計画用】'!AM401&lt;&gt;"",'（別紙１）原油換算シート【計画用】'!AM401,"")</f>
        <v>387</v>
      </c>
      <c r="AN401" s="40" t="str">
        <f>+IF('（別紙１）原油換算シート【計画用】'!AN401&lt;&gt;"",'（別紙１）原油換算シート【計画用】'!AN401,"")</f>
        <v>A0149</v>
      </c>
      <c r="AO401" s="64" t="str">
        <f>+IF('（別紙１）原油換算シート【計画用】'!AO401&lt;&gt;"",'（別紙１）原油換算シート【計画用】'!AO401,"")</f>
        <v>(株)グローバルエンジニアリングメニューA</v>
      </c>
      <c r="AP401" s="65">
        <f>+IF('（別紙１）原油換算シート【計画用】'!AP401&lt;&gt;"",'（別紙１）原油換算シート【計画用】'!AP401,"")</f>
        <v>0</v>
      </c>
      <c r="AQ401" s="1" t="str">
        <f>+IF('（別紙１）原油換算シート【計画用】'!AQ401&lt;&gt;"",'（別紙１）原油換算シート【計画用】'!AQ401,"")</f>
        <v/>
      </c>
    </row>
    <row r="402" spans="39:43">
      <c r="AM402" s="40">
        <f>+IF('（別紙１）原油換算シート【計画用】'!AM402&lt;&gt;"",'（別紙１）原油換算シート【計画用】'!AM402,"")</f>
        <v>388</v>
      </c>
      <c r="AN402" s="40" t="str">
        <f>+IF('（別紙１）原油換算シート【計画用】'!AN402&lt;&gt;"",'（別紙１）原油換算シート【計画用】'!AN402,"")</f>
        <v>A0149</v>
      </c>
      <c r="AO402" s="64" t="str">
        <f>+IF('（別紙１）原油換算シート【計画用】'!AO402&lt;&gt;"",'（別紙１）原油換算シート【計画用】'!AO402,"")</f>
        <v>(株)グローバルエンジニアリングメニューB</v>
      </c>
      <c r="AP402" s="65">
        <f>+IF('（別紙１）原油換算シート【計画用】'!AP402&lt;&gt;"",'（別紙１）原油換算シート【計画用】'!AP402,"")</f>
        <v>0</v>
      </c>
      <c r="AQ402" s="1" t="str">
        <f>+IF('（別紙１）原油換算シート【計画用】'!AQ402&lt;&gt;"",'（別紙１）原油換算シート【計画用】'!AQ402,"")</f>
        <v/>
      </c>
    </row>
    <row r="403" spans="39:43">
      <c r="AM403" s="40">
        <f>+IF('（別紙１）原油換算シート【計画用】'!AM403&lt;&gt;"",'（別紙１）原油換算シート【計画用】'!AM403,"")</f>
        <v>389</v>
      </c>
      <c r="AN403" s="40" t="str">
        <f>+IF('（別紙１）原油換算シート【計画用】'!AN403&lt;&gt;"",'（別紙１）原油換算シート【計画用】'!AN403,"")</f>
        <v>A0149</v>
      </c>
      <c r="AO403" s="64" t="str">
        <f>+IF('（別紙１）原油換算シート【計画用】'!AO403&lt;&gt;"",'（別紙１）原油換算シート【計画用】'!AO403,"")</f>
        <v>(株)グローバルエンジニアリングメニューC(残差)</v>
      </c>
      <c r="AP403" s="65">
        <f>+IF('（別紙１）原油換算シート【計画用】'!AP403&lt;&gt;"",'（別紙１）原油換算シート【計画用】'!AP403,"")</f>
        <v>4.5199999999999998E-4</v>
      </c>
      <c r="AQ403" s="1" t="str">
        <f>+IF('（別紙１）原油換算シート【計画用】'!AQ403&lt;&gt;"",'（別紙１）原油換算シート【計画用】'!AQ403,"")</f>
        <v/>
      </c>
    </row>
    <row r="404" spans="39:43">
      <c r="AM404" s="40">
        <f>+IF('（別紙１）原油換算シート【計画用】'!AM404&lt;&gt;"",'（別紙１）原油換算シート【計画用】'!AM404,"")</f>
        <v>390</v>
      </c>
      <c r="AN404" s="40" t="str">
        <f>+IF('（別紙１）原油換算シート【計画用】'!AN404&lt;&gt;"",'（別紙１）原油換算シート【計画用】'!AN404,"")</f>
        <v>A0149</v>
      </c>
      <c r="AO404" s="64" t="str">
        <f>+IF('（別紙１）原油換算シート【計画用】'!AO404&lt;&gt;"",'（別紙１）原油換算シート【計画用】'!AO404,"")</f>
        <v>(株)グローバルエンジニアリング(参考値)事業者全体</v>
      </c>
      <c r="AP404" s="65">
        <f>+IF('（別紙１）原油換算シート【計画用】'!AP404&lt;&gt;"",'（別紙１）原油換算シート【計画用】'!AP404,"")</f>
        <v>4.1899999999999999E-4</v>
      </c>
      <c r="AQ404" s="1" t="str">
        <f>+IF('（別紙１）原油換算シート【計画用】'!AQ404&lt;&gt;"",'（別紙１）原油換算シート【計画用】'!AQ404,"")</f>
        <v/>
      </c>
    </row>
    <row r="405" spans="39:43">
      <c r="AM405" s="40">
        <f>+IF('（別紙１）原油換算シート【計画用】'!AM405&lt;&gt;"",'（別紙１）原油換算シート【計画用】'!AM405,"")</f>
        <v>391</v>
      </c>
      <c r="AN405" s="40" t="str">
        <f>+IF('（別紙１）原油換算シート【計画用】'!AN405&lt;&gt;"",'（別紙１）原油換算シート【計画用】'!AN405,"")</f>
        <v>A0150</v>
      </c>
      <c r="AO405" s="64" t="str">
        <f>+IF('（別紙１）原油換算シート【計画用】'!AO405&lt;&gt;"",'（別紙１）原油換算シート【計画用】'!AO405,"")</f>
        <v>九州エナジー(株)メニューA</v>
      </c>
      <c r="AP405" s="65">
        <f>+IF('（別紙１）原油換算シート【計画用】'!AP405&lt;&gt;"",'（別紙１）原油換算シート【計画用】'!AP405,"")</f>
        <v>0</v>
      </c>
      <c r="AQ405" s="1" t="str">
        <f>+IF('（別紙１）原油換算シート【計画用】'!AQ405&lt;&gt;"",'（別紙１）原油換算シート【計画用】'!AQ405,"")</f>
        <v/>
      </c>
    </row>
    <row r="406" spans="39:43">
      <c r="AM406" s="40">
        <f>+IF('（別紙１）原油換算シート【計画用】'!AM406&lt;&gt;"",'（別紙１）原油換算シート【計画用】'!AM406,"")</f>
        <v>392</v>
      </c>
      <c r="AN406" s="40" t="str">
        <f>+IF('（別紙１）原油換算シート【計画用】'!AN406&lt;&gt;"",'（別紙１）原油換算シート【計画用】'!AN406,"")</f>
        <v>A0150</v>
      </c>
      <c r="AO406" s="64" t="str">
        <f>+IF('（別紙１）原油換算シート【計画用】'!AO406&lt;&gt;"",'（別紙１）原油換算シート【計画用】'!AO406,"")</f>
        <v>九州エナジー(株)メニューB(残差)</v>
      </c>
      <c r="AP406" s="65">
        <f>+IF('（別紙１）原油換算シート【計画用】'!AP406&lt;&gt;"",'（別紙１）原油換算シート【計画用】'!AP406,"")</f>
        <v>2.1800000000000001E-4</v>
      </c>
      <c r="AQ406" s="1" t="str">
        <f>+IF('（別紙１）原油換算シート【計画用】'!AQ406&lt;&gt;"",'（別紙１）原油換算シート【計画用】'!AQ406,"")</f>
        <v/>
      </c>
    </row>
    <row r="407" spans="39:43">
      <c r="AM407" s="40">
        <f>+IF('（別紙１）原油換算シート【計画用】'!AM407&lt;&gt;"",'（別紙１）原油換算シート【計画用】'!AM407,"")</f>
        <v>393</v>
      </c>
      <c r="AN407" s="40" t="str">
        <f>+IF('（別紙１）原油換算シート【計画用】'!AN407&lt;&gt;"",'（別紙１）原油換算シート【計画用】'!AN407,"")</f>
        <v>A0150</v>
      </c>
      <c r="AO407" s="64" t="str">
        <f>+IF('（別紙１）原油換算シート【計画用】'!AO407&lt;&gt;"",'（別紙１）原油換算シート【計画用】'!AO407,"")</f>
        <v>九州エナジー(株)(参考値)事業者全体</v>
      </c>
      <c r="AP407" s="65">
        <f>+IF('（別紙１）原油換算シート【計画用】'!AP407&lt;&gt;"",'（別紙１）原油換算シート【計画用】'!AP407,"")</f>
        <v>2.13E-4</v>
      </c>
      <c r="AQ407" s="1" t="str">
        <f>+IF('（別紙１）原油換算シート【計画用】'!AQ407&lt;&gt;"",'（別紙１）原油換算シート【計画用】'!AQ407,"")</f>
        <v/>
      </c>
    </row>
    <row r="408" spans="39:43">
      <c r="AM408" s="40">
        <f>+IF('（別紙１）原油換算シート【計画用】'!AM408&lt;&gt;"",'（別紙１）原油換算シート【計画用】'!AM408,"")</f>
        <v>394</v>
      </c>
      <c r="AN408" s="40" t="str">
        <f>+IF('（別紙１）原油換算シート【計画用】'!AN408&lt;&gt;"",'（別紙１）原油換算シート【計画用】'!AN408,"")</f>
        <v>A0151</v>
      </c>
      <c r="AO408" s="64" t="str">
        <f>+IF('（別紙１）原油換算シート【計画用】'!AO408&lt;&gt;"",'（別紙１）原油換算シート【計画用】'!AO408,"")</f>
        <v>(株)トヨタエナジーソリューションズメニューA</v>
      </c>
      <c r="AP408" s="65">
        <f>+IF('（別紙１）原油換算シート【計画用】'!AP408&lt;&gt;"",'（別紙１）原油換算シート【計画用】'!AP408,"")</f>
        <v>0</v>
      </c>
      <c r="AQ408" s="1" t="str">
        <f>+IF('（別紙１）原油換算シート【計画用】'!AQ408&lt;&gt;"",'（別紙１）原油換算シート【計画用】'!AQ408,"")</f>
        <v/>
      </c>
    </row>
    <row r="409" spans="39:43">
      <c r="AM409" s="40">
        <f>+IF('（別紙１）原油換算シート【計画用】'!AM409&lt;&gt;"",'（別紙１）原油換算シート【計画用】'!AM409,"")</f>
        <v>395</v>
      </c>
      <c r="AN409" s="40" t="str">
        <f>+IF('（別紙１）原油換算シート【計画用】'!AN409&lt;&gt;"",'（別紙１）原油換算シート【計画用】'!AN409,"")</f>
        <v>A0151</v>
      </c>
      <c r="AO409" s="64" t="str">
        <f>+IF('（別紙１）原油換算シート【計画用】'!AO409&lt;&gt;"",'（別紙１）原油換算シート【計画用】'!AO409,"")</f>
        <v>(株)トヨタエナジーソリューションズメニューB(残差)</v>
      </c>
      <c r="AP409" s="65">
        <f>+IF('（別紙１）原油換算シート【計画用】'!AP409&lt;&gt;"",'（別紙１）原油換算シート【計画用】'!AP409,"")</f>
        <v>4.8999999999999998E-4</v>
      </c>
      <c r="AQ409" s="1" t="str">
        <f>+IF('（別紙１）原油換算シート【計画用】'!AQ409&lt;&gt;"",'（別紙１）原油換算シート【計画用】'!AQ409,"")</f>
        <v/>
      </c>
    </row>
    <row r="410" spans="39:43">
      <c r="AM410" s="40">
        <f>+IF('（別紙１）原油換算シート【計画用】'!AM410&lt;&gt;"",'（別紙１）原油換算シート【計画用】'!AM410,"")</f>
        <v>396</v>
      </c>
      <c r="AN410" s="40" t="str">
        <f>+IF('（別紙１）原油換算シート【計画用】'!AN410&lt;&gt;"",'（別紙１）原油換算シート【計画用】'!AN410,"")</f>
        <v>A0151</v>
      </c>
      <c r="AO410" s="64" t="str">
        <f>+IF('（別紙１）原油換算シート【計画用】'!AO410&lt;&gt;"",'（別紙１）原油換算シート【計画用】'!AO410,"")</f>
        <v>(株)トヨタエナジーソリューションズ(参考値)事業者全体</v>
      </c>
      <c r="AP410" s="65">
        <f>+IF('（別紙１）原油換算シート【計画用】'!AP410&lt;&gt;"",'（別紙１）原油換算シート【計画用】'!AP410,"")</f>
        <v>4.8299999999999998E-4</v>
      </c>
      <c r="AQ410" s="1" t="str">
        <f>+IF('（別紙１）原油換算シート【計画用】'!AQ410&lt;&gt;"",'（別紙１）原油換算シート【計画用】'!AQ410,"")</f>
        <v/>
      </c>
    </row>
    <row r="411" spans="39:43">
      <c r="AM411" s="40">
        <f>+IF('（別紙１）原油換算シート【計画用】'!AM411&lt;&gt;"",'（別紙１）原油換算シート【計画用】'!AM411,"")</f>
        <v>397</v>
      </c>
      <c r="AN411" s="40" t="str">
        <f>+IF('（別紙１）原油換算シート【計画用】'!AN411&lt;&gt;"",'（別紙１）原油換算シート【計画用】'!AN411,"")</f>
        <v>A0153</v>
      </c>
      <c r="AO411" s="64" t="str">
        <f>+IF('（別紙１）原油換算シート【計画用】'!AO411&lt;&gt;"",'（別紙１）原油換算シート【計画用】'!AO411,"")</f>
        <v>(株)エナリス・パワー・マーケティングメニューA</v>
      </c>
      <c r="AP411" s="65">
        <f>+IF('（別紙１）原油換算シート【計画用】'!AP411&lt;&gt;"",'（別紙１）原油換算シート【計画用】'!AP411,"")</f>
        <v>0</v>
      </c>
      <c r="AQ411" s="1" t="str">
        <f>+IF('（別紙１）原油換算シート【計画用】'!AQ411&lt;&gt;"",'（別紙１）原油換算シート【計画用】'!AQ411,"")</f>
        <v/>
      </c>
    </row>
    <row r="412" spans="39:43">
      <c r="AM412" s="40">
        <f>+IF('（別紙１）原油換算シート【計画用】'!AM412&lt;&gt;"",'（別紙１）原油換算シート【計画用】'!AM412,"")</f>
        <v>398</v>
      </c>
      <c r="AN412" s="40" t="str">
        <f>+IF('（別紙１）原油換算シート【計画用】'!AN412&lt;&gt;"",'（別紙１）原油換算シート【計画用】'!AN412,"")</f>
        <v>A0153</v>
      </c>
      <c r="AO412" s="64" t="str">
        <f>+IF('（別紙１）原油換算シート【計画用】'!AO412&lt;&gt;"",'（別紙１）原油換算シート【計画用】'!AO412,"")</f>
        <v>(株)エナリス・パワー・マーケティングメニューB</v>
      </c>
      <c r="AP412" s="65">
        <f>+IF('（別紙１）原油換算シート【計画用】'!AP412&lt;&gt;"",'（別紙１）原油換算シート【計画用】'!AP412,"")</f>
        <v>0</v>
      </c>
      <c r="AQ412" s="1" t="str">
        <f>+IF('（別紙１）原油換算シート【計画用】'!AQ412&lt;&gt;"",'（別紙１）原油換算シート【計画用】'!AQ412,"")</f>
        <v/>
      </c>
    </row>
    <row r="413" spans="39:43">
      <c r="AM413" s="40">
        <f>+IF('（別紙１）原油換算シート【計画用】'!AM413&lt;&gt;"",'（別紙１）原油換算シート【計画用】'!AM413,"")</f>
        <v>399</v>
      </c>
      <c r="AN413" s="40" t="str">
        <f>+IF('（別紙１）原油換算シート【計画用】'!AN413&lt;&gt;"",'（別紙１）原油換算シート【計画用】'!AN413,"")</f>
        <v>A0153</v>
      </c>
      <c r="AO413" s="64" t="str">
        <f>+IF('（別紙１）原油換算シート【計画用】'!AO413&lt;&gt;"",'（別紙１）原油換算シート【計画用】'!AO413,"")</f>
        <v>(株)エナリス・パワー・マーケティングメニューC</v>
      </c>
      <c r="AP413" s="65">
        <f>+IF('（別紙１）原油換算シート【計画用】'!AP413&lt;&gt;"",'（別紙１）原油換算シート【計画用】'!AP413,"")</f>
        <v>4.0000000000000002E-4</v>
      </c>
      <c r="AQ413" s="1" t="str">
        <f>+IF('（別紙１）原油換算シート【計画用】'!AQ413&lt;&gt;"",'（別紙１）原油換算シート【計画用】'!AQ413,"")</f>
        <v/>
      </c>
    </row>
    <row r="414" spans="39:43">
      <c r="AM414" s="40">
        <f>+IF('（別紙１）原油換算シート【計画用】'!AM414&lt;&gt;"",'（別紙１）原油換算シート【計画用】'!AM414,"")</f>
        <v>400</v>
      </c>
      <c r="AN414" s="40" t="str">
        <f>+IF('（別紙１）原油換算シート【計画用】'!AN414&lt;&gt;"",'（別紙１）原油換算シート【計画用】'!AN414,"")</f>
        <v>A0153</v>
      </c>
      <c r="AO414" s="64" t="str">
        <f>+IF('（別紙１）原油換算シート【計画用】'!AO414&lt;&gt;"",'（別紙１）原油換算シート【計画用】'!AO414,"")</f>
        <v>(株)エナリス・パワー・マーケティングメニューD</v>
      </c>
      <c r="AP414" s="65">
        <f>+IF('（別紙１）原油換算シート【計画用】'!AP414&lt;&gt;"",'（別紙１）原油換算シート【計画用】'!AP414,"")</f>
        <v>0</v>
      </c>
      <c r="AQ414" s="1" t="str">
        <f>+IF('（別紙１）原油換算シート【計画用】'!AQ414&lt;&gt;"",'（別紙１）原油換算シート【計画用】'!AQ414,"")</f>
        <v/>
      </c>
    </row>
    <row r="415" spans="39:43">
      <c r="AM415" s="40">
        <f>+IF('（別紙１）原油換算シート【計画用】'!AM415&lt;&gt;"",'（別紙１）原油換算シート【計画用】'!AM415,"")</f>
        <v>401</v>
      </c>
      <c r="AN415" s="40" t="str">
        <f>+IF('（別紙１）原油換算シート【計画用】'!AN415&lt;&gt;"",'（別紙１）原油換算シート【計画用】'!AN415,"")</f>
        <v>A0153</v>
      </c>
      <c r="AO415" s="64" t="str">
        <f>+IF('（別紙１）原油換算シート【計画用】'!AO415&lt;&gt;"",'（別紙１）原油換算シート【計画用】'!AO415,"")</f>
        <v>(株)エナリス・パワー・マーケティングメニューE(残差)</v>
      </c>
      <c r="AP415" s="65">
        <f>+IF('（別紙１）原油換算シート【計画用】'!AP415&lt;&gt;"",'（別紙１）原油換算シート【計画用】'!AP415,"")</f>
        <v>4.2200000000000001E-4</v>
      </c>
      <c r="AQ415" s="1" t="str">
        <f>+IF('（別紙１）原油換算シート【計画用】'!AQ415&lt;&gt;"",'（別紙１）原油換算シート【計画用】'!AQ415,"")</f>
        <v>※</v>
      </c>
    </row>
    <row r="416" spans="39:43">
      <c r="AM416" s="40">
        <f>+IF('（別紙１）原油換算シート【計画用】'!AM416&lt;&gt;"",'（別紙１）原油換算シート【計画用】'!AM416,"")</f>
        <v>402</v>
      </c>
      <c r="AN416" s="40" t="str">
        <f>+IF('（別紙１）原油換算シート【計画用】'!AN416&lt;&gt;"",'（別紙１）原油換算シート【計画用】'!AN416,"")</f>
        <v>A0153</v>
      </c>
      <c r="AO416" s="64" t="str">
        <f>+IF('（別紙１）原油換算シート【計画用】'!AO416&lt;&gt;"",'（別紙１）原油換算シート【計画用】'!AO416,"")</f>
        <v>(株)エナリス・パワー・マーケティング(参考値)事業者全体</v>
      </c>
      <c r="AP416" s="65">
        <f>+IF('（別紙１）原油換算シート【計画用】'!AP416&lt;&gt;"",'（別紙１）原油換算シート【計画用】'!AP416,"")</f>
        <v>4.57E-4</v>
      </c>
      <c r="AQ416" s="1" t="str">
        <f>+IF('（別紙１）原油換算シート【計画用】'!AQ416&lt;&gt;"",'（別紙１）原油換算シート【計画用】'!AQ416,"")</f>
        <v/>
      </c>
    </row>
    <row r="417" spans="39:43">
      <c r="AM417" s="40">
        <f>+IF('（別紙１）原油換算シート【計画用】'!AM417&lt;&gt;"",'（別紙１）原油換算シート【計画用】'!AM417,"")</f>
        <v>403</v>
      </c>
      <c r="AN417" s="40" t="str">
        <f>+IF('（別紙１）原油換算シート【計画用】'!AN417&lt;&gt;"",'（別紙１）原油換算シート【計画用】'!AN417,"")</f>
        <v>A0154</v>
      </c>
      <c r="AO417" s="64" t="str">
        <f>+IF('（別紙１）原油換算シート【計画用】'!AO417&lt;&gt;"",'（別紙１）原油換算シート【計画用】'!AO417,"")</f>
        <v>歌舞伎エナジー(株)</v>
      </c>
      <c r="AP417" s="65">
        <f>+IF('（別紙１）原油換算シート【計画用】'!AP417&lt;&gt;"",'（別紙１）原油換算シート【計画用】'!AP417,"")</f>
        <v>5.7700000000000004E-4</v>
      </c>
      <c r="AQ417" s="1" t="str">
        <f>+IF('（別紙１）原油換算シート【計画用】'!AQ417&lt;&gt;"",'（別紙１）原油換算シート【計画用】'!AQ417,"")</f>
        <v/>
      </c>
    </row>
    <row r="418" spans="39:43">
      <c r="AM418" s="40">
        <f>+IF('（別紙１）原油換算シート【計画用】'!AM418&lt;&gt;"",'（別紙１）原油換算シート【計画用】'!AM418,"")</f>
        <v>404</v>
      </c>
      <c r="AN418" s="40" t="str">
        <f>+IF('（別紙１）原油換算シート【計画用】'!AN418&lt;&gt;"",'（別紙１）原油換算シート【計画用】'!AN418,"")</f>
        <v>A0155</v>
      </c>
      <c r="AO418" s="64" t="str">
        <f>+IF('（別紙１）原油換算シート【計画用】'!AO418&lt;&gt;"",'（別紙１）原油換算シート【計画用】'!AO418,"")</f>
        <v>みやまスマートエネルギー(株)メニューA</v>
      </c>
      <c r="AP418" s="65">
        <f>+IF('（別紙１）原油換算シート【計画用】'!AP418&lt;&gt;"",'（別紙１）原油換算シート【計画用】'!AP418,"")</f>
        <v>0</v>
      </c>
      <c r="AQ418" s="1" t="str">
        <f>+IF('（別紙１）原油換算シート【計画用】'!AQ418&lt;&gt;"",'（別紙１）原油換算シート【計画用】'!AQ418,"")</f>
        <v/>
      </c>
    </row>
    <row r="419" spans="39:43">
      <c r="AM419" s="40">
        <f>+IF('（別紙１）原油換算シート【計画用】'!AM419&lt;&gt;"",'（別紙１）原油換算シート【計画用】'!AM419,"")</f>
        <v>405</v>
      </c>
      <c r="AN419" s="40" t="str">
        <f>+IF('（別紙１）原油換算シート【計画用】'!AN419&lt;&gt;"",'（別紙１）原油換算シート【計画用】'!AN419,"")</f>
        <v>A0155</v>
      </c>
      <c r="AO419" s="64" t="str">
        <f>+IF('（別紙１）原油換算シート【計画用】'!AO419&lt;&gt;"",'（別紙１）原油換算シート【計画用】'!AO419,"")</f>
        <v>みやまスマートエネルギー(株)メニューB(残差)</v>
      </c>
      <c r="AP419" s="65">
        <f>+IF('（別紙１）原油換算シート【計画用】'!AP419&lt;&gt;"",'（別紙１）原油換算シート【計画用】'!AP419,"")</f>
        <v>4.4499999999999997E-4</v>
      </c>
      <c r="AQ419" s="1" t="str">
        <f>+IF('（別紙１）原油換算シート【計画用】'!AQ419&lt;&gt;"",'（別紙１）原油換算シート【計画用】'!AQ419,"")</f>
        <v/>
      </c>
    </row>
    <row r="420" spans="39:43">
      <c r="AM420" s="40">
        <f>+IF('（別紙１）原油換算シート【計画用】'!AM420&lt;&gt;"",'（別紙１）原油換算シート【計画用】'!AM420,"")</f>
        <v>406</v>
      </c>
      <c r="AN420" s="40" t="str">
        <f>+IF('（別紙１）原油換算シート【計画用】'!AN420&lt;&gt;"",'（別紙１）原油換算シート【計画用】'!AN420,"")</f>
        <v>A0155</v>
      </c>
      <c r="AO420" s="64" t="str">
        <f>+IF('（別紙１）原油換算シート【計画用】'!AO420&lt;&gt;"",'（別紙１）原油換算シート【計画用】'!AO420,"")</f>
        <v>みやまスマートエネルギー(株)(参考値)事業者全体</v>
      </c>
      <c r="AP420" s="65">
        <f>+IF('（別紙１）原油換算シート【計画用】'!AP420&lt;&gt;"",'（別紙１）原油換算シート【計画用】'!AP420,"")</f>
        <v>4.37E-4</v>
      </c>
      <c r="AQ420" s="1" t="str">
        <f>+IF('（別紙１）原油換算シート【計画用】'!AQ420&lt;&gt;"",'（別紙１）原油換算シート【計画用】'!AQ420,"")</f>
        <v/>
      </c>
    </row>
    <row r="421" spans="39:43">
      <c r="AM421" s="40">
        <f>+IF('（別紙１）原油換算シート【計画用】'!AM421&lt;&gt;"",'（別紙１）原油換算シート【計画用】'!AM421,"")</f>
        <v>407</v>
      </c>
      <c r="AN421" s="40" t="str">
        <f>+IF('（別紙１）原油換算シート【計画用】'!AN421&lt;&gt;"",'（別紙１）原油換算シート【計画用】'!AN421,"")</f>
        <v>A0156</v>
      </c>
      <c r="AO421" s="64" t="str">
        <f>+IF('（別紙１）原油換算シート【計画用】'!AO421&lt;&gt;"",'（別紙１）原油換算シート【計画用】'!AO421,"")</f>
        <v>エフィシエント(株)</v>
      </c>
      <c r="AP421" s="65">
        <f>+IF('（別紙１）原油換算シート【計画用】'!AP421&lt;&gt;"",'（別紙１）原油換算シート【計画用】'!AP421,"")</f>
        <v>4.2200000000000001E-4</v>
      </c>
      <c r="AQ421" s="1" t="str">
        <f>+IF('（別紙１）原油換算シート【計画用】'!AQ421&lt;&gt;"",'（別紙１）原油換算シート【計画用】'!AQ421,"")</f>
        <v>※</v>
      </c>
    </row>
    <row r="422" spans="39:43">
      <c r="AM422" s="40">
        <f>+IF('（別紙１）原油換算シート【計画用】'!AM422&lt;&gt;"",'（別紙１）原油換算シート【計画用】'!AM422,"")</f>
        <v>408</v>
      </c>
      <c r="AN422" s="40" t="str">
        <f>+IF('（別紙１）原油換算シート【計画用】'!AN422&lt;&gt;"",'（別紙１）原油換算シート【計画用】'!AN422,"")</f>
        <v>A0157</v>
      </c>
      <c r="AO422" s="64" t="str">
        <f>+IF('（別紙１）原油換算シート【計画用】'!AO422&lt;&gt;"",'（別紙１）原油換算シート【計画用】'!AO422,"")</f>
        <v>(株)生活クラブエナジーメニューA</v>
      </c>
      <c r="AP422" s="65">
        <f>+IF('（別紙１）原油換算シート【計画用】'!AP422&lt;&gt;"",'（別紙１）原油換算シート【計画用】'!AP422,"")</f>
        <v>2.8299999999999999E-4</v>
      </c>
      <c r="AQ422" s="1" t="str">
        <f>+IF('（別紙１）原油換算シート【計画用】'!AQ422&lt;&gt;"",'（別紙１）原油換算シート【計画用】'!AQ422,"")</f>
        <v/>
      </c>
    </row>
    <row r="423" spans="39:43">
      <c r="AM423" s="40">
        <f>+IF('（別紙１）原油換算シート【計画用】'!AM423&lt;&gt;"",'（別紙１）原油換算シート【計画用】'!AM423,"")</f>
        <v>409</v>
      </c>
      <c r="AN423" s="40" t="str">
        <f>+IF('（別紙１）原油換算シート【計画用】'!AN423&lt;&gt;"",'（別紙１）原油換算シート【計画用】'!AN423,"")</f>
        <v>A0157</v>
      </c>
      <c r="AO423" s="64" t="str">
        <f>+IF('（別紙１）原油換算シート【計画用】'!AO423&lt;&gt;"",'（別紙１）原油換算シート【計画用】'!AO423,"")</f>
        <v>(株)生活クラブエナジーメニューB</v>
      </c>
      <c r="AP423" s="65">
        <f>+IF('（別紙１）原油換算シート【計画用】'!AP423&lt;&gt;"",'（別紙１）原油換算シート【計画用】'!AP423,"")</f>
        <v>0</v>
      </c>
      <c r="AQ423" s="1" t="str">
        <f>+IF('（別紙１）原油換算シート【計画用】'!AQ423&lt;&gt;"",'（別紙１）原油換算シート【計画用】'!AQ423,"")</f>
        <v/>
      </c>
    </row>
    <row r="424" spans="39:43">
      <c r="AM424" s="40">
        <f>+IF('（別紙１）原油換算シート【計画用】'!AM424&lt;&gt;"",'（別紙１）原油換算シート【計画用】'!AM424,"")</f>
        <v>410</v>
      </c>
      <c r="AN424" s="40" t="str">
        <f>+IF('（別紙１）原油換算シート【計画用】'!AN424&lt;&gt;"",'（別紙１）原油換算シート【計画用】'!AN424,"")</f>
        <v>A0157</v>
      </c>
      <c r="AO424" s="64" t="str">
        <f>+IF('（別紙１）原油換算シート【計画用】'!AO424&lt;&gt;"",'（別紙１）原油換算シート【計画用】'!AO424,"")</f>
        <v>(株)生活クラブエナジーメニューC(残差)</v>
      </c>
      <c r="AP424" s="65">
        <f>+IF('（別紙１）原油換算シート【計画用】'!AP424&lt;&gt;"",'（別紙１）原油換算シート【計画用】'!AP424,"")</f>
        <v>5.5500000000000005E-4</v>
      </c>
      <c r="AQ424" s="1" t="str">
        <f>+IF('（別紙１）原油換算シート【計画用】'!AQ424&lt;&gt;"",'（別紙１）原油換算シート【計画用】'!AQ424,"")</f>
        <v/>
      </c>
    </row>
    <row r="425" spans="39:43">
      <c r="AM425" s="40">
        <f>+IF('（別紙１）原油換算シート【計画用】'!AM425&lt;&gt;"",'（別紙１）原油換算シート【計画用】'!AM425,"")</f>
        <v>411</v>
      </c>
      <c r="AN425" s="40" t="str">
        <f>+IF('（別紙１）原油換算シート【計画用】'!AN425&lt;&gt;"",'（別紙１）原油換算シート【計画用】'!AN425,"")</f>
        <v>A0157</v>
      </c>
      <c r="AO425" s="64" t="str">
        <f>+IF('（別紙１）原油換算シート【計画用】'!AO425&lt;&gt;"",'（別紙１）原油換算シート【計画用】'!AO425,"")</f>
        <v>(株)生活クラブエナジー(参考値)事業者全体</v>
      </c>
      <c r="AP425" s="65">
        <f>+IF('（別紙１）原油換算シート【計画用】'!AP425&lt;&gt;"",'（別紙１）原油換算シート【計画用】'!AP425,"")</f>
        <v>5.2099999999999998E-4</v>
      </c>
      <c r="AQ425" s="1" t="str">
        <f>+IF('（別紙１）原油換算シート【計画用】'!AQ425&lt;&gt;"",'（別紙１）原油換算シート【計画用】'!AQ425,"")</f>
        <v/>
      </c>
    </row>
    <row r="426" spans="39:43">
      <c r="AM426" s="40">
        <f>+IF('（別紙１）原油換算シート【計画用】'!AM426&lt;&gt;"",'（別紙１）原油換算シート【計画用】'!AM426,"")</f>
        <v>412</v>
      </c>
      <c r="AN426" s="40" t="str">
        <f>+IF('（別紙１）原油換算シート【計画用】'!AN426&lt;&gt;"",'（別紙１）原油換算シート【計画用】'!AN426,"")</f>
        <v>A0158</v>
      </c>
      <c r="AO426" s="64" t="str">
        <f>+IF('（別紙１）原油換算シート【計画用】'!AO426&lt;&gt;"",'（別紙１）原油換算シート【計画用】'!AO426,"")</f>
        <v>生活協同組合コープこうべメニューA</v>
      </c>
      <c r="AP426" s="65">
        <f>+IF('（別紙１）原油換算シート【計画用】'!AP426&lt;&gt;"",'（別紙１）原油換算シート【計画用】'!AP426,"")</f>
        <v>3.8699999999999997E-4</v>
      </c>
      <c r="AQ426" s="1" t="str">
        <f>+IF('（別紙１）原油換算シート【計画用】'!AQ426&lt;&gt;"",'（別紙１）原油換算シート【計画用】'!AQ426,"")</f>
        <v/>
      </c>
    </row>
    <row r="427" spans="39:43">
      <c r="AM427" s="40">
        <f>+IF('（別紙１）原油換算シート【計画用】'!AM427&lt;&gt;"",'（別紙１）原油換算シート【計画用】'!AM427,"")</f>
        <v>413</v>
      </c>
      <c r="AN427" s="40" t="str">
        <f>+IF('（別紙１）原油換算シート【計画用】'!AN427&lt;&gt;"",'（別紙１）原油換算シート【計画用】'!AN427,"")</f>
        <v>A0158</v>
      </c>
      <c r="AO427" s="64" t="str">
        <f>+IF('（別紙１）原油換算シート【計画用】'!AO427&lt;&gt;"",'（別紙１）原油換算シート【計画用】'!AO427,"")</f>
        <v>生活協同組合コープこうべメニューB</v>
      </c>
      <c r="AP427" s="65">
        <f>+IF('（別紙１）原油換算シート【計画用】'!AP427&lt;&gt;"",'（別紙１）原油換算シート【計画用】'!AP427,"")</f>
        <v>3.6299999999999999E-4</v>
      </c>
      <c r="AQ427" s="1" t="str">
        <f>+IF('（別紙１）原油換算シート【計画用】'!AQ427&lt;&gt;"",'（別紙１）原油換算シート【計画用】'!AQ427,"")</f>
        <v/>
      </c>
    </row>
    <row r="428" spans="39:43">
      <c r="AM428" s="40">
        <f>+IF('（別紙１）原油換算シート【計画用】'!AM428&lt;&gt;"",'（別紙１）原油換算シート【計画用】'!AM428,"")</f>
        <v>414</v>
      </c>
      <c r="AN428" s="40" t="str">
        <f>+IF('（別紙１）原油換算シート【計画用】'!AN428&lt;&gt;"",'（別紙１）原油換算シート【計画用】'!AN428,"")</f>
        <v>A0158</v>
      </c>
      <c r="AO428" s="64" t="str">
        <f>+IF('（別紙１）原油換算シート【計画用】'!AO428&lt;&gt;"",'（別紙１）原油換算シート【計画用】'!AO428,"")</f>
        <v>生活協同組合コープこうべメニューC(残差)</v>
      </c>
      <c r="AP428" s="65">
        <f>+IF('（別紙１）原油換算シート【計画用】'!AP428&lt;&gt;"",'（別紙１）原油換算シート【計画用】'!AP428,"")</f>
        <v>3.9500000000000001E-4</v>
      </c>
      <c r="AQ428" s="1" t="str">
        <f>+IF('（別紙１）原油換算シート【計画用】'!AQ428&lt;&gt;"",'（別紙１）原油換算シート【計画用】'!AQ428,"")</f>
        <v/>
      </c>
    </row>
    <row r="429" spans="39:43">
      <c r="AM429" s="40">
        <f>+IF('（別紙１）原油換算シート【計画用】'!AM429&lt;&gt;"",'（別紙１）原油換算シート【計画用】'!AM429,"")</f>
        <v>415</v>
      </c>
      <c r="AN429" s="40" t="str">
        <f>+IF('（別紙１）原油換算シート【計画用】'!AN429&lt;&gt;"",'（別紙１）原油換算シート【計画用】'!AN429,"")</f>
        <v>A0158</v>
      </c>
      <c r="AO429" s="64" t="str">
        <f>+IF('（別紙１）原油換算シート【計画用】'!AO429&lt;&gt;"",'（別紙１）原油換算シート【計画用】'!AO429,"")</f>
        <v>生活協同組合コープこうべ(参考値)事業者全体</v>
      </c>
      <c r="AP429" s="65">
        <f>+IF('（別紙１）原油換算シート【計画用】'!AP429&lt;&gt;"",'（別紙１）原油換算シート【計画用】'!AP429,"")</f>
        <v>3.8699999999999997E-4</v>
      </c>
      <c r="AQ429" s="1" t="str">
        <f>+IF('（別紙１）原油換算シート【計画用】'!AQ429&lt;&gt;"",'（別紙１）原油換算シート【計画用】'!AQ429,"")</f>
        <v/>
      </c>
    </row>
    <row r="430" spans="39:43">
      <c r="AM430" s="40">
        <f>+IF('（別紙１）原油換算シート【計画用】'!AM430&lt;&gt;"",'（別紙１）原油換算シート【計画用】'!AM430,"")</f>
        <v>416</v>
      </c>
      <c r="AN430" s="40" t="str">
        <f>+IF('（別紙１）原油換算シート【計画用】'!AN430&lt;&gt;"",'（別紙１）原油換算シート【計画用】'!AN430,"")</f>
        <v>A0159</v>
      </c>
      <c r="AO430" s="64" t="str">
        <f>+IF('（別紙１）原油換算シート【計画用】'!AO430&lt;&gt;"",'（別紙１）原油換算シート【計画用】'!AO430,"")</f>
        <v>(株)シーエナジー</v>
      </c>
      <c r="AP430" s="65">
        <f>+IF('（別紙１）原油換算シート【計画用】'!AP430&lt;&gt;"",'（別紙１）原油換算シート【計画用】'!AP430,"")</f>
        <v>4.1899999999999999E-4</v>
      </c>
      <c r="AQ430" s="1" t="str">
        <f>+IF('（別紙１）原油換算シート【計画用】'!AQ430&lt;&gt;"",'（別紙１）原油換算シート【計画用】'!AQ430,"")</f>
        <v/>
      </c>
    </row>
    <row r="431" spans="39:43">
      <c r="AM431" s="40">
        <f>+IF('（別紙１）原油換算シート【計画用】'!AM431&lt;&gt;"",'（別紙１）原油換算シート【計画用】'!AM431,"")</f>
        <v>417</v>
      </c>
      <c r="AN431" s="40" t="str">
        <f>+IF('（別紙１）原油換算シート【計画用】'!AN431&lt;&gt;"",'（別紙１）原油換算シート【計画用】'!AN431,"")</f>
        <v>A0160</v>
      </c>
      <c r="AO431" s="64" t="str">
        <f>+IF('（別紙１）原油換算シート【計画用】'!AO431&lt;&gt;"",'（別紙１）原油換算シート【計画用】'!AO431,"")</f>
        <v>角栄ガス(株)</v>
      </c>
      <c r="AP431" s="65">
        <f>+IF('（別紙１）原油換算シート【計画用】'!AP431&lt;&gt;"",'（別紙１）原油換算シート【計画用】'!AP431,"")</f>
        <v>4.1899999999999999E-4</v>
      </c>
      <c r="AQ431" s="1" t="str">
        <f>+IF('（別紙１）原油換算シート【計画用】'!AQ431&lt;&gt;"",'（別紙１）原油換算シート【計画用】'!AQ431,"")</f>
        <v/>
      </c>
    </row>
    <row r="432" spans="39:43">
      <c r="AM432" s="40">
        <f>+IF('（別紙１）原油換算シート【計画用】'!AM432&lt;&gt;"",'（別紙１）原油換算シート【計画用】'!AM432,"")</f>
        <v>418</v>
      </c>
      <c r="AN432" s="40" t="str">
        <f>+IF('（別紙１）原油換算シート【計画用】'!AN432&lt;&gt;"",'（別紙１）原油換算シート【計画用】'!AN432,"")</f>
        <v>A0161</v>
      </c>
      <c r="AO432" s="64" t="str">
        <f>+IF('（別紙１）原油換算シート【計画用】'!AO432&lt;&gt;"",'（別紙１）原油換算シート【計画用】'!AO432,"")</f>
        <v>京葉瓦斯(株)メニューA</v>
      </c>
      <c r="AP432" s="65">
        <f>+IF('（別紙１）原油換算シート【計画用】'!AP432&lt;&gt;"",'（別紙１）原油換算シート【計画用】'!AP432,"")</f>
        <v>0</v>
      </c>
      <c r="AQ432" s="1" t="str">
        <f>+IF('（別紙１）原油換算シート【計画用】'!AQ432&lt;&gt;"",'（別紙１）原油換算シート【計画用】'!AQ432,"")</f>
        <v/>
      </c>
    </row>
    <row r="433" spans="39:43">
      <c r="AM433" s="40">
        <f>+IF('（別紙１）原油換算シート【計画用】'!AM433&lt;&gt;"",'（別紙１）原油換算シート【計画用】'!AM433,"")</f>
        <v>419</v>
      </c>
      <c r="AN433" s="40" t="str">
        <f>+IF('（別紙１）原油換算シート【計画用】'!AN433&lt;&gt;"",'（別紙１）原油換算シート【計画用】'!AN433,"")</f>
        <v>A0161</v>
      </c>
      <c r="AO433" s="64" t="str">
        <f>+IF('（別紙１）原油換算シート【計画用】'!AO433&lt;&gt;"",'（別紙１）原油換算シート【計画用】'!AO433,"")</f>
        <v>京葉瓦斯(株)メニューB(残差)</v>
      </c>
      <c r="AP433" s="65">
        <f>+IF('（別紙１）原油換算シート【計画用】'!AP433&lt;&gt;"",'（別紙１）原油換算シート【計画用】'!AP433,"")</f>
        <v>5.4600000000000004E-4</v>
      </c>
      <c r="AQ433" s="1" t="str">
        <f>+IF('（別紙１）原油換算シート【計画用】'!AQ433&lt;&gt;"",'（別紙１）原油換算シート【計画用】'!AQ433,"")</f>
        <v/>
      </c>
    </row>
    <row r="434" spans="39:43">
      <c r="AM434" s="40">
        <f>+IF('（別紙１）原油換算シート【計画用】'!AM434&lt;&gt;"",'（別紙１）原油換算シート【計画用】'!AM434,"")</f>
        <v>420</v>
      </c>
      <c r="AN434" s="40" t="str">
        <f>+IF('（別紙１）原油換算シート【計画用】'!AN434&lt;&gt;"",'（別紙１）原油換算シート【計画用】'!AN434,"")</f>
        <v>A0161</v>
      </c>
      <c r="AO434" s="64" t="str">
        <f>+IF('（別紙１）原油換算シート【計画用】'!AO434&lt;&gt;"",'（別紙１）原油換算シート【計画用】'!AO434,"")</f>
        <v>京葉瓦斯(株)(参考値)事業者全体</v>
      </c>
      <c r="AP434" s="65">
        <f>+IF('（別紙１）原油換算シート【計画用】'!AP434&lt;&gt;"",'（別紙１）原油換算シート【計画用】'!AP434,"")</f>
        <v>5.4100000000000003E-4</v>
      </c>
      <c r="AQ434" s="1" t="str">
        <f>+IF('（別紙１）原油換算シート【計画用】'!AQ434&lt;&gt;"",'（別紙１）原油換算シート【計画用】'!AQ434,"")</f>
        <v/>
      </c>
    </row>
    <row r="435" spans="39:43">
      <c r="AM435" s="40">
        <f>+IF('（別紙１）原油換算シート【計画用】'!AM435&lt;&gt;"",'（別紙１）原油換算シート【計画用】'!AM435,"")</f>
        <v>421</v>
      </c>
      <c r="AN435" s="40" t="str">
        <f>+IF('（別紙１）原油換算シート【計画用】'!AN435&lt;&gt;"",'（別紙１）原油換算シート【計画用】'!AN435,"")</f>
        <v>A0162</v>
      </c>
      <c r="AO435" s="64" t="str">
        <f>+IF('（別紙１）原油換算シート【計画用】'!AO435&lt;&gt;"",'（別紙１）原油換算シート【計画用】'!AO435,"")</f>
        <v>TOPPANホールディングス(株)メニューA</v>
      </c>
      <c r="AP435" s="65">
        <f>+IF('（別紙１）原油換算シート【計画用】'!AP435&lt;&gt;"",'（別紙１）原油換算シート【計画用】'!AP435,"")</f>
        <v>8.3999999999999995E-5</v>
      </c>
      <c r="AQ435" s="1" t="str">
        <f>+IF('（別紙１）原油換算シート【計画用】'!AQ435&lt;&gt;"",'（別紙１）原油換算シート【計画用】'!AQ435,"")</f>
        <v/>
      </c>
    </row>
    <row r="436" spans="39:43">
      <c r="AM436" s="40">
        <f>+IF('（別紙１）原油換算シート【計画用】'!AM436&lt;&gt;"",'（別紙１）原油換算シート【計画用】'!AM436,"")</f>
        <v>422</v>
      </c>
      <c r="AN436" s="40" t="str">
        <f>+IF('（別紙１）原油換算シート【計画用】'!AN436&lt;&gt;"",'（別紙１）原油換算シート【計画用】'!AN436,"")</f>
        <v>A0162</v>
      </c>
      <c r="AO436" s="64" t="str">
        <f>+IF('（別紙１）原油換算シート【計画用】'!AO436&lt;&gt;"",'（別紙１）原油換算シート【計画用】'!AO436,"")</f>
        <v>TOPPANホールディングス(株)メニューB</v>
      </c>
      <c r="AP436" s="65">
        <f>+IF('（別紙１）原油換算シート【計画用】'!AP436&lt;&gt;"",'（別紙１）原油換算シート【計画用】'!AP436,"")</f>
        <v>1.7200000000000001E-4</v>
      </c>
      <c r="AQ436" s="1" t="str">
        <f>+IF('（別紙１）原油換算シート【計画用】'!AQ436&lt;&gt;"",'（別紙１）原油換算シート【計画用】'!AQ436,"")</f>
        <v/>
      </c>
    </row>
    <row r="437" spans="39:43">
      <c r="AM437" s="40">
        <f>+IF('（別紙１）原油換算シート【計画用】'!AM437&lt;&gt;"",'（別紙１）原油換算シート【計画用】'!AM437,"")</f>
        <v>423</v>
      </c>
      <c r="AN437" s="40" t="str">
        <f>+IF('（別紙１）原油換算シート【計画用】'!AN437&lt;&gt;"",'（別紙１）原油換算シート【計画用】'!AN437,"")</f>
        <v>A0162</v>
      </c>
      <c r="AO437" s="64" t="str">
        <f>+IF('（別紙１）原油換算シート【計画用】'!AO437&lt;&gt;"",'（別紙１）原油換算シート【計画用】'!AO437,"")</f>
        <v>TOPPANホールディングス(株)メニューC</v>
      </c>
      <c r="AP437" s="65">
        <f>+IF('（別紙１）原油換算シート【計画用】'!AP437&lt;&gt;"",'（別紙１）原油換算シート【計画用】'!AP437,"")</f>
        <v>1.8000000000000001E-4</v>
      </c>
      <c r="AQ437" s="1" t="str">
        <f>+IF('（別紙１）原油換算シート【計画用】'!AQ437&lt;&gt;"",'（別紙１）原油換算シート【計画用】'!AQ437,"")</f>
        <v/>
      </c>
    </row>
    <row r="438" spans="39:43">
      <c r="AM438" s="40">
        <f>+IF('（別紙１）原油換算シート【計画用】'!AM438&lt;&gt;"",'（別紙１）原油換算シート【計画用】'!AM438,"")</f>
        <v>424</v>
      </c>
      <c r="AN438" s="40" t="str">
        <f>+IF('（別紙１）原油換算シート【計画用】'!AN438&lt;&gt;"",'（別紙１）原油換算シート【計画用】'!AN438,"")</f>
        <v>A0162</v>
      </c>
      <c r="AO438" s="64" t="str">
        <f>+IF('（別紙１）原油換算シート【計画用】'!AO438&lt;&gt;"",'（別紙１）原油換算シート【計画用】'!AO438,"")</f>
        <v>TOPPANホールディングス(株)メニューD(残差)</v>
      </c>
      <c r="AP438" s="65">
        <f>+IF('（別紙１）原油換算シート【計画用】'!AP438&lt;&gt;"",'（別紙１）原油換算シート【計画用】'!AP438,"")</f>
        <v>5.04E-4</v>
      </c>
      <c r="AQ438" s="1" t="str">
        <f>+IF('（別紙１）原油換算シート【計画用】'!AQ438&lt;&gt;"",'（別紙１）原油換算シート【計画用】'!AQ438,"")</f>
        <v/>
      </c>
    </row>
    <row r="439" spans="39:43">
      <c r="AM439" s="40">
        <f>+IF('（別紙１）原油換算シート【計画用】'!AM439&lt;&gt;"",'（別紙１）原油換算シート【計画用】'!AM439,"")</f>
        <v>425</v>
      </c>
      <c r="AN439" s="40" t="str">
        <f>+IF('（別紙１）原油換算シート【計画用】'!AN439&lt;&gt;"",'（別紙１）原油換算シート【計画用】'!AN439,"")</f>
        <v>A0162</v>
      </c>
      <c r="AO439" s="64" t="str">
        <f>+IF('（別紙１）原油換算シート【計画用】'!AO439&lt;&gt;"",'（別紙１）原油換算シート【計画用】'!AO439,"")</f>
        <v>TOPPANホールディングス(株)(参考値)事業者全体</v>
      </c>
      <c r="AP439" s="65">
        <f>+IF('（別紙１）原油換算シート【計画用】'!AP439&lt;&gt;"",'（別紙１）原油換算シート【計画用】'!AP439,"")</f>
        <v>4.5399999999999998E-4</v>
      </c>
      <c r="AQ439" s="1" t="str">
        <f>+IF('（別紙１）原油換算シート【計画用】'!AQ439&lt;&gt;"",'（別紙１）原油換算シート【計画用】'!AQ439,"")</f>
        <v/>
      </c>
    </row>
    <row r="440" spans="39:43">
      <c r="AM440" s="40">
        <f>+IF('（別紙１）原油換算シート【計画用】'!AM440&lt;&gt;"",'（別紙１）原油換算シート【計画用】'!AM440,"")</f>
        <v>426</v>
      </c>
      <c r="AN440" s="40" t="str">
        <f>+IF('（別紙１）原油換算シート【計画用】'!AN440&lt;&gt;"",'（別紙１）原油換算シート【計画用】'!AN440,"")</f>
        <v>A0163</v>
      </c>
      <c r="AO440" s="64" t="str">
        <f>+IF('（別紙１）原油換算シート【計画用】'!AO440&lt;&gt;"",'（別紙１）原油換算シート【計画用】'!AO440,"")</f>
        <v>伊勢崎ガス(株)メニューA</v>
      </c>
      <c r="AP440" s="65">
        <f>+IF('（別紙１）原油換算シート【計画用】'!AP440&lt;&gt;"",'（別紙１）原油換算シート【計画用】'!AP440,"")</f>
        <v>0</v>
      </c>
      <c r="AQ440" s="1" t="str">
        <f>+IF('（別紙１）原油換算シート【計画用】'!AQ440&lt;&gt;"",'（別紙１）原油換算シート【計画用】'!AQ440,"")</f>
        <v/>
      </c>
    </row>
    <row r="441" spans="39:43">
      <c r="AM441" s="40">
        <f>+IF('（別紙１）原油換算シート【計画用】'!AM441&lt;&gt;"",'（別紙１）原油換算シート【計画用】'!AM441,"")</f>
        <v>427</v>
      </c>
      <c r="AN441" s="40" t="str">
        <f>+IF('（別紙１）原油換算シート【計画用】'!AN441&lt;&gt;"",'（別紙１）原油換算シート【計画用】'!AN441,"")</f>
        <v>A0163</v>
      </c>
      <c r="AO441" s="64" t="str">
        <f>+IF('（別紙１）原油換算シート【計画用】'!AO441&lt;&gt;"",'（別紙１）原油換算シート【計画用】'!AO441,"")</f>
        <v>伊勢崎ガス(株)メニューB(残差)</v>
      </c>
      <c r="AP441" s="65">
        <f>+IF('（別紙１）原油換算シート【計画用】'!AP441&lt;&gt;"",'（別紙１）原油換算シート【計画用】'!AP441,"")</f>
        <v>4.2000000000000002E-4</v>
      </c>
      <c r="AQ441" s="1" t="str">
        <f>+IF('（別紙１）原油換算シート【計画用】'!AQ441&lt;&gt;"",'（別紙１）原油換算シート【計画用】'!AQ441,"")</f>
        <v/>
      </c>
    </row>
    <row r="442" spans="39:43">
      <c r="AM442" s="40">
        <f>+IF('（別紙１）原油換算シート【計画用】'!AM442&lt;&gt;"",'（別紙１）原油換算シート【計画用】'!AM442,"")</f>
        <v>428</v>
      </c>
      <c r="AN442" s="40" t="str">
        <f>+IF('（別紙１）原油換算シート【計画用】'!AN442&lt;&gt;"",'（別紙１）原油換算シート【計画用】'!AN442,"")</f>
        <v>A0163</v>
      </c>
      <c r="AO442" s="64" t="str">
        <f>+IF('（別紙１）原油換算シート【計画用】'!AO442&lt;&gt;"",'（別紙１）原油換算シート【計画用】'!AO442,"")</f>
        <v>伊勢崎ガス(株)(参考値)事業者全体</v>
      </c>
      <c r="AP442" s="65">
        <f>+IF('（別紙１）原油換算シート【計画用】'!AP442&lt;&gt;"",'（別紙１）原油換算シート【計画用】'!AP442,"")</f>
        <v>4.1300000000000001E-4</v>
      </c>
      <c r="AQ442" s="1" t="str">
        <f>+IF('（別紙１）原油換算シート【計画用】'!AQ442&lt;&gt;"",'（別紙１）原油換算シート【計画用】'!AQ442,"")</f>
        <v/>
      </c>
    </row>
    <row r="443" spans="39:43">
      <c r="AM443" s="40">
        <f>+IF('（別紙１）原油換算シート【計画用】'!AM443&lt;&gt;"",'（別紙１）原油換算シート【計画用】'!AM443,"")</f>
        <v>429</v>
      </c>
      <c r="AN443" s="40" t="str">
        <f>+IF('（別紙１）原油換算シート【計画用】'!AN443&lt;&gt;"",'（別紙１）原油換算シート【計画用】'!AN443,"")</f>
        <v>A0164</v>
      </c>
      <c r="AO443" s="64" t="str">
        <f>+IF('（別紙１）原油換算シート【計画用】'!AO443&lt;&gt;"",'（別紙１）原油換算シート【計画用】'!AO443,"")</f>
        <v>キヤノンマーケティングジャパン(株)</v>
      </c>
      <c r="AP443" s="65">
        <f>+IF('（別紙１）原油換算シート【計画用】'!AP443&lt;&gt;"",'（別紙１）原油換算シート【計画用】'!AP443,"")</f>
        <v>4.1899999999999999E-4</v>
      </c>
      <c r="AQ443" s="1" t="str">
        <f>+IF('（別紙１）原油換算シート【計画用】'!AQ443&lt;&gt;"",'（別紙１）原油換算シート【計画用】'!AQ443,"")</f>
        <v/>
      </c>
    </row>
    <row r="444" spans="39:43">
      <c r="AM444" s="40">
        <f>+IF('（別紙１）原油換算シート【計画用】'!AM444&lt;&gt;"",'（別紙１）原油換算シート【計画用】'!AM444,"")</f>
        <v>430</v>
      </c>
      <c r="AN444" s="40" t="str">
        <f>+IF('（別紙１）原油換算シート【計画用】'!AN444&lt;&gt;"",'（別紙１）原油換算シート【計画用】'!AN444,"")</f>
        <v>A0165</v>
      </c>
      <c r="AO444" s="64" t="str">
        <f>+IF('（別紙１）原油換算シート【計画用】'!AO444&lt;&gt;"",'（別紙１）原油換算シート【計画用】'!AO444,"")</f>
        <v>(株)とっとり市民電力メニューA</v>
      </c>
      <c r="AP444" s="65">
        <f>+IF('（別紙１）原油換算シート【計画用】'!AP444&lt;&gt;"",'（別紙１）原油換算シート【計画用】'!AP444,"")</f>
        <v>0</v>
      </c>
      <c r="AQ444" s="1" t="str">
        <f>+IF('（別紙１）原油換算シート【計画用】'!AQ444&lt;&gt;"",'（別紙１）原油換算シート【計画用】'!AQ444,"")</f>
        <v/>
      </c>
    </row>
    <row r="445" spans="39:43">
      <c r="AM445" s="40">
        <f>+IF('（別紙１）原油換算シート【計画用】'!AM445&lt;&gt;"",'（別紙１）原油換算シート【計画用】'!AM445,"")</f>
        <v>431</v>
      </c>
      <c r="AN445" s="40" t="str">
        <f>+IF('（別紙１）原油換算シート【計画用】'!AN445&lt;&gt;"",'（別紙１）原油換算シート【計画用】'!AN445,"")</f>
        <v>A0165</v>
      </c>
      <c r="AO445" s="64" t="str">
        <f>+IF('（別紙１）原油換算シート【計画用】'!AO445&lt;&gt;"",'（別紙１）原油換算シート【計画用】'!AO445,"")</f>
        <v>(株)とっとり市民電力メニューB(残差)</v>
      </c>
      <c r="AP445" s="65">
        <f>+IF('（別紙１）原油換算シート【計画用】'!AP445&lt;&gt;"",'（別紙１）原油換算シート【計画用】'!AP445,"")</f>
        <v>2.9599999999999998E-4</v>
      </c>
      <c r="AQ445" s="1" t="str">
        <f>+IF('（別紙１）原油換算シート【計画用】'!AQ445&lt;&gt;"",'（別紙１）原油換算シート【計画用】'!AQ445,"")</f>
        <v/>
      </c>
    </row>
    <row r="446" spans="39:43">
      <c r="AM446" s="40">
        <f>+IF('（別紙１）原油換算シート【計画用】'!AM446&lt;&gt;"",'（別紙１）原油換算シート【計画用】'!AM446,"")</f>
        <v>432</v>
      </c>
      <c r="AN446" s="40" t="str">
        <f>+IF('（別紙１）原油換算シート【計画用】'!AN446&lt;&gt;"",'（別紙１）原油換算シート【計画用】'!AN446,"")</f>
        <v>A0165</v>
      </c>
      <c r="AO446" s="64" t="str">
        <f>+IF('（別紙１）原油換算シート【計画用】'!AO446&lt;&gt;"",'（別紙１）原油換算シート【計画用】'!AO446,"")</f>
        <v>(株)とっとり市民電力(参考値)事業者全体</v>
      </c>
      <c r="AP446" s="65">
        <f>+IF('（別紙１）原油換算シート【計画用】'!AP446&lt;&gt;"",'（別紙１）原油換算シート【計画用】'!AP446,"")</f>
        <v>2.9100000000000003E-4</v>
      </c>
      <c r="AQ446" s="1" t="str">
        <f>+IF('（別紙１）原油換算シート【計画用】'!AQ446&lt;&gt;"",'（別紙１）原油換算シート【計画用】'!AQ446,"")</f>
        <v/>
      </c>
    </row>
    <row r="447" spans="39:43">
      <c r="AM447" s="40">
        <f>+IF('（別紙１）原油換算シート【計画用】'!AM447&lt;&gt;"",'（別紙１）原油換算シート【計画用】'!AM447,"")</f>
        <v>433</v>
      </c>
      <c r="AN447" s="40" t="str">
        <f>+IF('（別紙１）原油換算シート【計画用】'!AN447&lt;&gt;"",'（別紙１）原油換算シート【計画用】'!AN447,"")</f>
        <v>A0166</v>
      </c>
      <c r="AO447" s="64" t="str">
        <f>+IF('（別紙１）原油換算シート【計画用】'!AO447&lt;&gt;"",'（別紙１）原油換算シート【計画用】'!AO447,"")</f>
        <v>(株)エクスゲート(旧：(株)イーエムアイ)</v>
      </c>
      <c r="AP447" s="65">
        <f>+IF('（別紙１）原油換算シート【計画用】'!AP447&lt;&gt;"",'（別紙１）原油換算シート【計画用】'!AP447,"")</f>
        <v>7.1599999999999995E-4</v>
      </c>
      <c r="AQ447" s="1" t="str">
        <f>+IF('（別紙１）原油換算シート【計画用】'!AQ447&lt;&gt;"",'（別紙１）原油換算シート【計画用】'!AQ447,"")</f>
        <v/>
      </c>
    </row>
    <row r="448" spans="39:43">
      <c r="AM448" s="40">
        <f>+IF('（別紙１）原油換算シート【計画用】'!AM448&lt;&gt;"",'（別紙１）原油換算シート【計画用】'!AM448,"")</f>
        <v>434</v>
      </c>
      <c r="AN448" s="40" t="str">
        <f>+IF('（別紙１）原油換算シート【計画用】'!AN448&lt;&gt;"",'（別紙１）原油換算シート【計画用】'!AN448,"")</f>
        <v>A0167</v>
      </c>
      <c r="AO448" s="64" t="str">
        <f>+IF('（別紙１）原油換算シート【計画用】'!AO448&lt;&gt;"",'（別紙１）原油換算シート【計画用】'!AO448,"")</f>
        <v>佐野瓦斯(株)メニューA</v>
      </c>
      <c r="AP448" s="65">
        <f>+IF('（別紙１）原油換算シート【計画用】'!AP448&lt;&gt;"",'（別紙１）原油換算シート【計画用】'!AP448,"")</f>
        <v>0</v>
      </c>
      <c r="AQ448" s="1" t="str">
        <f>+IF('（別紙１）原油換算シート【計画用】'!AQ448&lt;&gt;"",'（別紙１）原油換算シート【計画用】'!AQ448,"")</f>
        <v/>
      </c>
    </row>
    <row r="449" spans="39:43">
      <c r="AM449" s="40">
        <f>+IF('（別紙１）原油換算シート【計画用】'!AM449&lt;&gt;"",'（別紙１）原油換算シート【計画用】'!AM449,"")</f>
        <v>435</v>
      </c>
      <c r="AN449" s="40" t="str">
        <f>+IF('（別紙１）原油換算シート【計画用】'!AN449&lt;&gt;"",'（別紙１）原油換算シート【計画用】'!AN449,"")</f>
        <v>A0167</v>
      </c>
      <c r="AO449" s="64" t="str">
        <f>+IF('（別紙１）原油換算シート【計画用】'!AO449&lt;&gt;"",'（別紙１）原油換算シート【計画用】'!AO449,"")</f>
        <v>佐野瓦斯(株)メニューB(残差)</v>
      </c>
      <c r="AP449" s="65">
        <f>+IF('（別紙１）原油換算シート【計画用】'!AP449&lt;&gt;"",'（別紙１）原油換算シート【計画用】'!AP449,"")</f>
        <v>4.0999999999999999E-4</v>
      </c>
      <c r="AQ449" s="1" t="str">
        <f>+IF('（別紙１）原油換算シート【計画用】'!AQ449&lt;&gt;"",'（別紙１）原油換算シート【計画用】'!AQ449,"")</f>
        <v/>
      </c>
    </row>
    <row r="450" spans="39:43">
      <c r="AM450" s="40">
        <f>+IF('（別紙１）原油換算シート【計画用】'!AM450&lt;&gt;"",'（別紙１）原油換算シート【計画用】'!AM450,"")</f>
        <v>436</v>
      </c>
      <c r="AN450" s="40" t="str">
        <f>+IF('（別紙１）原油換算シート【計画用】'!AN450&lt;&gt;"",'（別紙１）原油換算シート【計画用】'!AN450,"")</f>
        <v>A0167</v>
      </c>
      <c r="AO450" s="64" t="str">
        <f>+IF('（別紙１）原油換算シート【計画用】'!AO450&lt;&gt;"",'（別紙１）原油換算シート【計画用】'!AO450,"")</f>
        <v>佐野瓦斯(株)(参考値)事業者全体</v>
      </c>
      <c r="AP450" s="65">
        <f>+IF('（別紙１）原油換算シート【計画用】'!AP450&lt;&gt;"",'（別紙１）原油換算シート【計画用】'!AP450,"")</f>
        <v>3.8299999999999999E-4</v>
      </c>
      <c r="AQ450" s="1" t="str">
        <f>+IF('（別紙１）原油換算シート【計画用】'!AQ450&lt;&gt;"",'（別紙１）原油換算シート【計画用】'!AQ450,"")</f>
        <v/>
      </c>
    </row>
    <row r="451" spans="39:43">
      <c r="AM451" s="40">
        <f>+IF('（別紙１）原油換算シート【計画用】'!AM451&lt;&gt;"",'（別紙１）原油換算シート【計画用】'!AM451,"")</f>
        <v>437</v>
      </c>
      <c r="AN451" s="40" t="str">
        <f>+IF('（別紙１）原油換算シート【計画用】'!AN451&lt;&gt;"",'（別紙１）原油換算シート【計画用】'!AN451,"")</f>
        <v>A0168</v>
      </c>
      <c r="AO451" s="64" t="str">
        <f>+IF('（別紙１）原油換算シート【計画用】'!AO451&lt;&gt;"",'（別紙１）原油換算シート【計画用】'!AO451,"")</f>
        <v>桐生瓦斯(株)</v>
      </c>
      <c r="AP451" s="65">
        <f>+IF('（別紙１）原油換算シート【計画用】'!AP451&lt;&gt;"",'（別紙１）原油換算シート【計画用】'!AP451,"")</f>
        <v>4.1899999999999999E-4</v>
      </c>
      <c r="AQ451" s="1" t="str">
        <f>+IF('（別紙１）原油換算シート【計画用】'!AQ451&lt;&gt;"",'（別紙１）原油換算シート【計画用】'!AQ451,"")</f>
        <v/>
      </c>
    </row>
    <row r="452" spans="39:43">
      <c r="AM452" s="40">
        <f>+IF('（別紙１）原油換算シート【計画用】'!AM452&lt;&gt;"",'（別紙１）原油換算シート【計画用】'!AM452,"")</f>
        <v>438</v>
      </c>
      <c r="AN452" s="40" t="str">
        <f>+IF('（別紙１）原油換算シート【計画用】'!AN452&lt;&gt;"",'（別紙１）原油換算シート【計画用】'!AN452,"")</f>
        <v>A0169</v>
      </c>
      <c r="AO452" s="64" t="str">
        <f>+IF('（別紙１）原油換算シート【計画用】'!AO452&lt;&gt;"",'（別紙１）原油換算シート【計画用】'!AO452,"")</f>
        <v>森の電力(株)メニューA</v>
      </c>
      <c r="AP452" s="65">
        <f>+IF('（別紙１）原油換算シート【計画用】'!AP452&lt;&gt;"",'（別紙１）原油換算シート【計画用】'!AP452,"")</f>
        <v>0</v>
      </c>
      <c r="AQ452" s="1" t="str">
        <f>+IF('（別紙１）原油換算シート【計画用】'!AQ452&lt;&gt;"",'（別紙１）原油換算シート【計画用】'!AQ452,"")</f>
        <v/>
      </c>
    </row>
    <row r="453" spans="39:43">
      <c r="AM453" s="40">
        <f>+IF('（別紙１）原油換算シート【計画用】'!AM453&lt;&gt;"",'（別紙１）原油換算シート【計画用】'!AM453,"")</f>
        <v>439</v>
      </c>
      <c r="AN453" s="40" t="str">
        <f>+IF('（別紙１）原油換算シート【計画用】'!AN453&lt;&gt;"",'（別紙１）原油換算シート【計画用】'!AN453,"")</f>
        <v>A0169</v>
      </c>
      <c r="AO453" s="64" t="str">
        <f>+IF('（別紙１）原油換算シート【計画用】'!AO453&lt;&gt;"",'（別紙１）原油換算シート【計画用】'!AO453,"")</f>
        <v>森の電力(株)メニューB(残差)</v>
      </c>
      <c r="AP453" s="65">
        <f>+IF('（別紙１）原油換算シート【計画用】'!AP453&lt;&gt;"",'（別紙１）原油換算シート【計画用】'!AP453,"")</f>
        <v>5.8399999999999999E-4</v>
      </c>
      <c r="AQ453" s="1" t="str">
        <f>+IF('（別紙１）原油換算シート【計画用】'!AQ453&lt;&gt;"",'（別紙１）原油換算シート【計画用】'!AQ453,"")</f>
        <v/>
      </c>
    </row>
    <row r="454" spans="39:43">
      <c r="AM454" s="40">
        <f>+IF('（別紙１）原油換算シート【計画用】'!AM454&lt;&gt;"",'（別紙１）原油換算シート【計画用】'!AM454,"")</f>
        <v>440</v>
      </c>
      <c r="AN454" s="40" t="str">
        <f>+IF('（別紙１）原油換算シート【計画用】'!AN454&lt;&gt;"",'（別紙１）原油換算シート【計画用】'!AN454,"")</f>
        <v>A0169</v>
      </c>
      <c r="AO454" s="64" t="str">
        <f>+IF('（別紙１）原油換算シート【計画用】'!AO454&lt;&gt;"",'（別紙１）原油換算シート【計画用】'!AO454,"")</f>
        <v>森の電力(株)(参考値)事業者全体</v>
      </c>
      <c r="AP454" s="65">
        <f>+IF('（別紙１）原油換算シート【計画用】'!AP454&lt;&gt;"",'（別紙１）原油換算シート【計画用】'!AP454,"")</f>
        <v>0</v>
      </c>
      <c r="AQ454" s="1" t="str">
        <f>+IF('（別紙１）原油換算シート【計画用】'!AQ454&lt;&gt;"",'（別紙１）原油換算シート【計画用】'!AQ454,"")</f>
        <v/>
      </c>
    </row>
    <row r="455" spans="39:43">
      <c r="AM455" s="40">
        <f>+IF('（別紙１）原油換算シート【計画用】'!AM455&lt;&gt;"",'（別紙１）原油換算シート【計画用】'!AM455,"")</f>
        <v>441</v>
      </c>
      <c r="AN455" s="40" t="str">
        <f>+IF('（別紙１）原油換算シート【計画用】'!AN455&lt;&gt;"",'（別紙１）原油換算シート【計画用】'!AN455,"")</f>
        <v>A0170</v>
      </c>
      <c r="AO455" s="64" t="str">
        <f>+IF('（別紙１）原油換算シート【計画用】'!AO455&lt;&gt;"",'（別紙１）原油換算シート【計画用】'!AO455,"")</f>
        <v>大和ハウス工業(株)メニューA</v>
      </c>
      <c r="AP455" s="65">
        <f>+IF('（別紙１）原油換算シート【計画用】'!AP455&lt;&gt;"",'（別紙１）原油換算シート【計画用】'!AP455,"")</f>
        <v>0</v>
      </c>
      <c r="AQ455" s="1" t="str">
        <f>+IF('（別紙１）原油換算シート【計画用】'!AQ455&lt;&gt;"",'（別紙１）原油換算シート【計画用】'!AQ455,"")</f>
        <v/>
      </c>
    </row>
    <row r="456" spans="39:43">
      <c r="AM456" s="40">
        <f>+IF('（別紙１）原油換算シート【計画用】'!AM456&lt;&gt;"",'（別紙１）原油換算シート【計画用】'!AM456,"")</f>
        <v>442</v>
      </c>
      <c r="AN456" s="40" t="str">
        <f>+IF('（別紙１）原油換算シート【計画用】'!AN456&lt;&gt;"",'（別紙１）原油換算シート【計画用】'!AN456,"")</f>
        <v>A0170</v>
      </c>
      <c r="AO456" s="64" t="str">
        <f>+IF('（別紙１）原油換算シート【計画用】'!AO456&lt;&gt;"",'（別紙１）原油換算シート【計画用】'!AO456,"")</f>
        <v>大和ハウス工業(株)メニューB</v>
      </c>
      <c r="AP456" s="65">
        <f>+IF('（別紙１）原油換算シート【計画用】'!AP456&lt;&gt;"",'（別紙１）原油換算シート【計画用】'!AP456,"")</f>
        <v>0</v>
      </c>
      <c r="AQ456" s="1" t="str">
        <f>+IF('（別紙１）原油換算シート【計画用】'!AQ456&lt;&gt;"",'（別紙１）原油換算シート【計画用】'!AQ456,"")</f>
        <v/>
      </c>
    </row>
    <row r="457" spans="39:43">
      <c r="AM457" s="40">
        <f>+IF('（別紙１）原油換算シート【計画用】'!AM457&lt;&gt;"",'（別紙１）原油換算シート【計画用】'!AM457,"")</f>
        <v>443</v>
      </c>
      <c r="AN457" s="40" t="str">
        <f>+IF('（別紙１）原油換算シート【計画用】'!AN457&lt;&gt;"",'（別紙１）原油換算シート【計画用】'!AN457,"")</f>
        <v>A0170</v>
      </c>
      <c r="AO457" s="64" t="str">
        <f>+IF('（別紙１）原油換算シート【計画用】'!AO457&lt;&gt;"",'（別紙１）原油換算シート【計画用】'!AO457,"")</f>
        <v>大和ハウス工業(株)メニューC</v>
      </c>
      <c r="AP457" s="65">
        <f>+IF('（別紙１）原油換算シート【計画用】'!AP457&lt;&gt;"",'（別紙１）原油換算シート【計画用】'!AP457,"")</f>
        <v>7.8999999999999996E-5</v>
      </c>
      <c r="AQ457" s="1" t="str">
        <f>+IF('（別紙１）原油換算シート【計画用】'!AQ457&lt;&gt;"",'（別紙１）原油換算シート【計画用】'!AQ457,"")</f>
        <v/>
      </c>
    </row>
    <row r="458" spans="39:43">
      <c r="AM458" s="40">
        <f>+IF('（別紙１）原油換算シート【計画用】'!AM458&lt;&gt;"",'（別紙１）原油換算シート【計画用】'!AM458,"")</f>
        <v>444</v>
      </c>
      <c r="AN458" s="40" t="str">
        <f>+IF('（別紙１）原油換算シート【計画用】'!AN458&lt;&gt;"",'（別紙１）原油換算シート【計画用】'!AN458,"")</f>
        <v>A0170</v>
      </c>
      <c r="AO458" s="64" t="str">
        <f>+IF('（別紙１）原油換算シート【計画用】'!AO458&lt;&gt;"",'（別紙１）原油換算シート【計画用】'!AO458,"")</f>
        <v>大和ハウス工業(株)メニューD</v>
      </c>
      <c r="AP458" s="65">
        <f>+IF('（別紙１）原油換算シート【計画用】'!AP458&lt;&gt;"",'（別紙１）原油換算シート【計画用】'!AP458,"")</f>
        <v>2.5500000000000002E-4</v>
      </c>
      <c r="AQ458" s="1" t="str">
        <f>+IF('（別紙１）原油換算シート【計画用】'!AQ458&lt;&gt;"",'（別紙１）原油換算シート【計画用】'!AQ458,"")</f>
        <v/>
      </c>
    </row>
    <row r="459" spans="39:43">
      <c r="AM459" s="40">
        <f>+IF('（別紙１）原油換算シート【計画用】'!AM459&lt;&gt;"",'（別紙１）原油換算シート【計画用】'!AM459,"")</f>
        <v>445</v>
      </c>
      <c r="AN459" s="40" t="str">
        <f>+IF('（別紙１）原油換算シート【計画用】'!AN459&lt;&gt;"",'（別紙１）原油換算シート【計画用】'!AN459,"")</f>
        <v>A0170</v>
      </c>
      <c r="AO459" s="64" t="str">
        <f>+IF('（別紙１）原油換算シート【計画用】'!AO459&lt;&gt;"",'（別紙１）原油換算シート【計画用】'!AO459,"")</f>
        <v>大和ハウス工業(株)メニューE</v>
      </c>
      <c r="AP459" s="65">
        <f>+IF('（別紙１）原油換算シート【計画用】'!AP459&lt;&gt;"",'（別紙１）原油換算シート【計画用】'!AP459,"")</f>
        <v>2.7500000000000002E-4</v>
      </c>
      <c r="AQ459" s="1" t="str">
        <f>+IF('（別紙１）原油換算シート【計画用】'!AQ459&lt;&gt;"",'（別紙１）原油換算シート【計画用】'!AQ459,"")</f>
        <v/>
      </c>
    </row>
    <row r="460" spans="39:43">
      <c r="AM460" s="40">
        <f>+IF('（別紙１）原油換算シート【計画用】'!AM460&lt;&gt;"",'（別紙１）原油換算シート【計画用】'!AM460,"")</f>
        <v>446</v>
      </c>
      <c r="AN460" s="40" t="str">
        <f>+IF('（別紙１）原油換算シート【計画用】'!AN460&lt;&gt;"",'（別紙１）原油換算シート【計画用】'!AN460,"")</f>
        <v>A0170</v>
      </c>
      <c r="AO460" s="64" t="str">
        <f>+IF('（別紙１）原油換算シート【計画用】'!AO460&lt;&gt;"",'（別紙１）原油換算シート【計画用】'!AO460,"")</f>
        <v>大和ハウス工業(株)メニューF(残差)</v>
      </c>
      <c r="AP460" s="65">
        <f>+IF('（別紙１）原油換算シート【計画用】'!AP460&lt;&gt;"",'（別紙１）原油換算シート【計画用】'!AP460,"")</f>
        <v>3.7800000000000003E-4</v>
      </c>
      <c r="AQ460" s="1" t="str">
        <f>+IF('（別紙１）原油換算シート【計画用】'!AQ460&lt;&gt;"",'（別紙１）原油換算シート【計画用】'!AQ460,"")</f>
        <v/>
      </c>
    </row>
    <row r="461" spans="39:43">
      <c r="AM461" s="40">
        <f>+IF('（別紙１）原油換算シート【計画用】'!AM461&lt;&gt;"",'（別紙１）原油換算シート【計画用】'!AM461,"")</f>
        <v>447</v>
      </c>
      <c r="AN461" s="40" t="str">
        <f>+IF('（別紙１）原油換算シート【計画用】'!AN461&lt;&gt;"",'（別紙１）原油換算シート【計画用】'!AN461,"")</f>
        <v>A0170</v>
      </c>
      <c r="AO461" s="64" t="str">
        <f>+IF('（別紙１）原油換算シート【計画用】'!AO461&lt;&gt;"",'（別紙１）原油換算シート【計画用】'!AO461,"")</f>
        <v>大和ハウス工業(株)(参考値)事業者全体</v>
      </c>
      <c r="AP461" s="65">
        <f>+IF('（別紙１）原油換算シート【計画用】'!AP461&lt;&gt;"",'（別紙１）原油換算シート【計画用】'!AP461,"")</f>
        <v>3.2499999999999999E-4</v>
      </c>
      <c r="AQ461" s="1" t="str">
        <f>+IF('（別紙１）原油換算シート【計画用】'!AQ461&lt;&gt;"",'（別紙１）原油換算シート【計画用】'!AQ461,"")</f>
        <v/>
      </c>
    </row>
    <row r="462" spans="39:43">
      <c r="AM462" s="40">
        <f>+IF('（別紙１）原油換算シート【計画用】'!AM462&lt;&gt;"",'（別紙１）原油換算シート【計画用】'!AM462,"")</f>
        <v>448</v>
      </c>
      <c r="AN462" s="40" t="str">
        <f>+IF('（別紙１）原油換算シート【計画用】'!AN462&lt;&gt;"",'（別紙１）原油換算シート【計画用】'!AN462,"")</f>
        <v>A0172</v>
      </c>
      <c r="AO462" s="64" t="str">
        <f>+IF('（別紙１）原油換算シート【計画用】'!AO462&lt;&gt;"",'（別紙１）原油換算シート【計画用】'!AO462,"")</f>
        <v>HTBエナジー(株)メニューA</v>
      </c>
      <c r="AP462" s="65">
        <f>+IF('（別紙１）原油換算シート【計画用】'!AP462&lt;&gt;"",'（別紙１）原油換算シート【計画用】'!AP462,"")</f>
        <v>0</v>
      </c>
      <c r="AQ462" s="1" t="str">
        <f>+IF('（別紙１）原油換算シート【計画用】'!AQ462&lt;&gt;"",'（別紙１）原油換算シート【計画用】'!AQ462,"")</f>
        <v/>
      </c>
    </row>
    <row r="463" spans="39:43">
      <c r="AM463" s="40">
        <f>+IF('（別紙１）原油換算シート【計画用】'!AM463&lt;&gt;"",'（別紙１）原油換算シート【計画用】'!AM463,"")</f>
        <v>449</v>
      </c>
      <c r="AN463" s="40" t="str">
        <f>+IF('（別紙１）原油換算シート【計画用】'!AN463&lt;&gt;"",'（別紙１）原油換算シート【計画用】'!AN463,"")</f>
        <v>A0172</v>
      </c>
      <c r="AO463" s="64" t="str">
        <f>+IF('（別紙１）原油換算シート【計画用】'!AO463&lt;&gt;"",'（別紙１）原油換算シート【計画用】'!AO463,"")</f>
        <v>HTBエナジー(株)メニューB(残差)</v>
      </c>
      <c r="AP463" s="65">
        <f>+IF('（別紙１）原油換算シート【計画用】'!AP463&lt;&gt;"",'（別紙１）原油換算シート【計画用】'!AP463,"")</f>
        <v>3.9599999999999998E-4</v>
      </c>
      <c r="AQ463" s="1" t="str">
        <f>+IF('（別紙１）原油換算シート【計画用】'!AQ463&lt;&gt;"",'（別紙１）原油換算シート【計画用】'!AQ463,"")</f>
        <v/>
      </c>
    </row>
    <row r="464" spans="39:43">
      <c r="AM464" s="40">
        <f>+IF('（別紙１）原油換算シート【計画用】'!AM464&lt;&gt;"",'（別紙１）原油換算シート【計画用】'!AM464,"")</f>
        <v>450</v>
      </c>
      <c r="AN464" s="40" t="str">
        <f>+IF('（別紙１）原油換算シート【計画用】'!AN464&lt;&gt;"",'（別紙１）原油換算シート【計画用】'!AN464,"")</f>
        <v>A0172</v>
      </c>
      <c r="AO464" s="64" t="str">
        <f>+IF('（別紙１）原油換算シート【計画用】'!AO464&lt;&gt;"",'（別紙１）原油換算シート【計画用】'!AO464,"")</f>
        <v>HTBエナジー(株)(参考値)事業者全体</v>
      </c>
      <c r="AP464" s="65">
        <f>+IF('（別紙１）原油換算シート【計画用】'!AP464&lt;&gt;"",'（別紙１）原油換算シート【計画用】'!AP464,"")</f>
        <v>3.6299999999999999E-4</v>
      </c>
      <c r="AQ464" s="1" t="str">
        <f>+IF('（別紙１）原油換算シート【計画用】'!AQ464&lt;&gt;"",'（別紙１）原油換算シート【計画用】'!AQ464,"")</f>
        <v/>
      </c>
    </row>
    <row r="465" spans="39:43">
      <c r="AM465" s="40">
        <f>+IF('（別紙１）原油換算シート【計画用】'!AM465&lt;&gt;"",'（別紙１）原油換算シート【計画用】'!AM465,"")</f>
        <v>451</v>
      </c>
      <c r="AN465" s="40" t="str">
        <f>+IF('（別紙１）原油換算シート【計画用】'!AN465&lt;&gt;"",'（別紙１）原油換算シート【計画用】'!AN465,"")</f>
        <v>A0173</v>
      </c>
      <c r="AO465" s="64" t="str">
        <f>+IF('（別紙１）原油換算シート【計画用】'!AO465&lt;&gt;"",'（別紙１）原油換算シート【計画用】'!AO465,"")</f>
        <v>(株)アシストワンエナジー</v>
      </c>
      <c r="AP465" s="65">
        <f>+IF('（別紙１）原油換算シート【計画用】'!AP465&lt;&gt;"",'（別紙１）原油換算シート【計画用】'!AP465,"")</f>
        <v>6.1600000000000001E-4</v>
      </c>
      <c r="AQ465" s="1" t="str">
        <f>+IF('（別紙１）原油換算シート【計画用】'!AQ465&lt;&gt;"",'（別紙１）原油換算シート【計画用】'!AQ465,"")</f>
        <v/>
      </c>
    </row>
    <row r="466" spans="39:43">
      <c r="AM466" s="40">
        <f>+IF('（別紙１）原油換算シート【計画用】'!AM466&lt;&gt;"",'（別紙１）原油換算シート【計画用】'!AM466,"")</f>
        <v>452</v>
      </c>
      <c r="AN466" s="40" t="str">
        <f>+IF('（別紙１）原油換算シート【計画用】'!AN466&lt;&gt;"",'（別紙１）原油換算シート【計画用】'!AN466,"")</f>
        <v>A0175</v>
      </c>
      <c r="AO466" s="64" t="str">
        <f>+IF('（別紙１）原油換算シート【計画用】'!AO466&lt;&gt;"",'（別紙１）原油換算シート【計画用】'!AO466,"")</f>
        <v>(株)フソウ・エナジー</v>
      </c>
      <c r="AP466" s="65">
        <f>+IF('（別紙１）原油換算シート【計画用】'!AP466&lt;&gt;"",'（別紙１）原油換算シート【計画用】'!AP466,"")</f>
        <v>6.4800000000000003E-4</v>
      </c>
      <c r="AQ466" s="1" t="str">
        <f>+IF('（別紙１）原油換算シート【計画用】'!AQ466&lt;&gt;"",'（別紙１）原油換算シート【計画用】'!AQ466,"")</f>
        <v/>
      </c>
    </row>
    <row r="467" spans="39:43">
      <c r="AM467" s="40">
        <f>+IF('（別紙１）原油換算シート【計画用】'!AM467&lt;&gt;"",'（別紙１）原油換算シート【計画用】'!AM467,"")</f>
        <v>453</v>
      </c>
      <c r="AN467" s="40" t="str">
        <f>+IF('（別紙１）原油換算シート【計画用】'!AN467&lt;&gt;"",'（別紙１）原油換算シート【計画用】'!AN467,"")</f>
        <v>A0177</v>
      </c>
      <c r="AO467" s="64" t="str">
        <f>+IF('（別紙１）原油換算シート【計画用】'!AO467&lt;&gt;"",'（別紙１）原油換算シート【計画用】'!AO467,"")</f>
        <v>湘南電力(株)メニューA</v>
      </c>
      <c r="AP467" s="65">
        <f>+IF('（別紙１）原油換算シート【計画用】'!AP467&lt;&gt;"",'（別紙１）原油換算シート【計画用】'!AP467,"")</f>
        <v>0</v>
      </c>
      <c r="AQ467" s="1" t="str">
        <f>+IF('（別紙１）原油換算シート【計画用】'!AQ467&lt;&gt;"",'（別紙１）原油換算シート【計画用】'!AQ467,"")</f>
        <v/>
      </c>
    </row>
    <row r="468" spans="39:43">
      <c r="AM468" s="40">
        <f>+IF('（別紙１）原油換算シート【計画用】'!AM468&lt;&gt;"",'（別紙１）原油換算シート【計画用】'!AM468,"")</f>
        <v>454</v>
      </c>
      <c r="AN468" s="40" t="str">
        <f>+IF('（別紙１）原油換算シート【計画用】'!AN468&lt;&gt;"",'（別紙１）原油換算シート【計画用】'!AN468,"")</f>
        <v>A0177</v>
      </c>
      <c r="AO468" s="64" t="str">
        <f>+IF('（別紙１）原油換算シート【計画用】'!AO468&lt;&gt;"",'（別紙１）原油換算シート【計画用】'!AO468,"")</f>
        <v>湘南電力(株)メニューB(残差)</v>
      </c>
      <c r="AP468" s="65">
        <f>+IF('（別紙１）原油換算シート【計画用】'!AP468&lt;&gt;"",'（別紙１）原油換算シート【計画用】'!AP468,"")</f>
        <v>5.4699999999999996E-4</v>
      </c>
      <c r="AQ468" s="1" t="str">
        <f>+IF('（別紙１）原油換算シート【計画用】'!AQ468&lt;&gt;"",'（別紙１）原油換算シート【計画用】'!AQ468,"")</f>
        <v/>
      </c>
    </row>
    <row r="469" spans="39:43">
      <c r="AM469" s="40">
        <f>+IF('（別紙１）原油換算シート【計画用】'!AM469&lt;&gt;"",'（別紙１）原油換算シート【計画用】'!AM469,"")</f>
        <v>455</v>
      </c>
      <c r="AN469" s="40" t="str">
        <f>+IF('（別紙１）原油換算シート【計画用】'!AN469&lt;&gt;"",'（別紙１）原油換算シート【計画用】'!AN469,"")</f>
        <v>A0177</v>
      </c>
      <c r="AO469" s="64" t="str">
        <f>+IF('（別紙１）原油換算シート【計画用】'!AO469&lt;&gt;"",'（別紙１）原油換算シート【計画用】'!AO469,"")</f>
        <v>湘南電力(株)(参考値)事業者全体</v>
      </c>
      <c r="AP469" s="65">
        <f>+IF('（別紙１）原油換算シート【計画用】'!AP469&lt;&gt;"",'（別紙１）原油換算シート【計画用】'!AP469,"")</f>
        <v>5.0600000000000005E-4</v>
      </c>
      <c r="AQ469" s="1" t="str">
        <f>+IF('（別紙１）原油換算シート【計画用】'!AQ469&lt;&gt;"",'（別紙１）原油換算シート【計画用】'!AQ469,"")</f>
        <v/>
      </c>
    </row>
    <row r="470" spans="39:43">
      <c r="AM470" s="40">
        <f>+IF('（別紙１）原油換算シート【計画用】'!AM470&lt;&gt;"",'（別紙１）原油換算シート【計画用】'!AM470,"")</f>
        <v>456</v>
      </c>
      <c r="AN470" s="40" t="str">
        <f>+IF('（別紙１）原油換算シート【計画用】'!AN470&lt;&gt;"",'（別紙１）原油換算シート【計画用】'!AN470,"")</f>
        <v>A0178</v>
      </c>
      <c r="AO470" s="64" t="str">
        <f>+IF('（別紙１）原油換算シート【計画用】'!AO470&lt;&gt;"",'（別紙１）原油換算シート【計画用】'!AO470,"")</f>
        <v>大東建託パートナーズ(株)</v>
      </c>
      <c r="AP470" s="65">
        <f>+IF('（別紙１）原油換算シート【計画用】'!AP470&lt;&gt;"",'（別紙１）原油換算シート【計画用】'!AP470,"")</f>
        <v>5.7600000000000001E-4</v>
      </c>
      <c r="AQ470" s="1" t="str">
        <f>+IF('（別紙１）原油換算シート【計画用】'!AQ470&lt;&gt;"",'（別紙１）原油換算シート【計画用】'!AQ470,"")</f>
        <v/>
      </c>
    </row>
    <row r="471" spans="39:43">
      <c r="AM471" s="40">
        <f>+IF('（別紙１）原油換算シート【計画用】'!AM471&lt;&gt;"",'（別紙１）原油換算シート【計画用】'!AM471,"")</f>
        <v>457</v>
      </c>
      <c r="AN471" s="40" t="str">
        <f>+IF('（別紙１）原油換算シート【計画用】'!AN471&lt;&gt;"",'（別紙１）原油換算シート【計画用】'!AN471,"")</f>
        <v>A0179</v>
      </c>
      <c r="AO471" s="64" t="str">
        <f>+IF('（別紙１）原油換算シート【計画用】'!AO471&lt;&gt;"",'（別紙１）原油換算シート【計画用】'!AO471,"")</f>
        <v>Japan電力(株)メニューA</v>
      </c>
      <c r="AP471" s="65">
        <f>+IF('（別紙１）原油換算シート【計画用】'!AP471&lt;&gt;"",'（別紙１）原油換算シート【計画用】'!AP471,"")</f>
        <v>0</v>
      </c>
      <c r="AQ471" s="1" t="str">
        <f>+IF('（別紙１）原油換算シート【計画用】'!AQ471&lt;&gt;"",'（別紙１）原油換算シート【計画用】'!AQ471,"")</f>
        <v/>
      </c>
    </row>
    <row r="472" spans="39:43">
      <c r="AM472" s="40">
        <f>+IF('（別紙１）原油換算シート【計画用】'!AM472&lt;&gt;"",'（別紙１）原油換算シート【計画用】'!AM472,"")</f>
        <v>458</v>
      </c>
      <c r="AN472" s="40" t="str">
        <f>+IF('（別紙１）原油換算シート【計画用】'!AN472&lt;&gt;"",'（別紙１）原油換算シート【計画用】'!AN472,"")</f>
        <v>A0179</v>
      </c>
      <c r="AO472" s="64" t="str">
        <f>+IF('（別紙１）原油換算シート【計画用】'!AO472&lt;&gt;"",'（別紙１）原油換算シート【計画用】'!AO472,"")</f>
        <v>Japan電力(株)メニューB(残差)</v>
      </c>
      <c r="AP472" s="65">
        <f>+IF('（別紙１）原油換算シート【計画用】'!AP472&lt;&gt;"",'（別紙１）原油換算シート【計画用】'!AP472,"")</f>
        <v>4.2099999999999999E-4</v>
      </c>
      <c r="AQ472" s="1" t="str">
        <f>+IF('（別紙１）原油換算シート【計画用】'!AQ472&lt;&gt;"",'（別紙１）原油換算シート【計画用】'!AQ472,"")</f>
        <v/>
      </c>
    </row>
    <row r="473" spans="39:43">
      <c r="AM473" s="40">
        <f>+IF('（別紙１）原油換算シート【計画用】'!AM473&lt;&gt;"",'（別紙１）原油換算シート【計画用】'!AM473,"")</f>
        <v>459</v>
      </c>
      <c r="AN473" s="40" t="str">
        <f>+IF('（別紙１）原油換算シート【計画用】'!AN473&lt;&gt;"",'（別紙１）原油換算シート【計画用】'!AN473,"")</f>
        <v>A0179</v>
      </c>
      <c r="AO473" s="64" t="str">
        <f>+IF('（別紙１）原油換算シート【計画用】'!AO473&lt;&gt;"",'（別紙１）原油換算シート【計画用】'!AO473,"")</f>
        <v>Japan電力(株)(参考値)事業者全体</v>
      </c>
      <c r="AP473" s="65">
        <f>+IF('（別紙１）原油換算シート【計画用】'!AP473&lt;&gt;"",'（別紙１）原油換算シート【計画用】'!AP473,"")</f>
        <v>3.9199999999999999E-4</v>
      </c>
      <c r="AQ473" s="1" t="str">
        <f>+IF('（別紙１）原油換算シート【計画用】'!AQ473&lt;&gt;"",'（別紙１）原油換算シート【計画用】'!AQ473,"")</f>
        <v/>
      </c>
    </row>
    <row r="474" spans="39:43">
      <c r="AM474" s="40">
        <f>+IF('（別紙１）原油換算シート【計画用】'!AM474&lt;&gt;"",'（別紙１）原油換算シート【計画用】'!AM474,"")</f>
        <v>460</v>
      </c>
      <c r="AN474" s="40" t="str">
        <f>+IF('（別紙１）原油換算シート【計画用】'!AN474&lt;&gt;"",'（別紙１）原油換算シート【計画用】'!AN474,"")</f>
        <v>A0180</v>
      </c>
      <c r="AO474" s="64" t="str">
        <f>+IF('（別紙１）原油換算シート【計画用】'!AO474&lt;&gt;"",'（別紙１）原油換算シート【計画用】'!AO474,"")</f>
        <v>電源開発(株)メニューA</v>
      </c>
      <c r="AP474" s="65">
        <f>+IF('（別紙１）原油換算シート【計画用】'!AP474&lt;&gt;"",'（別紙１）原油換算シート【計画用】'!AP474,"")</f>
        <v>4.2499999999999998E-4</v>
      </c>
      <c r="AQ474" s="1" t="str">
        <f>+IF('（別紙１）原油換算シート【計画用】'!AQ474&lt;&gt;"",'（別紙１）原油換算シート【計画用】'!AQ474,"")</f>
        <v/>
      </c>
    </row>
    <row r="475" spans="39:43">
      <c r="AM475" s="40">
        <f>+IF('（別紙１）原油換算シート【計画用】'!AM475&lt;&gt;"",'（別紙１）原油換算シート【計画用】'!AM475,"")</f>
        <v>461</v>
      </c>
      <c r="AN475" s="40" t="str">
        <f>+IF('（別紙１）原油換算シート【計画用】'!AN475&lt;&gt;"",'（別紙１）原油換算シート【計画用】'!AN475,"")</f>
        <v>A0180</v>
      </c>
      <c r="AO475" s="64" t="str">
        <f>+IF('（別紙１）原油換算シート【計画用】'!AO475&lt;&gt;"",'（別紙１）原油換算シート【計画用】'!AO475,"")</f>
        <v>電源開発(株)メニューB(残差)</v>
      </c>
      <c r="AP475" s="65">
        <f>+IF('（別紙１）原油換算シート【計画用】'!AP475&lt;&gt;"",'（別紙１）原油換算シート【計画用】'!AP475,"")</f>
        <v>4.2200000000000001E-4</v>
      </c>
      <c r="AQ475" s="1" t="str">
        <f>+IF('（別紙１）原油換算シート【計画用】'!AQ475&lt;&gt;"",'（別紙１）原油換算シート【計画用】'!AQ475,"")</f>
        <v>※</v>
      </c>
    </row>
    <row r="476" spans="39:43">
      <c r="AM476" s="40">
        <f>+IF('（別紙１）原油換算シート【計画用】'!AM476&lt;&gt;"",'（別紙１）原油換算シート【計画用】'!AM476,"")</f>
        <v>462</v>
      </c>
      <c r="AN476" s="40" t="str">
        <f>+IF('（別紙１）原油換算シート【計画用】'!AN476&lt;&gt;"",'（別紙１）原油換算シート【計画用】'!AN476,"")</f>
        <v>A0180</v>
      </c>
      <c r="AO476" s="64" t="str">
        <f>+IF('（別紙１）原油換算シート【計画用】'!AO476&lt;&gt;"",'（別紙１）原油換算シート【計画用】'!AO476,"")</f>
        <v>電源開発(株)(参考値)事業者全体</v>
      </c>
      <c r="AP476" s="65">
        <f>+IF('（別紙１）原油換算シート【計画用】'!AP476&lt;&gt;"",'（別紙１）原油換算シート【計画用】'!AP476,"")</f>
        <v>4.2200000000000001E-4</v>
      </c>
      <c r="AQ476" s="1" t="str">
        <f>+IF('（別紙１）原油換算シート【計画用】'!AQ476&lt;&gt;"",'（別紙１）原油換算シート【計画用】'!AQ476,"")</f>
        <v>※</v>
      </c>
    </row>
    <row r="477" spans="39:43">
      <c r="AM477" s="40">
        <f>+IF('（別紙１）原油換算シート【計画用】'!AM477&lt;&gt;"",'（別紙１）原油換算シート【計画用】'!AM477,"")</f>
        <v>463</v>
      </c>
      <c r="AN477" s="40" t="str">
        <f>+IF('（別紙１）原油換算シート【計画用】'!AN477&lt;&gt;"",'（別紙１）原油換算シート【計画用】'!AN477,"")</f>
        <v>A0181</v>
      </c>
      <c r="AO477" s="64" t="str">
        <f>+IF('（別紙１）原油換算シート【計画用】'!AO477&lt;&gt;"",'（別紙１）原油換算シート【計画用】'!AO477,"")</f>
        <v>鈴与商事(株)メニューA</v>
      </c>
      <c r="AP477" s="65">
        <f>+IF('（別紙１）原油換算シート【計画用】'!AP477&lt;&gt;"",'（別紙１）原油換算シート【計画用】'!AP477,"")</f>
        <v>2.9599999999999998E-4</v>
      </c>
      <c r="AQ477" s="1" t="str">
        <f>+IF('（別紙１）原油換算シート【計画用】'!AQ477&lt;&gt;"",'（別紙１）原油換算シート【計画用】'!AQ477,"")</f>
        <v/>
      </c>
    </row>
    <row r="478" spans="39:43">
      <c r="AM478" s="40">
        <f>+IF('（別紙１）原油換算シート【計画用】'!AM478&lt;&gt;"",'（別紙１）原油換算シート【計画用】'!AM478,"")</f>
        <v>464</v>
      </c>
      <c r="AN478" s="40" t="str">
        <f>+IF('（別紙１）原油換算シート【計画用】'!AN478&lt;&gt;"",'（別紙１）原油換算シート【計画用】'!AN478,"")</f>
        <v>A0181</v>
      </c>
      <c r="AO478" s="64" t="str">
        <f>+IF('（別紙１）原油換算シート【計画用】'!AO478&lt;&gt;"",'（別紙１）原油換算シート【計画用】'!AO478,"")</f>
        <v>鈴与商事(株)メニューB</v>
      </c>
      <c r="AP478" s="65">
        <f>+IF('（別紙１）原油換算シート【計画用】'!AP478&lt;&gt;"",'（別紙１）原油換算シート【計画用】'!AP478,"")</f>
        <v>0</v>
      </c>
      <c r="AQ478" s="1" t="str">
        <f>+IF('（別紙１）原油換算シート【計画用】'!AQ478&lt;&gt;"",'（別紙１）原油換算シート【計画用】'!AQ478,"")</f>
        <v/>
      </c>
    </row>
    <row r="479" spans="39:43">
      <c r="AM479" s="40">
        <f>+IF('（別紙１）原油換算シート【計画用】'!AM479&lt;&gt;"",'（別紙１）原油換算シート【計画用】'!AM479,"")</f>
        <v>465</v>
      </c>
      <c r="AN479" s="40" t="str">
        <f>+IF('（別紙１）原油換算シート【計画用】'!AN479&lt;&gt;"",'（別紙１）原油換算シート【計画用】'!AN479,"")</f>
        <v>A0181</v>
      </c>
      <c r="AO479" s="64" t="str">
        <f>+IF('（別紙１）原油換算シート【計画用】'!AO479&lt;&gt;"",'（別紙１）原油換算シート【計画用】'!AO479,"")</f>
        <v>鈴与商事(株)メニューC</v>
      </c>
      <c r="AP479" s="65">
        <f>+IF('（別紙１）原油換算シート【計画用】'!AP479&lt;&gt;"",'（別紙１）原油換算シート【計画用】'!AP479,"")</f>
        <v>0</v>
      </c>
      <c r="AQ479" s="1" t="str">
        <f>+IF('（別紙１）原油換算シート【計画用】'!AQ479&lt;&gt;"",'（別紙１）原油換算シート【計画用】'!AQ479,"")</f>
        <v/>
      </c>
    </row>
    <row r="480" spans="39:43">
      <c r="AM480" s="40">
        <f>+IF('（別紙１）原油換算シート【計画用】'!AM480&lt;&gt;"",'（別紙１）原油換算シート【計画用】'!AM480,"")</f>
        <v>466</v>
      </c>
      <c r="AN480" s="40" t="str">
        <f>+IF('（別紙１）原油換算シート【計画用】'!AN480&lt;&gt;"",'（別紙１）原油換算シート【計画用】'!AN480,"")</f>
        <v>A0181</v>
      </c>
      <c r="AO480" s="64" t="str">
        <f>+IF('（別紙１）原油換算シート【計画用】'!AO480&lt;&gt;"",'（別紙１）原油換算シート【計画用】'!AO480,"")</f>
        <v>鈴与商事(株)メニューD</v>
      </c>
      <c r="AP480" s="65">
        <f>+IF('（別紙１）原油換算シート【計画用】'!AP480&lt;&gt;"",'（別紙１）原油換算シート【計画用】'!AP480,"")</f>
        <v>5.2999999999999998E-4</v>
      </c>
      <c r="AQ480" s="1" t="str">
        <f>+IF('（別紙１）原油換算シート【計画用】'!AQ480&lt;&gt;"",'（別紙１）原油換算シート【計画用】'!AQ480,"")</f>
        <v/>
      </c>
    </row>
    <row r="481" spans="39:43">
      <c r="AM481" s="40">
        <f>+IF('（別紙１）原油換算シート【計画用】'!AM481&lt;&gt;"",'（別紙１）原油換算シート【計画用】'!AM481,"")</f>
        <v>467</v>
      </c>
      <c r="AN481" s="40" t="str">
        <f>+IF('（別紙１）原油換算シート【計画用】'!AN481&lt;&gt;"",'（別紙１）原油換算シート【計画用】'!AN481,"")</f>
        <v>A0181</v>
      </c>
      <c r="AO481" s="64" t="str">
        <f>+IF('（別紙１）原油換算シート【計画用】'!AO481&lt;&gt;"",'（別紙１）原油換算シート【計画用】'!AO481,"")</f>
        <v>鈴与商事(株)メニューE</v>
      </c>
      <c r="AP481" s="65">
        <f>+IF('（別紙１）原油換算シート【計画用】'!AP481&lt;&gt;"",'（別紙１）原油換算シート【計画用】'!AP481,"")</f>
        <v>5.1999999999999995E-4</v>
      </c>
      <c r="AQ481" s="1" t="str">
        <f>+IF('（別紙１）原油換算シート【計画用】'!AQ481&lt;&gt;"",'（別紙１）原油換算シート【計画用】'!AQ481,"")</f>
        <v/>
      </c>
    </row>
    <row r="482" spans="39:43">
      <c r="AM482" s="40">
        <f>+IF('（別紙１）原油換算シート【計画用】'!AM482&lt;&gt;"",'（別紙１）原油換算シート【計画用】'!AM482,"")</f>
        <v>468</v>
      </c>
      <c r="AN482" s="40" t="str">
        <f>+IF('（別紙１）原油換算シート【計画用】'!AN482&lt;&gt;"",'（別紙１）原油換算シート【計画用】'!AN482,"")</f>
        <v>A0181</v>
      </c>
      <c r="AO482" s="64" t="str">
        <f>+IF('（別紙１）原油換算シート【計画用】'!AO482&lt;&gt;"",'（別紙１）原油換算シート【計画用】'!AO482,"")</f>
        <v>鈴与商事(株)メニューF</v>
      </c>
      <c r="AP482" s="65">
        <f>+IF('（別紙１）原油換算シート【計画用】'!AP482&lt;&gt;"",'（別紙１）原油換算シート【計画用】'!AP482,"")</f>
        <v>4.6999999999999999E-4</v>
      </c>
      <c r="AQ482" s="1" t="str">
        <f>+IF('（別紙１）原油換算シート【計画用】'!AQ482&lt;&gt;"",'（別紙１）原油換算シート【計画用】'!AQ482,"")</f>
        <v/>
      </c>
    </row>
    <row r="483" spans="39:43">
      <c r="AM483" s="40">
        <f>+IF('（別紙１）原油換算シート【計画用】'!AM483&lt;&gt;"",'（別紙１）原油換算シート【計画用】'!AM483,"")</f>
        <v>469</v>
      </c>
      <c r="AN483" s="40" t="str">
        <f>+IF('（別紙１）原油換算シート【計画用】'!AN483&lt;&gt;"",'（別紙１）原油換算シート【計画用】'!AN483,"")</f>
        <v>A0181</v>
      </c>
      <c r="AO483" s="64" t="str">
        <f>+IF('（別紙１）原油換算シート【計画用】'!AO483&lt;&gt;"",'（別紙１）原油換算シート【計画用】'!AO483,"")</f>
        <v>鈴与商事(株)メニューG</v>
      </c>
      <c r="AP483" s="65">
        <f>+IF('（別紙１）原油換算シート【計画用】'!AP483&lt;&gt;"",'（別紙１）原油換算シート【計画用】'!AP483,"")</f>
        <v>0</v>
      </c>
      <c r="AQ483" s="1" t="str">
        <f>+IF('（別紙１）原油換算シート【計画用】'!AQ483&lt;&gt;"",'（別紙１）原油換算シート【計画用】'!AQ483,"")</f>
        <v/>
      </c>
    </row>
    <row r="484" spans="39:43">
      <c r="AM484" s="40">
        <f>+IF('（別紙１）原油換算シート【計画用】'!AM484&lt;&gt;"",'（別紙１）原油換算シート【計画用】'!AM484,"")</f>
        <v>470</v>
      </c>
      <c r="AN484" s="40" t="str">
        <f>+IF('（別紙１）原油換算シート【計画用】'!AN484&lt;&gt;"",'（別紙１）原油換算シート【計画用】'!AN484,"")</f>
        <v>A0181</v>
      </c>
      <c r="AO484" s="64" t="str">
        <f>+IF('（別紙１）原油換算シート【計画用】'!AO484&lt;&gt;"",'（別紙１）原油換算シート【計画用】'!AO484,"")</f>
        <v>鈴与商事(株)メニューH(残差)</v>
      </c>
      <c r="AP484" s="65">
        <f>+IF('（別紙１）原油換算シート【計画用】'!AP484&lt;&gt;"",'（別紙１）原油換算シート【計画用】'!AP484,"")</f>
        <v>6.3900000000000003E-4</v>
      </c>
      <c r="AQ484" s="1" t="str">
        <f>+IF('（別紙１）原油換算シート【計画用】'!AQ484&lt;&gt;"",'（別紙１）原油換算シート【計画用】'!AQ484,"")</f>
        <v/>
      </c>
    </row>
    <row r="485" spans="39:43">
      <c r="AM485" s="40">
        <f>+IF('（別紙１）原油換算シート【計画用】'!AM485&lt;&gt;"",'（別紙１）原油換算シート【計画用】'!AM485,"")</f>
        <v>471</v>
      </c>
      <c r="AN485" s="40" t="str">
        <f>+IF('（別紙１）原油換算シート【計画用】'!AN485&lt;&gt;"",'（別紙１）原油換算シート【計画用】'!AN485,"")</f>
        <v>A0181</v>
      </c>
      <c r="AO485" s="64" t="str">
        <f>+IF('（別紙１）原油換算シート【計画用】'!AO485&lt;&gt;"",'（別紙１）原油換算シート【計画用】'!AO485,"")</f>
        <v>鈴与商事(株)(参考値)事業者全体</v>
      </c>
      <c r="AP485" s="65">
        <f>+IF('（別紙１）原油換算シート【計画用】'!AP485&lt;&gt;"",'（別紙１）原油換算シート【計画用】'!AP485,"")</f>
        <v>4.73E-4</v>
      </c>
      <c r="AQ485" s="1" t="str">
        <f>+IF('（別紙１）原油換算シート【計画用】'!AQ485&lt;&gt;"",'（別紙１）原油換算シート【計画用】'!AQ485,"")</f>
        <v/>
      </c>
    </row>
    <row r="486" spans="39:43">
      <c r="AM486" s="40">
        <f>+IF('（別紙１）原油換算シート【計画用】'!AM486&lt;&gt;"",'（別紙１）原油換算シート【計画用】'!AM486,"")</f>
        <v>472</v>
      </c>
      <c r="AN486" s="40" t="str">
        <f>+IF('（別紙１）原油換算シート【計画用】'!AN486&lt;&gt;"",'（別紙１）原油換算シート【計画用】'!AN486,"")</f>
        <v>A0184</v>
      </c>
      <c r="AO486" s="64" t="str">
        <f>+IF('（別紙１）原油換算シート【計画用】'!AO486&lt;&gt;"",'（別紙１）原油換算シート【計画用】'!AO486,"")</f>
        <v>ワタミエナジー(株)メニューA</v>
      </c>
      <c r="AP486" s="65">
        <f>+IF('（別紙１）原油換算シート【計画用】'!AP486&lt;&gt;"",'（別紙１）原油換算シート【計画用】'!AP486,"")</f>
        <v>0</v>
      </c>
      <c r="AQ486" s="1" t="str">
        <f>+IF('（別紙１）原油換算シート【計画用】'!AQ486&lt;&gt;"",'（別紙１）原油換算シート【計画用】'!AQ486,"")</f>
        <v/>
      </c>
    </row>
    <row r="487" spans="39:43">
      <c r="AM487" s="40">
        <f>+IF('（別紙１）原油換算シート【計画用】'!AM487&lt;&gt;"",'（別紙１）原油換算シート【計画用】'!AM487,"")</f>
        <v>473</v>
      </c>
      <c r="AN487" s="40" t="str">
        <f>+IF('（別紙１）原油換算シート【計画用】'!AN487&lt;&gt;"",'（別紙１）原油換算シート【計画用】'!AN487,"")</f>
        <v>A0184</v>
      </c>
      <c r="AO487" s="64" t="str">
        <f>+IF('（別紙１）原油換算シート【計画用】'!AO487&lt;&gt;"",'（別紙１）原油換算シート【計画用】'!AO487,"")</f>
        <v>ワタミエナジー(株)メニューB(残差)</v>
      </c>
      <c r="AP487" s="65">
        <f>+IF('（別紙１）原油換算シート【計画用】'!AP487&lt;&gt;"",'（別紙１）原油換算シート【計画用】'!AP487,"")</f>
        <v>6.2799999999999998E-4</v>
      </c>
      <c r="AQ487" s="1" t="str">
        <f>+IF('（別紙１）原油換算シート【計画用】'!AQ487&lt;&gt;"",'（別紙１）原油換算シート【計画用】'!AQ487,"")</f>
        <v/>
      </c>
    </row>
    <row r="488" spans="39:43">
      <c r="AM488" s="40">
        <f>+IF('（別紙１）原油換算シート【計画用】'!AM488&lt;&gt;"",'（別紙１）原油換算シート【計画用】'!AM488,"")</f>
        <v>474</v>
      </c>
      <c r="AN488" s="40" t="str">
        <f>+IF('（別紙１）原油換算シート【計画用】'!AN488&lt;&gt;"",'（別紙１）原油換算シート【計画用】'!AN488,"")</f>
        <v>A0184</v>
      </c>
      <c r="AO488" s="64" t="str">
        <f>+IF('（別紙１）原油換算シート【計画用】'!AO488&lt;&gt;"",'（別紙１）原油換算シート【計画用】'!AO488,"")</f>
        <v>ワタミエナジー(株)(参考値)事業者全体</v>
      </c>
      <c r="AP488" s="65">
        <f>+IF('（別紙１）原油換算シート【計画用】'!AP488&lt;&gt;"",'（別紙１）原油換算シート【計画用】'!AP488,"")</f>
        <v>4.95E-4</v>
      </c>
      <c r="AQ488" s="1" t="str">
        <f>+IF('（別紙１）原油換算シート【計画用】'!AQ488&lt;&gt;"",'（別紙１）原油換算シート【計画用】'!AQ488,"")</f>
        <v/>
      </c>
    </row>
    <row r="489" spans="39:43">
      <c r="AM489" s="40">
        <f>+IF('（別紙１）原油換算シート【計画用】'!AM489&lt;&gt;"",'（別紙１）原油換算シート【計画用】'!AM489,"")</f>
        <v>475</v>
      </c>
      <c r="AN489" s="40" t="str">
        <f>+IF('（別紙１）原油換算シート【計画用】'!AN489&lt;&gt;"",'（別紙１）原油換算シート【計画用】'!AN489,"")</f>
        <v>A0185</v>
      </c>
      <c r="AO489" s="64" t="str">
        <f>+IF('（別紙１）原油換算シート【計画用】'!AO489&lt;&gt;"",'（別紙１）原油換算シート【計画用】'!AO489,"")</f>
        <v>(株)パルシステム電力</v>
      </c>
      <c r="AP489" s="65">
        <f>+IF('（別紙１）原油換算シート【計画用】'!AP489&lt;&gt;"",'（別紙１）原油換算シート【計画用】'!AP489,"")</f>
        <v>3.7100000000000002E-4</v>
      </c>
      <c r="AQ489" s="1" t="str">
        <f>+IF('（別紙１）原油換算シート【計画用】'!AQ489&lt;&gt;"",'（別紙１）原油換算シート【計画用】'!AQ489,"")</f>
        <v/>
      </c>
    </row>
    <row r="490" spans="39:43">
      <c r="AM490" s="40">
        <f>+IF('（別紙１）原油換算シート【計画用】'!AM490&lt;&gt;"",'（別紙１）原油換算シート【計画用】'!AM490,"")</f>
        <v>476</v>
      </c>
      <c r="AN490" s="40" t="str">
        <f>+IF('（別紙１）原油換算シート【計画用】'!AN490&lt;&gt;"",'（別紙１）原油換算シート【計画用】'!AN490,"")</f>
        <v>A0186</v>
      </c>
      <c r="AO490" s="64" t="str">
        <f>+IF('（別紙１）原油換算シート【計画用】'!AO490&lt;&gt;"",'（別紙１）原油換算シート【計画用】'!AO490,"")</f>
        <v>SBパワー(株)メニューA</v>
      </c>
      <c r="AP490" s="65">
        <f>+IF('（別紙１）原油換算シート【計画用】'!AP490&lt;&gt;"",'（別紙１）原油換算シート【計画用】'!AP490,"")</f>
        <v>0</v>
      </c>
      <c r="AQ490" s="1" t="str">
        <f>+IF('（別紙１）原油換算シート【計画用】'!AQ490&lt;&gt;"",'（別紙１）原油換算シート【計画用】'!AQ490,"")</f>
        <v/>
      </c>
    </row>
    <row r="491" spans="39:43">
      <c r="AM491" s="40">
        <f>+IF('（別紙１）原油換算シート【計画用】'!AM491&lt;&gt;"",'（別紙１）原油換算シート【計画用】'!AM491,"")</f>
        <v>477</v>
      </c>
      <c r="AN491" s="40" t="str">
        <f>+IF('（別紙１）原油換算シート【計画用】'!AN491&lt;&gt;"",'（別紙１）原油換算シート【計画用】'!AN491,"")</f>
        <v>A0186</v>
      </c>
      <c r="AO491" s="64" t="str">
        <f>+IF('（別紙１）原油換算シート【計画用】'!AO491&lt;&gt;"",'（別紙１）原油換算シート【計画用】'!AO491,"")</f>
        <v>SBパワー(株)メニューB</v>
      </c>
      <c r="AP491" s="65">
        <f>+IF('（別紙１）原油換算シート【計画用】'!AP491&lt;&gt;"",'（別紙１）原油換算シート【計画用】'!AP491,"")</f>
        <v>0</v>
      </c>
      <c r="AQ491" s="1" t="str">
        <f>+IF('（別紙１）原油換算シート【計画用】'!AQ491&lt;&gt;"",'（別紙１）原油換算シート【計画用】'!AQ491,"")</f>
        <v/>
      </c>
    </row>
    <row r="492" spans="39:43">
      <c r="AM492" s="40">
        <f>+IF('（別紙１）原油換算シート【計画用】'!AM492&lt;&gt;"",'（別紙１）原油換算シート【計画用】'!AM492,"")</f>
        <v>478</v>
      </c>
      <c r="AN492" s="40" t="str">
        <f>+IF('（別紙１）原油換算シート【計画用】'!AN492&lt;&gt;"",'（別紙１）原油換算シート【計画用】'!AN492,"")</f>
        <v>A0186</v>
      </c>
      <c r="AO492" s="64" t="str">
        <f>+IF('（別紙１）原油換算シート【計画用】'!AO492&lt;&gt;"",'（別紙１）原油換算シート【計画用】'!AO492,"")</f>
        <v>SBパワー(株)メニューC</v>
      </c>
      <c r="AP492" s="65">
        <f>+IF('（別紙１）原油換算シート【計画用】'!AP492&lt;&gt;"",'（別紙１）原油換算シート【計画用】'!AP492,"")</f>
        <v>1.66E-4</v>
      </c>
      <c r="AQ492" s="1" t="str">
        <f>+IF('（別紙１）原油換算シート【計画用】'!AQ492&lt;&gt;"",'（別紙１）原油換算シート【計画用】'!AQ492,"")</f>
        <v/>
      </c>
    </row>
    <row r="493" spans="39:43">
      <c r="AM493" s="40">
        <f>+IF('（別紙１）原油換算シート【計画用】'!AM493&lt;&gt;"",'（別紙１）原油換算シート【計画用】'!AM493,"")</f>
        <v>479</v>
      </c>
      <c r="AN493" s="40" t="str">
        <f>+IF('（別紙１）原油換算シート【計画用】'!AN493&lt;&gt;"",'（別紙１）原油換算シート【計画用】'!AN493,"")</f>
        <v>A0186</v>
      </c>
      <c r="AO493" s="64" t="str">
        <f>+IF('（別紙１）原油換算シート【計画用】'!AO493&lt;&gt;"",'（別紙１）原油換算シート【計画用】'!AO493,"")</f>
        <v>SBパワー(株)メニューD</v>
      </c>
      <c r="AP493" s="65">
        <f>+IF('（別紙１）原油換算シート【計画用】'!AP493&lt;&gt;"",'（別紙１）原油換算シート【計画用】'!AP493,"")</f>
        <v>3.8999999999999999E-4</v>
      </c>
      <c r="AQ493" s="1" t="str">
        <f>+IF('（別紙１）原油換算シート【計画用】'!AQ493&lt;&gt;"",'（別紙１）原油換算シート【計画用】'!AQ493,"")</f>
        <v/>
      </c>
    </row>
    <row r="494" spans="39:43">
      <c r="AM494" s="40">
        <f>+IF('（別紙１）原油換算シート【計画用】'!AM494&lt;&gt;"",'（別紙１）原油換算シート【計画用】'!AM494,"")</f>
        <v>480</v>
      </c>
      <c r="AN494" s="40" t="str">
        <f>+IF('（別紙１）原油換算シート【計画用】'!AN494&lt;&gt;"",'（別紙１）原油換算シート【計画用】'!AN494,"")</f>
        <v>A0186</v>
      </c>
      <c r="AO494" s="64" t="str">
        <f>+IF('（別紙１）原油換算シート【計画用】'!AO494&lt;&gt;"",'（別紙１）原油換算シート【計画用】'!AO494,"")</f>
        <v>SBパワー(株)メニューE(残差)</v>
      </c>
      <c r="AP494" s="65">
        <f>+IF('（別紙１）原油換算シート【計画用】'!AP494&lt;&gt;"",'（別紙１）原油換算シート【計画用】'!AP494,"")</f>
        <v>6.5899999999999997E-4</v>
      </c>
      <c r="AQ494" s="1" t="str">
        <f>+IF('（別紙１）原油換算シート【計画用】'!AQ494&lt;&gt;"",'（別紙１）原油換算シート【計画用】'!AQ494,"")</f>
        <v/>
      </c>
    </row>
    <row r="495" spans="39:43">
      <c r="AM495" s="40">
        <f>+IF('（別紙１）原油換算シート【計画用】'!AM495&lt;&gt;"",'（別紙１）原油換算シート【計画用】'!AM495,"")</f>
        <v>481</v>
      </c>
      <c r="AN495" s="40" t="str">
        <f>+IF('（別紙１）原油換算シート【計画用】'!AN495&lt;&gt;"",'（別紙１）原油換算シート【計画用】'!AN495,"")</f>
        <v>A0186</v>
      </c>
      <c r="AO495" s="64" t="str">
        <f>+IF('（別紙１）原油換算シート【計画用】'!AO495&lt;&gt;"",'（別紙１）原油換算シート【計画用】'!AO495,"")</f>
        <v>SBパワー(株)(参考値)事業者全体</v>
      </c>
      <c r="AP495" s="65">
        <f>+IF('（別紙１）原油換算シート【計画用】'!AP495&lt;&gt;"",'（別紙１）原油換算シート【計画用】'!AP495,"")</f>
        <v>6.2E-4</v>
      </c>
      <c r="AQ495" s="1" t="str">
        <f>+IF('（別紙１）原油換算シート【計画用】'!AQ495&lt;&gt;"",'（別紙１）原油換算シート【計画用】'!AQ495,"")</f>
        <v/>
      </c>
    </row>
    <row r="496" spans="39:43">
      <c r="AM496" s="40">
        <f>+IF('（別紙１）原油換算シート【計画用】'!AM496&lt;&gt;"",'（別紙１）原油換算シート【計画用】'!AM496,"")</f>
        <v>482</v>
      </c>
      <c r="AN496" s="40" t="str">
        <f>+IF('（別紙１）原油換算シート【計画用】'!AN496&lt;&gt;"",'（別紙１）原油換算シート【計画用】'!AN496,"")</f>
        <v>A0187</v>
      </c>
      <c r="AO496" s="64" t="str">
        <f>+IF('（別紙１）原油換算シート【計画用】'!AO496&lt;&gt;"",'（別紙１）原油換算シート【計画用】'!AO496,"")</f>
        <v>NFパワーサービス(株)メニューA</v>
      </c>
      <c r="AP496" s="65">
        <f>+IF('（別紙１）原油換算シート【計画用】'!AP496&lt;&gt;"",'（別紙１）原油換算シート【計画用】'!AP496,"")</f>
        <v>0</v>
      </c>
      <c r="AQ496" s="1" t="str">
        <f>+IF('（別紙１）原油換算シート【計画用】'!AQ496&lt;&gt;"",'（別紙１）原油換算シート【計画用】'!AQ496,"")</f>
        <v/>
      </c>
    </row>
    <row r="497" spans="39:43">
      <c r="AM497" s="40">
        <f>+IF('（別紙１）原油換算シート【計画用】'!AM497&lt;&gt;"",'（別紙１）原油換算シート【計画用】'!AM497,"")</f>
        <v>483</v>
      </c>
      <c r="AN497" s="40" t="str">
        <f>+IF('（別紙１）原油換算シート【計画用】'!AN497&lt;&gt;"",'（別紙１）原油換算シート【計画用】'!AN497,"")</f>
        <v>A0187</v>
      </c>
      <c r="AO497" s="64" t="str">
        <f>+IF('（別紙１）原油換算シート【計画用】'!AO497&lt;&gt;"",'（別紙１）原油換算シート【計画用】'!AO497,"")</f>
        <v>NFパワーサービス(株)メニューB(残差)</v>
      </c>
      <c r="AP497" s="65">
        <f>+IF('（別紙１）原油換算シート【計画用】'!AP497&lt;&gt;"",'（別紙１）原油換算シート【計画用】'!AP497,"")</f>
        <v>3.8699999999999997E-4</v>
      </c>
      <c r="AQ497" s="1" t="str">
        <f>+IF('（別紙１）原油換算シート【計画用】'!AQ497&lt;&gt;"",'（別紙１）原油換算シート【計画用】'!AQ497,"")</f>
        <v/>
      </c>
    </row>
    <row r="498" spans="39:43">
      <c r="AM498" s="40">
        <f>+IF('（別紙１）原油換算シート【計画用】'!AM498&lt;&gt;"",'（別紙１）原油換算シート【計画用】'!AM498,"")</f>
        <v>484</v>
      </c>
      <c r="AN498" s="40" t="str">
        <f>+IF('（別紙１）原油換算シート【計画用】'!AN498&lt;&gt;"",'（別紙１）原油換算シート【計画用】'!AN498,"")</f>
        <v>A0187</v>
      </c>
      <c r="AO498" s="64" t="str">
        <f>+IF('（別紙１）原油換算シート【計画用】'!AO498&lt;&gt;"",'（別紙１）原油換算シート【計画用】'!AO498,"")</f>
        <v>NFパワーサービス(株)(参考値)事業者全体</v>
      </c>
      <c r="AP498" s="65">
        <f>+IF('（別紙１）原油換算シート【計画用】'!AP498&lt;&gt;"",'（別紙１）原油換算シート【計画用】'!AP498,"")</f>
        <v>2.9300000000000002E-4</v>
      </c>
      <c r="AQ498" s="1" t="str">
        <f>+IF('（別紙１）原油換算シート【計画用】'!AQ498&lt;&gt;"",'（別紙１）原油換算シート【計画用】'!AQ498,"")</f>
        <v/>
      </c>
    </row>
    <row r="499" spans="39:43">
      <c r="AM499" s="40">
        <f>+IF('（別紙１）原油換算シート【計画用】'!AM499&lt;&gt;"",'（別紙１）原油換算シート【計画用】'!AM499,"")</f>
        <v>485</v>
      </c>
      <c r="AN499" s="40" t="str">
        <f>+IF('（別紙１）原油換算シート【計画用】'!AN499&lt;&gt;"",'（別紙１）原油換算シート【計画用】'!AN499,"")</f>
        <v>A0188</v>
      </c>
      <c r="AO499" s="64" t="str">
        <f>+IF('（別紙１）原油換算シート【計画用】'!AO499&lt;&gt;"",'（別紙１）原油換算シート【計画用】'!AO499,"")</f>
        <v>ひおき地域エネルギー(株)メニューA</v>
      </c>
      <c r="AP499" s="65">
        <f>+IF('（別紙１）原油換算シート【計画用】'!AP499&lt;&gt;"",'（別紙１）原油換算シート【計画用】'!AP499,"")</f>
        <v>2.9300000000000002E-4</v>
      </c>
      <c r="AQ499" s="1" t="str">
        <f>+IF('（別紙１）原油換算シート【計画用】'!AQ499&lt;&gt;"",'（別紙１）原油換算シート【計画用】'!AQ499,"")</f>
        <v/>
      </c>
    </row>
    <row r="500" spans="39:43">
      <c r="AM500" s="40">
        <f>+IF('（別紙１）原油換算シート【計画用】'!AM500&lt;&gt;"",'（別紙１）原油換算シート【計画用】'!AM500,"")</f>
        <v>486</v>
      </c>
      <c r="AN500" s="40" t="str">
        <f>+IF('（別紙１）原油換算シート【計画用】'!AN500&lt;&gt;"",'（別紙１）原油換算シート【計画用】'!AN500,"")</f>
        <v>A0188</v>
      </c>
      <c r="AO500" s="64" t="str">
        <f>+IF('（別紙１）原油換算シート【計画用】'!AO500&lt;&gt;"",'（別紙１）原油換算シート【計画用】'!AO500,"")</f>
        <v>ひおき地域エネルギー(株)メニューB</v>
      </c>
      <c r="AP500" s="65">
        <f>+IF('（別紙１）原油換算シート【計画用】'!AP500&lt;&gt;"",'（別紙１）原油換算シート【計画用】'!AP500,"")</f>
        <v>3.4000000000000002E-4</v>
      </c>
      <c r="AQ500" s="1" t="str">
        <f>+IF('（別紙１）原油換算シート【計画用】'!AQ500&lt;&gt;"",'（別紙１）原油換算シート【計画用】'!AQ500,"")</f>
        <v/>
      </c>
    </row>
    <row r="501" spans="39:43">
      <c r="AM501" s="40">
        <f>+IF('（別紙１）原油換算シート【計画用】'!AM501&lt;&gt;"",'（別紙１）原油換算シート【計画用】'!AM501,"")</f>
        <v>487</v>
      </c>
      <c r="AN501" s="40" t="str">
        <f>+IF('（別紙１）原油換算シート【計画用】'!AN501&lt;&gt;"",'（別紙１）原油換算シート【計画用】'!AN501,"")</f>
        <v>A0188</v>
      </c>
      <c r="AO501" s="64" t="str">
        <f>+IF('（別紙１）原油換算シート【計画用】'!AO501&lt;&gt;"",'（別紙１）原油換算シート【計画用】'!AO501,"")</f>
        <v>ひおき地域エネルギー(株)メニューC</v>
      </c>
      <c r="AP501" s="65">
        <f>+IF('（別紙１）原油換算シート【計画用】'!AP501&lt;&gt;"",'（別紙１）原油換算シート【計画用】'!AP501,"")</f>
        <v>2.0599999999999999E-4</v>
      </c>
      <c r="AQ501" s="1" t="str">
        <f>+IF('（別紙１）原油換算シート【計画用】'!AQ501&lt;&gt;"",'（別紙１）原油換算シート【計画用】'!AQ501,"")</f>
        <v/>
      </c>
    </row>
    <row r="502" spans="39:43">
      <c r="AM502" s="40">
        <f>+IF('（別紙１）原油換算シート【計画用】'!AM502&lt;&gt;"",'（別紙１）原油換算シート【計画用】'!AM502,"")</f>
        <v>488</v>
      </c>
      <c r="AN502" s="40" t="str">
        <f>+IF('（別紙１）原油換算シート【計画用】'!AN502&lt;&gt;"",'（別紙１）原油換算シート【計画用】'!AN502,"")</f>
        <v>A0188</v>
      </c>
      <c r="AO502" s="64" t="str">
        <f>+IF('（別紙１）原油換算シート【計画用】'!AO502&lt;&gt;"",'（別紙１）原油換算シート【計画用】'!AO502,"")</f>
        <v>ひおき地域エネルギー(株)メニューD</v>
      </c>
      <c r="AP502" s="65">
        <f>+IF('（別紙１）原油換算シート【計画用】'!AP502&lt;&gt;"",'（別紙１）原油換算シート【計画用】'!AP502,"")</f>
        <v>0</v>
      </c>
      <c r="AQ502" s="1" t="str">
        <f>+IF('（別紙１）原油換算シート【計画用】'!AQ502&lt;&gt;"",'（別紙１）原油換算シート【計画用】'!AQ502,"")</f>
        <v/>
      </c>
    </row>
    <row r="503" spans="39:43">
      <c r="AM503" s="40">
        <f>+IF('（別紙１）原油換算シート【計画用】'!AM503&lt;&gt;"",'（別紙１）原油換算シート【計画用】'!AM503,"")</f>
        <v>489</v>
      </c>
      <c r="AN503" s="40" t="str">
        <f>+IF('（別紙１）原油換算シート【計画用】'!AN503&lt;&gt;"",'（別紙１）原油換算シート【計画用】'!AN503,"")</f>
        <v>A0188</v>
      </c>
      <c r="AO503" s="64" t="str">
        <f>+IF('（別紙１）原油換算シート【計画用】'!AO503&lt;&gt;"",'（別紙１）原油換算シート【計画用】'!AO503,"")</f>
        <v>ひおき地域エネルギー(株)メニューE(残差)</v>
      </c>
      <c r="AP503" s="65">
        <f>+IF('（別紙１）原油換算シート【計画用】'!AP503&lt;&gt;"",'（別紙１）原油換算シート【計画用】'!AP503,"")</f>
        <v>4.1399999999999998E-4</v>
      </c>
      <c r="AQ503" s="1" t="str">
        <f>+IF('（別紙１）原油換算シート【計画用】'!AQ503&lt;&gt;"",'（別紙１）原油換算シート【計画用】'!AQ503,"")</f>
        <v/>
      </c>
    </row>
    <row r="504" spans="39:43">
      <c r="AM504" s="40">
        <f>+IF('（別紙１）原油換算シート【計画用】'!AM504&lt;&gt;"",'（別紙１）原油換算シート【計画用】'!AM504,"")</f>
        <v>490</v>
      </c>
      <c r="AN504" s="40" t="str">
        <f>+IF('（別紙１）原油換算シート【計画用】'!AN504&lt;&gt;"",'（別紙１）原油換算シート【計画用】'!AN504,"")</f>
        <v>A0188</v>
      </c>
      <c r="AO504" s="64" t="str">
        <f>+IF('（別紙１）原油換算シート【計画用】'!AO504&lt;&gt;"",'（別紙１）原油換算シート【計画用】'!AO504,"")</f>
        <v>ひおき地域エネルギー(株)(参考値)事業者全体</v>
      </c>
      <c r="AP504" s="65">
        <f>+IF('（別紙１）原油換算シート【計画用】'!AP504&lt;&gt;"",'（別紙１）原油換算シート【計画用】'!AP504,"")</f>
        <v>3.7300000000000001E-4</v>
      </c>
      <c r="AQ504" s="1" t="str">
        <f>+IF('（別紙１）原油換算シート【計画用】'!AQ504&lt;&gt;"",'（別紙１）原油換算シート【計画用】'!AQ504,"")</f>
        <v/>
      </c>
    </row>
    <row r="505" spans="39:43">
      <c r="AM505" s="40">
        <f>+IF('（別紙１）原油換算シート【計画用】'!AM505&lt;&gt;"",'（別紙１）原油換算シート【計画用】'!AM505,"")</f>
        <v>491</v>
      </c>
      <c r="AN505" s="40" t="str">
        <f>+IF('（別紙１）原油換算シート【計画用】'!AN505&lt;&gt;"",'（別紙１）原油換算シート【計画用】'!AN505,"")</f>
        <v>A0189</v>
      </c>
      <c r="AO505" s="64" t="str">
        <f>+IF('（別紙１）原油換算シート【計画用】'!AO505&lt;&gt;"",'（別紙１）原油換算シート【計画用】'!AO505,"")</f>
        <v>和歌山電力(株)</v>
      </c>
      <c r="AP505" s="65">
        <f>+IF('（別紙１）原油換算シート【計画用】'!AP505&lt;&gt;"",'（別紙１）原油換算シート【計画用】'!AP505,"")</f>
        <v>6.2200000000000005E-4</v>
      </c>
      <c r="AQ505" s="1" t="str">
        <f>+IF('（別紙１）原油換算シート【計画用】'!AQ505&lt;&gt;"",'（別紙１）原油換算シート【計画用】'!AQ505,"")</f>
        <v/>
      </c>
    </row>
    <row r="506" spans="39:43">
      <c r="AM506" s="40">
        <f>+IF('（別紙１）原油換算シート【計画用】'!AM506&lt;&gt;"",'（別紙１）原油換算シート【計画用】'!AM506,"")</f>
        <v>492</v>
      </c>
      <c r="AN506" s="40" t="str">
        <f>+IF('（別紙１）原油換算シート【計画用】'!AN506&lt;&gt;"",'（別紙１）原油換算シート【計画用】'!AN506,"")</f>
        <v>A0190</v>
      </c>
      <c r="AO506" s="64" t="str">
        <f>+IF('（別紙１）原油換算シート【計画用】'!AO506&lt;&gt;"",'（別紙１）原油換算シート【計画用】'!AO506,"")</f>
        <v>日本瓦斯(株)(日本ガス(株))</v>
      </c>
      <c r="AP506" s="65">
        <f>+IF('（別紙１）原油換算シート【計画用】'!AP506&lt;&gt;"",'（別紙１）原油換算シート【計画用】'!AP506,"")</f>
        <v>3.7199999999999999E-4</v>
      </c>
      <c r="AQ506" s="1" t="str">
        <f>+IF('（別紙１）原油換算シート【計画用】'!AQ506&lt;&gt;"",'（別紙１）原油換算シート【計画用】'!AQ506,"")</f>
        <v/>
      </c>
    </row>
    <row r="507" spans="39:43">
      <c r="AM507" s="40">
        <f>+IF('（別紙１）原油換算シート【計画用】'!AM507&lt;&gt;"",'（別紙１）原油換算シート【計画用】'!AM507,"")</f>
        <v>493</v>
      </c>
      <c r="AN507" s="40" t="str">
        <f>+IF('（別紙１）原油換算シート【計画用】'!AN507&lt;&gt;"",'（別紙１）原油換算シート【計画用】'!AN507,"")</f>
        <v>A0193</v>
      </c>
      <c r="AO507" s="64" t="str">
        <f>+IF('（別紙１）原油換算シート【計画用】'!AO507&lt;&gt;"",'（別紙１）原油換算シート【計画用】'!AO507,"")</f>
        <v>九電みらいエナジー(株)メニューA</v>
      </c>
      <c r="AP507" s="65">
        <f>+IF('（別紙１）原油換算シート【計画用】'!AP507&lt;&gt;"",'（別紙１）原油換算シート【計画用】'!AP507,"")</f>
        <v>0</v>
      </c>
      <c r="AQ507" s="1" t="str">
        <f>+IF('（別紙１）原油換算シート【計画用】'!AQ507&lt;&gt;"",'（別紙１）原油換算シート【計画用】'!AQ507,"")</f>
        <v/>
      </c>
    </row>
    <row r="508" spans="39:43">
      <c r="AM508" s="40">
        <f>+IF('（別紙１）原油換算シート【計画用】'!AM508&lt;&gt;"",'（別紙１）原油換算シート【計画用】'!AM508,"")</f>
        <v>494</v>
      </c>
      <c r="AN508" s="40" t="str">
        <f>+IF('（別紙１）原油換算シート【計画用】'!AN508&lt;&gt;"",'（別紙１）原油換算シート【計画用】'!AN508,"")</f>
        <v>A0193</v>
      </c>
      <c r="AO508" s="64" t="str">
        <f>+IF('（別紙１）原油換算シート【計画用】'!AO508&lt;&gt;"",'（別紙１）原油換算シート【計画用】'!AO508,"")</f>
        <v>九電みらいエナジー(株)メニューB(残差)</v>
      </c>
      <c r="AP508" s="65">
        <f>+IF('（別紙１）原油換算シート【計画用】'!AP508&lt;&gt;"",'（別紙１）原油換算シート【計画用】'!AP508,"")</f>
        <v>4.5100000000000001E-4</v>
      </c>
      <c r="AQ508" s="1" t="str">
        <f>+IF('（別紙１）原油換算シート【計画用】'!AQ508&lt;&gt;"",'（別紙１）原油換算シート【計画用】'!AQ508,"")</f>
        <v/>
      </c>
    </row>
    <row r="509" spans="39:43">
      <c r="AM509" s="40">
        <f>+IF('（別紙１）原油換算シート【計画用】'!AM509&lt;&gt;"",'（別紙１）原油換算シート【計画用】'!AM509,"")</f>
        <v>495</v>
      </c>
      <c r="AN509" s="40" t="str">
        <f>+IF('（別紙１）原油換算シート【計画用】'!AN509&lt;&gt;"",'（別紙１）原油換算シート【計画用】'!AN509,"")</f>
        <v>A0193</v>
      </c>
      <c r="AO509" s="64" t="str">
        <f>+IF('（別紙１）原油換算シート【計画用】'!AO509&lt;&gt;"",'（別紙１）原油換算シート【計画用】'!AO509,"")</f>
        <v>九電みらいエナジー(株)(参考値)事業者全体</v>
      </c>
      <c r="AP509" s="65">
        <f>+IF('（別紙１）原油換算シート【計画用】'!AP509&lt;&gt;"",'（別紙１）原油換算シート【計画用】'!AP509,"")</f>
        <v>4.3600000000000003E-4</v>
      </c>
      <c r="AQ509" s="1" t="str">
        <f>+IF('（別紙１）原油換算シート【計画用】'!AQ509&lt;&gt;"",'（別紙１）原油換算シート【計画用】'!AQ509,"")</f>
        <v/>
      </c>
    </row>
    <row r="510" spans="39:43">
      <c r="AM510" s="40">
        <f>+IF('（別紙１）原油換算シート【計画用】'!AM510&lt;&gt;"",'（別紙１）原油換算シート【計画用】'!AM510,"")</f>
        <v>496</v>
      </c>
      <c r="AN510" s="40" t="str">
        <f>+IF('（別紙１）原油換算シート【計画用】'!AN510&lt;&gt;"",'（別紙１）原油換算シート【計画用】'!AN510,"")</f>
        <v>A0195</v>
      </c>
      <c r="AO510" s="64" t="str">
        <f>+IF('（別紙１）原油換算シート【計画用】'!AO510&lt;&gt;"",'（別紙１）原油換算シート【計画用】'!AO510,"")</f>
        <v>(株)フォレストパワー</v>
      </c>
      <c r="AP510" s="65">
        <f>+IF('（別紙１）原油換算シート【計画用】'!AP510&lt;&gt;"",'（別紙１）原油換算シート【計画用】'!AP510,"")</f>
        <v>4.46E-4</v>
      </c>
      <c r="AQ510" s="1" t="str">
        <f>+IF('（別紙１）原油換算シート【計画用】'!AQ510&lt;&gt;"",'（別紙１）原油換算シート【計画用】'!AQ510,"")</f>
        <v/>
      </c>
    </row>
    <row r="511" spans="39:43">
      <c r="AM511" s="40">
        <f>+IF('（別紙１）原油換算シート【計画用】'!AM511&lt;&gt;"",'（別紙１）原油換算シート【計画用】'!AM511,"")</f>
        <v>497</v>
      </c>
      <c r="AN511" s="40" t="str">
        <f>+IF('（別紙１）原油換算シート【計画用】'!AN511&lt;&gt;"",'（別紙１）原油換算シート【計画用】'!AN511,"")</f>
        <v>A0196</v>
      </c>
      <c r="AO511" s="64" t="str">
        <f>+IF('（別紙１）原油換算シート【計画用】'!AO511&lt;&gt;"",'（別紙１）原油換算シート【計画用】'!AO511,"")</f>
        <v>日高都市ガス(株)</v>
      </c>
      <c r="AP511" s="65">
        <f>+IF('（別紙１）原油換算シート【計画用】'!AP511&lt;&gt;"",'（別紙１）原油換算シート【計画用】'!AP511,"")</f>
        <v>4.1899999999999999E-4</v>
      </c>
      <c r="AQ511" s="1" t="str">
        <f>+IF('（別紙１）原油換算シート【計画用】'!AQ511&lt;&gt;"",'（別紙１）原油換算シート【計画用】'!AQ511,"")</f>
        <v/>
      </c>
    </row>
    <row r="512" spans="39:43">
      <c r="AM512" s="40">
        <f>+IF('（別紙１）原油換算シート【計画用】'!AM512&lt;&gt;"",'（別紙１）原油換算シート【計画用】'!AM512,"")</f>
        <v>498</v>
      </c>
      <c r="AN512" s="40" t="str">
        <f>+IF('（別紙１）原油換算シート【計画用】'!AN512&lt;&gt;"",'（別紙１）原油換算シート【計画用】'!AN512,"")</f>
        <v>A0197</v>
      </c>
      <c r="AO512" s="64" t="str">
        <f>+IF('（別紙１）原油換算シート【計画用】'!AO512&lt;&gt;"",'（別紙１）原油換算シート【計画用】'!AO512,"")</f>
        <v>(株)アドバンテックメニューA</v>
      </c>
      <c r="AP512" s="65">
        <f>+IF('（別紙１）原油換算シート【計画用】'!AP512&lt;&gt;"",'（別紙１）原油換算シート【計画用】'!AP512,"")</f>
        <v>0</v>
      </c>
      <c r="AQ512" s="1" t="str">
        <f>+IF('（別紙１）原油換算シート【計画用】'!AQ512&lt;&gt;"",'（別紙１）原油換算シート【計画用】'!AQ512,"")</f>
        <v/>
      </c>
    </row>
    <row r="513" spans="39:43">
      <c r="AM513" s="40">
        <f>+IF('（別紙１）原油換算シート【計画用】'!AM513&lt;&gt;"",'（別紙１）原油換算シート【計画用】'!AM513,"")</f>
        <v>499</v>
      </c>
      <c r="AN513" s="40" t="str">
        <f>+IF('（別紙１）原油換算シート【計画用】'!AN513&lt;&gt;"",'（別紙１）原油換算シート【計画用】'!AN513,"")</f>
        <v>A0197</v>
      </c>
      <c r="AO513" s="64" t="str">
        <f>+IF('（別紙１）原油換算シート【計画用】'!AO513&lt;&gt;"",'（別紙１）原油換算シート【計画用】'!AO513,"")</f>
        <v>(株)アドバンテック(参考値)事業者全体</v>
      </c>
      <c r="AP513" s="65">
        <f>+IF('（別紙１）原油換算シート【計画用】'!AP513&lt;&gt;"",'（別紙１）原油換算シート【計画用】'!AP513,"")</f>
        <v>1.07E-4</v>
      </c>
      <c r="AQ513" s="1" t="str">
        <f>+IF('（別紙１）原油換算シート【計画用】'!AQ513&lt;&gt;"",'（別紙１）原油換算シート【計画用】'!AQ513,"")</f>
        <v/>
      </c>
    </row>
    <row r="514" spans="39:43">
      <c r="AM514" s="40">
        <f>+IF('（別紙１）原油換算シート【計画用】'!AM514&lt;&gt;"",'（別紙１）原油換算シート【計画用】'!AM514,"")</f>
        <v>500</v>
      </c>
      <c r="AN514" s="40" t="str">
        <f>+IF('（別紙１）原油換算シート【計画用】'!AN514&lt;&gt;"",'（別紙１）原油換算シート【計画用】'!AN514,"")</f>
        <v>A0199</v>
      </c>
      <c r="AO514" s="64" t="str">
        <f>+IF('（別紙１）原油換算シート【計画用】'!AO514&lt;&gt;"",'（別紙１）原油換算シート【計画用】'!AO514,"")</f>
        <v>ローカルエナジー(株)メニューA</v>
      </c>
      <c r="AP514" s="65">
        <f>+IF('（別紙１）原油換算シート【計画用】'!AP514&lt;&gt;"",'（別紙１）原油換算シート【計画用】'!AP514,"")</f>
        <v>0</v>
      </c>
      <c r="AQ514" s="1" t="str">
        <f>+IF('（別紙１）原油換算シート【計画用】'!AQ514&lt;&gt;"",'（別紙１）原油換算シート【計画用】'!AQ514,"")</f>
        <v/>
      </c>
    </row>
    <row r="515" spans="39:43">
      <c r="AM515" s="40">
        <f>+IF('（別紙１）原油換算シート【計画用】'!AM515&lt;&gt;"",'（別紙１）原油換算シート【計画用】'!AM515,"")</f>
        <v>501</v>
      </c>
      <c r="AN515" s="40" t="str">
        <f>+IF('（別紙１）原油換算シート【計画用】'!AN515&lt;&gt;"",'（別紙１）原油換算シート【計画用】'!AN515,"")</f>
        <v>A0199</v>
      </c>
      <c r="AO515" s="64" t="str">
        <f>+IF('（別紙１）原油換算シート【計画用】'!AO515&lt;&gt;"",'（別紙１）原油換算シート【計画用】'!AO515,"")</f>
        <v>ローカルエナジー(株)メニューB(残差)</v>
      </c>
      <c r="AP515" s="65">
        <f>+IF('（別紙１）原油換算シート【計画用】'!AP515&lt;&gt;"",'（別紙１）原油換算シート【計画用】'!AP515,"")</f>
        <v>3.9300000000000001E-4</v>
      </c>
      <c r="AQ515" s="1" t="str">
        <f>+IF('（別紙１）原油換算シート【計画用】'!AQ515&lt;&gt;"",'（別紙１）原油換算シート【計画用】'!AQ515,"")</f>
        <v/>
      </c>
    </row>
    <row r="516" spans="39:43">
      <c r="AM516" s="40">
        <f>+IF('（別紙１）原油換算シート【計画用】'!AM516&lt;&gt;"",'（別紙１）原油換算シート【計画用】'!AM516,"")</f>
        <v>502</v>
      </c>
      <c r="AN516" s="40" t="str">
        <f>+IF('（別紙１）原油換算シート【計画用】'!AN516&lt;&gt;"",'（別紙１）原油換算シート【計画用】'!AN516,"")</f>
        <v>A0199</v>
      </c>
      <c r="AO516" s="64" t="str">
        <f>+IF('（別紙１）原油換算シート【計画用】'!AO516&lt;&gt;"",'（別紙１）原油換算シート【計画用】'!AO516,"")</f>
        <v>ローカルエナジー(株)(参考値)事業者全体</v>
      </c>
      <c r="AP516" s="65">
        <f>+IF('（別紙１）原油換算シート【計画用】'!AP516&lt;&gt;"",'（別紙１）原油換算シート【計画用】'!AP516,"")</f>
        <v>3.88E-4</v>
      </c>
      <c r="AQ516" s="1" t="str">
        <f>+IF('（別紙１）原油換算シート【計画用】'!AQ516&lt;&gt;"",'（別紙１）原油換算シート【計画用】'!AQ516,"")</f>
        <v/>
      </c>
    </row>
    <row r="517" spans="39:43">
      <c r="AM517" s="40">
        <f>+IF('（別紙１）原油換算シート【計画用】'!AM517&lt;&gt;"",'（別紙１）原油換算シート【計画用】'!AM517,"")</f>
        <v>503</v>
      </c>
      <c r="AN517" s="40" t="str">
        <f>+IF('（別紙１）原油換算シート【計画用】'!AN517&lt;&gt;"",'（別紙１）原油換算シート【計画用】'!AN517,"")</f>
        <v>A0200</v>
      </c>
      <c r="AO517" s="64" t="str">
        <f>+IF('（別紙１）原油換算シート【計画用】'!AO517&lt;&gt;"",'（別紙１）原油換算シート【計画用】'!AO517,"")</f>
        <v>エネックス(株)メニューA</v>
      </c>
      <c r="AP517" s="65">
        <f>+IF('（別紙１）原油換算シート【計画用】'!AP517&lt;&gt;"",'（別紙１）原油換算シート【計画用】'!AP517,"")</f>
        <v>0</v>
      </c>
      <c r="AQ517" s="1" t="str">
        <f>+IF('（別紙１）原油換算シート【計画用】'!AQ517&lt;&gt;"",'（別紙１）原油換算シート【計画用】'!AQ517,"")</f>
        <v/>
      </c>
    </row>
    <row r="518" spans="39:43">
      <c r="AM518" s="40">
        <f>+IF('（別紙１）原油換算シート【計画用】'!AM518&lt;&gt;"",'（別紙１）原油換算シート【計画用】'!AM518,"")</f>
        <v>504</v>
      </c>
      <c r="AN518" s="40" t="str">
        <f>+IF('（別紙１）原油換算シート【計画用】'!AN518&lt;&gt;"",'（別紙１）原油換算シート【計画用】'!AN518,"")</f>
        <v>A0200</v>
      </c>
      <c r="AO518" s="64" t="str">
        <f>+IF('（別紙１）原油換算シート【計画用】'!AO518&lt;&gt;"",'（別紙１）原油換算シート【計画用】'!AO518,"")</f>
        <v>エネックス(株)メニューB</v>
      </c>
      <c r="AP518" s="65">
        <f>+IF('（別紙１）原油換算シート【計画用】'!AP518&lt;&gt;"",'（別紙１）原油換算シート【計画用】'!AP518,"")</f>
        <v>4.3800000000000002E-4</v>
      </c>
      <c r="AQ518" s="1" t="str">
        <f>+IF('（別紙１）原油換算シート【計画用】'!AQ518&lt;&gt;"",'（別紙１）原油換算シート【計画用】'!AQ518,"")</f>
        <v/>
      </c>
    </row>
    <row r="519" spans="39:43">
      <c r="AM519" s="40">
        <f>+IF('（別紙１）原油換算シート【計画用】'!AM519&lt;&gt;"",'（別紙１）原油換算シート【計画用】'!AM519,"")</f>
        <v>505</v>
      </c>
      <c r="AN519" s="40" t="str">
        <f>+IF('（別紙１）原油換算シート【計画用】'!AN519&lt;&gt;"",'（別紙１）原油換算シート【計画用】'!AN519,"")</f>
        <v>A0200</v>
      </c>
      <c r="AO519" s="64" t="str">
        <f>+IF('（別紙１）原油換算シート【計画用】'!AO519&lt;&gt;"",'（別紙１）原油換算シート【計画用】'!AO519,"")</f>
        <v>エネックス(株)(参考値)事業者全体</v>
      </c>
      <c r="AP519" s="65">
        <f>+IF('（別紙１）原油換算シート【計画用】'!AP519&lt;&gt;"",'（別紙１）原油換算シート【計画用】'!AP519,"")</f>
        <v>3.97E-4</v>
      </c>
      <c r="AQ519" s="1" t="str">
        <f>+IF('（別紙１）原油換算シート【計画用】'!AQ519&lt;&gt;"",'（別紙１）原油換算シート【計画用】'!AQ519,"")</f>
        <v/>
      </c>
    </row>
    <row r="520" spans="39:43">
      <c r="AM520" s="40">
        <f>+IF('（別紙１）原油換算シート【計画用】'!AM520&lt;&gt;"",'（別紙１）原油換算シート【計画用】'!AM520,"")</f>
        <v>506</v>
      </c>
      <c r="AN520" s="40" t="str">
        <f>+IF('（別紙１）原油換算シート【計画用】'!AN520&lt;&gt;"",'（別紙１）原油換算シート【計画用】'!AN520,"")</f>
        <v>A0203</v>
      </c>
      <c r="AO520" s="64" t="str">
        <f>+IF('（別紙１）原油換算シート【計画用】'!AO520&lt;&gt;"",'（別紙１）原油換算シート【計画用】'!AO520,"")</f>
        <v>(株)レクスポート</v>
      </c>
      <c r="AP520" s="65">
        <f>+IF('（別紙１）原油換算シート【計画用】'!AP520&lt;&gt;"",'（別紙１）原油換算シート【計画用】'!AP520,"")</f>
        <v>4.4900000000000002E-4</v>
      </c>
      <c r="AQ520" s="1" t="str">
        <f>+IF('（別紙１）原油換算シート【計画用】'!AQ520&lt;&gt;"",'（別紙１）原油換算シート【計画用】'!AQ520,"")</f>
        <v/>
      </c>
    </row>
    <row r="521" spans="39:43">
      <c r="AM521" s="40">
        <f>+IF('（別紙１）原油換算シート【計画用】'!AM521&lt;&gt;"",'（別紙１）原油換算シート【計画用】'!AM521,"")</f>
        <v>507</v>
      </c>
      <c r="AN521" s="40" t="str">
        <f>+IF('（別紙１）原油換算シート【計画用】'!AN521&lt;&gt;"",'（別紙１）原油換算シート【計画用】'!AN521,"")</f>
        <v>A0204</v>
      </c>
      <c r="AO521" s="64" t="str">
        <f>+IF('（別紙１）原油換算シート【計画用】'!AO521&lt;&gt;"",'（別紙１）原油換算シート【計画用】'!AO521,"")</f>
        <v>なでしこ電力(株)メニューA</v>
      </c>
      <c r="AP521" s="65">
        <f>+IF('（別紙１）原油換算シート【計画用】'!AP521&lt;&gt;"",'（別紙１）原油換算シート【計画用】'!AP521,"")</f>
        <v>0</v>
      </c>
      <c r="AQ521" s="1" t="str">
        <f>+IF('（別紙１）原油換算シート【計画用】'!AQ521&lt;&gt;"",'（別紙１）原油換算シート【計画用】'!AQ521,"")</f>
        <v/>
      </c>
    </row>
    <row r="522" spans="39:43">
      <c r="AM522" s="40">
        <f>+IF('（別紙１）原油換算シート【計画用】'!AM522&lt;&gt;"",'（別紙１）原油換算シート【計画用】'!AM522,"")</f>
        <v>508</v>
      </c>
      <c r="AN522" s="40" t="str">
        <f>+IF('（別紙１）原油換算シート【計画用】'!AN522&lt;&gt;"",'（別紙１）原油換算シート【計画用】'!AN522,"")</f>
        <v>A0204</v>
      </c>
      <c r="AO522" s="64" t="str">
        <f>+IF('（別紙１）原油換算シート【計画用】'!AO522&lt;&gt;"",'（別紙１）原油換算シート【計画用】'!AO522,"")</f>
        <v>なでしこ電力(株)メニューB(残差)</v>
      </c>
      <c r="AP522" s="65">
        <f>+IF('（別紙１）原油換算シート【計画用】'!AP522&lt;&gt;"",'（別紙１）原油換算シート【計画用】'!AP522,"")</f>
        <v>5.0199999999999995E-4</v>
      </c>
      <c r="AQ522" s="1" t="str">
        <f>+IF('（別紙１）原油換算シート【計画用】'!AQ522&lt;&gt;"",'（別紙１）原油換算シート【計画用】'!AQ522,"")</f>
        <v/>
      </c>
    </row>
    <row r="523" spans="39:43">
      <c r="AM523" s="40">
        <f>+IF('（別紙１）原油換算シート【計画用】'!AM523&lt;&gt;"",'（別紙１）原油換算シート【計画用】'!AM523,"")</f>
        <v>509</v>
      </c>
      <c r="AN523" s="40" t="str">
        <f>+IF('（別紙１）原油換算シート【計画用】'!AN523&lt;&gt;"",'（別紙１）原油換算シート【計画用】'!AN523,"")</f>
        <v>A0204</v>
      </c>
      <c r="AO523" s="64" t="str">
        <f>+IF('（別紙１）原油換算シート【計画用】'!AO523&lt;&gt;"",'（別紙１）原油換算シート【計画用】'!AO523,"")</f>
        <v>なでしこ電力(株)(参考値)事業者全体</v>
      </c>
      <c r="AP523" s="65">
        <f>+IF('（別紙１）原油換算シート【計画用】'!AP523&lt;&gt;"",'（別紙１）原油換算シート【計画用】'!AP523,"")</f>
        <v>1.1E-4</v>
      </c>
      <c r="AQ523" s="1" t="str">
        <f>+IF('（別紙１）原油換算シート【計画用】'!AQ523&lt;&gt;"",'（別紙１）原油換算シート【計画用】'!AQ523,"")</f>
        <v/>
      </c>
    </row>
    <row r="524" spans="39:43">
      <c r="AM524" s="40">
        <f>+IF('（別紙１）原油換算シート【計画用】'!AM524&lt;&gt;"",'（別紙１）原油換算シート【計画用】'!AM524,"")</f>
        <v>510</v>
      </c>
      <c r="AN524" s="40" t="str">
        <f>+IF('（別紙１）原油換算シート【計画用】'!AN524&lt;&gt;"",'（別紙１）原油換算シート【計画用】'!AN524,"")</f>
        <v>A0206</v>
      </c>
      <c r="AO524" s="64" t="str">
        <f>+IF('（別紙１）原油換算シート【計画用】'!AO524&lt;&gt;"",'（別紙１）原油換算シート【計画用】'!AO524,"")</f>
        <v>日田グリーン電力(株)メニューA</v>
      </c>
      <c r="AP524" s="65">
        <f>+IF('（別紙１）原油換算シート【計画用】'!AP524&lt;&gt;"",'（別紙１）原油換算シート【計画用】'!AP524,"")</f>
        <v>0</v>
      </c>
      <c r="AQ524" s="1" t="str">
        <f>+IF('（別紙１）原油換算シート【計画用】'!AQ524&lt;&gt;"",'（別紙１）原油換算シート【計画用】'!AQ524,"")</f>
        <v/>
      </c>
    </row>
    <row r="525" spans="39:43">
      <c r="AM525" s="40">
        <f>+IF('（別紙１）原油換算シート【計画用】'!AM525&lt;&gt;"",'（別紙１）原油換算シート【計画用】'!AM525,"")</f>
        <v>511</v>
      </c>
      <c r="AN525" s="40" t="str">
        <f>+IF('（別紙１）原油換算シート【計画用】'!AN525&lt;&gt;"",'（別紙１）原油換算シート【計画用】'!AN525,"")</f>
        <v>A0206</v>
      </c>
      <c r="AO525" s="64" t="str">
        <f>+IF('（別紙１）原油換算シート【計画用】'!AO525&lt;&gt;"",'（別紙１）原油換算シート【計画用】'!AO525,"")</f>
        <v>日田グリーン電力(株)メニューB(残差)</v>
      </c>
      <c r="AP525" s="65">
        <f>+IF('（別紙１）原油換算シート【計画用】'!AP525&lt;&gt;"",'（別紙１）原油換算シート【計画用】'!AP525,"")</f>
        <v>4.2900000000000002E-4</v>
      </c>
      <c r="AQ525" s="1" t="str">
        <f>+IF('（別紙１）原油換算シート【計画用】'!AQ525&lt;&gt;"",'（別紙１）原油換算シート【計画用】'!AQ525,"")</f>
        <v/>
      </c>
    </row>
    <row r="526" spans="39:43">
      <c r="AM526" s="40">
        <f>+IF('（別紙１）原油換算シート【計画用】'!AM526&lt;&gt;"",'（別紙１）原油換算シート【計画用】'!AM526,"")</f>
        <v>512</v>
      </c>
      <c r="AN526" s="40" t="str">
        <f>+IF('（別紙１）原油換算シート【計画用】'!AN526&lt;&gt;"",'（別紙１）原油換算シート【計画用】'!AN526,"")</f>
        <v>A0206</v>
      </c>
      <c r="AO526" s="64" t="str">
        <f>+IF('（別紙１）原油換算シート【計画用】'!AO526&lt;&gt;"",'（別紙１）原油換算シート【計画用】'!AO526,"")</f>
        <v>日田グリーン電力(株)(参考値)事業者全体</v>
      </c>
      <c r="AP526" s="65">
        <f>+IF('（別紙１）原油換算シート【計画用】'!AP526&lt;&gt;"",'（別紙１）原油換算シート【計画用】'!AP526,"")</f>
        <v>4.2700000000000002E-4</v>
      </c>
      <c r="AQ526" s="1" t="str">
        <f>+IF('（別紙１）原油換算シート【計画用】'!AQ526&lt;&gt;"",'（別紙１）原油換算シート【計画用】'!AQ526,"")</f>
        <v/>
      </c>
    </row>
    <row r="527" spans="39:43">
      <c r="AM527" s="40">
        <f>+IF('（別紙１）原油換算シート【計画用】'!AM527&lt;&gt;"",'（別紙１）原油換算シート【計画用】'!AM527,"")</f>
        <v>513</v>
      </c>
      <c r="AN527" s="40" t="str">
        <f>+IF('（別紙１）原油換算シート【計画用】'!AN527&lt;&gt;"",'（別紙１）原油換算シート【計画用】'!AN527,"")</f>
        <v>A0209</v>
      </c>
      <c r="AO527" s="64" t="str">
        <f>+IF('（別紙１）原油換算シート【計画用】'!AO527&lt;&gt;"",'（別紙１）原油換算シート【計画用】'!AO527,"")</f>
        <v>埼玉ガス(株)</v>
      </c>
      <c r="AP527" s="65">
        <f>+IF('（別紙１）原油換算シート【計画用】'!AP527&lt;&gt;"",'（別紙１）原油換算シート【計画用】'!AP527,"")</f>
        <v>4.1899999999999999E-4</v>
      </c>
      <c r="AQ527" s="1" t="str">
        <f>+IF('（別紙１）原油換算シート【計画用】'!AQ527&lt;&gt;"",'（別紙１）原油換算シート【計画用】'!AQ527,"")</f>
        <v/>
      </c>
    </row>
    <row r="528" spans="39:43">
      <c r="AM528" s="40">
        <f>+IF('（別紙１）原油換算シート【計画用】'!AM528&lt;&gt;"",'（別紙１）原油換算シート【計画用】'!AM528,"")</f>
        <v>514</v>
      </c>
      <c r="AN528" s="40" t="str">
        <f>+IF('（別紙１）原油換算シート【計画用】'!AN528&lt;&gt;"",'（別紙１）原油換算シート【計画用】'!AN528,"")</f>
        <v>A0210</v>
      </c>
      <c r="AO528" s="64" t="str">
        <f>+IF('（別紙１）原油換算シート【計画用】'!AO528&lt;&gt;"",'（別紙１）原油換算シート【計画用】'!AO528,"")</f>
        <v>宮崎パワーライン(株)</v>
      </c>
      <c r="AP528" s="65">
        <f>+IF('（別紙１）原油換算シート【計画用】'!AP528&lt;&gt;"",'（別紙１）原油換算シート【計画用】'!AP528,"")</f>
        <v>4.08E-4</v>
      </c>
      <c r="AQ528" s="1" t="str">
        <f>+IF('（別紙１）原油換算シート【計画用】'!AQ528&lt;&gt;"",'（別紙１）原油換算シート【計画用】'!AQ528,"")</f>
        <v/>
      </c>
    </row>
    <row r="529" spans="39:43">
      <c r="AM529" s="40">
        <f>+IF('（別紙１）原油換算シート【計画用】'!AM529&lt;&gt;"",'（別紙１）原油換算シート【計画用】'!AM529,"")</f>
        <v>515</v>
      </c>
      <c r="AN529" s="40" t="str">
        <f>+IF('（別紙１）原油換算シート【計画用】'!AN529&lt;&gt;"",'（別紙１）原油換算シート【計画用】'!AN529,"")</f>
        <v>A0211</v>
      </c>
      <c r="AO529" s="64" t="str">
        <f>+IF('（別紙１）原油換算シート【計画用】'!AO529&lt;&gt;"",'（別紙１）原油換算シート【計画用】'!AO529,"")</f>
        <v>(株)パワー・オプティマイザー</v>
      </c>
      <c r="AP529" s="65">
        <f>+IF('（別紙１）原油換算シート【計画用】'!AP529&lt;&gt;"",'（別紙１）原油換算シート【計画用】'!AP529,"")</f>
        <v>4.7199999999999998E-4</v>
      </c>
      <c r="AQ529" s="1" t="str">
        <f>+IF('（別紙１）原油換算シート【計画用】'!AQ529&lt;&gt;"",'（別紙１）原油換算シート【計画用】'!AQ529,"")</f>
        <v/>
      </c>
    </row>
    <row r="530" spans="39:43">
      <c r="AM530" s="40">
        <f>+IF('（別紙１）原油換算シート【計画用】'!AM530&lt;&gt;"",'（別紙１）原油換算シート【計画用】'!AM530,"")</f>
        <v>516</v>
      </c>
      <c r="AN530" s="40" t="str">
        <f>+IF('（別紙１）原油換算シート【計画用】'!AN530&lt;&gt;"",'（別紙１）原油換算シート【計画用】'!AN530,"")</f>
        <v>A0213</v>
      </c>
      <c r="AO530" s="64" t="str">
        <f>+IF('（別紙１）原油換算シート【計画用】'!AO530&lt;&gt;"",'（別紙１）原油換算シート【計画用】'!AO530,"")</f>
        <v>(株)UーPOWERメニューA</v>
      </c>
      <c r="AP530" s="65">
        <f>+IF('（別紙１）原油換算シート【計画用】'!AP530&lt;&gt;"",'（別紙１）原油換算シート【計画用】'!AP530,"")</f>
        <v>0</v>
      </c>
      <c r="AQ530" s="1" t="str">
        <f>+IF('（別紙１）原油換算シート【計画用】'!AQ530&lt;&gt;"",'（別紙１）原油換算シート【計画用】'!AQ530,"")</f>
        <v/>
      </c>
    </row>
    <row r="531" spans="39:43">
      <c r="AM531" s="40">
        <f>+IF('（別紙１）原油換算シート【計画用】'!AM531&lt;&gt;"",'（別紙１）原油換算シート【計画用】'!AM531,"")</f>
        <v>517</v>
      </c>
      <c r="AN531" s="40" t="str">
        <f>+IF('（別紙１）原油換算シート【計画用】'!AN531&lt;&gt;"",'（別紙１）原油換算シート【計画用】'!AN531,"")</f>
        <v>A0213</v>
      </c>
      <c r="AO531" s="64" t="str">
        <f>+IF('（別紙１）原油換算シート【計画用】'!AO531&lt;&gt;"",'（別紙１）原油換算シート【計画用】'!AO531,"")</f>
        <v>(株)UーPOWERメニューB</v>
      </c>
      <c r="AP531" s="65">
        <f>+IF('（別紙１）原油換算シート【計画用】'!AP531&lt;&gt;"",'（別紙１）原油換算シート【計画用】'!AP531,"")</f>
        <v>4.9600000000000002E-4</v>
      </c>
      <c r="AQ531" s="1" t="str">
        <f>+IF('（別紙１）原油換算シート【計画用】'!AQ531&lt;&gt;"",'（別紙１）原油換算シート【計画用】'!AQ531,"")</f>
        <v/>
      </c>
    </row>
    <row r="532" spans="39:43">
      <c r="AM532" s="40">
        <f>+IF('（別紙１）原油換算シート【計画用】'!AM532&lt;&gt;"",'（別紙１）原油換算シート【計画用】'!AM532,"")</f>
        <v>518</v>
      </c>
      <c r="AN532" s="40" t="str">
        <f>+IF('（別紙１）原油換算シート【計画用】'!AN532&lt;&gt;"",'（別紙１）原油換算シート【計画用】'!AN532,"")</f>
        <v>A0213</v>
      </c>
      <c r="AO532" s="64" t="str">
        <f>+IF('（別紙１）原油換算シート【計画用】'!AO532&lt;&gt;"",'（別紙１）原油換算シート【計画用】'!AO532,"")</f>
        <v>(株)UーPOWERメニューC</v>
      </c>
      <c r="AP532" s="65">
        <f>+IF('（別紙１）原油換算シート【計画用】'!AP532&lt;&gt;"",'（別紙１）原油換算シート【計画用】'!AP532,"")</f>
        <v>5.4100000000000003E-4</v>
      </c>
      <c r="AQ532" s="1" t="str">
        <f>+IF('（別紙１）原油換算シート【計画用】'!AQ532&lt;&gt;"",'（別紙１）原油換算シート【計画用】'!AQ532,"")</f>
        <v/>
      </c>
    </row>
    <row r="533" spans="39:43">
      <c r="AM533" s="40">
        <f>+IF('（別紙１）原油換算シート【計画用】'!AM533&lt;&gt;"",'（別紙１）原油換算シート【計画用】'!AM533,"")</f>
        <v>519</v>
      </c>
      <c r="AN533" s="40" t="str">
        <f>+IF('（別紙１）原油換算シート【計画用】'!AN533&lt;&gt;"",'（別紙１）原油換算シート【計画用】'!AN533,"")</f>
        <v>A0213</v>
      </c>
      <c r="AO533" s="64" t="str">
        <f>+IF('（別紙１）原油換算シート【計画用】'!AO533&lt;&gt;"",'（別紙１）原油換算シート【計画用】'!AO533,"")</f>
        <v>(株)UーPOWERメニューD</v>
      </c>
      <c r="AP533" s="65">
        <f>+IF('（別紙１）原油換算シート【計画用】'!AP533&lt;&gt;"",'（別紙１）原油換算シート【計画用】'!AP533,"")</f>
        <v>0</v>
      </c>
      <c r="AQ533" s="1" t="str">
        <f>+IF('（別紙１）原油換算シート【計画用】'!AQ533&lt;&gt;"",'（別紙１）原油換算シート【計画用】'!AQ533,"")</f>
        <v/>
      </c>
    </row>
    <row r="534" spans="39:43">
      <c r="AM534" s="40">
        <f>+IF('（別紙１）原油換算シート【計画用】'!AM534&lt;&gt;"",'（別紙１）原油換算シート【計画用】'!AM534,"")</f>
        <v>520</v>
      </c>
      <c r="AN534" s="40" t="str">
        <f>+IF('（別紙１）原油換算シート【計画用】'!AN534&lt;&gt;"",'（別紙１）原油換算シート【計画用】'!AN534,"")</f>
        <v>A0213</v>
      </c>
      <c r="AO534" s="64" t="str">
        <f>+IF('（別紙１）原油換算シート【計画用】'!AO534&lt;&gt;"",'（別紙１）原油換算シート【計画用】'!AO534,"")</f>
        <v>(株)UーPOWERメニューE(残差)</v>
      </c>
      <c r="AP534" s="65">
        <f>+IF('（別紙１）原油換算シート【計画用】'!AP534&lt;&gt;"",'（別紙１）原油換算シート【計画用】'!AP534,"")</f>
        <v>4.8299999999999998E-4</v>
      </c>
      <c r="AQ534" s="1" t="str">
        <f>+IF('（別紙１）原油換算シート【計画用】'!AQ534&lt;&gt;"",'（別紙１）原油換算シート【計画用】'!AQ534,"")</f>
        <v/>
      </c>
    </row>
    <row r="535" spans="39:43">
      <c r="AM535" s="40">
        <f>+IF('（別紙１）原油換算シート【計画用】'!AM535&lt;&gt;"",'（別紙１）原油換算シート【計画用】'!AM535,"")</f>
        <v>521</v>
      </c>
      <c r="AN535" s="40" t="str">
        <f>+IF('（別紙１）原油換算シート【計画用】'!AN535&lt;&gt;"",'（別紙１）原油換算シート【計画用】'!AN535,"")</f>
        <v>A0213</v>
      </c>
      <c r="AO535" s="64" t="str">
        <f>+IF('（別紙１）原油換算シート【計画用】'!AO535&lt;&gt;"",'（別紙１）原油換算シート【計画用】'!AO535,"")</f>
        <v>(株)UーPOWER(参考値)事業者全体</v>
      </c>
      <c r="AP535" s="65">
        <f>+IF('（別紙１）原油換算シート【計画用】'!AP535&lt;&gt;"",'（別紙１）原油換算シート【計画用】'!AP535,"")</f>
        <v>4.6799999999999999E-4</v>
      </c>
      <c r="AQ535" s="1" t="str">
        <f>+IF('（別紙１）原油換算シート【計画用】'!AQ535&lt;&gt;"",'（別紙１）原油換算シート【計画用】'!AQ535,"")</f>
        <v/>
      </c>
    </row>
    <row r="536" spans="39:43">
      <c r="AM536" s="40">
        <f>+IF('（別紙１）原油換算シート【計画用】'!AM536&lt;&gt;"",'（別紙１）原油換算シート【計画用】'!AM536,"")</f>
        <v>522</v>
      </c>
      <c r="AN536" s="40" t="str">
        <f>+IF('（別紙１）原油換算シート【計画用】'!AN536&lt;&gt;"",'（別紙１）原油換算シート【計画用】'!AN536,"")</f>
        <v>A0214</v>
      </c>
      <c r="AO536" s="64" t="str">
        <f>+IF('（別紙１）原油換算シート【計画用】'!AO536&lt;&gt;"",'（別紙１）原油換算シート【計画用】'!AO536,"")</f>
        <v>(株)TTSパワー</v>
      </c>
      <c r="AP536" s="65">
        <f>+IF('（別紙１）原油換算シート【計画用】'!AP536&lt;&gt;"",'（別紙１）原油換算シート【計画用】'!AP536,"")</f>
        <v>4.5100000000000001E-4</v>
      </c>
      <c r="AQ536" s="1" t="str">
        <f>+IF('（別紙１）原油換算シート【計画用】'!AQ536&lt;&gt;"",'（別紙１）原油換算シート【計画用】'!AQ536,"")</f>
        <v/>
      </c>
    </row>
    <row r="537" spans="39:43">
      <c r="AM537" s="40">
        <f>+IF('（別紙１）原油換算シート【計画用】'!AM537&lt;&gt;"",'（別紙１）原油換算シート【計画用】'!AM537,"")</f>
        <v>523</v>
      </c>
      <c r="AN537" s="40" t="str">
        <f>+IF('（別紙１）原油換算シート【計画用】'!AN537&lt;&gt;"",'（別紙１）原油換算シート【計画用】'!AN537,"")</f>
        <v>A0216</v>
      </c>
      <c r="AO537" s="64" t="str">
        <f>+IF('（別紙１）原油換算シート【計画用】'!AO537&lt;&gt;"",'（別紙１）原油換算シート【計画用】'!AO537,"")</f>
        <v>(株)岩手ウッドパワーメニューA</v>
      </c>
      <c r="AP537" s="65">
        <f>+IF('（別紙１）原油換算シート【計画用】'!AP537&lt;&gt;"",'（別紙１）原油換算シート【計画用】'!AP537,"")</f>
        <v>0</v>
      </c>
      <c r="AQ537" s="1" t="str">
        <f>+IF('（別紙１）原油換算シート【計画用】'!AQ537&lt;&gt;"",'（別紙１）原油換算シート【計画用】'!AQ537,"")</f>
        <v/>
      </c>
    </row>
    <row r="538" spans="39:43">
      <c r="AM538" s="40">
        <f>+IF('（別紙１）原油換算シート【計画用】'!AM538&lt;&gt;"",'（別紙１）原油換算シート【計画用】'!AM538,"")</f>
        <v>524</v>
      </c>
      <c r="AN538" s="40" t="str">
        <f>+IF('（別紙１）原油換算シート【計画用】'!AN538&lt;&gt;"",'（別紙１）原油換算シート【計画用】'!AN538,"")</f>
        <v>A0216</v>
      </c>
      <c r="AO538" s="64" t="str">
        <f>+IF('（別紙１）原油換算シート【計画用】'!AO538&lt;&gt;"",'（別紙１）原油換算シート【計画用】'!AO538,"")</f>
        <v>(株)岩手ウッドパワーメニューB(残差)</v>
      </c>
      <c r="AP538" s="65">
        <f>+IF('（別紙１）原油換算シート【計画用】'!AP538&lt;&gt;"",'（別紙１）原油換算シート【計画用】'!AP538,"")</f>
        <v>5.6999999999999998E-4</v>
      </c>
      <c r="AQ538" s="1" t="str">
        <f>+IF('（別紙１）原油換算シート【計画用】'!AQ538&lt;&gt;"",'（別紙１）原油換算シート【計画用】'!AQ538,"")</f>
        <v/>
      </c>
    </row>
    <row r="539" spans="39:43">
      <c r="AM539" s="40">
        <f>+IF('（別紙１）原油換算シート【計画用】'!AM539&lt;&gt;"",'（別紙１）原油換算シート【計画用】'!AM539,"")</f>
        <v>525</v>
      </c>
      <c r="AN539" s="40" t="str">
        <f>+IF('（別紙１）原油換算シート【計画用】'!AN539&lt;&gt;"",'（別紙１）原油換算シート【計画用】'!AN539,"")</f>
        <v>A0216</v>
      </c>
      <c r="AO539" s="64" t="str">
        <f>+IF('（別紙１）原油換算シート【計画用】'!AO539&lt;&gt;"",'（別紙１）原油換算シート【計画用】'!AO539,"")</f>
        <v>(株)岩手ウッドパワー(参考値)事業者全体</v>
      </c>
      <c r="AP539" s="65">
        <f>+IF('（別紙１）原油換算シート【計画用】'!AP539&lt;&gt;"",'（別紙１）原油換算シート【計画用】'!AP539,"")</f>
        <v>2.43E-4</v>
      </c>
      <c r="AQ539" s="1" t="str">
        <f>+IF('（別紙１）原油換算シート【計画用】'!AQ539&lt;&gt;"",'（別紙１）原油換算シート【計画用】'!AQ539,"")</f>
        <v/>
      </c>
    </row>
    <row r="540" spans="39:43">
      <c r="AM540" s="40">
        <f>+IF('（別紙１）原油換算シート【計画用】'!AM540&lt;&gt;"",'（別紙１）原油換算シート【計画用】'!AM540,"")</f>
        <v>526</v>
      </c>
      <c r="AN540" s="40" t="str">
        <f>+IF('（別紙１）原油換算シート【計画用】'!AN540&lt;&gt;"",'（別紙１）原油換算シート【計画用】'!AN540,"")</f>
        <v>A0217</v>
      </c>
      <c r="AO540" s="64" t="str">
        <f>+IF('（別紙１）原油換算シート【計画用】'!AO540&lt;&gt;"",'（別紙１）原油換算シート【計画用】'!AO540,"")</f>
        <v>里山パワーワークス(株)メニューA</v>
      </c>
      <c r="AP540" s="65">
        <f>+IF('（別紙１）原油換算シート【計画用】'!AP540&lt;&gt;"",'（別紙１）原油換算シート【計画用】'!AP540,"")</f>
        <v>0</v>
      </c>
      <c r="AQ540" s="1" t="str">
        <f>+IF('（別紙１）原油換算シート【計画用】'!AQ540&lt;&gt;"",'（別紙１）原油換算シート【計画用】'!AQ540,"")</f>
        <v/>
      </c>
    </row>
    <row r="541" spans="39:43">
      <c r="AM541" s="40">
        <f>+IF('（別紙１）原油換算シート【計画用】'!AM541&lt;&gt;"",'（別紙１）原油換算シート【計画用】'!AM541,"")</f>
        <v>527</v>
      </c>
      <c r="AN541" s="40" t="str">
        <f>+IF('（別紙１）原油換算シート【計画用】'!AN541&lt;&gt;"",'（別紙１）原油換算シート【計画用】'!AN541,"")</f>
        <v>A0217</v>
      </c>
      <c r="AO541" s="64" t="str">
        <f>+IF('（別紙１）原油換算シート【計画用】'!AO541&lt;&gt;"",'（別紙１）原油換算シート【計画用】'!AO541,"")</f>
        <v>里山パワーワークス(株)メニューB(残差)</v>
      </c>
      <c r="AP541" s="65">
        <f>+IF('（別紙１）原油換算シート【計画用】'!AP541&lt;&gt;"",'（別紙１）原油換算シート【計画用】'!AP541,"")</f>
        <v>5.3700000000000004E-4</v>
      </c>
      <c r="AQ541" s="1" t="str">
        <f>+IF('（別紙１）原油換算シート【計画用】'!AQ541&lt;&gt;"",'（別紙１）原油換算シート【計画用】'!AQ541,"")</f>
        <v/>
      </c>
    </row>
    <row r="542" spans="39:43">
      <c r="AM542" s="40">
        <f>+IF('（別紙１）原油換算シート【計画用】'!AM542&lt;&gt;"",'（別紙１）原油換算シート【計画用】'!AM542,"")</f>
        <v>528</v>
      </c>
      <c r="AN542" s="40" t="str">
        <f>+IF('（別紙１）原油換算シート【計画用】'!AN542&lt;&gt;"",'（別紙１）原油換算シート【計画用】'!AN542,"")</f>
        <v>A0217</v>
      </c>
      <c r="AO542" s="64" t="str">
        <f>+IF('（別紙１）原油換算シート【計画用】'!AO542&lt;&gt;"",'（別紙１）原油換算シート【計画用】'!AO542,"")</f>
        <v>里山パワーワークス(株)(参考値)事業者全体</v>
      </c>
      <c r="AP542" s="65">
        <f>+IF('（別紙１）原油換算シート【計画用】'!AP542&lt;&gt;"",'（別紙１）原油換算シート【計画用】'!AP542,"")</f>
        <v>4.0400000000000001E-4</v>
      </c>
      <c r="AQ542" s="1" t="str">
        <f>+IF('（別紙１）原油換算シート【計画用】'!AQ542&lt;&gt;"",'（別紙１）原油換算シート【計画用】'!AQ542,"")</f>
        <v/>
      </c>
    </row>
    <row r="543" spans="39:43">
      <c r="AM543" s="40">
        <f>+IF('（別紙１）原油換算シート【計画用】'!AM543&lt;&gt;"",'（別紙１）原油換算シート【計画用】'!AM543,"")</f>
        <v>529</v>
      </c>
      <c r="AN543" s="40" t="str">
        <f>+IF('（別紙１）原油換算シート【計画用】'!AN543&lt;&gt;"",'（別紙１）原油換算シート【計画用】'!AN543,"")</f>
        <v>A0218</v>
      </c>
      <c r="AO543" s="64" t="str">
        <f>+IF('（別紙１）原油換算シート【計画用】'!AO543&lt;&gt;"",'（別紙１）原油換算シート【計画用】'!AO543,"")</f>
        <v>(株)中之条パワーメニューA</v>
      </c>
      <c r="AP543" s="65">
        <f>+IF('（別紙１）原油換算シート【計画用】'!AP543&lt;&gt;"",'（別紙１）原油換算シート【計画用】'!AP543,"")</f>
        <v>0</v>
      </c>
      <c r="AQ543" s="1" t="str">
        <f>+IF('（別紙１）原油換算シート【計画用】'!AQ543&lt;&gt;"",'（別紙１）原油換算シート【計画用】'!AQ543,"")</f>
        <v/>
      </c>
    </row>
    <row r="544" spans="39:43">
      <c r="AM544" s="40">
        <f>+IF('（別紙１）原油換算シート【計画用】'!AM544&lt;&gt;"",'（別紙１）原油換算シート【計画用】'!AM544,"")</f>
        <v>530</v>
      </c>
      <c r="AN544" s="40" t="str">
        <f>+IF('（別紙１）原油換算シート【計画用】'!AN544&lt;&gt;"",'（別紙１）原油換算シート【計画用】'!AN544,"")</f>
        <v>A0218</v>
      </c>
      <c r="AO544" s="64" t="str">
        <f>+IF('（別紙１）原油換算シート【計画用】'!AO544&lt;&gt;"",'（別紙１）原油換算シート【計画用】'!AO544,"")</f>
        <v>(株)中之条パワーメニューB(残差)</v>
      </c>
      <c r="AP544" s="65">
        <f>+IF('（別紙１）原油換算シート【計画用】'!AP544&lt;&gt;"",'（別紙１）原油換算シート【計画用】'!AP544,"")</f>
        <v>1.6200000000000001E-4</v>
      </c>
      <c r="AQ544" s="1" t="str">
        <f>+IF('（別紙１）原油換算シート【計画用】'!AQ544&lt;&gt;"",'（別紙１）原油換算シート【計画用】'!AQ544,"")</f>
        <v/>
      </c>
    </row>
    <row r="545" spans="39:43">
      <c r="AM545" s="40">
        <f>+IF('（別紙１）原油換算シート【計画用】'!AM545&lt;&gt;"",'（別紙１）原油換算シート【計画用】'!AM545,"")</f>
        <v>531</v>
      </c>
      <c r="AN545" s="40" t="str">
        <f>+IF('（別紙１）原油換算シート【計画用】'!AN545&lt;&gt;"",'（別紙１）原油換算シート【計画用】'!AN545,"")</f>
        <v>A0218</v>
      </c>
      <c r="AO545" s="64" t="str">
        <f>+IF('（別紙１）原油換算シート【計画用】'!AO545&lt;&gt;"",'（別紙１）原油換算シート【計画用】'!AO545,"")</f>
        <v>(株)中之条パワー(参考値)事業者全体</v>
      </c>
      <c r="AP545" s="65">
        <f>+IF('（別紙１）原油換算シート【計画用】'!AP545&lt;&gt;"",'（別紙１）原油換算シート【計画用】'!AP545,"")</f>
        <v>1.4899999999999999E-4</v>
      </c>
      <c r="AQ545" s="1" t="str">
        <f>+IF('（別紙１）原油換算シート【計画用】'!AQ545&lt;&gt;"",'（別紙１）原油換算シート【計画用】'!AQ545,"")</f>
        <v/>
      </c>
    </row>
    <row r="546" spans="39:43">
      <c r="AM546" s="40">
        <f>+IF('（別紙１）原油換算シート【計画用】'!AM546&lt;&gt;"",'（別紙１）原油換算シート【計画用】'!AM546,"")</f>
        <v>532</v>
      </c>
      <c r="AN546" s="40" t="str">
        <f>+IF('（別紙１）原油換算シート【計画用】'!AN546&lt;&gt;"",'（別紙１）原油換算シート【計画用】'!AN546,"")</f>
        <v>A0220</v>
      </c>
      <c r="AO546" s="64" t="str">
        <f>+IF('（別紙１）原油換算シート【計画用】'!AO546&lt;&gt;"",'（別紙１）原油換算シート【計画用】'!AO546,"")</f>
        <v>日産トレーデイング(株)メニューA</v>
      </c>
      <c r="AP546" s="65">
        <f>+IF('（別紙１）原油換算シート【計画用】'!AP546&lt;&gt;"",'（別紙１）原油換算シート【計画用】'!AP546,"")</f>
        <v>0</v>
      </c>
      <c r="AQ546" s="1" t="str">
        <f>+IF('（別紙１）原油換算シート【計画用】'!AQ546&lt;&gt;"",'（別紙１）原油換算シート【計画用】'!AQ546,"")</f>
        <v/>
      </c>
    </row>
    <row r="547" spans="39:43">
      <c r="AM547" s="40">
        <f>+IF('（別紙１）原油換算シート【計画用】'!AM547&lt;&gt;"",'（別紙１）原油換算シート【計画用】'!AM547,"")</f>
        <v>533</v>
      </c>
      <c r="AN547" s="40" t="str">
        <f>+IF('（別紙１）原油換算シート【計画用】'!AN547&lt;&gt;"",'（別紙１）原油換算シート【計画用】'!AN547,"")</f>
        <v>A0220</v>
      </c>
      <c r="AO547" s="64" t="str">
        <f>+IF('（別紙１）原油換算シート【計画用】'!AO547&lt;&gt;"",'（別紙１）原油換算シート【計画用】'!AO547,"")</f>
        <v>日産トレーデイング(株)メニューB(残差)</v>
      </c>
      <c r="AP547" s="65">
        <f>+IF('（別紙１）原油換算シート【計画用】'!AP547&lt;&gt;"",'（別紙１）原油換算シート【計画用】'!AP547,"")</f>
        <v>0</v>
      </c>
      <c r="AQ547" s="1" t="str">
        <f>+IF('（別紙１）原油換算シート【計画用】'!AQ547&lt;&gt;"",'（別紙１）原油換算シート【計画用】'!AQ547,"")</f>
        <v/>
      </c>
    </row>
    <row r="548" spans="39:43">
      <c r="AM548" s="40">
        <f>+IF('（別紙１）原油換算シート【計画用】'!AM548&lt;&gt;"",'（別紙１）原油換算シート【計画用】'!AM548,"")</f>
        <v>534</v>
      </c>
      <c r="AN548" s="40" t="str">
        <f>+IF('（別紙１）原油換算シート【計画用】'!AN548&lt;&gt;"",'（別紙１）原油換算シート【計画用】'!AN548,"")</f>
        <v>A0220</v>
      </c>
      <c r="AO548" s="64" t="str">
        <f>+IF('（別紙１）原油換算シート【計画用】'!AO548&lt;&gt;"",'（別紙１）原油換算シート【計画用】'!AO548,"")</f>
        <v>日産トレーデイング(株)(参考値)事業者全体</v>
      </c>
      <c r="AP548" s="65">
        <f>+IF('（別紙１）原油換算シート【計画用】'!AP548&lt;&gt;"",'（別紙１）原油換算シート【計画用】'!AP548,"")</f>
        <v>0</v>
      </c>
      <c r="AQ548" s="1" t="str">
        <f>+IF('（別紙１）原油換算シート【計画用】'!AQ548&lt;&gt;"",'（別紙１）原油換算シート【計画用】'!AQ548,"")</f>
        <v/>
      </c>
    </row>
    <row r="549" spans="39:43">
      <c r="AM549" s="40">
        <f>+IF('（別紙１）原油換算シート【計画用】'!AM549&lt;&gt;"",'（別紙１）原油換算シート【計画用】'!AM549,"")</f>
        <v>535</v>
      </c>
      <c r="AN549" s="40" t="str">
        <f>+IF('（別紙１）原油換算シート【計画用】'!AN549&lt;&gt;"",'（別紙１）原油換算シート【計画用】'!AN549,"")</f>
        <v>A0221</v>
      </c>
      <c r="AO549" s="64" t="str">
        <f>+IF('（別紙１）原油換算シート【計画用】'!AO549&lt;&gt;"",'（別紙１）原油換算シート【計画用】'!AO549,"")</f>
        <v>(株)エネウィルメニューA</v>
      </c>
      <c r="AP549" s="65">
        <f>+IF('（別紙１）原油換算シート【計画用】'!AP549&lt;&gt;"",'（別紙１）原油換算シート【計画用】'!AP549,"")</f>
        <v>0</v>
      </c>
      <c r="AQ549" s="1" t="str">
        <f>+IF('（別紙１）原油換算シート【計画用】'!AQ549&lt;&gt;"",'（別紙１）原油換算シート【計画用】'!AQ549,"")</f>
        <v/>
      </c>
    </row>
    <row r="550" spans="39:43">
      <c r="AM550" s="40">
        <f>+IF('（別紙１）原油換算シート【計画用】'!AM550&lt;&gt;"",'（別紙１）原油換算シート【計画用】'!AM550,"")</f>
        <v>536</v>
      </c>
      <c r="AN550" s="40" t="str">
        <f>+IF('（別紙１）原油換算シート【計画用】'!AN550&lt;&gt;"",'（別紙１）原油換算シート【計画用】'!AN550,"")</f>
        <v>A0221</v>
      </c>
      <c r="AO550" s="64" t="str">
        <f>+IF('（別紙１）原油換算シート【計画用】'!AO550&lt;&gt;"",'（別紙１）原油換算シート【計画用】'!AO550,"")</f>
        <v>(株)エネウィルメニューB(残差)</v>
      </c>
      <c r="AP550" s="65">
        <f>+IF('（別紙１）原油換算シート【計画用】'!AP550&lt;&gt;"",'（別紙１）原油換算シート【計画用】'!AP550,"")</f>
        <v>4.2200000000000001E-4</v>
      </c>
      <c r="AQ550" s="1" t="str">
        <f>+IF('（別紙１）原油換算シート【計画用】'!AQ550&lt;&gt;"",'（別紙１）原油換算シート【計画用】'!AQ550,"")</f>
        <v>※</v>
      </c>
    </row>
    <row r="551" spans="39:43">
      <c r="AM551" s="40">
        <f>+IF('（別紙１）原油換算シート【計画用】'!AM551&lt;&gt;"",'（別紙１）原油換算シート【計画用】'!AM551,"")</f>
        <v>537</v>
      </c>
      <c r="AN551" s="40" t="str">
        <f>+IF('（別紙１）原油換算シート【計画用】'!AN551&lt;&gt;"",'（別紙１）原油換算シート【計画用】'!AN551,"")</f>
        <v>A0221</v>
      </c>
      <c r="AO551" s="64" t="str">
        <f>+IF('（別紙１）原油換算シート【計画用】'!AO551&lt;&gt;"",'（別紙１）原油換算シート【計画用】'!AO551,"")</f>
        <v>(株)エネウィル(参考値)事業者全体</v>
      </c>
      <c r="AP551" s="65">
        <f>+IF('（別紙１）原油換算シート【計画用】'!AP551&lt;&gt;"",'（別紙１）原油換算シート【計画用】'!AP551,"")</f>
        <v>1.3749999999999999E-3</v>
      </c>
      <c r="AQ551" s="1" t="str">
        <f>+IF('（別紙１）原油換算シート【計画用】'!AQ551&lt;&gt;"",'（別紙１）原油換算シート【計画用】'!AQ551,"")</f>
        <v/>
      </c>
    </row>
    <row r="552" spans="39:43">
      <c r="AM552" s="40">
        <f>+IF('（別紙１）原油換算シート【計画用】'!AM552&lt;&gt;"",'（別紙１）原油換算シート【計画用】'!AM552,"")</f>
        <v>538</v>
      </c>
      <c r="AN552" s="40" t="str">
        <f>+IF('（別紙１）原油換算シート【計画用】'!AN552&lt;&gt;"",'（別紙１）原油換算シート【計画用】'!AN552,"")</f>
        <v>A0222</v>
      </c>
      <c r="AO552" s="64" t="str">
        <f>+IF('（別紙１）原油換算シート【計画用】'!AO552&lt;&gt;"",'（別紙１）原油換算シート【計画用】'!AO552,"")</f>
        <v>Next Power(株)</v>
      </c>
      <c r="AP552" s="65">
        <f>+IF('（別紙１）原油換算シート【計画用】'!AP552&lt;&gt;"",'（別紙１）原油換算シート【計画用】'!AP552,"")</f>
        <v>6.0499999999999996E-4</v>
      </c>
      <c r="AQ552" s="1" t="str">
        <f>+IF('（別紙１）原油換算シート【計画用】'!AQ552&lt;&gt;"",'（別紙１）原油換算シート【計画用】'!AQ552,"")</f>
        <v/>
      </c>
    </row>
    <row r="553" spans="39:43">
      <c r="AM553" s="40">
        <f>+IF('（別紙１）原油換算シート【計画用】'!AM553&lt;&gt;"",'（別紙１）原油換算シート【計画用】'!AM553,"")</f>
        <v>539</v>
      </c>
      <c r="AN553" s="40" t="str">
        <f>+IF('（別紙１）原油換算シート【計画用】'!AN553&lt;&gt;"",'（別紙１）原油換算シート【計画用】'!AN553,"")</f>
        <v>A0227</v>
      </c>
      <c r="AO553" s="64" t="str">
        <f>+IF('（別紙１）原油換算シート【計画用】'!AO553&lt;&gt;"",'（別紙１）原油換算シート【計画用】'!AO553,"")</f>
        <v>はりま電力(株)メニューA</v>
      </c>
      <c r="AP553" s="65">
        <f>+IF('（別紙１）原油換算シート【計画用】'!AP553&lt;&gt;"",'（別紙１）原油換算シート【計画用】'!AP553,"")</f>
        <v>0</v>
      </c>
      <c r="AQ553" s="1" t="str">
        <f>+IF('（別紙１）原油換算シート【計画用】'!AQ553&lt;&gt;"",'（別紙１）原油換算シート【計画用】'!AQ553,"")</f>
        <v/>
      </c>
    </row>
    <row r="554" spans="39:43">
      <c r="AM554" s="40">
        <f>+IF('（別紙１）原油換算シート【計画用】'!AM554&lt;&gt;"",'（別紙１）原油換算シート【計画用】'!AM554,"")</f>
        <v>540</v>
      </c>
      <c r="AN554" s="40" t="str">
        <f>+IF('（別紙１）原油換算シート【計画用】'!AN554&lt;&gt;"",'（別紙１）原油換算シート【計画用】'!AN554,"")</f>
        <v>A0227</v>
      </c>
      <c r="AO554" s="64" t="str">
        <f>+IF('（別紙１）原油換算シート【計画用】'!AO554&lt;&gt;"",'（別紙１）原油換算シート【計画用】'!AO554,"")</f>
        <v>はりま電力(株)メニューB(残差)</v>
      </c>
      <c r="AP554" s="65">
        <f>+IF('（別紙１）原油換算シート【計画用】'!AP554&lt;&gt;"",'（別紙１）原油換算シート【計画用】'!AP554,"")</f>
        <v>5.9400000000000002E-4</v>
      </c>
      <c r="AQ554" s="1" t="str">
        <f>+IF('（別紙１）原油換算シート【計画用】'!AQ554&lt;&gt;"",'（別紙１）原油換算シート【計画用】'!AQ554,"")</f>
        <v/>
      </c>
    </row>
    <row r="555" spans="39:43">
      <c r="AM555" s="40">
        <f>+IF('（別紙１）原油換算シート【計画用】'!AM555&lt;&gt;"",'（別紙１）原油換算シート【計画用】'!AM555,"")</f>
        <v>541</v>
      </c>
      <c r="AN555" s="40" t="str">
        <f>+IF('（別紙１）原油換算シート【計画用】'!AN555&lt;&gt;"",'（別紙１）原油換算シート【計画用】'!AN555,"")</f>
        <v>A0227</v>
      </c>
      <c r="AO555" s="64" t="str">
        <f>+IF('（別紙１）原油換算シート【計画用】'!AO555&lt;&gt;"",'（別紙１）原油換算シート【計画用】'!AO555,"")</f>
        <v>はりま電力(株)(参考値)事業者全体</v>
      </c>
      <c r="AP555" s="65">
        <f>+IF('（別紙１）原油換算シート【計画用】'!AP555&lt;&gt;"",'（別紙１）原油換算シート【計画用】'!AP555,"")</f>
        <v>5.7899999999999998E-4</v>
      </c>
      <c r="AQ555" s="1" t="str">
        <f>+IF('（別紙１）原油換算シート【計画用】'!AQ555&lt;&gt;"",'（別紙１）原油換算シート【計画用】'!AQ555,"")</f>
        <v/>
      </c>
    </row>
    <row r="556" spans="39:43">
      <c r="AM556" s="40">
        <f>+IF('（別紙１）原油換算シート【計画用】'!AM556&lt;&gt;"",'（別紙１）原油換算シート【計画用】'!AM556,"")</f>
        <v>542</v>
      </c>
      <c r="AN556" s="40" t="str">
        <f>+IF('（別紙１）原油換算シート【計画用】'!AN556&lt;&gt;"",'（別紙１）原油換算シート【計画用】'!AN556,"")</f>
        <v>A0228</v>
      </c>
      <c r="AO556" s="64" t="str">
        <f>+IF('（別紙１）原油換算シート【計画用】'!AO556&lt;&gt;"",'（別紙１）原油換算シート【計画用】'!AO556,"")</f>
        <v>(株)浜松新電力メニューA</v>
      </c>
      <c r="AP556" s="65">
        <f>+IF('（別紙１）原油換算シート【計画用】'!AP556&lt;&gt;"",'（別紙１）原油換算シート【計画用】'!AP556,"")</f>
        <v>0</v>
      </c>
      <c r="AQ556" s="1" t="str">
        <f>+IF('（別紙１）原油換算シート【計画用】'!AQ556&lt;&gt;"",'（別紙１）原油換算シート【計画用】'!AQ556,"")</f>
        <v/>
      </c>
    </row>
    <row r="557" spans="39:43">
      <c r="AM557" s="40">
        <f>+IF('（別紙１）原油換算シート【計画用】'!AM557&lt;&gt;"",'（別紙１）原油換算シート【計画用】'!AM557,"")</f>
        <v>543</v>
      </c>
      <c r="AN557" s="40" t="str">
        <f>+IF('（別紙１）原油換算シート【計画用】'!AN557&lt;&gt;"",'（別紙１）原油換算シート【計画用】'!AN557,"")</f>
        <v>A0228</v>
      </c>
      <c r="AO557" s="64" t="str">
        <f>+IF('（別紙１）原油換算シート【計画用】'!AO557&lt;&gt;"",'（別紙１）原油換算シート【計画用】'!AO557,"")</f>
        <v>(株)浜松新電力(参考値)事業者全体</v>
      </c>
      <c r="AP557" s="65">
        <f>+IF('（別紙１）原油換算シート【計画用】'!AP557&lt;&gt;"",'（別紙１）原油換算シート【計画用】'!AP557,"")</f>
        <v>1.2400000000000001E-4</v>
      </c>
      <c r="AQ557" s="1" t="str">
        <f>+IF('（別紙１）原油換算シート【計画用】'!AQ557&lt;&gt;"",'（別紙１）原油換算シート【計画用】'!AQ557,"")</f>
        <v/>
      </c>
    </row>
    <row r="558" spans="39:43">
      <c r="AM558" s="40">
        <f>+IF('（別紙１）原油換算シート【計画用】'!AM558&lt;&gt;"",'（別紙１）原油換算シート【計画用】'!AM558,"")</f>
        <v>544</v>
      </c>
      <c r="AN558" s="40" t="str">
        <f>+IF('（別紙１）原油換算シート【計画用】'!AN558&lt;&gt;"",'（別紙１）原油換算シート【計画用】'!AN558,"")</f>
        <v>A0229</v>
      </c>
      <c r="AO558" s="64" t="str">
        <f>+IF('（別紙１）原油換算シート【計画用】'!AO558&lt;&gt;"",'（別紙１）原油換算シート【計画用】'!AO558,"")</f>
        <v>ゼロワットパワー(株)メニューA</v>
      </c>
      <c r="AP558" s="65">
        <f>+IF('（別紙１）原油換算シート【計画用】'!AP558&lt;&gt;"",'（別紙１）原油換算シート【計画用】'!AP558,"")</f>
        <v>0</v>
      </c>
      <c r="AQ558" s="1" t="str">
        <f>+IF('（別紙１）原油換算シート【計画用】'!AQ558&lt;&gt;"",'（別紙１）原油換算シート【計画用】'!AQ558,"")</f>
        <v/>
      </c>
    </row>
    <row r="559" spans="39:43">
      <c r="AM559" s="40">
        <f>+IF('（別紙１）原油換算シート【計画用】'!AM559&lt;&gt;"",'（別紙１）原油換算シート【計画用】'!AM559,"")</f>
        <v>545</v>
      </c>
      <c r="AN559" s="40" t="str">
        <f>+IF('（別紙１）原油換算シート【計画用】'!AN559&lt;&gt;"",'（別紙１）原油換算シート【計画用】'!AN559,"")</f>
        <v>A0229</v>
      </c>
      <c r="AO559" s="64" t="str">
        <f>+IF('（別紙１）原油換算シート【計画用】'!AO559&lt;&gt;"",'（別紙１）原油換算シート【計画用】'!AO559,"")</f>
        <v>ゼロワットパワー(株)メニューB</v>
      </c>
      <c r="AP559" s="65">
        <f>+IF('（別紙１）原油換算シート【計画用】'!AP559&lt;&gt;"",'（別紙１）原油換算シート【計画用】'!AP559,"")</f>
        <v>0</v>
      </c>
      <c r="AQ559" s="1" t="str">
        <f>+IF('（別紙１）原油換算シート【計画用】'!AQ559&lt;&gt;"",'（別紙１）原油換算シート【計画用】'!AQ559,"")</f>
        <v/>
      </c>
    </row>
    <row r="560" spans="39:43">
      <c r="AM560" s="40">
        <f>+IF('（別紙１）原油換算シート【計画用】'!AM560&lt;&gt;"",'（別紙１）原油換算シート【計画用】'!AM560,"")</f>
        <v>546</v>
      </c>
      <c r="AN560" s="40" t="str">
        <f>+IF('（別紙１）原油換算シート【計画用】'!AN560&lt;&gt;"",'（別紙１）原油換算シート【計画用】'!AN560,"")</f>
        <v>A0229</v>
      </c>
      <c r="AO560" s="64" t="str">
        <f>+IF('（別紙１）原油換算シート【計画用】'!AO560&lt;&gt;"",'（別紙１）原油換算シート【計画用】'!AO560,"")</f>
        <v>ゼロワットパワー(株)メニューC</v>
      </c>
      <c r="AP560" s="65">
        <f>+IF('（別紙１）原油換算シート【計画用】'!AP560&lt;&gt;"",'（別紙１）原油換算シート【計画用】'!AP560,"")</f>
        <v>0</v>
      </c>
      <c r="AQ560" s="1" t="str">
        <f>+IF('（別紙１）原油換算シート【計画用】'!AQ560&lt;&gt;"",'（別紙１）原油換算シート【計画用】'!AQ560,"")</f>
        <v/>
      </c>
    </row>
    <row r="561" spans="39:43">
      <c r="AM561" s="40">
        <f>+IF('（別紙１）原油換算シート【計画用】'!AM561&lt;&gt;"",'（別紙１）原油換算シート【計画用】'!AM561,"")</f>
        <v>547</v>
      </c>
      <c r="AN561" s="40" t="str">
        <f>+IF('（別紙１）原油換算シート【計画用】'!AN561&lt;&gt;"",'（別紙１）原油換算シート【計画用】'!AN561,"")</f>
        <v>A0229</v>
      </c>
      <c r="AO561" s="64" t="str">
        <f>+IF('（別紙１）原油換算シート【計画用】'!AO561&lt;&gt;"",'（別紙１）原油換算シート【計画用】'!AO561,"")</f>
        <v>ゼロワットパワー(株)メニューD</v>
      </c>
      <c r="AP561" s="65">
        <f>+IF('（別紙１）原油換算シート【計画用】'!AP561&lt;&gt;"",'（別紙１）原油換算シート【計画用】'!AP561,"")</f>
        <v>0</v>
      </c>
      <c r="AQ561" s="1" t="str">
        <f>+IF('（別紙１）原油換算シート【計画用】'!AQ561&lt;&gt;"",'（別紙１）原油換算シート【計画用】'!AQ561,"")</f>
        <v/>
      </c>
    </row>
    <row r="562" spans="39:43">
      <c r="AM562" s="40">
        <f>+IF('（別紙１）原油換算シート【計画用】'!AM562&lt;&gt;"",'（別紙１）原油換算シート【計画用】'!AM562,"")</f>
        <v>548</v>
      </c>
      <c r="AN562" s="40" t="str">
        <f>+IF('（別紙１）原油換算シート【計画用】'!AN562&lt;&gt;"",'（別紙１）原油換算シート【計画用】'!AN562,"")</f>
        <v>A0229</v>
      </c>
      <c r="AO562" s="64" t="str">
        <f>+IF('（別紙１）原油換算シート【計画用】'!AO562&lt;&gt;"",'（別紙１）原油換算シート【計画用】'!AO562,"")</f>
        <v>ゼロワットパワー(株)メニューE</v>
      </c>
      <c r="AP562" s="65">
        <f>+IF('（別紙１）原油換算シート【計画用】'!AP562&lt;&gt;"",'（別紙１）原油換算シート【計画用】'!AP562,"")</f>
        <v>0</v>
      </c>
      <c r="AQ562" s="1" t="str">
        <f>+IF('（別紙１）原油換算シート【計画用】'!AQ562&lt;&gt;"",'（別紙１）原油換算シート【計画用】'!AQ562,"")</f>
        <v/>
      </c>
    </row>
    <row r="563" spans="39:43">
      <c r="AM563" s="40">
        <f>+IF('（別紙１）原油換算シート【計画用】'!AM563&lt;&gt;"",'（別紙１）原油換算シート【計画用】'!AM563,"")</f>
        <v>549</v>
      </c>
      <c r="AN563" s="40" t="str">
        <f>+IF('（別紙１）原油換算シート【計画用】'!AN563&lt;&gt;"",'（別紙１）原油換算シート【計画用】'!AN563,"")</f>
        <v>A0229</v>
      </c>
      <c r="AO563" s="64" t="str">
        <f>+IF('（別紙１）原油換算シート【計画用】'!AO563&lt;&gt;"",'（別紙１）原油換算シート【計画用】'!AO563,"")</f>
        <v>ゼロワットパワー(株)メニューF</v>
      </c>
      <c r="AP563" s="65">
        <f>+IF('（別紙１）原油換算シート【計画用】'!AP563&lt;&gt;"",'（別紙１）原油換算シート【計画用】'!AP563,"")</f>
        <v>0</v>
      </c>
      <c r="AQ563" s="1" t="str">
        <f>+IF('（別紙１）原油換算シート【計画用】'!AQ563&lt;&gt;"",'（別紙１）原油換算シート【計画用】'!AQ563,"")</f>
        <v/>
      </c>
    </row>
    <row r="564" spans="39:43">
      <c r="AM564" s="40">
        <f>+IF('（別紙１）原油換算シート【計画用】'!AM564&lt;&gt;"",'（別紙１）原油換算シート【計画用】'!AM564,"")</f>
        <v>550</v>
      </c>
      <c r="AN564" s="40" t="str">
        <f>+IF('（別紙１）原油換算シート【計画用】'!AN564&lt;&gt;"",'（別紙１）原油換算シート【計画用】'!AN564,"")</f>
        <v>A0229</v>
      </c>
      <c r="AO564" s="64" t="str">
        <f>+IF('（別紙１）原油換算シート【計画用】'!AO564&lt;&gt;"",'（別紙１）原油換算シート【計画用】'!AO564,"")</f>
        <v>ゼロワットパワー(株)メニューG</v>
      </c>
      <c r="AP564" s="65">
        <f>+IF('（別紙１）原油換算シート【計画用】'!AP564&lt;&gt;"",'（別紙１）原油換算シート【計画用】'!AP564,"")</f>
        <v>0</v>
      </c>
      <c r="AQ564" s="1" t="str">
        <f>+IF('（別紙１）原油換算シート【計画用】'!AQ564&lt;&gt;"",'（別紙１）原油換算シート【計画用】'!AQ564,"")</f>
        <v/>
      </c>
    </row>
    <row r="565" spans="39:43">
      <c r="AM565" s="40">
        <f>+IF('（別紙１）原油換算シート【計画用】'!AM565&lt;&gt;"",'（別紙１）原油換算シート【計画用】'!AM565,"")</f>
        <v>551</v>
      </c>
      <c r="AN565" s="40" t="str">
        <f>+IF('（別紙１）原油換算シート【計画用】'!AN565&lt;&gt;"",'（別紙１）原油換算シート【計画用】'!AN565,"")</f>
        <v>A0229</v>
      </c>
      <c r="AO565" s="64" t="str">
        <f>+IF('（別紙１）原油換算シート【計画用】'!AO565&lt;&gt;"",'（別紙１）原油換算シート【計画用】'!AO565,"")</f>
        <v>ゼロワットパワー(株)メニューH</v>
      </c>
      <c r="AP565" s="65">
        <f>+IF('（別紙１）原油換算シート【計画用】'!AP565&lt;&gt;"",'（別紙１）原油換算シート【計画用】'!AP565,"")</f>
        <v>0</v>
      </c>
      <c r="AQ565" s="1" t="str">
        <f>+IF('（別紙１）原油換算シート【計画用】'!AQ565&lt;&gt;"",'（別紙１）原油換算シート【計画用】'!AQ565,"")</f>
        <v/>
      </c>
    </row>
    <row r="566" spans="39:43">
      <c r="AM566" s="40">
        <f>+IF('（別紙１）原油換算シート【計画用】'!AM566&lt;&gt;"",'（別紙１）原油換算シート【計画用】'!AM566,"")</f>
        <v>552</v>
      </c>
      <c r="AN566" s="40" t="str">
        <f>+IF('（別紙１）原油換算シート【計画用】'!AN566&lt;&gt;"",'（別紙１）原油換算シート【計画用】'!AN566,"")</f>
        <v>A0229</v>
      </c>
      <c r="AO566" s="64" t="str">
        <f>+IF('（別紙１）原油換算シート【計画用】'!AO566&lt;&gt;"",'（別紙１）原油換算シート【計画用】'!AO566,"")</f>
        <v>ゼロワットパワー(株)メニューI(残差)</v>
      </c>
      <c r="AP566" s="65">
        <f>+IF('（別紙１）原油換算シート【計画用】'!AP566&lt;&gt;"",'（別紙１）原油換算シート【計画用】'!AP566,"")</f>
        <v>6.3E-5</v>
      </c>
      <c r="AQ566" s="1" t="str">
        <f>+IF('（別紙１）原油換算シート【計画用】'!AQ566&lt;&gt;"",'（別紙１）原油換算シート【計画用】'!AQ566,"")</f>
        <v/>
      </c>
    </row>
    <row r="567" spans="39:43">
      <c r="AM567" s="40">
        <f>+IF('（別紙１）原油換算シート【計画用】'!AM567&lt;&gt;"",'（別紙１）原油換算シート【計画用】'!AM567,"")</f>
        <v>553</v>
      </c>
      <c r="AN567" s="40" t="str">
        <f>+IF('（別紙１）原油換算シート【計画用】'!AN567&lt;&gt;"",'（別紙１）原油換算シート【計画用】'!AN567,"")</f>
        <v>A0229</v>
      </c>
      <c r="AO567" s="64" t="str">
        <f>+IF('（別紙１）原油換算シート【計画用】'!AO567&lt;&gt;"",'（別紙１）原油換算シート【計画用】'!AO567,"")</f>
        <v>ゼロワットパワー(株)(参考値)事業者全体</v>
      </c>
      <c r="AP567" s="65">
        <f>+IF('（別紙１）原油換算シート【計画用】'!AP567&lt;&gt;"",'（別紙１）原油換算シート【計画用】'!AP567,"")</f>
        <v>7.9999999999999996E-6</v>
      </c>
      <c r="AQ567" s="1" t="str">
        <f>+IF('（別紙１）原油換算シート【計画用】'!AQ567&lt;&gt;"",'（別紙１）原油換算シート【計画用】'!AQ567,"")</f>
        <v/>
      </c>
    </row>
    <row r="568" spans="39:43">
      <c r="AM568" s="40">
        <f>+IF('（別紙１）原油換算シート【計画用】'!AM568&lt;&gt;"",'（別紙１）原油換算シート【計画用】'!AM568,"")</f>
        <v>554</v>
      </c>
      <c r="AN568" s="40" t="str">
        <f>+IF('（別紙１）原油換算シート【計画用】'!AN568&lt;&gt;"",'（別紙１）原油換算シート【計画用】'!AN568,"")</f>
        <v>A0230</v>
      </c>
      <c r="AO568" s="64" t="str">
        <f>+IF('（別紙１）原油換算シート【計画用】'!AO568&lt;&gt;"",'（別紙１）原油換算シート【計画用】'!AO568,"")</f>
        <v>アストマックス(株)メニューA</v>
      </c>
      <c r="AP568" s="65">
        <f>+IF('（別紙１）原油換算シート【計画用】'!AP568&lt;&gt;"",'（別紙１）原油換算シート【計画用】'!AP568,"")</f>
        <v>0</v>
      </c>
      <c r="AQ568" s="1" t="str">
        <f>+IF('（別紙１）原油換算シート【計画用】'!AQ568&lt;&gt;"",'（別紙１）原油換算シート【計画用】'!AQ568,"")</f>
        <v/>
      </c>
    </row>
    <row r="569" spans="39:43">
      <c r="AM569" s="40">
        <f>+IF('（別紙１）原油換算シート【計画用】'!AM569&lt;&gt;"",'（別紙１）原油換算シート【計画用】'!AM569,"")</f>
        <v>555</v>
      </c>
      <c r="AN569" s="40" t="str">
        <f>+IF('（別紙１）原油換算シート【計画用】'!AN569&lt;&gt;"",'（別紙１）原油換算シート【計画用】'!AN569,"")</f>
        <v>A0230</v>
      </c>
      <c r="AO569" s="64" t="str">
        <f>+IF('（別紙１）原油換算シート【計画用】'!AO569&lt;&gt;"",'（別紙１）原油換算シート【計画用】'!AO569,"")</f>
        <v>アストマックス(株)メニューB</v>
      </c>
      <c r="AP569" s="65">
        <f>+IF('（別紙１）原油換算シート【計画用】'!AP569&lt;&gt;"",'（別紙１）原油換算シート【計画用】'!AP569,"")</f>
        <v>0</v>
      </c>
      <c r="AQ569" s="1" t="str">
        <f>+IF('（別紙１）原油換算シート【計画用】'!AQ569&lt;&gt;"",'（別紙１）原油換算シート【計画用】'!AQ569,"")</f>
        <v/>
      </c>
    </row>
    <row r="570" spans="39:43">
      <c r="AM570" s="40">
        <f>+IF('（別紙１）原油換算シート【計画用】'!AM570&lt;&gt;"",'（別紙１）原油換算シート【計画用】'!AM570,"")</f>
        <v>556</v>
      </c>
      <c r="AN570" s="40" t="str">
        <f>+IF('（別紙１）原油換算シート【計画用】'!AN570&lt;&gt;"",'（別紙１）原油換算シート【計画用】'!AN570,"")</f>
        <v>A0230</v>
      </c>
      <c r="AO570" s="64" t="str">
        <f>+IF('（別紙１）原油換算シート【計画用】'!AO570&lt;&gt;"",'（別紙１）原油換算シート【計画用】'!AO570,"")</f>
        <v>アストマックス(株)メニューC</v>
      </c>
      <c r="AP570" s="65">
        <f>+IF('（別紙１）原油換算シート【計画用】'!AP570&lt;&gt;"",'（別紙１）原油換算シート【計画用】'!AP570,"")</f>
        <v>4.1399999999999998E-4</v>
      </c>
      <c r="AQ570" s="1" t="str">
        <f>+IF('（別紙１）原油換算シート【計画用】'!AQ570&lt;&gt;"",'（別紙１）原油換算シート【計画用】'!AQ570,"")</f>
        <v/>
      </c>
    </row>
    <row r="571" spans="39:43">
      <c r="AM571" s="40">
        <f>+IF('（別紙１）原油換算シート【計画用】'!AM571&lt;&gt;"",'（別紙１）原油換算シート【計画用】'!AM571,"")</f>
        <v>557</v>
      </c>
      <c r="AN571" s="40" t="str">
        <f>+IF('（別紙１）原油換算シート【計画用】'!AN571&lt;&gt;"",'（別紙１）原油換算シート【計画用】'!AN571,"")</f>
        <v>A0230</v>
      </c>
      <c r="AO571" s="64" t="str">
        <f>+IF('（別紙１）原油換算シート【計画用】'!AO571&lt;&gt;"",'（別紙１）原油換算シート【計画用】'!AO571,"")</f>
        <v>アストマックス(株)メニューD(残差)</v>
      </c>
      <c r="AP571" s="65">
        <f>+IF('（別紙１）原油換算シート【計画用】'!AP571&lt;&gt;"",'（別紙１）原油換算シート【計画用】'!AP571,"")</f>
        <v>7.7700000000000002E-4</v>
      </c>
      <c r="AQ571" s="1" t="str">
        <f>+IF('（別紙１）原油換算シート【計画用】'!AQ571&lt;&gt;"",'（別紙１）原油換算シート【計画用】'!AQ571,"")</f>
        <v/>
      </c>
    </row>
    <row r="572" spans="39:43">
      <c r="AM572" s="40">
        <f>+IF('（別紙１）原油換算シート【計画用】'!AM572&lt;&gt;"",'（別紙１）原油換算シート【計画用】'!AM572,"")</f>
        <v>558</v>
      </c>
      <c r="AN572" s="40" t="str">
        <f>+IF('（別紙１）原油換算シート【計画用】'!AN572&lt;&gt;"",'（別紙１）原油換算シート【計画用】'!AN572,"")</f>
        <v>A0230</v>
      </c>
      <c r="AO572" s="64" t="str">
        <f>+IF('（別紙１）原油換算シート【計画用】'!AO572&lt;&gt;"",'（別紙１）原油換算シート【計画用】'!AO572,"")</f>
        <v>アストマックス(株)(参考値)事業者全体</v>
      </c>
      <c r="AP572" s="65">
        <f>+IF('（別紙１）原油換算シート【計画用】'!AP572&lt;&gt;"",'（別紙１）原油換算シート【計画用】'!AP572,"")</f>
        <v>7.5299999999999998E-4</v>
      </c>
      <c r="AQ572" s="1" t="str">
        <f>+IF('（別紙１）原油換算シート【計画用】'!AQ572&lt;&gt;"",'（別紙１）原油換算シート【計画用】'!AQ572,"")</f>
        <v/>
      </c>
    </row>
    <row r="573" spans="39:43">
      <c r="AM573" s="40">
        <f>+IF('（別紙１）原油換算シート【計画用】'!AM573&lt;&gt;"",'（別紙１）原油換算シート【計画用】'!AM573,"")</f>
        <v>559</v>
      </c>
      <c r="AN573" s="40" t="str">
        <f>+IF('（別紙１）原油換算シート【計画用】'!AN573&lt;&gt;"",'（別紙１）原油換算シート【計画用】'!AN573,"")</f>
        <v>A0231</v>
      </c>
      <c r="AO573" s="64" t="str">
        <f>+IF('（別紙１）原油換算シート【計画用】'!AO573&lt;&gt;"",'（別紙１）原油換算シート【計画用】'!AO573,"")</f>
        <v>(株)やまがた新電力メニューA</v>
      </c>
      <c r="AP573" s="65">
        <f>+IF('（別紙１）原油換算シート【計画用】'!AP573&lt;&gt;"",'（別紙１）原油換算シート【計画用】'!AP573,"")</f>
        <v>0</v>
      </c>
      <c r="AQ573" s="1" t="str">
        <f>+IF('（別紙１）原油換算シート【計画用】'!AQ573&lt;&gt;"",'（別紙１）原油換算シート【計画用】'!AQ573,"")</f>
        <v/>
      </c>
    </row>
    <row r="574" spans="39:43">
      <c r="AM574" s="40">
        <f>+IF('（別紙１）原油換算シート【計画用】'!AM574&lt;&gt;"",'（別紙１）原油換算シート【計画用】'!AM574,"")</f>
        <v>560</v>
      </c>
      <c r="AN574" s="40" t="str">
        <f>+IF('（別紙１）原油換算シート【計画用】'!AN574&lt;&gt;"",'（別紙１）原油換算シート【計画用】'!AN574,"")</f>
        <v>A0231</v>
      </c>
      <c r="AO574" s="64" t="str">
        <f>+IF('（別紙１）原油換算シート【計画用】'!AO574&lt;&gt;"",'（別紙１）原油換算シート【計画用】'!AO574,"")</f>
        <v>(株)やまがた新電力メニューB</v>
      </c>
      <c r="AP574" s="65">
        <f>+IF('（別紙１）原油換算シート【計画用】'!AP574&lt;&gt;"",'（別紙１）原油換算シート【計画用】'!AP574,"")</f>
        <v>5.0000000000000004E-6</v>
      </c>
      <c r="AQ574" s="1" t="str">
        <f>+IF('（別紙１）原油換算シート【計画用】'!AQ574&lt;&gt;"",'（別紙１）原油換算シート【計画用】'!AQ574,"")</f>
        <v/>
      </c>
    </row>
    <row r="575" spans="39:43">
      <c r="AM575" s="40">
        <f>+IF('（別紙１）原油換算シート【計画用】'!AM575&lt;&gt;"",'（別紙１）原油換算シート【計画用】'!AM575,"")</f>
        <v>561</v>
      </c>
      <c r="AN575" s="40" t="str">
        <f>+IF('（別紙１）原油換算シート【計画用】'!AN575&lt;&gt;"",'（別紙１）原油換算シート【計画用】'!AN575,"")</f>
        <v>A0231</v>
      </c>
      <c r="AO575" s="64" t="str">
        <f>+IF('（別紙１）原油換算シート【計画用】'!AO575&lt;&gt;"",'（別紙１）原油換算シート【計画用】'!AO575,"")</f>
        <v>(株)やまがた新電力メニューC</v>
      </c>
      <c r="AP575" s="65">
        <f>+IF('（別紙１）原油換算シート【計画用】'!AP575&lt;&gt;"",'（別紙１）原油換算シート【計画用】'!AP575,"")</f>
        <v>1.17E-4</v>
      </c>
      <c r="AQ575" s="1" t="str">
        <f>+IF('（別紙１）原油換算シート【計画用】'!AQ575&lt;&gt;"",'（別紙１）原油換算シート【計画用】'!AQ575,"")</f>
        <v/>
      </c>
    </row>
    <row r="576" spans="39:43">
      <c r="AM576" s="40">
        <f>+IF('（別紙１）原油換算シート【計画用】'!AM576&lt;&gt;"",'（別紙１）原油換算シート【計画用】'!AM576,"")</f>
        <v>562</v>
      </c>
      <c r="AN576" s="40" t="str">
        <f>+IF('（別紙１）原油換算シート【計画用】'!AN576&lt;&gt;"",'（別紙１）原油換算シート【計画用】'!AN576,"")</f>
        <v>A0231</v>
      </c>
      <c r="AO576" s="64" t="str">
        <f>+IF('（別紙１）原油換算シート【計画用】'!AO576&lt;&gt;"",'（別紙１）原油換算シート【計画用】'!AO576,"")</f>
        <v>(株)やまがた新電力メニューD(残差)</v>
      </c>
      <c r="AP576" s="65">
        <f>+IF('（別紙１）原油換算シート【計画用】'!AP576&lt;&gt;"",'（別紙１）原油換算シート【計画用】'!AP576,"")</f>
        <v>4.2200000000000001E-4</v>
      </c>
      <c r="AQ576" s="1" t="str">
        <f>+IF('（別紙１）原油換算シート【計画用】'!AQ576&lt;&gt;"",'（別紙１）原油換算シート【計画用】'!AQ576,"")</f>
        <v>※</v>
      </c>
    </row>
    <row r="577" spans="39:43">
      <c r="AM577" s="40">
        <f>+IF('（別紙１）原油換算シート【計画用】'!AM577&lt;&gt;"",'（別紙１）原油換算シート【計画用】'!AM577,"")</f>
        <v>563</v>
      </c>
      <c r="AN577" s="40" t="str">
        <f>+IF('（別紙１）原油換算シート【計画用】'!AN577&lt;&gt;"",'（別紙１）原油換算シート【計画用】'!AN577,"")</f>
        <v>A0231</v>
      </c>
      <c r="AO577" s="64" t="str">
        <f>+IF('（別紙１）原油換算シート【計画用】'!AO577&lt;&gt;"",'（別紙１）原油換算シート【計画用】'!AO577,"")</f>
        <v>(株)やまがた新電力(参考値)事業者全体</v>
      </c>
      <c r="AP577" s="65">
        <f>+IF('（別紙１）原油換算シート【計画用】'!AP577&lt;&gt;"",'（別紙１）原油換算シート【計画用】'!AP577,"")</f>
        <v>1.2999999999999999E-4</v>
      </c>
      <c r="AQ577" s="1" t="str">
        <f>+IF('（別紙１）原油換算シート【計画用】'!AQ577&lt;&gt;"",'（別紙１）原油換算シート【計画用】'!AQ577,"")</f>
        <v/>
      </c>
    </row>
    <row r="578" spans="39:43">
      <c r="AM578" s="40">
        <f>+IF('（別紙１）原油換算シート【計画用】'!AM578&lt;&gt;"",'（別紙１）原油換算シート【計画用】'!AM578,"")</f>
        <v>564</v>
      </c>
      <c r="AN578" s="40" t="str">
        <f>+IF('（別紙１）原油換算シート【計画用】'!AN578&lt;&gt;"",'（別紙１）原油換算シート【計画用】'!AN578,"")</f>
        <v>A0232</v>
      </c>
      <c r="AO578" s="64" t="str">
        <f>+IF('（別紙１）原油換算シート【計画用】'!AO578&lt;&gt;"",'（別紙１）原油換算シート【計画用】'!AO578,"")</f>
        <v>一般社団法人東松島みらいとし機構メニューA</v>
      </c>
      <c r="AP578" s="65">
        <f>+IF('（別紙１）原油換算シート【計画用】'!AP578&lt;&gt;"",'（別紙１）原油換算シート【計画用】'!AP578,"")</f>
        <v>9.0000000000000002E-6</v>
      </c>
      <c r="AQ578" s="1" t="str">
        <f>+IF('（別紙１）原油換算シート【計画用】'!AQ578&lt;&gt;"",'（別紙１）原油換算シート【計画用】'!AQ578,"")</f>
        <v/>
      </c>
    </row>
    <row r="579" spans="39:43">
      <c r="AM579" s="40">
        <f>+IF('（別紙１）原油換算シート【計画用】'!AM579&lt;&gt;"",'（別紙１）原油換算シート【計画用】'!AM579,"")</f>
        <v>565</v>
      </c>
      <c r="AN579" s="40" t="str">
        <f>+IF('（別紙１）原油換算シート【計画用】'!AN579&lt;&gt;"",'（別紙１）原油換算シート【計画用】'!AN579,"")</f>
        <v>A0232</v>
      </c>
      <c r="AO579" s="64" t="str">
        <f>+IF('（別紙１）原油換算シート【計画用】'!AO579&lt;&gt;"",'（別紙１）原油換算シート【計画用】'!AO579,"")</f>
        <v>一般社団法人東松島みらいとし機構メニューB(残差)</v>
      </c>
      <c r="AP579" s="65">
        <f>+IF('（別紙１）原油換算シート【計画用】'!AP579&lt;&gt;"",'（別紙１）原油換算シート【計画用】'!AP579,"")</f>
        <v>4.75E-4</v>
      </c>
      <c r="AQ579" s="1" t="str">
        <f>+IF('（別紙１）原油換算シート【計画用】'!AQ579&lt;&gt;"",'（別紙１）原油換算シート【計画用】'!AQ579,"")</f>
        <v/>
      </c>
    </row>
    <row r="580" spans="39:43">
      <c r="AM580" s="40">
        <f>+IF('（別紙１）原油換算シート【計画用】'!AM580&lt;&gt;"",'（別紙１）原油換算シート【計画用】'!AM580,"")</f>
        <v>566</v>
      </c>
      <c r="AN580" s="40" t="str">
        <f>+IF('（別紙１）原油換算シート【計画用】'!AN580&lt;&gt;"",'（別紙１）原油換算シート【計画用】'!AN580,"")</f>
        <v>A0232</v>
      </c>
      <c r="AO580" s="64" t="str">
        <f>+IF('（別紙１）原油換算シート【計画用】'!AO580&lt;&gt;"",'（別紙１）原油換算シート【計画用】'!AO580,"")</f>
        <v>一般社団法人東松島みらいとし機構(参考値)事業者全体</v>
      </c>
      <c r="AP580" s="65">
        <f>+IF('（別紙１）原油換算シート【計画用】'!AP580&lt;&gt;"",'（別紙１）原油換算シート【計画用】'!AP580,"")</f>
        <v>4.6500000000000003E-4</v>
      </c>
      <c r="AQ580" s="1" t="str">
        <f>+IF('（別紙１）原油換算シート【計画用】'!AQ580&lt;&gt;"",'（別紙１）原油換算シート【計画用】'!AQ580,"")</f>
        <v/>
      </c>
    </row>
    <row r="581" spans="39:43">
      <c r="AM581" s="40">
        <f>+IF('（別紙１）原油換算シート【計画用】'!AM581&lt;&gt;"",'（別紙１）原油換算シート【計画用】'!AM581,"")</f>
        <v>567</v>
      </c>
      <c r="AN581" s="40" t="str">
        <f>+IF('（別紙１）原油換算シート【計画用】'!AN581&lt;&gt;"",'（別紙１）原油換算シート【計画用】'!AN581,"")</f>
        <v>A0234</v>
      </c>
      <c r="AO581" s="64" t="str">
        <f>+IF('（別紙１）原油換算シート【計画用】'!AO581&lt;&gt;"",'（別紙１）原油換算シート【計画用】'!AO581,"")</f>
        <v>(株)グリーンパワー大東メニューA</v>
      </c>
      <c r="AP581" s="65">
        <f>+IF('（別紙１）原油換算シート【計画用】'!AP581&lt;&gt;"",'（別紙１）原油換算シート【計画用】'!AP581,"")</f>
        <v>0</v>
      </c>
      <c r="AQ581" s="1" t="str">
        <f>+IF('（別紙１）原油換算シート【計画用】'!AQ581&lt;&gt;"",'（別紙１）原油換算シート【計画用】'!AQ581,"")</f>
        <v/>
      </c>
    </row>
    <row r="582" spans="39:43">
      <c r="AM582" s="40">
        <f>+IF('（別紙１）原油換算シート【計画用】'!AM582&lt;&gt;"",'（別紙１）原油換算シート【計画用】'!AM582,"")</f>
        <v>568</v>
      </c>
      <c r="AN582" s="40" t="str">
        <f>+IF('（別紙１）原油換算シート【計画用】'!AN582&lt;&gt;"",'（別紙１）原油換算シート【計画用】'!AN582,"")</f>
        <v>A0234</v>
      </c>
      <c r="AO582" s="64" t="str">
        <f>+IF('（別紙１）原油換算シート【計画用】'!AO582&lt;&gt;"",'（別紙１）原油換算シート【計画用】'!AO582,"")</f>
        <v>(株)グリーンパワー大東メニューB</v>
      </c>
      <c r="AP582" s="65">
        <f>+IF('（別紙１）原油換算シート【計画用】'!AP582&lt;&gt;"",'（別紙１）原油換算シート【計画用】'!AP582,"")</f>
        <v>1.2E-4</v>
      </c>
      <c r="AQ582" s="1" t="str">
        <f>+IF('（別紙１）原油換算シート【計画用】'!AQ582&lt;&gt;"",'（別紙１）原油換算シート【計画用】'!AQ582,"")</f>
        <v/>
      </c>
    </row>
    <row r="583" spans="39:43">
      <c r="AM583" s="40">
        <f>+IF('（別紙１）原油換算シート【計画用】'!AM583&lt;&gt;"",'（別紙１）原油換算シート【計画用】'!AM583,"")</f>
        <v>569</v>
      </c>
      <c r="AN583" s="40" t="str">
        <f>+IF('（別紙１）原油換算シート【計画用】'!AN583&lt;&gt;"",'（別紙１）原油換算シート【計画用】'!AN583,"")</f>
        <v>A0234</v>
      </c>
      <c r="AO583" s="64" t="str">
        <f>+IF('（別紙１）原油換算シート【計画用】'!AO583&lt;&gt;"",'（別紙１）原油換算シート【計画用】'!AO583,"")</f>
        <v>(株)グリーンパワー大東メニューC(残差)</v>
      </c>
      <c r="AP583" s="65">
        <f>+IF('（別紙１）原油換算シート【計画用】'!AP583&lt;&gt;"",'（別紙１）原油換算シート【計画用】'!AP583,"")</f>
        <v>2.1800000000000001E-4</v>
      </c>
      <c r="AQ583" s="1" t="str">
        <f>+IF('（別紙１）原油換算シート【計画用】'!AQ583&lt;&gt;"",'（別紙１）原油換算シート【計画用】'!AQ583,"")</f>
        <v/>
      </c>
    </row>
    <row r="584" spans="39:43">
      <c r="AM584" s="40">
        <f>+IF('（別紙１）原油換算シート【計画用】'!AM584&lt;&gt;"",'（別紙１）原油換算シート【計画用】'!AM584,"")</f>
        <v>570</v>
      </c>
      <c r="AN584" s="40" t="str">
        <f>+IF('（別紙１）原油換算シート【計画用】'!AN584&lt;&gt;"",'（別紙１）原油換算シート【計画用】'!AN584,"")</f>
        <v>A0234</v>
      </c>
      <c r="AO584" s="64" t="str">
        <f>+IF('（別紙１）原油換算シート【計画用】'!AO584&lt;&gt;"",'（別紙１）原油換算シート【計画用】'!AO584,"")</f>
        <v>(株)グリーンパワー大東(参考値)事業者全体</v>
      </c>
      <c r="AP584" s="65">
        <f>+IF('（別紙１）原油換算シート【計画用】'!AP584&lt;&gt;"",'（別紙１）原油換算シート【計画用】'!AP584,"")</f>
        <v>1.17E-4</v>
      </c>
      <c r="AQ584" s="1" t="str">
        <f>+IF('（別紙１）原油換算シート【計画用】'!AQ584&lt;&gt;"",'（別紙１）原油換算シート【計画用】'!AQ584,"")</f>
        <v/>
      </c>
    </row>
    <row r="585" spans="39:43">
      <c r="AM585" s="40">
        <f>+IF('（別紙１）原油換算シート【計画用】'!AM585&lt;&gt;"",'（別紙１）原油換算シート【計画用】'!AM585,"")</f>
        <v>571</v>
      </c>
      <c r="AN585" s="40" t="str">
        <f>+IF('（別紙１）原油換算シート【計画用】'!AN585&lt;&gt;"",'（別紙１）原油換算シート【計画用】'!AN585,"")</f>
        <v>A0236</v>
      </c>
      <c r="AO585" s="64" t="str">
        <f>+IF('（別紙１）原油換算シート【計画用】'!AO585&lt;&gt;"",'（別紙１）原油換算シート【計画用】'!AO585,"")</f>
        <v>(株)シーラソーラー</v>
      </c>
      <c r="AP585" s="65">
        <f>+IF('（別紙１）原油換算シート【計画用】'!AP585&lt;&gt;"",'（別紙１）原油換算シート【計画用】'!AP585,"")</f>
        <v>5.6800000000000004E-4</v>
      </c>
      <c r="AQ585" s="1" t="str">
        <f>+IF('（別紙１）原油換算シート【計画用】'!AQ585&lt;&gt;"",'（別紙１）原油換算シート【計画用】'!AQ585,"")</f>
        <v/>
      </c>
    </row>
    <row r="586" spans="39:43">
      <c r="AM586" s="40">
        <f>+IF('（別紙１）原油換算シート【計画用】'!AM586&lt;&gt;"",'（別紙１）原油換算シート【計画用】'!AM586,"")</f>
        <v>572</v>
      </c>
      <c r="AN586" s="40" t="str">
        <f>+IF('（別紙１）原油換算シート【計画用】'!AN586&lt;&gt;"",'（別紙１）原油換算シート【計画用】'!AN586,"")</f>
        <v>A0237</v>
      </c>
      <c r="AO586" s="64" t="str">
        <f>+IF('（別紙１）原油換算シート【計画用】'!AO586&lt;&gt;"",'（別紙１）原油換算シート【計画用】'!AO586,"")</f>
        <v>御所野縄文電力(株)</v>
      </c>
      <c r="AP586" s="65">
        <f>+IF('（別紙１）原油換算シート【計画用】'!AP586&lt;&gt;"",'（別紙１）原油換算シート【計画用】'!AP586,"")</f>
        <v>4.8000000000000001E-4</v>
      </c>
      <c r="AQ586" s="1" t="str">
        <f>+IF('（別紙１）原油換算シート【計画用】'!AQ586&lt;&gt;"",'（別紙１）原油換算シート【計画用】'!AQ586,"")</f>
        <v/>
      </c>
    </row>
    <row r="587" spans="39:43">
      <c r="AM587" s="40">
        <f>+IF('（別紙１）原油換算シート【計画用】'!AM587&lt;&gt;"",'（別紙１）原油換算シート【計画用】'!AM587,"")</f>
        <v>573</v>
      </c>
      <c r="AN587" s="40" t="str">
        <f>+IF('（別紙１）原油換算シート【計画用】'!AN587&lt;&gt;"",'（別紙１）原油換算シート【計画用】'!AN587,"")</f>
        <v>A0238</v>
      </c>
      <c r="AO587" s="64" t="str">
        <f>+IF('（別紙１）原油換算シート【計画用】'!AO587&lt;&gt;"",'（別紙１）原油換算シート【計画用】'!AO587,"")</f>
        <v>(株)カーボンニュートラルメニューA</v>
      </c>
      <c r="AP587" s="65">
        <f>+IF('（別紙１）原油換算シート【計画用】'!AP587&lt;&gt;"",'（別紙１）原油換算シート【計画用】'!AP587,"")</f>
        <v>0</v>
      </c>
      <c r="AQ587" s="1" t="str">
        <f>+IF('（別紙１）原油換算シート【計画用】'!AQ587&lt;&gt;"",'（別紙１）原油換算シート【計画用】'!AQ587,"")</f>
        <v/>
      </c>
    </row>
    <row r="588" spans="39:43">
      <c r="AM588" s="40">
        <f>+IF('（別紙１）原油換算シート【計画用】'!AM588&lt;&gt;"",'（別紙１）原油換算シート【計画用】'!AM588,"")</f>
        <v>574</v>
      </c>
      <c r="AN588" s="40" t="str">
        <f>+IF('（別紙１）原油換算シート【計画用】'!AN588&lt;&gt;"",'（別紙１）原油換算シート【計画用】'!AN588,"")</f>
        <v>A0238</v>
      </c>
      <c r="AO588" s="64" t="str">
        <f>+IF('（別紙１）原油換算シート【計画用】'!AO588&lt;&gt;"",'（別紙１）原油換算シート【計画用】'!AO588,"")</f>
        <v>(株)カーボンニュートラルメニューB(残差)</v>
      </c>
      <c r="AP588" s="65">
        <f>+IF('（別紙１）原油換算シート【計画用】'!AP588&lt;&gt;"",'（別紙１）原油換算シート【計画用】'!AP588,"")</f>
        <v>3.8299999999999999E-4</v>
      </c>
      <c r="AQ588" s="1" t="str">
        <f>+IF('（別紙１）原油換算シート【計画用】'!AQ588&lt;&gt;"",'（別紙１）原油換算シート【計画用】'!AQ588,"")</f>
        <v/>
      </c>
    </row>
    <row r="589" spans="39:43">
      <c r="AM589" s="40">
        <f>+IF('（別紙１）原油換算シート【計画用】'!AM589&lt;&gt;"",'（別紙１）原油換算シート【計画用】'!AM589,"")</f>
        <v>575</v>
      </c>
      <c r="AN589" s="40" t="str">
        <f>+IF('（別紙１）原油換算シート【計画用】'!AN589&lt;&gt;"",'（別紙１）原油換算シート【計画用】'!AN589,"")</f>
        <v>A0238</v>
      </c>
      <c r="AO589" s="64" t="str">
        <f>+IF('（別紙１）原油換算シート【計画用】'!AO589&lt;&gt;"",'（別紙１）原油換算シート【計画用】'!AO589,"")</f>
        <v>(株)カーボンニュートラル(参考値)事業者全体</v>
      </c>
      <c r="AP589" s="65">
        <f>+IF('（別紙１）原油換算シート【計画用】'!AP589&lt;&gt;"",'（別紙１）原油換算シート【計画用】'!AP589,"")</f>
        <v>2.5799999999999998E-4</v>
      </c>
      <c r="AQ589" s="1" t="str">
        <f>+IF('（別紙１）原油換算シート【計画用】'!AQ589&lt;&gt;"",'（別紙１）原油換算シート【計画用】'!AQ589,"")</f>
        <v/>
      </c>
    </row>
    <row r="590" spans="39:43">
      <c r="AM590" s="40">
        <f>+IF('（別紙１）原油換算シート【計画用】'!AM590&lt;&gt;"",'（別紙１）原油換算シート【計画用】'!AM590,"")</f>
        <v>576</v>
      </c>
      <c r="AN590" s="40" t="str">
        <f>+IF('（別紙１）原油換算シート【計画用】'!AN590&lt;&gt;"",'（別紙１）原油換算シート【計画用】'!AN590,"")</f>
        <v>A0239</v>
      </c>
      <c r="AO590" s="64" t="str">
        <f>+IF('（別紙１）原油換算シート【計画用】'!AO590&lt;&gt;"",'（別紙１）原油換算シート【計画用】'!AO590,"")</f>
        <v>宮古新電力(株)メニューA</v>
      </c>
      <c r="AP590" s="65">
        <f>+IF('（別紙１）原油換算シート【計画用】'!AP590&lt;&gt;"",'（別紙１）原油換算シート【計画用】'!AP590,"")</f>
        <v>0</v>
      </c>
      <c r="AQ590" s="1" t="str">
        <f>+IF('（別紙１）原油換算シート【計画用】'!AQ590&lt;&gt;"",'（別紙１）原油換算シート【計画用】'!AQ590,"")</f>
        <v/>
      </c>
    </row>
    <row r="591" spans="39:43">
      <c r="AM591" s="40">
        <f>+IF('（別紙１）原油換算シート【計画用】'!AM591&lt;&gt;"",'（別紙１）原油換算シート【計画用】'!AM591,"")</f>
        <v>577</v>
      </c>
      <c r="AN591" s="40" t="str">
        <f>+IF('（別紙１）原油換算シート【計画用】'!AN591&lt;&gt;"",'（別紙１）原油換算シート【計画用】'!AN591,"")</f>
        <v>A0239</v>
      </c>
      <c r="AO591" s="64" t="str">
        <f>+IF('（別紙１）原油換算シート【計画用】'!AO591&lt;&gt;"",'（別紙１）原油換算シート【計画用】'!AO591,"")</f>
        <v>宮古新電力(株)メニューB(残差)</v>
      </c>
      <c r="AP591" s="65">
        <f>+IF('（別紙１）原油換算シート【計画用】'!AP591&lt;&gt;"",'（別紙１）原油換算シート【計画用】'!AP591,"")</f>
        <v>4.5899999999999999E-4</v>
      </c>
      <c r="AQ591" s="1" t="str">
        <f>+IF('（別紙１）原油換算シート【計画用】'!AQ591&lt;&gt;"",'（別紙１）原油換算シート【計画用】'!AQ591,"")</f>
        <v/>
      </c>
    </row>
    <row r="592" spans="39:43">
      <c r="AM592" s="40">
        <f>+IF('（別紙１）原油換算シート【計画用】'!AM592&lt;&gt;"",'（別紙１）原油換算シート【計画用】'!AM592,"")</f>
        <v>578</v>
      </c>
      <c r="AN592" s="40" t="str">
        <f>+IF('（別紙１）原油換算シート【計画用】'!AN592&lt;&gt;"",'（別紙１）原油換算シート【計画用】'!AN592,"")</f>
        <v>A0239</v>
      </c>
      <c r="AO592" s="64" t="str">
        <f>+IF('（別紙１）原油換算シート【計画用】'!AO592&lt;&gt;"",'（別紙１）原油換算シート【計画用】'!AO592,"")</f>
        <v>宮古新電力(株)(参考値)事業者全体</v>
      </c>
      <c r="AP592" s="65">
        <f>+IF('（別紙１）原油換算シート【計画用】'!AP592&lt;&gt;"",'（別紙１）原油換算シート【計画用】'!AP592,"")</f>
        <v>4.5899999999999999E-4</v>
      </c>
      <c r="AQ592" s="1" t="str">
        <f>+IF('（別紙１）原油換算シート【計画用】'!AQ592&lt;&gt;"",'（別紙１）原油換算シート【計画用】'!AQ592,"")</f>
        <v/>
      </c>
    </row>
    <row r="593" spans="39:43">
      <c r="AM593" s="40">
        <f>+IF('（別紙１）原油換算シート【計画用】'!AM593&lt;&gt;"",'（別紙１）原油換算シート【計画用】'!AM593,"")</f>
        <v>579</v>
      </c>
      <c r="AN593" s="40" t="str">
        <f>+IF('（別紙１）原油換算シート【計画用】'!AN593&lt;&gt;"",'（別紙１）原油換算シート【計画用】'!AN593,"")</f>
        <v>A0240</v>
      </c>
      <c r="AO593" s="64" t="str">
        <f>+IF('（別紙１）原油換算シート【計画用】'!AO593&lt;&gt;"",'（別紙１）原油換算シート【計画用】'!AO593,"")</f>
        <v>長崎地域電力(株)</v>
      </c>
      <c r="AP593" s="65">
        <f>+IF('（別紙１）原油換算シート【計画用】'!AP593&lt;&gt;"",'（別紙１）原油換算シート【計画用】'!AP593,"")</f>
        <v>5.8699999999999996E-4</v>
      </c>
      <c r="AQ593" s="1" t="str">
        <f>+IF('（別紙１）原油換算シート【計画用】'!AQ593&lt;&gt;"",'（別紙１）原油換算シート【計画用】'!AQ593,"")</f>
        <v/>
      </c>
    </row>
    <row r="594" spans="39:43">
      <c r="AM594" s="40">
        <f>+IF('（別紙１）原油換算シート【計画用】'!AM594&lt;&gt;"",'（別紙１）原油換算シート【計画用】'!AM594,"")</f>
        <v>580</v>
      </c>
      <c r="AN594" s="40" t="str">
        <f>+IF('（別紙１）原油換算シート【計画用】'!AN594&lt;&gt;"",'（別紙１）原油換算シート【計画用】'!AN594,"")</f>
        <v>A0241</v>
      </c>
      <c r="AO594" s="64" t="str">
        <f>+IF('（別紙１）原油換算シート【計画用】'!AO594&lt;&gt;"",'（別紙１）原油換算シート【計画用】'!AO594,"")</f>
        <v>(株)エネアーク関西</v>
      </c>
      <c r="AP594" s="65">
        <f>+IF('（別紙１）原油換算シート【計画用】'!AP594&lt;&gt;"",'（別紙１）原油換算シート【計画用】'!AP594,"")</f>
        <v>3.7800000000000003E-4</v>
      </c>
      <c r="AQ594" s="1" t="str">
        <f>+IF('（別紙１）原油換算シート【計画用】'!AQ594&lt;&gt;"",'（別紙１）原油換算シート【計画用】'!AQ594,"")</f>
        <v/>
      </c>
    </row>
    <row r="595" spans="39:43">
      <c r="AM595" s="40">
        <f>+IF('（別紙１）原油換算シート【計画用】'!AM595&lt;&gt;"",'（別紙１）原油換算シート【計画用】'!AM595,"")</f>
        <v>581</v>
      </c>
      <c r="AN595" s="40" t="str">
        <f>+IF('（別紙１）原油換算シート【計画用】'!AN595&lt;&gt;"",'（別紙１）原油換算シート【計画用】'!AN595,"")</f>
        <v>A0243</v>
      </c>
      <c r="AO595" s="64" t="str">
        <f>+IF('（別紙１）原油換算シート【計画用】'!AO595&lt;&gt;"",'（別紙１）原油換算シート【計画用】'!AO595,"")</f>
        <v>近畿電力(株)</v>
      </c>
      <c r="AP595" s="65">
        <f>+IF('（別紙１）原油換算シート【計画用】'!AP595&lt;&gt;"",'（別紙１）原油換算シート【計画用】'!AP595,"")</f>
        <v>3.8299999999999999E-4</v>
      </c>
      <c r="AQ595" s="1" t="str">
        <f>+IF('（別紙１）原油換算シート【計画用】'!AQ595&lt;&gt;"",'（別紙１）原油換算シート【計画用】'!AQ595,"")</f>
        <v/>
      </c>
    </row>
    <row r="596" spans="39:43">
      <c r="AM596" s="40">
        <f>+IF('（別紙１）原油換算シート【計画用】'!AM596&lt;&gt;"",'（別紙１）原油換算シート【計画用】'!AM596,"")</f>
        <v>582</v>
      </c>
      <c r="AN596" s="40" t="str">
        <f>+IF('（別紙１）原油換算シート【計画用】'!AN596&lt;&gt;"",'（別紙１）原油換算シート【計画用】'!AN596,"")</f>
        <v>A0245</v>
      </c>
      <c r="AO596" s="64" t="str">
        <f>+IF('（別紙１）原油換算シート【計画用】'!AO596&lt;&gt;"",'（別紙１）原油換算シート【計画用】'!AO596,"")</f>
        <v>新電力おおいた(株)メニューA</v>
      </c>
      <c r="AP596" s="65">
        <f>+IF('（別紙１）原油換算シート【計画用】'!AP596&lt;&gt;"",'（別紙１）原油換算シート【計画用】'!AP596,"")</f>
        <v>0</v>
      </c>
      <c r="AQ596" s="1" t="str">
        <f>+IF('（別紙１）原油換算シート【計画用】'!AQ596&lt;&gt;"",'（別紙１）原油換算シート【計画用】'!AQ596,"")</f>
        <v/>
      </c>
    </row>
    <row r="597" spans="39:43">
      <c r="AM597" s="40">
        <f>+IF('（別紙１）原油換算シート【計画用】'!AM597&lt;&gt;"",'（別紙１）原油換算シート【計画用】'!AM597,"")</f>
        <v>583</v>
      </c>
      <c r="AN597" s="40" t="str">
        <f>+IF('（別紙１）原油換算シート【計画用】'!AN597&lt;&gt;"",'（別紙１）原油換算シート【計画用】'!AN597,"")</f>
        <v>A0245</v>
      </c>
      <c r="AO597" s="64" t="str">
        <f>+IF('（別紙１）原油換算シート【計画用】'!AO597&lt;&gt;"",'（別紙１）原油換算シート【計画用】'!AO597,"")</f>
        <v>新電力おおいた(株)メニューB(残差)</v>
      </c>
      <c r="AP597" s="65">
        <f>+IF('（別紙１）原油換算シート【計画用】'!AP597&lt;&gt;"",'（別紙１）原油換算シート【計画用】'!AP597,"")</f>
        <v>3.7500000000000001E-4</v>
      </c>
      <c r="AQ597" s="1" t="str">
        <f>+IF('（別紙１）原油換算シート【計画用】'!AQ597&lt;&gt;"",'（別紙１）原油換算シート【計画用】'!AQ597,"")</f>
        <v/>
      </c>
    </row>
    <row r="598" spans="39:43">
      <c r="AM598" s="40">
        <f>+IF('（別紙１）原油換算シート【計画用】'!AM598&lt;&gt;"",'（別紙１）原油換算シート【計画用】'!AM598,"")</f>
        <v>584</v>
      </c>
      <c r="AN598" s="40" t="str">
        <f>+IF('（別紙１）原油換算シート【計画用】'!AN598&lt;&gt;"",'（別紙１）原油換算シート【計画用】'!AN598,"")</f>
        <v>A0245</v>
      </c>
      <c r="AO598" s="64" t="str">
        <f>+IF('（別紙１）原油換算シート【計画用】'!AO598&lt;&gt;"",'（別紙１）原油換算シート【計画用】'!AO598,"")</f>
        <v>新電力おおいた(株)(参考値)事業者全体</v>
      </c>
      <c r="AP598" s="65">
        <f>+IF('（別紙１）原油換算シート【計画用】'!AP598&lt;&gt;"",'（別紙１）原油換算シート【計画用】'!AP598,"")</f>
        <v>3.5100000000000002E-4</v>
      </c>
      <c r="AQ598" s="1" t="str">
        <f>+IF('（別紙１）原油換算シート【計画用】'!AQ598&lt;&gt;"",'（別紙１）原油換算シート【計画用】'!AQ598,"")</f>
        <v/>
      </c>
    </row>
    <row r="599" spans="39:43">
      <c r="AM599" s="40">
        <f>+IF('（別紙１）原油換算シート【計画用】'!AM599&lt;&gt;"",'（別紙１）原油換算シート【計画用】'!AM599,"")</f>
        <v>585</v>
      </c>
      <c r="AN599" s="40" t="str">
        <f>+IF('（別紙１）原油換算シート【計画用】'!AN599&lt;&gt;"",'（別紙１）原油換算シート【計画用】'!AN599,"")</f>
        <v>A0246</v>
      </c>
      <c r="AO599" s="64" t="str">
        <f>+IF('（別紙１）原油換算シート【計画用】'!AO599&lt;&gt;"",'（別紙１）原油換算シート【計画用】'!AO599,"")</f>
        <v>(株)日本セレモニー</v>
      </c>
      <c r="AP599" s="65">
        <f>+IF('（別紙１）原油換算シート【計画用】'!AP599&lt;&gt;"",'（別紙１）原油換算シート【計画用】'!AP599,"")</f>
        <v>5.6700000000000001E-4</v>
      </c>
      <c r="AQ599" s="1" t="str">
        <f>+IF('（別紙１）原油換算シート【計画用】'!AQ599&lt;&gt;"",'（別紙１）原油換算シート【計画用】'!AQ599,"")</f>
        <v/>
      </c>
    </row>
    <row r="600" spans="39:43">
      <c r="AM600" s="40">
        <f>+IF('（別紙１）原油換算シート【計画用】'!AM600&lt;&gt;"",'（別紙１）原油換算シート【計画用】'!AM600,"")</f>
        <v>586</v>
      </c>
      <c r="AN600" s="40" t="str">
        <f>+IF('（別紙１）原油換算シート【計画用】'!AN600&lt;&gt;"",'（別紙１）原油換算シート【計画用】'!AN600,"")</f>
        <v>A0248</v>
      </c>
      <c r="AO600" s="64" t="str">
        <f>+IF('（別紙１）原油換算シート【計画用】'!AO600&lt;&gt;"",'（別紙１）原油換算シート【計画用】'!AO600,"")</f>
        <v>(株)池見石油店</v>
      </c>
      <c r="AP600" s="65">
        <f>+IF('（別紙１）原油換算シート【計画用】'!AP600&lt;&gt;"",'（別紙１）原油換算シート【計画用】'!AP600,"")</f>
        <v>6.4700000000000001E-4</v>
      </c>
      <c r="AQ600" s="1" t="str">
        <f>+IF('（別紙１）原油換算シート【計画用】'!AQ600&lt;&gt;"",'（別紙１）原油換算シート【計画用】'!AQ600,"")</f>
        <v/>
      </c>
    </row>
    <row r="601" spans="39:43">
      <c r="AM601" s="40">
        <f>+IF('（別紙１）原油換算シート【計画用】'!AM601&lt;&gt;"",'（別紙１）原油換算シート【計画用】'!AM601,"")</f>
        <v>587</v>
      </c>
      <c r="AN601" s="40" t="str">
        <f>+IF('（別紙１）原油換算シート【計画用】'!AN601&lt;&gt;"",'（別紙１）原油換算シート【計画用】'!AN601,"")</f>
        <v>A0250</v>
      </c>
      <c r="AO601" s="64" t="str">
        <f>+IF('（別紙１）原油換算シート【計画用】'!AO601&lt;&gt;"",'（別紙１）原油換算シート【計画用】'!AO601,"")</f>
        <v>芝浦電力(株)メニューA</v>
      </c>
      <c r="AP601" s="65">
        <f>+IF('（別紙１）原油換算シート【計画用】'!AP601&lt;&gt;"",'（別紙１）原油換算シート【計画用】'!AP601,"")</f>
        <v>0</v>
      </c>
      <c r="AQ601" s="1" t="str">
        <f>+IF('（別紙１）原油換算シート【計画用】'!AQ601&lt;&gt;"",'（別紙１）原油換算シート【計画用】'!AQ601,"")</f>
        <v/>
      </c>
    </row>
    <row r="602" spans="39:43">
      <c r="AM602" s="40">
        <f>+IF('（別紙１）原油換算シート【計画用】'!AM602&lt;&gt;"",'（別紙１）原油換算シート【計画用】'!AM602,"")</f>
        <v>588</v>
      </c>
      <c r="AN602" s="40" t="str">
        <f>+IF('（別紙１）原油換算シート【計画用】'!AN602&lt;&gt;"",'（別紙１）原油換算シート【計画用】'!AN602,"")</f>
        <v>A0250</v>
      </c>
      <c r="AO602" s="64" t="str">
        <f>+IF('（別紙１）原油換算シート【計画用】'!AO602&lt;&gt;"",'（別紙１）原油換算シート【計画用】'!AO602,"")</f>
        <v>芝浦電力(株)メニューB(残差)</v>
      </c>
      <c r="AP602" s="65">
        <f>+IF('（別紙１）原油換算シート【計画用】'!AP602&lt;&gt;"",'（別紙１）原油換算シート【計画用】'!AP602,"")</f>
        <v>5.4299999999999997E-4</v>
      </c>
      <c r="AQ602" s="1" t="str">
        <f>+IF('（別紙１）原油換算シート【計画用】'!AQ602&lt;&gt;"",'（別紙１）原油換算シート【計画用】'!AQ602,"")</f>
        <v/>
      </c>
    </row>
    <row r="603" spans="39:43">
      <c r="AM603" s="40">
        <f>+IF('（別紙１）原油換算シート【計画用】'!AM603&lt;&gt;"",'（別紙１）原油換算シート【計画用】'!AM603,"")</f>
        <v>589</v>
      </c>
      <c r="AN603" s="40" t="str">
        <f>+IF('（別紙１）原油換算シート【計画用】'!AN603&lt;&gt;"",'（別紙１）原油換算シート【計画用】'!AN603,"")</f>
        <v>A0250</v>
      </c>
      <c r="AO603" s="64" t="str">
        <f>+IF('（別紙１）原油換算シート【計画用】'!AO603&lt;&gt;"",'（別紙１）原油換算シート【計画用】'!AO603,"")</f>
        <v>芝浦電力(株)(参考値)事業者全体</v>
      </c>
      <c r="AP603" s="65">
        <f>+IF('（別紙１）原油換算シート【計画用】'!AP603&lt;&gt;"",'（別紙１）原油換算シート【計画用】'!AP603,"")</f>
        <v>4.9399999999999997E-4</v>
      </c>
      <c r="AQ603" s="1" t="str">
        <f>+IF('（別紙１）原油換算シート【計画用】'!AQ603&lt;&gt;"",'（別紙１）原油換算シート【計画用】'!AQ603,"")</f>
        <v/>
      </c>
    </row>
    <row r="604" spans="39:43">
      <c r="AM604" s="40">
        <f>+IF('（別紙１）原油換算シート【計画用】'!AM604&lt;&gt;"",'（別紙１）原油換算シート【計画用】'!AM604,"")</f>
        <v>590</v>
      </c>
      <c r="AN604" s="40" t="str">
        <f>+IF('（別紙１）原油換算シート【計画用】'!AN604&lt;&gt;"",'（別紙１）原油換算シート【計画用】'!AN604,"")</f>
        <v>A0253</v>
      </c>
      <c r="AO604" s="64" t="str">
        <f>+IF('（別紙１）原油換算シート【計画用】'!AO604&lt;&gt;"",'（別紙１）原油換算シート【計画用】'!AO604,"")</f>
        <v>(株)地域創生ホールディングス</v>
      </c>
      <c r="AP604" s="65">
        <f>+IF('（別紙１）原油換算シート【計画用】'!AP604&lt;&gt;"",'（別紙１）原油換算シート【計画用】'!AP604,"")</f>
        <v>4.2299999999999998E-4</v>
      </c>
      <c r="AQ604" s="1" t="str">
        <f>+IF('（別紙１）原油換算シート【計画用】'!AQ604&lt;&gt;"",'（別紙１）原油換算シート【計画用】'!AQ604,"")</f>
        <v/>
      </c>
    </row>
    <row r="605" spans="39:43">
      <c r="AM605" s="40">
        <f>+IF('（別紙１）原油換算シート【計画用】'!AM605&lt;&gt;"",'（別紙１）原油換算シート【計画用】'!AM605,"")</f>
        <v>591</v>
      </c>
      <c r="AN605" s="40" t="str">
        <f>+IF('（別紙１）原油換算シート【計画用】'!AN605&lt;&gt;"",'（別紙１）原油換算シート【計画用】'!AN605,"")</f>
        <v>A0256</v>
      </c>
      <c r="AO605" s="64" t="str">
        <f>+IF('（別紙１）原油換算シート【計画用】'!AO605&lt;&gt;"",'（別紙１）原油換算シート【計画用】'!AO605,"")</f>
        <v>(株)エーコープサービス</v>
      </c>
      <c r="AP605" s="65">
        <f>+IF('（別紙１）原油換算シート【計画用】'!AP605&lt;&gt;"",'（別紙１）原油換算シート【計画用】'!AP605,"")</f>
        <v>4.06E-4</v>
      </c>
      <c r="AQ605" s="1" t="str">
        <f>+IF('（別紙１）原油換算シート【計画用】'!AQ605&lt;&gt;"",'（別紙１）原油換算シート【計画用】'!AQ605,"")</f>
        <v/>
      </c>
    </row>
    <row r="606" spans="39:43">
      <c r="AM606" s="40">
        <f>+IF('（別紙１）原油換算シート【計画用】'!AM606&lt;&gt;"",'（別紙１）原油換算シート【計画用】'!AM606,"")</f>
        <v>592</v>
      </c>
      <c r="AN606" s="40" t="str">
        <f>+IF('（別紙１）原油換算シート【計画用】'!AN606&lt;&gt;"",'（別紙１）原油換算シート【計画用】'!AN606,"")</f>
        <v>A0258</v>
      </c>
      <c r="AO606" s="64" t="str">
        <f>+IF('（別紙１）原油換算シート【計画用】'!AO606&lt;&gt;"",'（別紙１）原油換算シート【計画用】'!AO606,"")</f>
        <v>宮崎瓦斯(株)(旧：(株)宮崎ガスリビング)</v>
      </c>
      <c r="AP606" s="65">
        <f>+IF('（別紙１）原油換算シート【計画用】'!AP606&lt;&gt;"",'（別紙１）原油換算シート【計画用】'!AP606,"")</f>
        <v>4.5600000000000003E-4</v>
      </c>
      <c r="AQ606" s="1" t="str">
        <f>+IF('（別紙１）原油換算シート【計画用】'!AQ606&lt;&gt;"",'（別紙１）原油換算シート【計画用】'!AQ606,"")</f>
        <v/>
      </c>
    </row>
    <row r="607" spans="39:43">
      <c r="AM607" s="40">
        <f>+IF('（別紙１）原油換算シート【計画用】'!AM607&lt;&gt;"",'（別紙１）原油換算シート【計画用】'!AM607,"")</f>
        <v>593</v>
      </c>
      <c r="AN607" s="40" t="str">
        <f>+IF('（別紙１）原油換算シート【計画用】'!AN607&lt;&gt;"",'（別紙１）原油換算シート【計画用】'!AN607,"")</f>
        <v>A0259</v>
      </c>
      <c r="AO607" s="64" t="str">
        <f>+IF('（別紙１）原油換算シート【計画用】'!AO607&lt;&gt;"",'（別紙１）原油換算シート【計画用】'!AO607,"")</f>
        <v>山陰エレキ・アライアンス(株)</v>
      </c>
      <c r="AP607" s="65">
        <f>+IF('（別紙１）原油換算シート【計画用】'!AP607&lt;&gt;"",'（別紙１）原油換算シート【計画用】'!AP607,"")</f>
        <v>4.3800000000000002E-4</v>
      </c>
      <c r="AQ607" s="1" t="str">
        <f>+IF('（別紙１）原油換算シート【計画用】'!AQ607&lt;&gt;"",'（別紙１）原油換算シート【計画用】'!AQ607,"")</f>
        <v/>
      </c>
    </row>
    <row r="608" spans="39:43">
      <c r="AM608" s="40">
        <f>+IF('（別紙１）原油換算シート【計画用】'!AM608&lt;&gt;"",'（別紙１）原油換算シート【計画用】'!AM608,"")</f>
        <v>594</v>
      </c>
      <c r="AN608" s="40" t="str">
        <f>+IF('（別紙１）原油換算シート【計画用】'!AN608&lt;&gt;"",'（別紙１）原油換算シート【計画用】'!AN608,"")</f>
        <v>A0260</v>
      </c>
      <c r="AO608" s="64" t="str">
        <f>+IF('（別紙１）原油換算シート【計画用】'!AO608&lt;&gt;"",'（別紙１）原油換算シート【計画用】'!AO608,"")</f>
        <v>(株)ジョヴィ</v>
      </c>
      <c r="AP608" s="65">
        <f>+IF('（別紙１）原油換算シート【計画用】'!AP608&lt;&gt;"",'（別紙１）原油換算シート【計画用】'!AP608,"")</f>
        <v>4.5399999999999998E-4</v>
      </c>
      <c r="AQ608" s="1" t="str">
        <f>+IF('（別紙１）原油換算シート【計画用】'!AQ608&lt;&gt;"",'（別紙１）原油換算シート【計画用】'!AQ608,"")</f>
        <v/>
      </c>
    </row>
    <row r="609" spans="39:43">
      <c r="AM609" s="40">
        <f>+IF('（別紙１）原油換算シート【計画用】'!AM609&lt;&gt;"",'（別紙１）原油換算シート【計画用】'!AM609,"")</f>
        <v>595</v>
      </c>
      <c r="AN609" s="40" t="str">
        <f>+IF('（別紙１）原油換算シート【計画用】'!AN609&lt;&gt;"",'（別紙１）原油換算シート【計画用】'!AN609,"")</f>
        <v>A0261</v>
      </c>
      <c r="AO609" s="64" t="str">
        <f>+IF('（別紙１）原油換算シート【計画用】'!AO609&lt;&gt;"",'（別紙１）原油換算シート【計画用】'!AO609,"")</f>
        <v>ミライフ東日本(株) メニューA</v>
      </c>
      <c r="AP609" s="65">
        <f>+IF('（別紙１）原油換算シート【計画用】'!AP609&lt;&gt;"",'（別紙１）原油換算シート【計画用】'!AP609,"")</f>
        <v>0</v>
      </c>
      <c r="AQ609" s="1" t="str">
        <f>+IF('（別紙１）原油換算シート【計画用】'!AQ609&lt;&gt;"",'（別紙１）原油換算シート【計画用】'!AQ609,"")</f>
        <v/>
      </c>
    </row>
    <row r="610" spans="39:43">
      <c r="AM610" s="40">
        <f>+IF('（別紙１）原油換算シート【計画用】'!AM610&lt;&gt;"",'（別紙１）原油換算シート【計画用】'!AM610,"")</f>
        <v>596</v>
      </c>
      <c r="AN610" s="40" t="str">
        <f>+IF('（別紙１）原油換算シート【計画用】'!AN610&lt;&gt;"",'（別紙１）原油換算シート【計画用】'!AN610,"")</f>
        <v>A0261</v>
      </c>
      <c r="AO610" s="64" t="str">
        <f>+IF('（別紙１）原油換算シート【計画用】'!AO610&lt;&gt;"",'（別紙１）原油換算シート【計画用】'!AO610,"")</f>
        <v>ミライフ東日本(株) メニューB(残差)</v>
      </c>
      <c r="AP610" s="65">
        <f>+IF('（別紙１）原油換算シート【計画用】'!AP610&lt;&gt;"",'（別紙１）原油換算シート【計画用】'!AP610,"")</f>
        <v>4.1899999999999999E-4</v>
      </c>
      <c r="AQ610" s="1" t="str">
        <f>+IF('（別紙１）原油換算シート【計画用】'!AQ610&lt;&gt;"",'（別紙１）原油換算シート【計画用】'!AQ610,"")</f>
        <v/>
      </c>
    </row>
    <row r="611" spans="39:43">
      <c r="AM611" s="40">
        <f>+IF('（別紙１）原油換算シート【計画用】'!AM611&lt;&gt;"",'（別紙１）原油換算シート【計画用】'!AM611,"")</f>
        <v>597</v>
      </c>
      <c r="AN611" s="40" t="str">
        <f>+IF('（別紙１）原油換算シート【計画用】'!AN611&lt;&gt;"",'（別紙１）原油換算シート【計画用】'!AN611,"")</f>
        <v>A0261</v>
      </c>
      <c r="AO611" s="64" t="str">
        <f>+IF('（別紙１）原油換算シート【計画用】'!AO611&lt;&gt;"",'（別紙１）原油換算シート【計画用】'!AO611,"")</f>
        <v>ミライフ東日本(株) (参考値)事業者全体</v>
      </c>
      <c r="AP611" s="65">
        <f>+IF('（別紙１）原油換算シート【計画用】'!AP611&lt;&gt;"",'（別紙１）原油換算シート【計画用】'!AP611,"")</f>
        <v>4.1899999999999999E-4</v>
      </c>
      <c r="AQ611" s="1" t="str">
        <f>+IF('（別紙１）原油換算シート【計画用】'!AQ611&lt;&gt;"",'（別紙１）原油換算シート【計画用】'!AQ611,"")</f>
        <v/>
      </c>
    </row>
    <row r="612" spans="39:43">
      <c r="AM612" s="40">
        <f>+IF('（別紙１）原油換算シート【計画用】'!AM612&lt;&gt;"",'（別紙１）原油換算シート【計画用】'!AM612,"")</f>
        <v>598</v>
      </c>
      <c r="AN612" s="40" t="str">
        <f>+IF('（別紙１）原油換算シート【計画用】'!AN612&lt;&gt;"",'（別紙１）原油換算シート【計画用】'!AN612,"")</f>
        <v>A0264</v>
      </c>
      <c r="AO612" s="64" t="str">
        <f>+IF('（別紙１）原油換算シート【計画用】'!AO612&lt;&gt;"",'（別紙１）原油換算シート【計画用】'!AO612,"")</f>
        <v>山陰酸素工業(株)</v>
      </c>
      <c r="AP612" s="65">
        <f>+IF('（別紙１）原油換算シート【計画用】'!AP612&lt;&gt;"",'（別紙１）原油換算シート【計画用】'!AP612,"")</f>
        <v>4.3800000000000002E-4</v>
      </c>
      <c r="AQ612" s="1" t="str">
        <f>+IF('（別紙１）原油換算シート【計画用】'!AQ612&lt;&gt;"",'（別紙１）原油換算シート【計画用】'!AQ612,"")</f>
        <v/>
      </c>
    </row>
    <row r="613" spans="39:43">
      <c r="AM613" s="40">
        <f>+IF('（別紙１）原油換算シート【計画用】'!AM613&lt;&gt;"",'（別紙１）原油換算シート【計画用】'!AM613,"")</f>
        <v>599</v>
      </c>
      <c r="AN613" s="40" t="str">
        <f>+IF('（別紙１）原油換算シート【計画用】'!AN613&lt;&gt;"",'（別紙１）原油換算シート【計画用】'!AN613,"")</f>
        <v>A0265</v>
      </c>
      <c r="AO613" s="64" t="str">
        <f>+IF('（別紙１）原油換算シート【計画用】'!AO613&lt;&gt;"",'（別紙１）原油換算シート【計画用】'!AO613,"")</f>
        <v>武陽ガス(株)メニューA</v>
      </c>
      <c r="AP613" s="65">
        <f>+IF('（別紙１）原油換算シート【計画用】'!AP613&lt;&gt;"",'（別紙１）原油換算シート【計画用】'!AP613,"")</f>
        <v>0</v>
      </c>
      <c r="AQ613" s="1" t="str">
        <f>+IF('（別紙１）原油換算シート【計画用】'!AQ613&lt;&gt;"",'（別紙１）原油換算シート【計画用】'!AQ613,"")</f>
        <v/>
      </c>
    </row>
    <row r="614" spans="39:43">
      <c r="AM614" s="40">
        <f>+IF('（別紙１）原油換算シート【計画用】'!AM614&lt;&gt;"",'（別紙１）原油換算シート【計画用】'!AM614,"")</f>
        <v>600</v>
      </c>
      <c r="AN614" s="40" t="str">
        <f>+IF('（別紙１）原油換算シート【計画用】'!AN614&lt;&gt;"",'（別紙１）原油換算シート【計画用】'!AN614,"")</f>
        <v>A0265</v>
      </c>
      <c r="AO614" s="64" t="str">
        <f>+IF('（別紙１）原油換算シート【計画用】'!AO614&lt;&gt;"",'（別紙１）原油換算シート【計画用】'!AO614,"")</f>
        <v>武陽ガス(株)メニューB</v>
      </c>
      <c r="AP614" s="65">
        <f>+IF('（別紙１）原油換算シート【計画用】'!AP614&lt;&gt;"",'（別紙１）原油換算シート【計画用】'!AP614,"")</f>
        <v>2.05E-4</v>
      </c>
      <c r="AQ614" s="1" t="str">
        <f>+IF('（別紙１）原油換算シート【計画用】'!AQ614&lt;&gt;"",'（別紙１）原油換算シート【計画用】'!AQ614,"")</f>
        <v/>
      </c>
    </row>
    <row r="615" spans="39:43">
      <c r="AM615" s="40">
        <f>+IF('（別紙１）原油換算シート【計画用】'!AM615&lt;&gt;"",'（別紙１）原油換算シート【計画用】'!AM615,"")</f>
        <v>601</v>
      </c>
      <c r="AN615" s="40" t="str">
        <f>+IF('（別紙１）原油換算シート【計画用】'!AN615&lt;&gt;"",'（別紙１）原油換算シート【計画用】'!AN615,"")</f>
        <v>A0265</v>
      </c>
      <c r="AO615" s="64" t="str">
        <f>+IF('（別紙１）原油換算シート【計画用】'!AO615&lt;&gt;"",'（別紙１）原油換算シート【計画用】'!AO615,"")</f>
        <v>武陽ガス(株)メニューC(残差)</v>
      </c>
      <c r="AP615" s="65">
        <f>+IF('（別紙１）原油換算シート【計画用】'!AP615&lt;&gt;"",'（別紙１）原油換算シート【計画用】'!AP615,"")</f>
        <v>4.2099999999999999E-4</v>
      </c>
      <c r="AQ615" s="1" t="str">
        <f>+IF('（別紙１）原油換算シート【計画用】'!AQ615&lt;&gt;"",'（別紙１）原油換算シート【計画用】'!AQ615,"")</f>
        <v/>
      </c>
    </row>
    <row r="616" spans="39:43">
      <c r="AM616" s="40">
        <f>+IF('（別紙１）原油換算シート【計画用】'!AM616&lt;&gt;"",'（別紙１）原油換算シート【計画用】'!AM616,"")</f>
        <v>602</v>
      </c>
      <c r="AN616" s="40" t="str">
        <f>+IF('（別紙１）原油換算シート【計画用】'!AN616&lt;&gt;"",'（別紙１）原油換算シート【計画用】'!AN616,"")</f>
        <v>A0265</v>
      </c>
      <c r="AO616" s="64" t="str">
        <f>+IF('（別紙１）原油換算シート【計画用】'!AO616&lt;&gt;"",'（別紙１）原油換算シート【計画用】'!AO616,"")</f>
        <v>武陽ガス(株)(参考値)事業者全体</v>
      </c>
      <c r="AP616" s="65">
        <f>+IF('（別紙１）原油換算シート【計画用】'!AP616&lt;&gt;"",'（別紙１）原油換算シート【計画用】'!AP616,"")</f>
        <v>4.1199999999999999E-4</v>
      </c>
      <c r="AQ616" s="1" t="str">
        <f>+IF('（別紙１）原油換算シート【計画用】'!AQ616&lt;&gt;"",'（別紙１）原油換算シート【計画用】'!AQ616,"")</f>
        <v/>
      </c>
    </row>
    <row r="617" spans="39:43">
      <c r="AM617" s="40">
        <f>+IF('（別紙１）原油換算シート【計画用】'!AM617&lt;&gt;"",'（別紙１）原油換算シート【計画用】'!AM617,"")</f>
        <v>603</v>
      </c>
      <c r="AN617" s="40" t="str">
        <f>+IF('（別紙１）原油換算シート【計画用】'!AN617&lt;&gt;"",'（別紙１）原油換算シート【計画用】'!AN617,"")</f>
        <v>A0266</v>
      </c>
      <c r="AO617" s="64" t="str">
        <f>+IF('（別紙１）原油換算シート【計画用】'!AO617&lt;&gt;"",'（別紙１）原油換算シート【計画用】'!AO617,"")</f>
        <v>常石商事(株)</v>
      </c>
      <c r="AP617" s="65">
        <f>+IF('（別紙１）原油換算シート【計画用】'!AP617&lt;&gt;"",'（別紙１）原油換算シート【計画用】'!AP617,"")</f>
        <v>5.5800000000000001E-4</v>
      </c>
      <c r="AQ617" s="1" t="str">
        <f>+IF('（別紙１）原油換算シート【計画用】'!AQ617&lt;&gt;"",'（別紙１）原油換算シート【計画用】'!AQ617,"")</f>
        <v/>
      </c>
    </row>
    <row r="618" spans="39:43">
      <c r="AM618" s="40">
        <f>+IF('（別紙１）原油換算シート【計画用】'!AM618&lt;&gt;"",'（別紙１）原油換算シート【計画用】'!AM618,"")</f>
        <v>604</v>
      </c>
      <c r="AN618" s="40" t="str">
        <f>+IF('（別紙１）原油換算シート【計画用】'!AN618&lt;&gt;"",'（別紙１）原油換算シート【計画用】'!AN618,"")</f>
        <v>A0267</v>
      </c>
      <c r="AO618" s="64" t="str">
        <f>+IF('（別紙１）原油換算シート【計画用】'!AO618&lt;&gt;"",'（別紙１）原油換算シート【計画用】'!AO618,"")</f>
        <v>北海道電力(株)メニューA</v>
      </c>
      <c r="AP618" s="65">
        <f>+IF('（別紙１）原油換算シート【計画用】'!AP618&lt;&gt;"",'（別紙１）原油換算シート【計画用】'!AP618,"")</f>
        <v>0</v>
      </c>
      <c r="AQ618" s="1" t="str">
        <f>+IF('（別紙１）原油換算シート【計画用】'!AQ618&lt;&gt;"",'（別紙１）原油換算シート【計画用】'!AQ618,"")</f>
        <v/>
      </c>
    </row>
    <row r="619" spans="39:43">
      <c r="AM619" s="40">
        <f>+IF('（別紙１）原油換算シート【計画用】'!AM619&lt;&gt;"",'（別紙１）原油換算シート【計画用】'!AM619,"")</f>
        <v>605</v>
      </c>
      <c r="AN619" s="40" t="str">
        <f>+IF('（別紙１）原油換算シート【計画用】'!AN619&lt;&gt;"",'（別紙１）原油換算シート【計画用】'!AN619,"")</f>
        <v>A0267</v>
      </c>
      <c r="AO619" s="64" t="str">
        <f>+IF('（別紙１）原油換算シート【計画用】'!AO619&lt;&gt;"",'（別紙１）原油換算シート【計画用】'!AO619,"")</f>
        <v>北海道電力(株)メニューB</v>
      </c>
      <c r="AP619" s="65">
        <f>+IF('（別紙１）原油換算シート【計画用】'!AP619&lt;&gt;"",'（別紙１）原油換算シート【計画用】'!AP619,"")</f>
        <v>0</v>
      </c>
      <c r="AQ619" s="1" t="str">
        <f>+IF('（別紙１）原油換算シート【計画用】'!AQ619&lt;&gt;"",'（別紙１）原油換算シート【計画用】'!AQ619,"")</f>
        <v/>
      </c>
    </row>
    <row r="620" spans="39:43">
      <c r="AM620" s="40">
        <f>+IF('（別紙１）原油換算シート【計画用】'!AM620&lt;&gt;"",'（別紙１）原油換算シート【計画用】'!AM620,"")</f>
        <v>606</v>
      </c>
      <c r="AN620" s="40" t="str">
        <f>+IF('（別紙１）原油換算シート【計画用】'!AN620&lt;&gt;"",'（別紙１）原油換算シート【計画用】'!AN620,"")</f>
        <v>A0267</v>
      </c>
      <c r="AO620" s="64" t="str">
        <f>+IF('（別紙１）原油換算シート【計画用】'!AO620&lt;&gt;"",'（別紙１）原油換算シート【計画用】'!AO620,"")</f>
        <v>北海道電力(株)メニューC</v>
      </c>
      <c r="AP620" s="65">
        <f>+IF('（別紙１）原油換算シート【計画用】'!AP620&lt;&gt;"",'（別紙１）原油換算シート【計画用】'!AP620,"")</f>
        <v>0</v>
      </c>
      <c r="AQ620" s="1" t="str">
        <f>+IF('（別紙１）原油換算シート【計画用】'!AQ620&lt;&gt;"",'（別紙１）原油換算シート【計画用】'!AQ620,"")</f>
        <v/>
      </c>
    </row>
    <row r="621" spans="39:43">
      <c r="AM621" s="40">
        <f>+IF('（別紙１）原油換算シート【計画用】'!AM621&lt;&gt;"",'（別紙１）原油換算シート【計画用】'!AM621,"")</f>
        <v>607</v>
      </c>
      <c r="AN621" s="40" t="str">
        <f>+IF('（別紙１）原油換算シート【計画用】'!AN621&lt;&gt;"",'（別紙１）原油換算シート【計画用】'!AN621,"")</f>
        <v>A0267</v>
      </c>
      <c r="AO621" s="64" t="str">
        <f>+IF('（別紙１）原油換算シート【計画用】'!AO621&lt;&gt;"",'（別紙１）原油換算シート【計画用】'!AO621,"")</f>
        <v>北海道電力(株)メニューD</v>
      </c>
      <c r="AP621" s="65">
        <f>+IF('（別紙１）原油換算シート【計画用】'!AP621&lt;&gt;"",'（別紙１）原油換算シート【計画用】'!AP621,"")</f>
        <v>0</v>
      </c>
      <c r="AQ621" s="1" t="str">
        <f>+IF('（別紙１）原油換算シート【計画用】'!AQ621&lt;&gt;"",'（別紙１）原油換算シート【計画用】'!AQ621,"")</f>
        <v/>
      </c>
    </row>
    <row r="622" spans="39:43">
      <c r="AM622" s="40">
        <f>+IF('（別紙１）原油換算シート【計画用】'!AM622&lt;&gt;"",'（別紙１）原油換算シート【計画用】'!AM622,"")</f>
        <v>608</v>
      </c>
      <c r="AN622" s="40" t="str">
        <f>+IF('（別紙１）原油換算シート【計画用】'!AN622&lt;&gt;"",'（別紙１）原油換算シート【計画用】'!AN622,"")</f>
        <v>A0267</v>
      </c>
      <c r="AO622" s="64" t="str">
        <f>+IF('（別紙１）原油換算シート【計画用】'!AO622&lt;&gt;"",'（別紙１）原油換算シート【計画用】'!AO622,"")</f>
        <v>北海道電力(株)メニューE</v>
      </c>
      <c r="AP622" s="65">
        <f>+IF('（別紙１）原油換算シート【計画用】'!AP622&lt;&gt;"",'（別紙１）原油換算シート【計画用】'!AP622,"")</f>
        <v>0</v>
      </c>
      <c r="AQ622" s="1" t="str">
        <f>+IF('（別紙１）原油換算シート【計画用】'!AQ622&lt;&gt;"",'（別紙１）原油換算シート【計画用】'!AQ622,"")</f>
        <v/>
      </c>
    </row>
    <row r="623" spans="39:43">
      <c r="AM623" s="40">
        <f>+IF('（別紙１）原油換算シート【計画用】'!AM623&lt;&gt;"",'（別紙１）原油換算シート【計画用】'!AM623,"")</f>
        <v>609</v>
      </c>
      <c r="AN623" s="40" t="str">
        <f>+IF('（別紙１）原油換算シート【計画用】'!AN623&lt;&gt;"",'（別紙１）原油換算シート【計画用】'!AN623,"")</f>
        <v>A0267</v>
      </c>
      <c r="AO623" s="64" t="str">
        <f>+IF('（別紙１）原油換算シート【計画用】'!AO623&lt;&gt;"",'（別紙１）原油換算シート【計画用】'!AO623,"")</f>
        <v>北海道電力(株)メニューF(残差)</v>
      </c>
      <c r="AP623" s="65">
        <f>+IF('（別紙１）原油換算シート【計画用】'!AP623&lt;&gt;"",'（別紙１）原油換算シート【計画用】'!AP623,"")</f>
        <v>5.2599999999999999E-4</v>
      </c>
      <c r="AQ623" s="1" t="str">
        <f>+IF('（別紙１）原油換算シート【計画用】'!AQ623&lt;&gt;"",'（別紙１）原油換算シート【計画用】'!AQ623,"")</f>
        <v/>
      </c>
    </row>
    <row r="624" spans="39:43">
      <c r="AM624" s="40">
        <f>+IF('（別紙１）原油換算シート【計画用】'!AM624&lt;&gt;"",'（別紙１）原油換算シート【計画用】'!AM624,"")</f>
        <v>610</v>
      </c>
      <c r="AN624" s="40" t="str">
        <f>+IF('（別紙１）原油換算シート【計画用】'!AN624&lt;&gt;"",'（別紙１）原油換算シート【計画用】'!AN624,"")</f>
        <v>A0267</v>
      </c>
      <c r="AO624" s="64" t="str">
        <f>+IF('（別紙１）原油換算シート【計画用】'!AO624&lt;&gt;"",'（別紙１）原油換算シート【計画用】'!AO624,"")</f>
        <v>北海道電力(株)(参考値)事業者全体</v>
      </c>
      <c r="AP624" s="65">
        <f>+IF('（別紙１）原油換算シート【計画用】'!AP624&lt;&gt;"",'（別紙１）原油換算シート【計画用】'!AP624,"")</f>
        <v>5.1800000000000001E-4</v>
      </c>
      <c r="AQ624" s="1" t="str">
        <f>+IF('（別紙１）原油換算シート【計画用】'!AQ624&lt;&gt;"",'（別紙１）原油換算シート【計画用】'!AQ624,"")</f>
        <v/>
      </c>
    </row>
    <row r="625" spans="39:43">
      <c r="AM625" s="40">
        <f>+IF('（別紙１）原油換算シート【計画用】'!AM625&lt;&gt;"",'（別紙１）原油換算シート【計画用】'!AM625,"")</f>
        <v>611</v>
      </c>
      <c r="AN625" s="40" t="str">
        <f>+IF('（別紙１）原油換算シート【計画用】'!AN625&lt;&gt;"",'（別紙１）原油換算シート【計画用】'!AN625,"")</f>
        <v>A0268</v>
      </c>
      <c r="AO625" s="64" t="str">
        <f>+IF('（別紙１）原油換算シート【計画用】'!AO625&lt;&gt;"",'（別紙１）原油換算シート【計画用】'!AO625,"")</f>
        <v>東北電力(株)メニューA</v>
      </c>
      <c r="AP625" s="65">
        <f>+IF('（別紙１）原油換算シート【計画用】'!AP625&lt;&gt;"",'（別紙１）原油換算シート【計画用】'!AP625,"")</f>
        <v>0</v>
      </c>
      <c r="AQ625" s="1" t="str">
        <f>+IF('（別紙１）原油換算シート【計画用】'!AQ625&lt;&gt;"",'（別紙１）原油換算シート【計画用】'!AQ625,"")</f>
        <v/>
      </c>
    </row>
    <row r="626" spans="39:43">
      <c r="AM626" s="40">
        <f>+IF('（別紙１）原油換算シート【計画用】'!AM626&lt;&gt;"",'（別紙１）原油換算シート【計画用】'!AM626,"")</f>
        <v>612</v>
      </c>
      <c r="AN626" s="40" t="str">
        <f>+IF('（別紙１）原油換算シート【計画用】'!AN626&lt;&gt;"",'（別紙１）原油換算シート【計画用】'!AN626,"")</f>
        <v>A0268</v>
      </c>
      <c r="AO626" s="64" t="str">
        <f>+IF('（別紙１）原油換算シート【計画用】'!AO626&lt;&gt;"",'（別紙１）原油換算シート【計画用】'!AO626,"")</f>
        <v>東北電力(株)メニューB</v>
      </c>
      <c r="AP626" s="65">
        <f>+IF('（別紙１）原油換算シート【計画用】'!AP626&lt;&gt;"",'（別紙１）原油換算シート【計画用】'!AP626,"")</f>
        <v>0</v>
      </c>
      <c r="AQ626" s="1" t="str">
        <f>+IF('（別紙１）原油換算シート【計画用】'!AQ626&lt;&gt;"",'（別紙１）原油換算シート【計画用】'!AQ626,"")</f>
        <v/>
      </c>
    </row>
    <row r="627" spans="39:43">
      <c r="AM627" s="40">
        <f>+IF('（別紙１）原油換算シート【計画用】'!AM627&lt;&gt;"",'（別紙１）原油換算シート【計画用】'!AM627,"")</f>
        <v>613</v>
      </c>
      <c r="AN627" s="40" t="str">
        <f>+IF('（別紙１）原油換算シート【計画用】'!AN627&lt;&gt;"",'（別紙１）原油換算シート【計画用】'!AN627,"")</f>
        <v>A0268</v>
      </c>
      <c r="AO627" s="64" t="str">
        <f>+IF('（別紙１）原油換算シート【計画用】'!AO627&lt;&gt;"",'（別紙１）原油換算シート【計画用】'!AO627,"")</f>
        <v>東北電力(株)メニューC</v>
      </c>
      <c r="AP627" s="65">
        <f>+IF('（別紙１）原油換算シート【計画用】'!AP627&lt;&gt;"",'（別紙１）原油換算シート【計画用】'!AP627,"")</f>
        <v>0</v>
      </c>
      <c r="AQ627" s="1" t="str">
        <f>+IF('（別紙１）原油換算シート【計画用】'!AQ627&lt;&gt;"",'（別紙１）原油換算シート【計画用】'!AQ627,"")</f>
        <v/>
      </c>
    </row>
    <row r="628" spans="39:43">
      <c r="AM628" s="40">
        <f>+IF('（別紙１）原油換算シート【計画用】'!AM628&lt;&gt;"",'（別紙１）原油換算シート【計画用】'!AM628,"")</f>
        <v>614</v>
      </c>
      <c r="AN628" s="40" t="str">
        <f>+IF('（別紙１）原油換算シート【計画用】'!AN628&lt;&gt;"",'（別紙１）原油換算シート【計画用】'!AN628,"")</f>
        <v>A0268</v>
      </c>
      <c r="AO628" s="64" t="str">
        <f>+IF('（別紙１）原油換算シート【計画用】'!AO628&lt;&gt;"",'（別紙１）原油換算シート【計画用】'!AO628,"")</f>
        <v>東北電力(株)メニューD(残差)</v>
      </c>
      <c r="AP628" s="65">
        <f>+IF('（別紙１）原油換算シート【計画用】'!AP628&lt;&gt;"",'（別紙１）原油換算シート【計画用】'!AP628,"")</f>
        <v>4.2099999999999999E-4</v>
      </c>
      <c r="AQ628" s="1" t="str">
        <f>+IF('（別紙１）原油換算シート【計画用】'!AQ628&lt;&gt;"",'（別紙１）原油換算シート【計画用】'!AQ628,"")</f>
        <v/>
      </c>
    </row>
    <row r="629" spans="39:43">
      <c r="AM629" s="40">
        <f>+IF('（別紙１）原油換算シート【計画用】'!AM629&lt;&gt;"",'（別紙１）原油換算シート【計画用】'!AM629,"")</f>
        <v>615</v>
      </c>
      <c r="AN629" s="40" t="str">
        <f>+IF('（別紙１）原油換算シート【計画用】'!AN629&lt;&gt;"",'（別紙１）原油換算シート【計画用】'!AN629,"")</f>
        <v>A0268</v>
      </c>
      <c r="AO629" s="64" t="str">
        <f>+IF('（別紙１）原油換算シート【計画用】'!AO629&lt;&gt;"",'（別紙１）原油換算シート【計画用】'!AO629,"")</f>
        <v>東北電力(株)(参考値)事業者全体</v>
      </c>
      <c r="AP629" s="65">
        <f>+IF('（別紙１）原油換算シート【計画用】'!AP629&lt;&gt;"",'（別紙１）原油換算シート【計画用】'!AP629,"")</f>
        <v>4.0000000000000002E-4</v>
      </c>
      <c r="AQ629" s="1" t="str">
        <f>+IF('（別紙１）原油換算シート【計画用】'!AQ629&lt;&gt;"",'（別紙１）原油換算シート【計画用】'!AQ629,"")</f>
        <v/>
      </c>
    </row>
    <row r="630" spans="39:43">
      <c r="AM630" s="40">
        <f>+IF('（別紙１）原油換算シート【計画用】'!AM630&lt;&gt;"",'（別紙１）原油換算シート【計画用】'!AM630,"")</f>
        <v>616</v>
      </c>
      <c r="AN630" s="40" t="str">
        <f>+IF('（別紙１）原油換算シート【計画用】'!AN630&lt;&gt;"",'（別紙１）原油換算シート【計画用】'!AN630,"")</f>
        <v>A0269</v>
      </c>
      <c r="AO630" s="64" t="str">
        <f>+IF('（別紙１）原油換算シート【計画用】'!AO630&lt;&gt;"",'（別紙１）原油換算シート【計画用】'!AO630,"")</f>
        <v>東京電力エナジーパートナー(株)メニューA</v>
      </c>
      <c r="AP630" s="65">
        <f>+IF('（別紙１）原油換算シート【計画用】'!AP630&lt;&gt;"",'（別紙１）原油換算シート【計画用】'!AP630,"")</f>
        <v>0</v>
      </c>
      <c r="AQ630" s="1" t="str">
        <f>+IF('（別紙１）原油換算シート【計画用】'!AQ630&lt;&gt;"",'（別紙１）原油換算シート【計画用】'!AQ630,"")</f>
        <v/>
      </c>
    </row>
    <row r="631" spans="39:43">
      <c r="AM631" s="40">
        <f>+IF('（別紙１）原油換算シート【計画用】'!AM631&lt;&gt;"",'（別紙１）原油換算シート【計画用】'!AM631,"")</f>
        <v>617</v>
      </c>
      <c r="AN631" s="40" t="str">
        <f>+IF('（別紙１）原油換算シート【計画用】'!AN631&lt;&gt;"",'（別紙１）原油換算シート【計画用】'!AN631,"")</f>
        <v>A0269</v>
      </c>
      <c r="AO631" s="64" t="str">
        <f>+IF('（別紙１）原油換算シート【計画用】'!AO631&lt;&gt;"",'（別紙１）原油換算シート【計画用】'!AO631,"")</f>
        <v>東京電力エナジーパートナー(株)メニューB</v>
      </c>
      <c r="AP631" s="65">
        <f>+IF('（別紙１）原油換算シート【計画用】'!AP631&lt;&gt;"",'（別紙１）原油換算シート【計画用】'!AP631,"")</f>
        <v>0</v>
      </c>
      <c r="AQ631" s="1" t="str">
        <f>+IF('（別紙１）原油換算シート【計画用】'!AQ631&lt;&gt;"",'（別紙１）原油換算シート【計画用】'!AQ631,"")</f>
        <v/>
      </c>
    </row>
    <row r="632" spans="39:43">
      <c r="AM632" s="40">
        <f>+IF('（別紙１）原油換算シート【計画用】'!AM632&lt;&gt;"",'（別紙１）原油換算シート【計画用】'!AM632,"")</f>
        <v>618</v>
      </c>
      <c r="AN632" s="40" t="str">
        <f>+IF('（別紙１）原油換算シート【計画用】'!AN632&lt;&gt;"",'（別紙１）原油換算シート【計画用】'!AN632,"")</f>
        <v>A0269</v>
      </c>
      <c r="AO632" s="64" t="str">
        <f>+IF('（別紙１）原油換算シート【計画用】'!AO632&lt;&gt;"",'（別紙１）原油換算シート【計画用】'!AO632,"")</f>
        <v>東京電力エナジーパートナー(株)メニューC</v>
      </c>
      <c r="AP632" s="65">
        <f>+IF('（別紙１）原油換算シート【計画用】'!AP632&lt;&gt;"",'（別紙１）原油換算シート【計画用】'!AP632,"")</f>
        <v>0</v>
      </c>
      <c r="AQ632" s="1" t="str">
        <f>+IF('（別紙１）原油換算シート【計画用】'!AQ632&lt;&gt;"",'（別紙１）原油換算シート【計画用】'!AQ632,"")</f>
        <v/>
      </c>
    </row>
    <row r="633" spans="39:43">
      <c r="AM633" s="40">
        <f>+IF('（別紙１）原油換算シート【計画用】'!AM633&lt;&gt;"",'（別紙１）原油換算シート【計画用】'!AM633,"")</f>
        <v>619</v>
      </c>
      <c r="AN633" s="40" t="str">
        <f>+IF('（別紙１）原油換算シート【計画用】'!AN633&lt;&gt;"",'（別紙１）原油換算シート【計画用】'!AN633,"")</f>
        <v>A0269</v>
      </c>
      <c r="AO633" s="64" t="str">
        <f>+IF('（別紙１）原油換算シート【計画用】'!AO633&lt;&gt;"",'（別紙１）原油換算シート【計画用】'!AO633,"")</f>
        <v>東京電力エナジーパートナー(株)メニューD</v>
      </c>
      <c r="AP633" s="65">
        <f>+IF('（別紙１）原油換算シート【計画用】'!AP633&lt;&gt;"",'（別紙１）原油換算シート【計画用】'!AP633,"")</f>
        <v>0</v>
      </c>
      <c r="AQ633" s="1" t="str">
        <f>+IF('（別紙１）原油換算シート【計画用】'!AQ633&lt;&gt;"",'（別紙１）原油換算シート【計画用】'!AQ633,"")</f>
        <v/>
      </c>
    </row>
    <row r="634" spans="39:43">
      <c r="AM634" s="40">
        <f>+IF('（別紙１）原油換算シート【計画用】'!AM634&lt;&gt;"",'（別紙１）原油換算シート【計画用】'!AM634,"")</f>
        <v>620</v>
      </c>
      <c r="AN634" s="40" t="str">
        <f>+IF('（別紙１）原油換算シート【計画用】'!AN634&lt;&gt;"",'（別紙１）原油換算シート【計画用】'!AN634,"")</f>
        <v>A0269</v>
      </c>
      <c r="AO634" s="64" t="str">
        <f>+IF('（別紙１）原油換算シート【計画用】'!AO634&lt;&gt;"",'（別紙１）原油換算シート【計画用】'!AO634,"")</f>
        <v>東京電力エナジーパートナー(株)メニューE</v>
      </c>
      <c r="AP634" s="65">
        <f>+IF('（別紙１）原油換算シート【計画用】'!AP634&lt;&gt;"",'（別紙１）原油換算シート【計画用】'!AP634,"")</f>
        <v>0</v>
      </c>
      <c r="AQ634" s="1" t="str">
        <f>+IF('（別紙１）原油換算シート【計画用】'!AQ634&lt;&gt;"",'（別紙１）原油換算シート【計画用】'!AQ634,"")</f>
        <v/>
      </c>
    </row>
    <row r="635" spans="39:43">
      <c r="AM635" s="40">
        <f>+IF('（別紙１）原油換算シート【計画用】'!AM635&lt;&gt;"",'（別紙１）原油換算シート【計画用】'!AM635,"")</f>
        <v>621</v>
      </c>
      <c r="AN635" s="40" t="str">
        <f>+IF('（別紙１）原油換算シート【計画用】'!AN635&lt;&gt;"",'（別紙１）原油換算シート【計画用】'!AN635,"")</f>
        <v>A0269</v>
      </c>
      <c r="AO635" s="64" t="str">
        <f>+IF('（別紙１）原油換算シート【計画用】'!AO635&lt;&gt;"",'（別紙１）原油換算シート【計画用】'!AO635,"")</f>
        <v>東京電力エナジーパートナー(株)メニューF</v>
      </c>
      <c r="AP635" s="65">
        <f>+IF('（別紙１）原油換算シート【計画用】'!AP635&lt;&gt;"",'（別紙１）原油換算シート【計画用】'!AP635,"")</f>
        <v>0</v>
      </c>
      <c r="AQ635" s="1" t="str">
        <f>+IF('（別紙１）原油換算シート【計画用】'!AQ635&lt;&gt;"",'（別紙１）原油換算シート【計画用】'!AQ635,"")</f>
        <v/>
      </c>
    </row>
    <row r="636" spans="39:43">
      <c r="AM636" s="40">
        <f>+IF('（別紙１）原油換算シート【計画用】'!AM636&lt;&gt;"",'（別紙１）原油換算シート【計画用】'!AM636,"")</f>
        <v>622</v>
      </c>
      <c r="AN636" s="40" t="str">
        <f>+IF('（別紙１）原油換算シート【計画用】'!AN636&lt;&gt;"",'（別紙１）原油換算シート【計画用】'!AN636,"")</f>
        <v>A0269</v>
      </c>
      <c r="AO636" s="64" t="str">
        <f>+IF('（別紙１）原油換算シート【計画用】'!AO636&lt;&gt;"",'（別紙１）原油換算シート【計画用】'!AO636,"")</f>
        <v>東京電力エナジーパートナー(株)メニューG</v>
      </c>
      <c r="AP636" s="65">
        <f>+IF('（別紙１）原油換算シート【計画用】'!AP636&lt;&gt;"",'（別紙１）原油換算シート【計画用】'!AP636,"")</f>
        <v>0</v>
      </c>
      <c r="AQ636" s="1" t="str">
        <f>+IF('（別紙１）原油換算シート【計画用】'!AQ636&lt;&gt;"",'（別紙１）原油換算シート【計画用】'!AQ636,"")</f>
        <v/>
      </c>
    </row>
    <row r="637" spans="39:43">
      <c r="AM637" s="40">
        <f>+IF('（別紙１）原油換算シート【計画用】'!AM637&lt;&gt;"",'（別紙１）原油換算シート【計画用】'!AM637,"")</f>
        <v>623</v>
      </c>
      <c r="AN637" s="40" t="str">
        <f>+IF('（別紙１）原油換算シート【計画用】'!AN637&lt;&gt;"",'（別紙１）原油換算シート【計画用】'!AN637,"")</f>
        <v>A0269</v>
      </c>
      <c r="AO637" s="64" t="str">
        <f>+IF('（別紙１）原油換算シート【計画用】'!AO637&lt;&gt;"",'（別紙１）原油換算シート【計画用】'!AO637,"")</f>
        <v>東京電力エナジーパートナー(株)メニューH</v>
      </c>
      <c r="AP637" s="65">
        <f>+IF('（別紙１）原油換算シート【計画用】'!AP637&lt;&gt;"",'（別紙１）原油換算シート【計画用】'!AP637,"")</f>
        <v>0</v>
      </c>
      <c r="AQ637" s="1" t="str">
        <f>+IF('（別紙１）原油換算シート【計画用】'!AQ637&lt;&gt;"",'（別紙１）原油換算シート【計画用】'!AQ637,"")</f>
        <v/>
      </c>
    </row>
    <row r="638" spans="39:43">
      <c r="AM638" s="40">
        <f>+IF('（別紙１）原油換算シート【計画用】'!AM638&lt;&gt;"",'（別紙１）原油換算シート【計画用】'!AM638,"")</f>
        <v>624</v>
      </c>
      <c r="AN638" s="40" t="str">
        <f>+IF('（別紙１）原油換算シート【計画用】'!AN638&lt;&gt;"",'（別紙１）原油換算シート【計画用】'!AN638,"")</f>
        <v>A0269</v>
      </c>
      <c r="AO638" s="64" t="str">
        <f>+IF('（別紙１）原油換算シート【計画用】'!AO638&lt;&gt;"",'（別紙１）原油換算シート【計画用】'!AO638,"")</f>
        <v>東京電力エナジーパートナー(株)メニューI</v>
      </c>
      <c r="AP638" s="65">
        <f>+IF('（別紙１）原油換算シート【計画用】'!AP638&lt;&gt;"",'（別紙１）原油換算シート【計画用】'!AP638,"")</f>
        <v>0</v>
      </c>
      <c r="AQ638" s="1" t="str">
        <f>+IF('（別紙１）原油換算シート【計画用】'!AQ638&lt;&gt;"",'（別紙１）原油換算シート【計画用】'!AQ638,"")</f>
        <v/>
      </c>
    </row>
    <row r="639" spans="39:43">
      <c r="AM639" s="40">
        <f>+IF('（別紙１）原油換算シート【計画用】'!AM639&lt;&gt;"",'（別紙１）原油換算シート【計画用】'!AM639,"")</f>
        <v>625</v>
      </c>
      <c r="AN639" s="40" t="str">
        <f>+IF('（別紙１）原油換算シート【計画用】'!AN639&lt;&gt;"",'（別紙１）原油換算シート【計画用】'!AN639,"")</f>
        <v>A0269</v>
      </c>
      <c r="AO639" s="64" t="str">
        <f>+IF('（別紙１）原油換算シート【計画用】'!AO639&lt;&gt;"",'（別紙１）原油換算シート【計画用】'!AO639,"")</f>
        <v>東京電力エナジーパートナー(株)メニューJ</v>
      </c>
      <c r="AP639" s="65">
        <f>+IF('（別紙１）原油換算シート【計画用】'!AP639&lt;&gt;"",'（別紙１）原油換算シート【計画用】'!AP639,"")</f>
        <v>0</v>
      </c>
      <c r="AQ639" s="1" t="str">
        <f>+IF('（別紙１）原油換算シート【計画用】'!AQ639&lt;&gt;"",'（別紙１）原油換算シート【計画用】'!AQ639,"")</f>
        <v/>
      </c>
    </row>
    <row r="640" spans="39:43">
      <c r="AM640" s="40">
        <f>+IF('（別紙１）原油換算シート【計画用】'!AM640&lt;&gt;"",'（別紙１）原油換算シート【計画用】'!AM640,"")</f>
        <v>626</v>
      </c>
      <c r="AN640" s="40" t="str">
        <f>+IF('（別紙１）原油換算シート【計画用】'!AN640&lt;&gt;"",'（別紙１）原油換算シート【計画用】'!AN640,"")</f>
        <v>A0269</v>
      </c>
      <c r="AO640" s="64" t="str">
        <f>+IF('（別紙１）原油換算シート【計画用】'!AO640&lt;&gt;"",'（別紙１）原油換算シート【計画用】'!AO640,"")</f>
        <v>東京電力エナジーパートナー(株)メニューK</v>
      </c>
      <c r="AP640" s="65">
        <f>+IF('（別紙１）原油換算シート【計画用】'!AP640&lt;&gt;"",'（別紙１）原油換算シート【計画用】'!AP640,"")</f>
        <v>0</v>
      </c>
      <c r="AQ640" s="1" t="str">
        <f>+IF('（別紙１）原油換算シート【計画用】'!AQ640&lt;&gt;"",'（別紙１）原油換算シート【計画用】'!AQ640,"")</f>
        <v/>
      </c>
    </row>
    <row r="641" spans="39:43">
      <c r="AM641" s="40">
        <f>+IF('（別紙１）原油換算シート【計画用】'!AM641&lt;&gt;"",'（別紙１）原油換算シート【計画用】'!AM641,"")</f>
        <v>627</v>
      </c>
      <c r="AN641" s="40" t="str">
        <f>+IF('（別紙１）原油換算シート【計画用】'!AN641&lt;&gt;"",'（別紙１）原油換算シート【計画用】'!AN641,"")</f>
        <v>A0269</v>
      </c>
      <c r="AO641" s="64" t="str">
        <f>+IF('（別紙１）原油換算シート【計画用】'!AO641&lt;&gt;"",'（別紙１）原油換算シート【計画用】'!AO641,"")</f>
        <v>東京電力エナジーパートナー(株)メニューL</v>
      </c>
      <c r="AP641" s="65">
        <f>+IF('（別紙１）原油換算シート【計画用】'!AP641&lt;&gt;"",'（別紙１）原油換算シート【計画用】'!AP641,"")</f>
        <v>0</v>
      </c>
      <c r="AQ641" s="1" t="str">
        <f>+IF('（別紙１）原油換算シート【計画用】'!AQ641&lt;&gt;"",'（別紙１）原油換算シート【計画用】'!AQ641,"")</f>
        <v/>
      </c>
    </row>
    <row r="642" spans="39:43">
      <c r="AM642" s="40">
        <f>+IF('（別紙１）原油換算シート【計画用】'!AM642&lt;&gt;"",'（別紙１）原油換算シート【計画用】'!AM642,"")</f>
        <v>628</v>
      </c>
      <c r="AN642" s="40" t="str">
        <f>+IF('（別紙１）原油換算シート【計画用】'!AN642&lt;&gt;"",'（別紙１）原油換算シート【計画用】'!AN642,"")</f>
        <v>A0269</v>
      </c>
      <c r="AO642" s="64" t="str">
        <f>+IF('（別紙１）原油換算シート【計画用】'!AO642&lt;&gt;"",'（別紙１）原油換算シート【計画用】'!AO642,"")</f>
        <v>東京電力エナジーパートナー(株)メニューM(残差)</v>
      </c>
      <c r="AP642" s="65">
        <f>+IF('（別紙１）原油換算シート【計画用】'!AP642&lt;&gt;"",'（別紙１）原油換算シート【計画用】'!AP642,"")</f>
        <v>4.5199999999999998E-4</v>
      </c>
      <c r="AQ642" s="1" t="str">
        <f>+IF('（別紙１）原油換算シート【計画用】'!AQ642&lt;&gt;"",'（別紙１）原油換算シート【計画用】'!AQ642,"")</f>
        <v/>
      </c>
    </row>
    <row r="643" spans="39:43">
      <c r="AM643" s="40">
        <f>+IF('（別紙１）原油換算シート【計画用】'!AM643&lt;&gt;"",'（別紙１）原油換算シート【計画用】'!AM643,"")</f>
        <v>629</v>
      </c>
      <c r="AN643" s="40" t="str">
        <f>+IF('（別紙１）原油換算シート【計画用】'!AN643&lt;&gt;"",'（別紙１）原油換算シート【計画用】'!AN643,"")</f>
        <v>A0269</v>
      </c>
      <c r="AO643" s="64" t="str">
        <f>+IF('（別紙１）原油換算シート【計画用】'!AO643&lt;&gt;"",'（別紙１）原油換算シート【計画用】'!AO643,"")</f>
        <v>東京電力エナジーパートナー(株)(参考値)事業者全体</v>
      </c>
      <c r="AP643" s="65">
        <f>+IF('（別紙１）原油換算シート【計画用】'!AP643&lt;&gt;"",'（別紙１）原油換算シート【計画用】'!AP643,"")</f>
        <v>4.2099999999999999E-4</v>
      </c>
      <c r="AQ643" s="1" t="str">
        <f>+IF('（別紙１）原油換算シート【計画用】'!AQ643&lt;&gt;"",'（別紙１）原油換算シート【計画用】'!AQ643,"")</f>
        <v/>
      </c>
    </row>
    <row r="644" spans="39:43">
      <c r="AM644" s="40">
        <f>+IF('（別紙１）原油換算シート【計画用】'!AM644&lt;&gt;"",'（別紙１）原油換算シート【計画用】'!AM644,"")</f>
        <v>630</v>
      </c>
      <c r="AN644" s="40" t="str">
        <f>+IF('（別紙１）原油換算シート【計画用】'!AN644&lt;&gt;"",'（別紙１）原油換算シート【計画用】'!AN644,"")</f>
        <v>A0270</v>
      </c>
      <c r="AO644" s="64" t="str">
        <f>+IF('（別紙１）原油換算シート【計画用】'!AO644&lt;&gt;"",'（別紙１）原油換算シート【計画用】'!AO644,"")</f>
        <v>中部電力ミライズ(株)メニューA</v>
      </c>
      <c r="AP644" s="65">
        <f>+IF('（別紙１）原油換算シート【計画用】'!AP644&lt;&gt;"",'（別紙１）原油換算シート【計画用】'!AP644,"")</f>
        <v>0</v>
      </c>
      <c r="AQ644" s="1" t="str">
        <f>+IF('（別紙１）原油換算シート【計画用】'!AQ644&lt;&gt;"",'（別紙１）原油換算シート【計画用】'!AQ644,"")</f>
        <v/>
      </c>
    </row>
    <row r="645" spans="39:43">
      <c r="AM645" s="40">
        <f>+IF('（別紙１）原油換算シート【計画用】'!AM645&lt;&gt;"",'（別紙１）原油換算シート【計画用】'!AM645,"")</f>
        <v>631</v>
      </c>
      <c r="AN645" s="40" t="str">
        <f>+IF('（別紙１）原油換算シート【計画用】'!AN645&lt;&gt;"",'（別紙１）原油換算シート【計画用】'!AN645,"")</f>
        <v>A0270</v>
      </c>
      <c r="AO645" s="64" t="str">
        <f>+IF('（別紙１）原油換算シート【計画用】'!AO645&lt;&gt;"",'（別紙１）原油換算シート【計画用】'!AO645,"")</f>
        <v>中部電力ミライズ(株)メニューB(残差)</v>
      </c>
      <c r="AP645" s="65">
        <f>+IF('（別紙１）原油換算シート【計画用】'!AP645&lt;&gt;"",'（別紙１）原油換算シート【計画用】'!AP645,"")</f>
        <v>4.1100000000000002E-4</v>
      </c>
      <c r="AQ645" s="1" t="str">
        <f>+IF('（別紙１）原油換算シート【計画用】'!AQ645&lt;&gt;"",'（別紙１）原油換算シート【計画用】'!AQ645,"")</f>
        <v/>
      </c>
    </row>
    <row r="646" spans="39:43">
      <c r="AM646" s="40">
        <f>+IF('（別紙１）原油換算シート【計画用】'!AM646&lt;&gt;"",'（別紙１）原油換算シート【計画用】'!AM646,"")</f>
        <v>632</v>
      </c>
      <c r="AN646" s="40" t="str">
        <f>+IF('（別紙１）原油換算シート【計画用】'!AN646&lt;&gt;"",'（別紙１）原油換算シート【計画用】'!AN646,"")</f>
        <v>A0270</v>
      </c>
      <c r="AO646" s="64" t="str">
        <f>+IF('（別紙１）原油換算シート【計画用】'!AO646&lt;&gt;"",'（別紙１）原油換算シート【計画用】'!AO646,"")</f>
        <v>中部電力ミライズ(株)(参考値)事業者全体</v>
      </c>
      <c r="AP646" s="65">
        <f>+IF('（別紙１）原油換算シート【計画用】'!AP646&lt;&gt;"",'（別紙１）原油換算シート【計画用】'!AP646,"")</f>
        <v>3.7599999999999998E-4</v>
      </c>
      <c r="AQ646" s="1" t="str">
        <f>+IF('（別紙１）原油換算シート【計画用】'!AQ646&lt;&gt;"",'（別紙１）原油換算シート【計画用】'!AQ646,"")</f>
        <v/>
      </c>
    </row>
    <row r="647" spans="39:43">
      <c r="AM647" s="40">
        <f>+IF('（別紙１）原油換算シート【計画用】'!AM647&lt;&gt;"",'（別紙１）原油換算シート【計画用】'!AM647,"")</f>
        <v>633</v>
      </c>
      <c r="AN647" s="40" t="str">
        <f>+IF('（別紙１）原油換算シート【計画用】'!AN647&lt;&gt;"",'（別紙１）原油換算シート【計画用】'!AN647,"")</f>
        <v>A0271</v>
      </c>
      <c r="AO647" s="64" t="str">
        <f>+IF('（別紙１）原油換算シート【計画用】'!AO647&lt;&gt;"",'（別紙１）原油換算シート【計画用】'!AO647,"")</f>
        <v>北陸電力(株)メニューA</v>
      </c>
      <c r="AP647" s="65">
        <f>+IF('（別紙１）原油換算シート【計画用】'!AP647&lt;&gt;"",'（別紙１）原油換算シート【計画用】'!AP647,"")</f>
        <v>0</v>
      </c>
      <c r="AQ647" s="1" t="str">
        <f>+IF('（別紙１）原油換算シート【計画用】'!AQ647&lt;&gt;"",'（別紙１）原油換算シート【計画用】'!AQ647,"")</f>
        <v/>
      </c>
    </row>
    <row r="648" spans="39:43">
      <c r="AM648" s="40">
        <f>+IF('（別紙１）原油換算シート【計画用】'!AM648&lt;&gt;"",'（別紙１）原油換算シート【計画用】'!AM648,"")</f>
        <v>634</v>
      </c>
      <c r="AN648" s="40" t="str">
        <f>+IF('（別紙１）原油換算シート【計画用】'!AN648&lt;&gt;"",'（別紙１）原油換算シート【計画用】'!AN648,"")</f>
        <v>A0271</v>
      </c>
      <c r="AO648" s="64" t="str">
        <f>+IF('（別紙１）原油換算シート【計画用】'!AO648&lt;&gt;"",'（別紙１）原油換算シート【計画用】'!AO648,"")</f>
        <v>北陸電力(株)メニューB(残差)</v>
      </c>
      <c r="AP648" s="65">
        <f>+IF('（別紙１）原油換算シート【計画用】'!AP648&lt;&gt;"",'（別紙１）原油換算シート【計画用】'!AP648,"")</f>
        <v>4.55E-4</v>
      </c>
      <c r="AQ648" s="1" t="str">
        <f>+IF('（別紙１）原油換算シート【計画用】'!AQ648&lt;&gt;"",'（別紙１）原油換算シート【計画用】'!AQ648,"")</f>
        <v/>
      </c>
    </row>
    <row r="649" spans="39:43">
      <c r="AM649" s="40">
        <f>+IF('（別紙１）原油換算シート【計画用】'!AM649&lt;&gt;"",'（別紙１）原油換算シート【計画用】'!AM649,"")</f>
        <v>635</v>
      </c>
      <c r="AN649" s="40" t="str">
        <f>+IF('（別紙１）原油換算シート【計画用】'!AN649&lt;&gt;"",'（別紙１）原油換算シート【計画用】'!AN649,"")</f>
        <v>A0271</v>
      </c>
      <c r="AO649" s="64" t="str">
        <f>+IF('（別紙１）原油換算シート【計画用】'!AO649&lt;&gt;"",'（別紙１）原油換算シート【計画用】'!AO649,"")</f>
        <v>北陸電力(株)(参考値)事業者全体</v>
      </c>
      <c r="AP649" s="65">
        <f>+IF('（別紙１）原油換算シート【計画用】'!AP649&lt;&gt;"",'（別紙１）原油換算シート【計画用】'!AP649,"")</f>
        <v>4.3100000000000001E-4</v>
      </c>
      <c r="AQ649" s="1" t="str">
        <f>+IF('（別紙１）原油換算シート【計画用】'!AQ649&lt;&gt;"",'（別紙１）原油換算シート【計画用】'!AQ649,"")</f>
        <v/>
      </c>
    </row>
    <row r="650" spans="39:43">
      <c r="AM650" s="40">
        <f>+IF('（別紙１）原油換算シート【計画用】'!AM650&lt;&gt;"",'（別紙１）原油換算シート【計画用】'!AM650,"")</f>
        <v>636</v>
      </c>
      <c r="AN650" s="40" t="str">
        <f>+IF('（別紙１）原油換算シート【計画用】'!AN650&lt;&gt;"",'（別紙１）原油換算シート【計画用】'!AN650,"")</f>
        <v>A0272</v>
      </c>
      <c r="AO650" s="64" t="str">
        <f>+IF('（別紙１）原油換算シート【計画用】'!AO650&lt;&gt;"",'（別紙１）原油換算シート【計画用】'!AO650,"")</f>
        <v>関西電力(株)メニューA</v>
      </c>
      <c r="AP650" s="65">
        <f>+IF('（別紙１）原油換算シート【計画用】'!AP650&lt;&gt;"",'（別紙１）原油換算シート【計画用】'!AP650,"")</f>
        <v>0</v>
      </c>
      <c r="AQ650" s="1" t="str">
        <f>+IF('（別紙１）原油換算シート【計画用】'!AQ650&lt;&gt;"",'（別紙１）原油換算シート【計画用】'!AQ650,"")</f>
        <v/>
      </c>
    </row>
    <row r="651" spans="39:43">
      <c r="AM651" s="40">
        <f>+IF('（別紙１）原油換算シート【計画用】'!AM651&lt;&gt;"",'（別紙１）原油換算シート【計画用】'!AM651,"")</f>
        <v>637</v>
      </c>
      <c r="AN651" s="40" t="str">
        <f>+IF('（別紙１）原油換算シート【計画用】'!AN651&lt;&gt;"",'（別紙１）原油換算シート【計画用】'!AN651,"")</f>
        <v>A0272</v>
      </c>
      <c r="AO651" s="64" t="str">
        <f>+IF('（別紙１）原油換算シート【計画用】'!AO651&lt;&gt;"",'（別紙１）原油換算シート【計画用】'!AO651,"")</f>
        <v>関西電力(株)メニューB</v>
      </c>
      <c r="AP651" s="65">
        <f>+IF('（別紙１）原油換算シート【計画用】'!AP651&lt;&gt;"",'（別紙１）原油換算シート【計画用】'!AP651,"")</f>
        <v>0</v>
      </c>
      <c r="AQ651" s="1" t="str">
        <f>+IF('（別紙１）原油換算シート【計画用】'!AQ651&lt;&gt;"",'（別紙１）原油換算シート【計画用】'!AQ651,"")</f>
        <v/>
      </c>
    </row>
    <row r="652" spans="39:43">
      <c r="AM652" s="40">
        <f>+IF('（別紙１）原油換算シート【計画用】'!AM652&lt;&gt;"",'（別紙１）原油換算シート【計画用】'!AM652,"")</f>
        <v>638</v>
      </c>
      <c r="AN652" s="40" t="str">
        <f>+IF('（別紙１）原油換算シート【計画用】'!AN652&lt;&gt;"",'（別紙１）原油換算シート【計画用】'!AN652,"")</f>
        <v>A0272</v>
      </c>
      <c r="AO652" s="64" t="str">
        <f>+IF('（別紙１）原油換算シート【計画用】'!AO652&lt;&gt;"",'（別紙１）原油換算シート【計画用】'!AO652,"")</f>
        <v>関西電力(株)メニューC</v>
      </c>
      <c r="AP652" s="65">
        <f>+IF('（別紙１）原油換算シート【計画用】'!AP652&lt;&gt;"",'（別紙１）原油換算シート【計画用】'!AP652,"")</f>
        <v>0</v>
      </c>
      <c r="AQ652" s="1" t="str">
        <f>+IF('（別紙１）原油換算シート【計画用】'!AQ652&lt;&gt;"",'（別紙１）原油換算シート【計画用】'!AQ652,"")</f>
        <v/>
      </c>
    </row>
    <row r="653" spans="39:43">
      <c r="AM653" s="40">
        <f>+IF('（別紙１）原油換算シート【計画用】'!AM653&lt;&gt;"",'（別紙１）原油換算シート【計画用】'!AM653,"")</f>
        <v>639</v>
      </c>
      <c r="AN653" s="40" t="str">
        <f>+IF('（別紙１）原油換算シート【計画用】'!AN653&lt;&gt;"",'（別紙１）原油換算シート【計画用】'!AN653,"")</f>
        <v>A0272</v>
      </c>
      <c r="AO653" s="64" t="str">
        <f>+IF('（別紙１）原油換算シート【計画用】'!AO653&lt;&gt;"",'（別紙１）原油換算シート【計画用】'!AO653,"")</f>
        <v>関西電力(株)メニューD</v>
      </c>
      <c r="AP653" s="65">
        <f>+IF('（別紙１）原油換算シート【計画用】'!AP653&lt;&gt;"",'（別紙１）原油換算シート【計画用】'!AP653,"")</f>
        <v>0</v>
      </c>
      <c r="AQ653" s="1" t="str">
        <f>+IF('（別紙１）原油換算シート【計画用】'!AQ653&lt;&gt;"",'（別紙１）原油換算シート【計画用】'!AQ653,"")</f>
        <v/>
      </c>
    </row>
    <row r="654" spans="39:43">
      <c r="AM654" s="40">
        <f>+IF('（別紙１）原油換算シート【計画用】'!AM654&lt;&gt;"",'（別紙１）原油換算シート【計画用】'!AM654,"")</f>
        <v>640</v>
      </c>
      <c r="AN654" s="40" t="str">
        <f>+IF('（別紙１）原油換算シート【計画用】'!AN654&lt;&gt;"",'（別紙１）原油換算シート【計画用】'!AN654,"")</f>
        <v>A0272</v>
      </c>
      <c r="AO654" s="64" t="str">
        <f>+IF('（別紙１）原油換算シート【計画用】'!AO654&lt;&gt;"",'（別紙１）原油換算シート【計画用】'!AO654,"")</f>
        <v>関西電力(株)メニューE</v>
      </c>
      <c r="AP654" s="65">
        <f>+IF('（別紙１）原油換算シート【計画用】'!AP654&lt;&gt;"",'（別紙１）原油換算シート【計画用】'!AP654,"")</f>
        <v>0</v>
      </c>
      <c r="AQ654" s="1" t="str">
        <f>+IF('（別紙１）原油換算シート【計画用】'!AQ654&lt;&gt;"",'（別紙１）原油換算シート【計画用】'!AQ654,"")</f>
        <v/>
      </c>
    </row>
    <row r="655" spans="39:43">
      <c r="AM655" s="40">
        <f>+IF('（別紙１）原油換算シート【計画用】'!AM655&lt;&gt;"",'（別紙１）原油換算シート【計画用】'!AM655,"")</f>
        <v>641</v>
      </c>
      <c r="AN655" s="40" t="str">
        <f>+IF('（別紙１）原油換算シート【計画用】'!AN655&lt;&gt;"",'（別紙１）原油換算シート【計画用】'!AN655,"")</f>
        <v>A0272</v>
      </c>
      <c r="AO655" s="64" t="str">
        <f>+IF('（別紙１）原油換算シート【計画用】'!AO655&lt;&gt;"",'（別紙１）原油換算シート【計画用】'!AO655,"")</f>
        <v>関西電力(株)メニューF</v>
      </c>
      <c r="AP655" s="65">
        <f>+IF('（別紙１）原油換算シート【計画用】'!AP655&lt;&gt;"",'（別紙１）原油換算シート【計画用】'!AP655,"")</f>
        <v>0</v>
      </c>
      <c r="AQ655" s="1" t="str">
        <f>+IF('（別紙１）原油換算シート【計画用】'!AQ655&lt;&gt;"",'（別紙１）原油換算シート【計画用】'!AQ655,"")</f>
        <v/>
      </c>
    </row>
    <row r="656" spans="39:43">
      <c r="AM656" s="40">
        <f>+IF('（別紙１）原油換算シート【計画用】'!AM656&lt;&gt;"",'（別紙１）原油換算シート【計画用】'!AM656,"")</f>
        <v>642</v>
      </c>
      <c r="AN656" s="40" t="str">
        <f>+IF('（別紙１）原油換算シート【計画用】'!AN656&lt;&gt;"",'（別紙１）原油換算シート【計画用】'!AN656,"")</f>
        <v>A0272</v>
      </c>
      <c r="AO656" s="64" t="str">
        <f>+IF('（別紙１）原油換算シート【計画用】'!AO656&lt;&gt;"",'（別紙１）原油換算シート【計画用】'!AO656,"")</f>
        <v>関西電力(株)メニューG</v>
      </c>
      <c r="AP656" s="65">
        <f>+IF('（別紙１）原油換算シート【計画用】'!AP656&lt;&gt;"",'（別紙１）原油換算シート【計画用】'!AP656,"")</f>
        <v>0</v>
      </c>
      <c r="AQ656" s="1" t="str">
        <f>+IF('（別紙１）原油換算シート【計画用】'!AQ656&lt;&gt;"",'（別紙１）原油換算シート【計画用】'!AQ656,"")</f>
        <v/>
      </c>
    </row>
    <row r="657" spans="39:43">
      <c r="AM657" s="40">
        <f>+IF('（別紙１）原油換算シート【計画用】'!AM657&lt;&gt;"",'（別紙１）原油換算シート【計画用】'!AM657,"")</f>
        <v>643</v>
      </c>
      <c r="AN657" s="40" t="str">
        <f>+IF('（別紙１）原油換算シート【計画用】'!AN657&lt;&gt;"",'（別紙１）原油換算シート【計画用】'!AN657,"")</f>
        <v>A0272</v>
      </c>
      <c r="AO657" s="64" t="str">
        <f>+IF('（別紙１）原油換算シート【計画用】'!AO657&lt;&gt;"",'（別紙１）原油換算シート【計画用】'!AO657,"")</f>
        <v>関西電力(株)メニューH</v>
      </c>
      <c r="AP657" s="65">
        <f>+IF('（別紙１）原油換算シート【計画用】'!AP657&lt;&gt;"",'（別紙１）原油換算シート【計画用】'!AP657,"")</f>
        <v>0</v>
      </c>
      <c r="AQ657" s="1" t="str">
        <f>+IF('（別紙１）原油換算シート【計画用】'!AQ657&lt;&gt;"",'（別紙１）原油換算シート【計画用】'!AQ657,"")</f>
        <v/>
      </c>
    </row>
    <row r="658" spans="39:43">
      <c r="AM658" s="40">
        <f>+IF('（別紙１）原油換算シート【計画用】'!AM658&lt;&gt;"",'（別紙１）原油換算シート【計画用】'!AM658,"")</f>
        <v>644</v>
      </c>
      <c r="AN658" s="40" t="str">
        <f>+IF('（別紙１）原油換算シート【計画用】'!AN658&lt;&gt;"",'（別紙１）原油換算シート【計画用】'!AN658,"")</f>
        <v>A0272</v>
      </c>
      <c r="AO658" s="64" t="str">
        <f>+IF('（別紙１）原油換算シート【計画用】'!AO658&lt;&gt;"",'（別紙１）原油換算シート【計画用】'!AO658,"")</f>
        <v>関西電力(株)メニューI</v>
      </c>
      <c r="AP658" s="65">
        <f>+IF('（別紙１）原油換算シート【計画用】'!AP658&lt;&gt;"",'（別紙１）原油換算シート【計画用】'!AP658,"")</f>
        <v>0</v>
      </c>
      <c r="AQ658" s="1" t="str">
        <f>+IF('（別紙１）原油換算シート【計画用】'!AQ658&lt;&gt;"",'（別紙１）原油換算シート【計画用】'!AQ658,"")</f>
        <v/>
      </c>
    </row>
    <row r="659" spans="39:43">
      <c r="AM659" s="40">
        <f>+IF('（別紙１）原油換算シート【計画用】'!AM659&lt;&gt;"",'（別紙１）原油換算シート【計画用】'!AM659,"")</f>
        <v>645</v>
      </c>
      <c r="AN659" s="40" t="str">
        <f>+IF('（別紙１）原油換算シート【計画用】'!AN659&lt;&gt;"",'（別紙１）原油換算シート【計画用】'!AN659,"")</f>
        <v>A0272</v>
      </c>
      <c r="AO659" s="64" t="str">
        <f>+IF('（別紙１）原油換算シート【計画用】'!AO659&lt;&gt;"",'（別紙１）原油換算シート【計画用】'!AO659,"")</f>
        <v>関西電力(株)メニューJ(残差)</v>
      </c>
      <c r="AP659" s="65">
        <f>+IF('（別紙１）原油換算シート【計画用】'!AP659&lt;&gt;"",'（別紙１）原油換算シート【計画用】'!AP659,"")</f>
        <v>4.15E-4</v>
      </c>
      <c r="AQ659" s="1" t="str">
        <f>+IF('（別紙１）原油換算シート【計画用】'!AQ659&lt;&gt;"",'（別紙１）原油換算シート【計画用】'!AQ659,"")</f>
        <v/>
      </c>
    </row>
    <row r="660" spans="39:43">
      <c r="AM660" s="40">
        <f>+IF('（別紙１）原油換算シート【計画用】'!AM660&lt;&gt;"",'（別紙１）原油換算シート【計画用】'!AM660,"")</f>
        <v>646</v>
      </c>
      <c r="AN660" s="40" t="str">
        <f>+IF('（別紙１）原油換算シート【計画用】'!AN660&lt;&gt;"",'（別紙１）原油換算シート【計画用】'!AN660,"")</f>
        <v>A0272</v>
      </c>
      <c r="AO660" s="64" t="str">
        <f>+IF('（別紙１）原油換算シート【計画用】'!AO660&lt;&gt;"",'（別紙１）原油換算シート【計画用】'!AO660,"")</f>
        <v>関西電力(株)(参考値)事業者全体</v>
      </c>
      <c r="AP660" s="65">
        <f>+IF('（別紙１）原油換算シート【計画用】'!AP660&lt;&gt;"",'（別紙１）原油換算シート【計画用】'!AP660,"")</f>
        <v>3.9599999999999998E-4</v>
      </c>
      <c r="AQ660" s="1" t="str">
        <f>+IF('（別紙１）原油換算シート【計画用】'!AQ660&lt;&gt;"",'（別紙１）原油換算シート【計画用】'!AQ660,"")</f>
        <v/>
      </c>
    </row>
    <row r="661" spans="39:43">
      <c r="AM661" s="40">
        <f>+IF('（別紙１）原油換算シート【計画用】'!AM661&lt;&gt;"",'（別紙１）原油換算シート【計画用】'!AM661,"")</f>
        <v>647</v>
      </c>
      <c r="AN661" s="40" t="str">
        <f>+IF('（別紙１）原油換算シート【計画用】'!AN661&lt;&gt;"",'（別紙１）原油換算シート【計画用】'!AN661,"")</f>
        <v>A0273</v>
      </c>
      <c r="AO661" s="64" t="str">
        <f>+IF('（別紙１）原油換算シート【計画用】'!AO661&lt;&gt;"",'（別紙１）原油換算シート【計画用】'!AO661,"")</f>
        <v>中国電力(株)メニューA</v>
      </c>
      <c r="AP661" s="65">
        <f>+IF('（別紙１）原油換算シート【計画用】'!AP661&lt;&gt;"",'（別紙１）原油換算シート【計画用】'!AP661,"")</f>
        <v>0</v>
      </c>
      <c r="AQ661" s="1" t="str">
        <f>+IF('（別紙１）原油換算シート【計画用】'!AQ661&lt;&gt;"",'（別紙１）原油換算シート【計画用】'!AQ661,"")</f>
        <v/>
      </c>
    </row>
    <row r="662" spans="39:43">
      <c r="AM662" s="40">
        <f>+IF('（別紙１）原油換算シート【計画用】'!AM662&lt;&gt;"",'（別紙１）原油換算シート【計画用】'!AM662,"")</f>
        <v>648</v>
      </c>
      <c r="AN662" s="40" t="str">
        <f>+IF('（別紙１）原油換算シート【計画用】'!AN662&lt;&gt;"",'（別紙１）原油換算シート【計画用】'!AN662,"")</f>
        <v>A0273</v>
      </c>
      <c r="AO662" s="64" t="str">
        <f>+IF('（別紙１）原油換算シート【計画用】'!AO662&lt;&gt;"",'（別紙１）原油換算シート【計画用】'!AO662,"")</f>
        <v>中国電力(株)メニューB</v>
      </c>
      <c r="AP662" s="65">
        <f>+IF('（別紙１）原油換算シート【計画用】'!AP662&lt;&gt;"",'（別紙１）原油換算シート【計画用】'!AP662,"")</f>
        <v>0</v>
      </c>
      <c r="AQ662" s="1" t="str">
        <f>+IF('（別紙１）原油換算シート【計画用】'!AQ662&lt;&gt;"",'（別紙１）原油換算シート【計画用】'!AQ662,"")</f>
        <v/>
      </c>
    </row>
    <row r="663" spans="39:43">
      <c r="AM663" s="40">
        <f>+IF('（別紙１）原油換算シート【計画用】'!AM663&lt;&gt;"",'（別紙１）原油換算シート【計画用】'!AM663,"")</f>
        <v>649</v>
      </c>
      <c r="AN663" s="40" t="str">
        <f>+IF('（別紙１）原油換算シート【計画用】'!AN663&lt;&gt;"",'（別紙１）原油換算シート【計画用】'!AN663,"")</f>
        <v>A0273</v>
      </c>
      <c r="AO663" s="64" t="str">
        <f>+IF('（別紙１）原油換算シート【計画用】'!AO663&lt;&gt;"",'（別紙１）原油換算シート【計画用】'!AO663,"")</f>
        <v>中国電力(株)メニューC</v>
      </c>
      <c r="AP663" s="65">
        <f>+IF('（別紙１）原油換算シート【計画用】'!AP663&lt;&gt;"",'（別紙１）原油換算シート【計画用】'!AP663,"")</f>
        <v>0</v>
      </c>
      <c r="AQ663" s="1" t="str">
        <f>+IF('（別紙１）原油換算シート【計画用】'!AQ663&lt;&gt;"",'（別紙１）原油換算シート【計画用】'!AQ663,"")</f>
        <v/>
      </c>
    </row>
    <row r="664" spans="39:43">
      <c r="AM664" s="40">
        <f>+IF('（別紙１）原油換算シート【計画用】'!AM664&lt;&gt;"",'（別紙１）原油換算シート【計画用】'!AM664,"")</f>
        <v>650</v>
      </c>
      <c r="AN664" s="40" t="str">
        <f>+IF('（別紙１）原油換算シート【計画用】'!AN664&lt;&gt;"",'（別紙１）原油換算シート【計画用】'!AN664,"")</f>
        <v>A0273</v>
      </c>
      <c r="AO664" s="64" t="str">
        <f>+IF('（別紙１）原油換算シート【計画用】'!AO664&lt;&gt;"",'（別紙１）原油換算シート【計画用】'!AO664,"")</f>
        <v>中国電力(株)メニューD</v>
      </c>
      <c r="AP664" s="65">
        <f>+IF('（別紙１）原油換算シート【計画用】'!AP664&lt;&gt;"",'（別紙１）原油換算シート【計画用】'!AP664,"")</f>
        <v>0</v>
      </c>
      <c r="AQ664" s="1" t="str">
        <f>+IF('（別紙１）原油換算シート【計画用】'!AQ664&lt;&gt;"",'（別紙１）原油換算シート【計画用】'!AQ664,"")</f>
        <v/>
      </c>
    </row>
    <row r="665" spans="39:43">
      <c r="AM665" s="40">
        <f>+IF('（別紙１）原油換算シート【計画用】'!AM665&lt;&gt;"",'（別紙１）原油換算シート【計画用】'!AM665,"")</f>
        <v>651</v>
      </c>
      <c r="AN665" s="40" t="str">
        <f>+IF('（別紙１）原油換算シート【計画用】'!AN665&lt;&gt;"",'（別紙１）原油換算シート【計画用】'!AN665,"")</f>
        <v>A0273</v>
      </c>
      <c r="AO665" s="64" t="str">
        <f>+IF('（別紙１）原油換算シート【計画用】'!AO665&lt;&gt;"",'（別紙１）原油換算シート【計画用】'!AO665,"")</f>
        <v>中国電力(株)メニューE</v>
      </c>
      <c r="AP665" s="65">
        <f>+IF('（別紙１）原油換算シート【計画用】'!AP665&lt;&gt;"",'（別紙１）原油換算シート【計画用】'!AP665,"")</f>
        <v>0</v>
      </c>
      <c r="AQ665" s="1" t="str">
        <f>+IF('（別紙１）原油換算シート【計画用】'!AQ665&lt;&gt;"",'（別紙１）原油換算シート【計画用】'!AQ665,"")</f>
        <v/>
      </c>
    </row>
    <row r="666" spans="39:43">
      <c r="AM666" s="40">
        <f>+IF('（別紙１）原油換算シート【計画用】'!AM666&lt;&gt;"",'（別紙１）原油換算シート【計画用】'!AM666,"")</f>
        <v>652</v>
      </c>
      <c r="AN666" s="40" t="str">
        <f>+IF('（別紙１）原油換算シート【計画用】'!AN666&lt;&gt;"",'（別紙１）原油換算シート【計画用】'!AN666,"")</f>
        <v>A0273</v>
      </c>
      <c r="AO666" s="64" t="str">
        <f>+IF('（別紙１）原油換算シート【計画用】'!AO666&lt;&gt;"",'（別紙１）原油換算シート【計画用】'!AO666,"")</f>
        <v>中国電力(株)メニューF</v>
      </c>
      <c r="AP666" s="65">
        <f>+IF('（別紙１）原油換算シート【計画用】'!AP666&lt;&gt;"",'（別紙１）原油換算シート【計画用】'!AP666,"")</f>
        <v>0</v>
      </c>
      <c r="AQ666" s="1" t="str">
        <f>+IF('（別紙１）原油換算シート【計画用】'!AQ666&lt;&gt;"",'（別紙１）原油換算シート【計画用】'!AQ666,"")</f>
        <v/>
      </c>
    </row>
    <row r="667" spans="39:43">
      <c r="AM667" s="40">
        <f>+IF('（別紙１）原油換算シート【計画用】'!AM667&lt;&gt;"",'（別紙１）原油換算シート【計画用】'!AM667,"")</f>
        <v>653</v>
      </c>
      <c r="AN667" s="40" t="str">
        <f>+IF('（別紙１）原油換算シート【計画用】'!AN667&lt;&gt;"",'（別紙１）原油換算シート【計画用】'!AN667,"")</f>
        <v>A0273</v>
      </c>
      <c r="AO667" s="64" t="str">
        <f>+IF('（別紙１）原油換算シート【計画用】'!AO667&lt;&gt;"",'（別紙１）原油換算シート【計画用】'!AO667,"")</f>
        <v>中国電力(株)メニューG</v>
      </c>
      <c r="AP667" s="65">
        <f>+IF('（別紙１）原油換算シート【計画用】'!AP667&lt;&gt;"",'（別紙１）原油換算シート【計画用】'!AP667,"")</f>
        <v>3.8699999999999997E-4</v>
      </c>
      <c r="AQ667" s="1" t="str">
        <f>+IF('（別紙１）原油換算シート【計画用】'!AQ667&lt;&gt;"",'（別紙１）原油換算シート【計画用】'!AQ667,"")</f>
        <v/>
      </c>
    </row>
    <row r="668" spans="39:43">
      <c r="AM668" s="40">
        <f>+IF('（別紙１）原油換算シート【計画用】'!AM668&lt;&gt;"",'（別紙１）原油換算シート【計画用】'!AM668,"")</f>
        <v>654</v>
      </c>
      <c r="AN668" s="40" t="str">
        <f>+IF('（別紙１）原油換算シート【計画用】'!AN668&lt;&gt;"",'（別紙１）原油換算シート【計画用】'!AN668,"")</f>
        <v>A0273</v>
      </c>
      <c r="AO668" s="64" t="str">
        <f>+IF('（別紙１）原油換算シート【計画用】'!AO668&lt;&gt;"",'（別紙１）原油換算シート【計画用】'!AO668,"")</f>
        <v>中国電力(株)メニューH(残差)</v>
      </c>
      <c r="AP668" s="65">
        <f>+IF('（別紙１）原油換算シート【計画用】'!AP668&lt;&gt;"",'（別紙１）原油換算シート【計画用】'!AP668,"")</f>
        <v>4.84E-4</v>
      </c>
      <c r="AQ668" s="1" t="str">
        <f>+IF('（別紙１）原油換算シート【計画用】'!AQ668&lt;&gt;"",'（別紙１）原油換算シート【計画用】'!AQ668,"")</f>
        <v/>
      </c>
    </row>
    <row r="669" spans="39:43">
      <c r="AM669" s="40">
        <f>+IF('（別紙１）原油換算シート【計画用】'!AM669&lt;&gt;"",'（別紙１）原油換算シート【計画用】'!AM669,"")</f>
        <v>655</v>
      </c>
      <c r="AN669" s="40" t="str">
        <f>+IF('（別紙１）原油換算シート【計画用】'!AN669&lt;&gt;"",'（別紙１）原油換算シート【計画用】'!AN669,"")</f>
        <v>A0273</v>
      </c>
      <c r="AO669" s="64" t="str">
        <f>+IF('（別紙１）原油換算シート【計画用】'!AO669&lt;&gt;"",'（別紙１）原油換算シート【計画用】'!AO669,"")</f>
        <v>中国電力(株)(参考値)事業者全体</v>
      </c>
      <c r="AP669" s="65">
        <f>+IF('（別紙１）原油換算シート【計画用】'!AP669&lt;&gt;"",'（別紙１）原油換算シート【計画用】'!AP669,"")</f>
        <v>4.7199999999999998E-4</v>
      </c>
      <c r="AQ669" s="1" t="str">
        <f>+IF('（別紙１）原油換算シート【計画用】'!AQ669&lt;&gt;"",'（別紙１）原油換算シート【計画用】'!AQ669,"")</f>
        <v/>
      </c>
    </row>
    <row r="670" spans="39:43">
      <c r="AM670" s="40">
        <f>+IF('（別紙１）原油換算シート【計画用】'!AM670&lt;&gt;"",'（別紙１）原油換算シート【計画用】'!AM670,"")</f>
        <v>656</v>
      </c>
      <c r="AN670" s="40" t="str">
        <f>+IF('（別紙１）原油換算シート【計画用】'!AN670&lt;&gt;"",'（別紙１）原油換算シート【計画用】'!AN670,"")</f>
        <v>A0274</v>
      </c>
      <c r="AO670" s="64" t="str">
        <f>+IF('（別紙１）原油換算シート【計画用】'!AO670&lt;&gt;"",'（別紙１）原油換算シート【計画用】'!AO670,"")</f>
        <v>四国電力(株)メニューA</v>
      </c>
      <c r="AP670" s="65">
        <f>+IF('（別紙１）原油換算シート【計画用】'!AP670&lt;&gt;"",'（別紙１）原油換算シート【計画用】'!AP670,"")</f>
        <v>0</v>
      </c>
      <c r="AQ670" s="1" t="str">
        <f>+IF('（別紙１）原油換算シート【計画用】'!AQ670&lt;&gt;"",'（別紙１）原油換算シート【計画用】'!AQ670,"")</f>
        <v/>
      </c>
    </row>
    <row r="671" spans="39:43">
      <c r="AM671" s="40">
        <f>+IF('（別紙１）原油換算シート【計画用】'!AM671&lt;&gt;"",'（別紙１）原油換算シート【計画用】'!AM671,"")</f>
        <v>657</v>
      </c>
      <c r="AN671" s="40" t="str">
        <f>+IF('（別紙１）原油換算シート【計画用】'!AN671&lt;&gt;"",'（別紙１）原油換算シート【計画用】'!AN671,"")</f>
        <v>A0274</v>
      </c>
      <c r="AO671" s="64" t="str">
        <f>+IF('（別紙１）原油換算シート【計画用】'!AO671&lt;&gt;"",'（別紙１）原油換算シート【計画用】'!AO671,"")</f>
        <v>四国電力(株)メニューB</v>
      </c>
      <c r="AP671" s="65">
        <f>+IF('（別紙１）原油換算シート【計画用】'!AP671&lt;&gt;"",'（別紙１）原油換算シート【計画用】'!AP671,"")</f>
        <v>0</v>
      </c>
      <c r="AQ671" s="1" t="str">
        <f>+IF('（別紙１）原油換算シート【計画用】'!AQ671&lt;&gt;"",'（別紙１）原油換算シート【計画用】'!AQ671,"")</f>
        <v/>
      </c>
    </row>
    <row r="672" spans="39:43">
      <c r="AM672" s="40">
        <f>+IF('（別紙１）原油換算シート【計画用】'!AM672&lt;&gt;"",'（別紙１）原油換算シート【計画用】'!AM672,"")</f>
        <v>658</v>
      </c>
      <c r="AN672" s="40" t="str">
        <f>+IF('（別紙１）原油換算シート【計画用】'!AN672&lt;&gt;"",'（別紙１）原油換算シート【計画用】'!AN672,"")</f>
        <v>A0274</v>
      </c>
      <c r="AO672" s="64" t="str">
        <f>+IF('（別紙１）原油換算シート【計画用】'!AO672&lt;&gt;"",'（別紙１）原油換算シート【計画用】'!AO672,"")</f>
        <v>四国電力(株)メニューC(残差)</v>
      </c>
      <c r="AP672" s="65">
        <f>+IF('（別紙１）原油換算シート【計画用】'!AP672&lt;&gt;"",'（別紙１）原油換算シート【計画用】'!AP672,"")</f>
        <v>4.57E-4</v>
      </c>
      <c r="AQ672" s="1" t="str">
        <f>+IF('（別紙１）原油換算シート【計画用】'!AQ672&lt;&gt;"",'（別紙１）原油換算シート【計画用】'!AQ672,"")</f>
        <v/>
      </c>
    </row>
    <row r="673" spans="39:43">
      <c r="AM673" s="40">
        <f>+IF('（別紙１）原油換算シート【計画用】'!AM673&lt;&gt;"",'（別紙１）原油換算シート【計画用】'!AM673,"")</f>
        <v>659</v>
      </c>
      <c r="AN673" s="40" t="str">
        <f>+IF('（別紙１）原油換算シート【計画用】'!AN673&lt;&gt;"",'（別紙１）原油換算シート【計画用】'!AN673,"")</f>
        <v>A0274</v>
      </c>
      <c r="AO673" s="64" t="str">
        <f>+IF('（別紙１）原油換算シート【計画用】'!AO673&lt;&gt;"",'（別紙１）原油換算シート【計画用】'!AO673,"")</f>
        <v>四国電力(株)(参考値)事業者全体</v>
      </c>
      <c r="AP673" s="65">
        <f>+IF('（別紙１）原油換算シート【計画用】'!AP673&lt;&gt;"",'（別紙１）原油換算シート【計画用】'!AP673,"")</f>
        <v>4.4799999999999999E-4</v>
      </c>
      <c r="AQ673" s="1" t="str">
        <f>+IF('（別紙１）原油換算シート【計画用】'!AQ673&lt;&gt;"",'（別紙１）原油換算シート【計画用】'!AQ673,"")</f>
        <v/>
      </c>
    </row>
    <row r="674" spans="39:43">
      <c r="AM674" s="40">
        <f>+IF('（別紙１）原油換算シート【計画用】'!AM674&lt;&gt;"",'（別紙１）原油換算シート【計画用】'!AM674,"")</f>
        <v>660</v>
      </c>
      <c r="AN674" s="40" t="str">
        <f>+IF('（別紙１）原油換算シート【計画用】'!AN674&lt;&gt;"",'（別紙１）原油換算シート【計画用】'!AN674,"")</f>
        <v>A0275</v>
      </c>
      <c r="AO674" s="64" t="str">
        <f>+IF('（別紙１）原油換算シート【計画用】'!AO674&lt;&gt;"",'（別紙１）原油換算シート【計画用】'!AO674,"")</f>
        <v>九州電力(株)メニューA</v>
      </c>
      <c r="AP674" s="65">
        <f>+IF('（別紙１）原油換算シート【計画用】'!AP674&lt;&gt;"",'（別紙１）原油換算シート【計画用】'!AP674,"")</f>
        <v>0</v>
      </c>
      <c r="AQ674" s="1" t="str">
        <f>+IF('（別紙１）原油換算シート【計画用】'!AQ674&lt;&gt;"",'（別紙１）原油換算シート【計画用】'!AQ674,"")</f>
        <v/>
      </c>
    </row>
    <row r="675" spans="39:43">
      <c r="AM675" s="40">
        <f>+IF('（別紙１）原油換算シート【計画用】'!AM675&lt;&gt;"",'（別紙１）原油換算シート【計画用】'!AM675,"")</f>
        <v>661</v>
      </c>
      <c r="AN675" s="40" t="str">
        <f>+IF('（別紙１）原油換算シート【計画用】'!AN675&lt;&gt;"",'（別紙１）原油換算シート【計画用】'!AN675,"")</f>
        <v>A0275</v>
      </c>
      <c r="AO675" s="64" t="str">
        <f>+IF('（別紙１）原油換算シート【計画用】'!AO675&lt;&gt;"",'（別紙１）原油換算シート【計画用】'!AO675,"")</f>
        <v>九州電力(株)メニューB(残差)</v>
      </c>
      <c r="AP675" s="65">
        <f>+IF('（別紙１）原油換算シート【計画用】'!AP675&lt;&gt;"",'（別紙１）原油換算シート【計画用】'!AP675,"")</f>
        <v>4.7199999999999998E-4</v>
      </c>
      <c r="AQ675" s="1" t="str">
        <f>+IF('（別紙１）原油換算シート【計画用】'!AQ675&lt;&gt;"",'（別紙１）原油換算シート【計画用】'!AQ675,"")</f>
        <v/>
      </c>
    </row>
    <row r="676" spans="39:43">
      <c r="AM676" s="40">
        <f>+IF('（別紙１）原油換算シート【計画用】'!AM676&lt;&gt;"",'（別紙１）原油換算シート【計画用】'!AM676,"")</f>
        <v>662</v>
      </c>
      <c r="AN676" s="40" t="str">
        <f>+IF('（別紙１）原油換算シート【計画用】'!AN676&lt;&gt;"",'（別紙１）原油換算シート【計画用】'!AN676,"")</f>
        <v>A0275</v>
      </c>
      <c r="AO676" s="64" t="str">
        <f>+IF('（別紙１）原油換算シート【計画用】'!AO676&lt;&gt;"",'（別紙１）原油換算シート【計画用】'!AO676,"")</f>
        <v>九州電力(株)(参考値)事業者全体</v>
      </c>
      <c r="AP676" s="65">
        <f>+IF('（別紙１）原油換算シート【計画用】'!AP676&lt;&gt;"",'（別紙１）原油換算シート【計画用】'!AP676,"")</f>
        <v>4.4900000000000002E-4</v>
      </c>
      <c r="AQ676" s="1" t="str">
        <f>+IF('（別紙１）原油換算シート【計画用】'!AQ676&lt;&gt;"",'（別紙１）原油換算シート【計画用】'!AQ676,"")</f>
        <v/>
      </c>
    </row>
    <row r="677" spans="39:43">
      <c r="AM677" s="40">
        <f>+IF('（別紙１）原油換算シート【計画用】'!AM677&lt;&gt;"",'（別紙１）原油換算シート【計画用】'!AM677,"")</f>
        <v>663</v>
      </c>
      <c r="AN677" s="40" t="str">
        <f>+IF('（別紙１）原油換算シート【計画用】'!AN677&lt;&gt;"",'（別紙１）原油換算シート【計画用】'!AN677,"")</f>
        <v>A0276</v>
      </c>
      <c r="AO677" s="64" t="str">
        <f>+IF('（別紙１）原油換算シート【計画用】'!AO677&lt;&gt;"",'（別紙１）原油換算シート【計画用】'!AO677,"")</f>
        <v>沖縄電力(株)メニューA</v>
      </c>
      <c r="AP677" s="65">
        <f>+IF('（別紙１）原油換算シート【計画用】'!AP677&lt;&gt;"",'（別紙１）原油換算シート【計画用】'!AP677,"")</f>
        <v>0</v>
      </c>
      <c r="AQ677" s="1" t="str">
        <f>+IF('（別紙１）原油換算シート【計画用】'!AQ677&lt;&gt;"",'（別紙１）原油換算シート【計画用】'!AQ677,"")</f>
        <v/>
      </c>
    </row>
    <row r="678" spans="39:43">
      <c r="AM678" s="40">
        <f>+IF('（別紙１）原油換算シート【計画用】'!AM678&lt;&gt;"",'（別紙１）原油換算シート【計画用】'!AM678,"")</f>
        <v>664</v>
      </c>
      <c r="AN678" s="40" t="str">
        <f>+IF('（別紙１）原油換算シート【計画用】'!AN678&lt;&gt;"",'（別紙１）原油換算シート【計画用】'!AN678,"")</f>
        <v>A0276</v>
      </c>
      <c r="AO678" s="64" t="str">
        <f>+IF('（別紙１）原油換算シート【計画用】'!AO678&lt;&gt;"",'（別紙１）原油換算シート【計画用】'!AO678,"")</f>
        <v>沖縄電力(株)メニューB(残差)</v>
      </c>
      <c r="AP678" s="65">
        <f>+IF('（別紙１）原油換算シート【計画用】'!AP678&lt;&gt;"",'（別紙１）原油換算シート【計画用】'!AP678,"")</f>
        <v>6.8499999999999995E-4</v>
      </c>
      <c r="AQ678" s="1" t="str">
        <f>+IF('（別紙１）原油換算シート【計画用】'!AQ678&lt;&gt;"",'（別紙１）原油換算シート【計画用】'!AQ678,"")</f>
        <v/>
      </c>
    </row>
    <row r="679" spans="39:43">
      <c r="AM679" s="40">
        <f>+IF('（別紙１）原油換算シート【計画用】'!AM679&lt;&gt;"",'（別紙１）原油換算シート【計画用】'!AM679,"")</f>
        <v>665</v>
      </c>
      <c r="AN679" s="40" t="str">
        <f>+IF('（別紙１）原油換算シート【計画用】'!AN679&lt;&gt;"",'（別紙１）原油換算シート【計画用】'!AN679,"")</f>
        <v>A0276</v>
      </c>
      <c r="AO679" s="64" t="str">
        <f>+IF('（別紙１）原油換算シート【計画用】'!AO679&lt;&gt;"",'（別紙１）原油換算シート【計画用】'!AO679,"")</f>
        <v>沖縄電力(株)(参考値)事業者全体</v>
      </c>
      <c r="AP679" s="65">
        <f>+IF('（別紙１）原油換算シート【計画用】'!AP679&lt;&gt;"",'（別紙１）原油換算シート【計画用】'!AP679,"")</f>
        <v>6.7699999999999998E-4</v>
      </c>
      <c r="AQ679" s="1" t="str">
        <f>+IF('（別紙１）原油換算シート【計画用】'!AQ679&lt;&gt;"",'（別紙１）原油換算シート【計画用】'!AQ679,"")</f>
        <v/>
      </c>
    </row>
    <row r="680" spans="39:43">
      <c r="AM680" s="40">
        <f>+IF('（別紙１）原油換算シート【計画用】'!AM680&lt;&gt;"",'（別紙１）原油換算シート【計画用】'!AM680,"")</f>
        <v>666</v>
      </c>
      <c r="AN680" s="40" t="str">
        <f>+IF('（別紙１）原油換算シート【計画用】'!AN680&lt;&gt;"",'（別紙１）原油換算シート【計画用】'!AN680,"")</f>
        <v>A0277</v>
      </c>
      <c r="AO680" s="64" t="str">
        <f>+IF('（別紙１）原油換算シート【計画用】'!AO680&lt;&gt;"",'（別紙１）原油換算シート【計画用】'!AO680,"")</f>
        <v>北日本石油(株)</v>
      </c>
      <c r="AP680" s="65">
        <f>+IF('（別紙１）原油換算シート【計画用】'!AP680&lt;&gt;"",'（別紙１）原油換算シート【計画用】'!AP680,"")</f>
        <v>4.8999999999999998E-4</v>
      </c>
      <c r="AQ680" s="1" t="str">
        <f>+IF('（別紙１）原油換算シート【計画用】'!AQ680&lt;&gt;"",'（別紙１）原油換算シート【計画用】'!AQ680,"")</f>
        <v/>
      </c>
    </row>
    <row r="681" spans="39:43">
      <c r="AM681" s="40">
        <f>+IF('（別紙１）原油換算シート【計画用】'!AM681&lt;&gt;"",'（別紙１）原油換算シート【計画用】'!AM681,"")</f>
        <v>667</v>
      </c>
      <c r="AN681" s="40" t="str">
        <f>+IF('（別紙１）原油換算シート【計画用】'!AN681&lt;&gt;"",'（別紙１）原油換算シート【計画用】'!AN681,"")</f>
        <v>A0278</v>
      </c>
      <c r="AO681" s="64" t="str">
        <f>+IF('（別紙１）原油換算シート【計画用】'!AO681&lt;&gt;"",'（別紙１）原油換算シート【計画用】'!AO681,"")</f>
        <v>千葉電力(株)</v>
      </c>
      <c r="AP681" s="65">
        <f>+IF('（別紙１）原油換算シート【計画用】'!AP681&lt;&gt;"",'（別紙１）原油換算シート【計画用】'!AP681,"")</f>
        <v>4.64E-4</v>
      </c>
      <c r="AQ681" s="1" t="str">
        <f>+IF('（別紙１）原油換算シート【計画用】'!AQ681&lt;&gt;"",'（別紙１）原油換算シート【計画用】'!AQ681,"")</f>
        <v/>
      </c>
    </row>
    <row r="682" spans="39:43">
      <c r="AM682" s="40">
        <f>+IF('（別紙１）原油換算シート【計画用】'!AM682&lt;&gt;"",'（別紙１）原油換算シート【計画用】'!AM682,"")</f>
        <v>668</v>
      </c>
      <c r="AN682" s="40" t="str">
        <f>+IF('（別紙１）原油換算シート【計画用】'!AN682&lt;&gt;"",'（別紙１）原油換算シート【計画用】'!AN682,"")</f>
        <v>A0280</v>
      </c>
      <c r="AO682" s="64" t="str">
        <f>+IF('（別紙１）原油換算シート【計画用】'!AO682&lt;&gt;"",'（別紙１）原油換算シート【計画用】'!AO682,"")</f>
        <v>やめエネルギー(株)</v>
      </c>
      <c r="AP682" s="65">
        <f>+IF('（別紙１）原油換算シート【計画用】'!AP682&lt;&gt;"",'（別紙１）原油換算シート【計画用】'!AP682,"")</f>
        <v>4.26E-4</v>
      </c>
      <c r="AQ682" s="1" t="str">
        <f>+IF('（別紙１）原油換算シート【計画用】'!AQ682&lt;&gt;"",'（別紙１）原油換算シート【計画用】'!AQ682,"")</f>
        <v/>
      </c>
    </row>
    <row r="683" spans="39:43">
      <c r="AM683" s="40">
        <f>+IF('（別紙１）原油換算シート【計画用】'!AM683&lt;&gt;"",'（別紙１）原油換算シート【計画用】'!AM683,"")</f>
        <v>669</v>
      </c>
      <c r="AN683" s="40" t="str">
        <f>+IF('（別紙１）原油換算シート【計画用】'!AN683&lt;&gt;"",'（別紙１）原油換算シート【計画用】'!AN683,"")</f>
        <v>A0281</v>
      </c>
      <c r="AO683" s="64" t="str">
        <f>+IF('（別紙１）原油換算シート【計画用】'!AO683&lt;&gt;"",'（別紙１）原油換算シート【計画用】'!AO683,"")</f>
        <v>(株)アースインフィニティ</v>
      </c>
      <c r="AP683" s="65">
        <f>+IF('（別紙１）原油換算シート【計画用】'!AP683&lt;&gt;"",'（別紙１）原油換算シート【計画用】'!AP683,"")</f>
        <v>6.78E-4</v>
      </c>
      <c r="AQ683" s="1" t="str">
        <f>+IF('（別紙１）原油換算シート【計画用】'!AQ683&lt;&gt;"",'（別紙１）原油換算シート【計画用】'!AQ683,"")</f>
        <v/>
      </c>
    </row>
    <row r="684" spans="39:43">
      <c r="AM684" s="40">
        <f>+IF('（別紙１）原油換算シート【計画用】'!AM684&lt;&gt;"",'（別紙１）原油換算シート【計画用】'!AM684,"")</f>
        <v>670</v>
      </c>
      <c r="AN684" s="40" t="str">
        <f>+IF('（別紙１）原油換算シート【計画用】'!AN684&lt;&gt;"",'（別紙１）原油換算シート【計画用】'!AN684,"")</f>
        <v>A0283</v>
      </c>
      <c r="AO684" s="64" t="str">
        <f>+IF('（別紙１）原油換算シート【計画用】'!AO684&lt;&gt;"",'（別紙１）原油換算シート【計画用】'!AO684,"")</f>
        <v>足利ガス(株)</v>
      </c>
      <c r="AP684" s="65">
        <f>+IF('（別紙１）原油換算シート【計画用】'!AP684&lt;&gt;"",'（別紙１）原油換算シート【計画用】'!AP684,"")</f>
        <v>4.1899999999999999E-4</v>
      </c>
      <c r="AQ684" s="1" t="str">
        <f>+IF('（別紙１）原油換算シート【計画用】'!AQ684&lt;&gt;"",'（別紙１）原油換算シート【計画用】'!AQ684,"")</f>
        <v/>
      </c>
    </row>
    <row r="685" spans="39:43">
      <c r="AM685" s="40">
        <f>+IF('（別紙１）原油換算シート【計画用】'!AM685&lt;&gt;"",'（別紙１）原油換算シート【計画用】'!AM685,"")</f>
        <v>671</v>
      </c>
      <c r="AN685" s="40" t="str">
        <f>+IF('（別紙１）原油換算シート【計画用】'!AN685&lt;&gt;"",'（別紙１）原油換算シート【計画用】'!AN685,"")</f>
        <v>A0284</v>
      </c>
      <c r="AO685" s="64" t="str">
        <f>+IF('（別紙１）原油換算シート【計画用】'!AO685&lt;&gt;"",'（別紙１）原油換算シート【計画用】'!AO685,"")</f>
        <v>(株)Misumi</v>
      </c>
      <c r="AP685" s="65">
        <f>+IF('（別紙１）原油換算シート【計画用】'!AP685&lt;&gt;"",'（別紙１）原油換算シート【計画用】'!AP685,"")</f>
        <v>3.2400000000000001E-4</v>
      </c>
      <c r="AQ685" s="1" t="str">
        <f>+IF('（別紙１）原油換算シート【計画用】'!AQ685&lt;&gt;"",'（別紙１）原油換算シート【計画用】'!AQ685,"")</f>
        <v/>
      </c>
    </row>
    <row r="686" spans="39:43">
      <c r="AM686" s="40">
        <f>+IF('（別紙１）原油換算シート【計画用】'!AM686&lt;&gt;"",'（別紙１）原油換算シート【計画用】'!AM686,"")</f>
        <v>672</v>
      </c>
      <c r="AN686" s="40" t="str">
        <f>+IF('（別紙１）原油換算シート【計画用】'!AN686&lt;&gt;"",'（別紙１）原油換算シート【計画用】'!AN686,"")</f>
        <v>A0285</v>
      </c>
      <c r="AO686" s="64" t="str">
        <f>+IF('（別紙１）原油換算シート【計画用】'!AO686&lt;&gt;"",'（別紙１）原油換算シート【計画用】'!AO686,"")</f>
        <v>米子瓦斯(株)</v>
      </c>
      <c r="AP686" s="65">
        <f>+IF('（別紙１）原油換算シート【計画用】'!AP686&lt;&gt;"",'（別紙１）原油換算シート【計画用】'!AP686,"")</f>
        <v>4.3899999999999999E-4</v>
      </c>
      <c r="AQ686" s="1" t="str">
        <f>+IF('（別紙１）原油換算シート【計画用】'!AQ686&lt;&gt;"",'（別紙１）原油換算シート【計画用】'!AQ686,"")</f>
        <v/>
      </c>
    </row>
    <row r="687" spans="39:43">
      <c r="AM687" s="40">
        <f>+IF('（別紙１）原油換算シート【計画用】'!AM687&lt;&gt;"",'（別紙１）原油換算シート【計画用】'!AM687,"")</f>
        <v>673</v>
      </c>
      <c r="AN687" s="40" t="str">
        <f>+IF('（別紙１）原油換算シート【計画用】'!AN687&lt;&gt;"",'（別紙１）原油換算シート【計画用】'!AN687,"")</f>
        <v>A0286</v>
      </c>
      <c r="AO687" s="64" t="str">
        <f>+IF('（別紙１）原油換算シート【計画用】'!AO687&lt;&gt;"",'（別紙１）原油換算シート【計画用】'!AO687,"")</f>
        <v>(株)エルピオメニューA</v>
      </c>
      <c r="AP687" s="65">
        <f>+IF('（別紙１）原油換算シート【計画用】'!AP687&lt;&gt;"",'（別紙１）原油換算シート【計画用】'!AP687,"")</f>
        <v>0</v>
      </c>
      <c r="AQ687" s="1" t="str">
        <f>+IF('（別紙１）原油換算シート【計画用】'!AQ687&lt;&gt;"",'（別紙１）原油換算シート【計画用】'!AQ687,"")</f>
        <v/>
      </c>
    </row>
    <row r="688" spans="39:43">
      <c r="AM688" s="40">
        <f>+IF('（別紙１）原油換算シート【計画用】'!AM688&lt;&gt;"",'（別紙１）原油換算シート【計画用】'!AM688,"")</f>
        <v>674</v>
      </c>
      <c r="AN688" s="40" t="str">
        <f>+IF('（別紙１）原油換算シート【計画用】'!AN688&lt;&gt;"",'（別紙１）原油換算シート【計画用】'!AN688,"")</f>
        <v>A0286</v>
      </c>
      <c r="AO688" s="64" t="str">
        <f>+IF('（別紙１）原油換算シート【計画用】'!AO688&lt;&gt;"",'（別紙１）原油換算シート【計画用】'!AO688,"")</f>
        <v>(株)エルピオメニューB(残差)</v>
      </c>
      <c r="AP688" s="65">
        <f>+IF('（別紙１）原油換算シート【計画用】'!AP688&lt;&gt;"",'（別紙１）原油換算シート【計画用】'!AP688,"")</f>
        <v>0</v>
      </c>
      <c r="AQ688" s="1" t="str">
        <f>+IF('（別紙１）原油換算シート【計画用】'!AQ688&lt;&gt;"",'（別紙１）原油換算シート【計画用】'!AQ688,"")</f>
        <v/>
      </c>
    </row>
    <row r="689" spans="39:43">
      <c r="AM689" s="40">
        <f>+IF('（別紙１）原油換算シート【計画用】'!AM689&lt;&gt;"",'（別紙１）原油換算シート【計画用】'!AM689,"")</f>
        <v>675</v>
      </c>
      <c r="AN689" s="40" t="str">
        <f>+IF('（別紙１）原油換算シート【計画用】'!AN689&lt;&gt;"",'（別紙１）原油換算シート【計画用】'!AN689,"")</f>
        <v>A0286</v>
      </c>
      <c r="AO689" s="64" t="str">
        <f>+IF('（別紙１）原油換算シート【計画用】'!AO689&lt;&gt;"",'（別紙１）原油換算シート【計画用】'!AO689,"")</f>
        <v>(株)エルピオ(参考値)事業者全体</v>
      </c>
      <c r="AP689" s="65">
        <f>+IF('（別紙１）原油換算シート【計画用】'!AP689&lt;&gt;"",'（別紙１）原油換算シート【計画用】'!AP689,"")</f>
        <v>0</v>
      </c>
      <c r="AQ689" s="1" t="str">
        <f>+IF('（別紙１）原油換算シート【計画用】'!AQ689&lt;&gt;"",'（別紙１）原油換算シート【計画用】'!AQ689,"")</f>
        <v/>
      </c>
    </row>
    <row r="690" spans="39:43">
      <c r="AM690" s="40">
        <f>+IF('（別紙１）原油換算シート【計画用】'!AM690&lt;&gt;"",'（別紙１）原油換算シート【計画用】'!AM690,"")</f>
        <v>676</v>
      </c>
      <c r="AN690" s="40" t="str">
        <f>+IF('（別紙１）原油換算シート【計画用】'!AN690&lt;&gt;"",'（別紙１）原油換算シート【計画用】'!AN690,"")</f>
        <v>A0287</v>
      </c>
      <c r="AO690" s="64" t="str">
        <f>+IF('（別紙１）原油換算シート【計画用】'!AO690&lt;&gt;"",'（別紙１）原油換算シート【計画用】'!AO690,"")</f>
        <v>浜田ガス(株)</v>
      </c>
      <c r="AP690" s="65">
        <f>+IF('（別紙１）原油換算シート【計画用】'!AP690&lt;&gt;"",'（別紙１）原油換算シート【計画用】'!AP690,"")</f>
        <v>4.3800000000000002E-4</v>
      </c>
      <c r="AQ690" s="1" t="str">
        <f>+IF('（別紙１）原油換算シート【計画用】'!AQ690&lt;&gt;"",'（別紙１）原油換算シート【計画用】'!AQ690,"")</f>
        <v/>
      </c>
    </row>
    <row r="691" spans="39:43">
      <c r="AM691" s="40">
        <f>+IF('（別紙１）原油換算シート【計画用】'!AM691&lt;&gt;"",'（別紙１）原油換算シート【計画用】'!AM691,"")</f>
        <v>677</v>
      </c>
      <c r="AN691" s="40" t="str">
        <f>+IF('（別紙１）原油換算シート【計画用】'!AN691&lt;&gt;"",'（別紙１）原油換算シート【計画用】'!AN691,"")</f>
        <v>A0288</v>
      </c>
      <c r="AO691" s="64" t="str">
        <f>+IF('（別紙１）原油換算シート【計画用】'!AO691&lt;&gt;"",'（別紙１）原油換算シート【計画用】'!AO691,"")</f>
        <v>(株)アメニティ電力</v>
      </c>
      <c r="AP691" s="65">
        <f>+IF('（別紙１）原油換算シート【計画用】'!AP691&lt;&gt;"",'（別紙１）原油換算シート【計画用】'!AP691,"")</f>
        <v>6.1300000000000005E-4</v>
      </c>
      <c r="AQ691" s="1" t="str">
        <f>+IF('（別紙１）原油換算シート【計画用】'!AQ691&lt;&gt;"",'（別紙１）原油換算シート【計画用】'!AQ691,"")</f>
        <v/>
      </c>
    </row>
    <row r="692" spans="39:43">
      <c r="AM692" s="40">
        <f>+IF('（別紙１）原油換算シート【計画用】'!AM692&lt;&gt;"",'（別紙１）原油換算シート【計画用】'!AM692,"")</f>
        <v>678</v>
      </c>
      <c r="AN692" s="40" t="str">
        <f>+IF('（別紙１）原油換算シート【計画用】'!AN692&lt;&gt;"",'（別紙１）原油換算シート【計画用】'!AN692,"")</f>
        <v>A0292</v>
      </c>
      <c r="AO692" s="64" t="str">
        <f>+IF('（別紙１）原油換算シート【計画用】'!AO692&lt;&gt;"",'（別紙１）原油換算シート【計画用】'!AO692,"")</f>
        <v>岡田建設(株)</v>
      </c>
      <c r="AP692" s="65">
        <f>+IF('（別紙１）原油換算シート【計画用】'!AP692&lt;&gt;"",'（別紙１）原油換算シート【計画用】'!AP692,"")</f>
        <v>6.1200000000000002E-4</v>
      </c>
      <c r="AQ692" s="1" t="str">
        <f>+IF('（別紙１）原油換算シート【計画用】'!AQ692&lt;&gt;"",'（別紙１）原油換算シート【計画用】'!AQ692,"")</f>
        <v/>
      </c>
    </row>
    <row r="693" spans="39:43">
      <c r="AM693" s="40">
        <f>+IF('（別紙１）原油換算シート【計画用】'!AM693&lt;&gt;"",'（別紙１）原油換算シート【計画用】'!AM693,"")</f>
        <v>679</v>
      </c>
      <c r="AN693" s="40" t="str">
        <f>+IF('（別紙１）原油換算シート【計画用】'!AN693&lt;&gt;"",'（別紙１）原油換算シート【計画用】'!AN693,"")</f>
        <v>A0293</v>
      </c>
      <c r="AO693" s="64" t="str">
        <f>+IF('（別紙１）原油換算シート【計画用】'!AO693&lt;&gt;"",'（別紙１）原油換算シート【計画用】'!AO693,"")</f>
        <v>出雲ガス(株)</v>
      </c>
      <c r="AP693" s="65">
        <f>+IF('（別紙１）原油換算シート【計画用】'!AP693&lt;&gt;"",'（別紙１）原油換算シート【計画用】'!AP693,"")</f>
        <v>4.08E-4</v>
      </c>
      <c r="AQ693" s="1" t="str">
        <f>+IF('（別紙１）原油換算シート【計画用】'!AQ693&lt;&gt;"",'（別紙１）原油換算シート【計画用】'!AQ693,"")</f>
        <v/>
      </c>
    </row>
    <row r="694" spans="39:43">
      <c r="AM694" s="40">
        <f>+IF('（別紙１）原油換算シート【計画用】'!AM694&lt;&gt;"",'（別紙１）原油換算シート【計画用】'!AM694,"")</f>
        <v>680</v>
      </c>
      <c r="AN694" s="40" t="str">
        <f>+IF('（別紙１）原油換算シート【計画用】'!AN694&lt;&gt;"",'（別紙１）原油換算シート【計画用】'!AN694,"")</f>
        <v>A0295</v>
      </c>
      <c r="AO694" s="64" t="str">
        <f>+IF('（別紙１）原油換算シート【計画用】'!AO694&lt;&gt;"",'（別紙１）原油換算シート【計画用】'!AO694,"")</f>
        <v>一般社団法人グリーンコープでんきメニューA</v>
      </c>
      <c r="AP694" s="65">
        <f>+IF('（別紙１）原油換算シート【計画用】'!AP694&lt;&gt;"",'（別紙１）原油換算シート【計画用】'!AP694,"")</f>
        <v>0</v>
      </c>
      <c r="AQ694" s="1" t="str">
        <f>+IF('（別紙１）原油換算シート【計画用】'!AQ694&lt;&gt;"",'（別紙１）原油換算シート【計画用】'!AQ694,"")</f>
        <v/>
      </c>
    </row>
    <row r="695" spans="39:43">
      <c r="AM695" s="40">
        <f>+IF('（別紙１）原油換算シート【計画用】'!AM695&lt;&gt;"",'（別紙１）原油換算シート【計画用】'!AM695,"")</f>
        <v>681</v>
      </c>
      <c r="AN695" s="40" t="str">
        <f>+IF('（別紙１）原油換算シート【計画用】'!AN695&lt;&gt;"",'（別紙１）原油換算シート【計画用】'!AN695,"")</f>
        <v>A0295</v>
      </c>
      <c r="AO695" s="64" t="str">
        <f>+IF('（別紙１）原油換算シート【計画用】'!AO695&lt;&gt;"",'（別紙１）原油換算シート【計画用】'!AO695,"")</f>
        <v>一般社団法人グリーンコープでんきメニューB</v>
      </c>
      <c r="AP695" s="65">
        <f>+IF('（別紙１）原油換算シート【計画用】'!AP695&lt;&gt;"",'（別紙１）原油換算シート【計画用】'!AP695,"")</f>
        <v>0</v>
      </c>
      <c r="AQ695" s="1" t="str">
        <f>+IF('（別紙１）原油換算シート【計画用】'!AQ695&lt;&gt;"",'（別紙１）原油換算シート【計画用】'!AQ695,"")</f>
        <v/>
      </c>
    </row>
    <row r="696" spans="39:43">
      <c r="AM696" s="40">
        <f>+IF('（別紙１）原油換算シート【計画用】'!AM696&lt;&gt;"",'（別紙１）原油換算シート【計画用】'!AM696,"")</f>
        <v>682</v>
      </c>
      <c r="AN696" s="40" t="str">
        <f>+IF('（別紙１）原油換算シート【計画用】'!AN696&lt;&gt;"",'（別紙１）原油換算シート【計画用】'!AN696,"")</f>
        <v>A0295</v>
      </c>
      <c r="AO696" s="64" t="str">
        <f>+IF('（別紙１）原油換算シート【計画用】'!AO696&lt;&gt;"",'（別紙１）原油換算シート【計画用】'!AO696,"")</f>
        <v>一般社団法人グリーンコープでんきメニューC(残差)</v>
      </c>
      <c r="AP696" s="65">
        <f>+IF('（別紙１）原油換算シート【計画用】'!AP696&lt;&gt;"",'（別紙１）原油換算シート【計画用】'!AP696,"")</f>
        <v>5.9400000000000002E-4</v>
      </c>
      <c r="AQ696" s="1" t="str">
        <f>+IF('（別紙１）原油換算シート【計画用】'!AQ696&lt;&gt;"",'（別紙１）原油換算シート【計画用】'!AQ696,"")</f>
        <v/>
      </c>
    </row>
    <row r="697" spans="39:43">
      <c r="AM697" s="40">
        <f>+IF('（別紙１）原油換算シート【計画用】'!AM697&lt;&gt;"",'（別紙１）原油換算シート【計画用】'!AM697,"")</f>
        <v>683</v>
      </c>
      <c r="AN697" s="40" t="str">
        <f>+IF('（別紙１）原油換算シート【計画用】'!AN697&lt;&gt;"",'（別紙１）原油換算シート【計画用】'!AN697,"")</f>
        <v>A0295</v>
      </c>
      <c r="AO697" s="64" t="str">
        <f>+IF('（別紙１）原油換算シート【計画用】'!AO697&lt;&gt;"",'（別紙１）原油換算シート【計画用】'!AO697,"")</f>
        <v>一般社団法人グリーンコープでんき(参考値)事業者全体</v>
      </c>
      <c r="AP697" s="65">
        <f>+IF('（別紙１）原油換算シート【計画用】'!AP697&lt;&gt;"",'（別紙１）原油換算シート【計画用】'!AP697,"")</f>
        <v>2.02E-4</v>
      </c>
      <c r="AQ697" s="1" t="str">
        <f>+IF('（別紙１）原油換算シート【計画用】'!AQ697&lt;&gt;"",'（別紙１）原油換算シート【計画用】'!AQ697,"")</f>
        <v/>
      </c>
    </row>
    <row r="698" spans="39:43">
      <c r="AM698" s="40">
        <f>+IF('（別紙１）原油換算シート【計画用】'!AM698&lt;&gt;"",'（別紙１）原油換算シート【計画用】'!AM698,"")</f>
        <v>684</v>
      </c>
      <c r="AN698" s="40" t="str">
        <f>+IF('（別紙１）原油換算シート【計画用】'!AN698&lt;&gt;"",'（別紙１）原油換算シート【計画用】'!AN698,"")</f>
        <v>A0296</v>
      </c>
      <c r="AO698" s="64" t="str">
        <f>+IF('（別紙１）原油換算シート【計画用】'!AO698&lt;&gt;"",'（別紙１）原油換算シート【計画用】'!AO698,"")</f>
        <v>公益財団法人東京都環境公社メニューA</v>
      </c>
      <c r="AP698" s="65">
        <f>+IF('（別紙１）原油換算シート【計画用】'!AP698&lt;&gt;"",'（別紙１）原油換算シート【計画用】'!AP698,"")</f>
        <v>4.4799999999999999E-4</v>
      </c>
      <c r="AQ698" s="1" t="str">
        <f>+IF('（別紙１）原油換算シート【計画用】'!AQ698&lt;&gt;"",'（別紙１）原油換算シート【計画用】'!AQ698,"")</f>
        <v/>
      </c>
    </row>
    <row r="699" spans="39:43">
      <c r="AM699" s="40">
        <f>+IF('（別紙１）原油換算シート【計画用】'!AM699&lt;&gt;"",'（別紙１）原油換算シート【計画用】'!AM699,"")</f>
        <v>685</v>
      </c>
      <c r="AN699" s="40" t="str">
        <f>+IF('（別紙１）原油換算シート【計画用】'!AN699&lt;&gt;"",'（別紙１）原油換算シート【計画用】'!AN699,"")</f>
        <v>A0296</v>
      </c>
      <c r="AO699" s="64" t="str">
        <f>+IF('（別紙１）原油換算シート【計画用】'!AO699&lt;&gt;"",'（別紙１）原油換算シート【計画用】'!AO699,"")</f>
        <v>公益財団法人東京都環境公社メニューB</v>
      </c>
      <c r="AP699" s="65">
        <f>+IF('（別紙１）原油換算シート【計画用】'!AP699&lt;&gt;"",'（別紙１）原油換算シート【計画用】'!AP699,"")</f>
        <v>4.4799999999999999E-4</v>
      </c>
      <c r="AQ699" s="1" t="str">
        <f>+IF('（別紙１）原油換算シート【計画用】'!AQ699&lt;&gt;"",'（別紙１）原油換算シート【計画用】'!AQ699,"")</f>
        <v/>
      </c>
    </row>
    <row r="700" spans="39:43">
      <c r="AM700" s="40">
        <f>+IF('（別紙１）原油換算シート【計画用】'!AM700&lt;&gt;"",'（別紙１）原油換算シート【計画用】'!AM700,"")</f>
        <v>686</v>
      </c>
      <c r="AN700" s="40" t="str">
        <f>+IF('（別紙１）原油換算シート【計画用】'!AN700&lt;&gt;"",'（別紙１）原油換算シート【計画用】'!AN700,"")</f>
        <v>A0296</v>
      </c>
      <c r="AO700" s="64" t="str">
        <f>+IF('（別紙１）原油換算シート【計画用】'!AO700&lt;&gt;"",'（別紙１）原油換算シート【計画用】'!AO700,"")</f>
        <v>公益財団法人東京都環境公社メニューC</v>
      </c>
      <c r="AP700" s="65">
        <f>+IF('（別紙１）原油換算シート【計画用】'!AP700&lt;&gt;"",'（別紙１）原油換算シート【計画用】'!AP700,"")</f>
        <v>4.0700000000000003E-4</v>
      </c>
      <c r="AQ700" s="1" t="str">
        <f>+IF('（別紙１）原油換算シート【計画用】'!AQ700&lt;&gt;"",'（別紙１）原油換算シート【計画用】'!AQ700,"")</f>
        <v/>
      </c>
    </row>
    <row r="701" spans="39:43">
      <c r="AM701" s="40">
        <f>+IF('（別紙１）原油換算シート【計画用】'!AM701&lt;&gt;"",'（別紙１）原油換算シート【計画用】'!AM701,"")</f>
        <v>687</v>
      </c>
      <c r="AN701" s="40" t="str">
        <f>+IF('（別紙１）原油換算シート【計画用】'!AN701&lt;&gt;"",'（別紙１）原油換算シート【計画用】'!AN701,"")</f>
        <v>A0296</v>
      </c>
      <c r="AO701" s="64" t="str">
        <f>+IF('（別紙１）原油換算シート【計画用】'!AO701&lt;&gt;"",'（別紙１）原油換算シート【計画用】'!AO701,"")</f>
        <v>公益財団法人東京都環境公社(参考値)事業者全体</v>
      </c>
      <c r="AP701" s="65">
        <f>+IF('（別紙１）原油換算シート【計画用】'!AP701&lt;&gt;"",'（別紙１）原油換算シート【計画用】'!AP701,"")</f>
        <v>4.2400000000000001E-4</v>
      </c>
      <c r="AQ701" s="1" t="str">
        <f>+IF('（別紙１）原油換算シート【計画用】'!AQ701&lt;&gt;"",'（別紙１）原油換算シート【計画用】'!AQ701,"")</f>
        <v/>
      </c>
    </row>
    <row r="702" spans="39:43">
      <c r="AM702" s="40">
        <f>+IF('（別紙１）原油換算シート【計画用】'!AM702&lt;&gt;"",'（別紙１）原油換算シート【計画用】'!AM702,"")</f>
        <v>688</v>
      </c>
      <c r="AN702" s="40" t="str">
        <f>+IF('（別紙１）原油換算シート【計画用】'!AN702&lt;&gt;"",'（別紙１）原油換算シート【計画用】'!AN702,"")</f>
        <v>A0300</v>
      </c>
      <c r="AO702" s="64" t="str">
        <f>+IF('（別紙１）原油換算シート【計画用】'!AO702&lt;&gt;"",'（別紙１）原油換算シート【計画用】'!AO702,"")</f>
        <v>(株)ファミリーネット・ジャパンメニューA</v>
      </c>
      <c r="AP702" s="65">
        <f>+IF('（別紙１）原油換算シート【計画用】'!AP702&lt;&gt;"",'（別紙１）原油換算シート【計画用】'!AP702,"")</f>
        <v>0</v>
      </c>
      <c r="AQ702" s="1" t="str">
        <f>+IF('（別紙１）原油換算シート【計画用】'!AQ702&lt;&gt;"",'（別紙１）原油換算シート【計画用】'!AQ702,"")</f>
        <v/>
      </c>
    </row>
    <row r="703" spans="39:43">
      <c r="AM703" s="40">
        <f>+IF('（別紙１）原油換算シート【計画用】'!AM703&lt;&gt;"",'（別紙１）原油換算シート【計画用】'!AM703,"")</f>
        <v>689</v>
      </c>
      <c r="AN703" s="40" t="str">
        <f>+IF('（別紙１）原油換算シート【計画用】'!AN703&lt;&gt;"",'（別紙１）原油換算シート【計画用】'!AN703,"")</f>
        <v>A0300</v>
      </c>
      <c r="AO703" s="64" t="str">
        <f>+IF('（別紙１）原油換算シート【計画用】'!AO703&lt;&gt;"",'（別紙１）原油換算シート【計画用】'!AO703,"")</f>
        <v>(株)ファミリーネット・ジャパンメニューB</v>
      </c>
      <c r="AP703" s="65">
        <f>+IF('（別紙１）原油換算シート【計画用】'!AP703&lt;&gt;"",'（別紙１）原油換算シート【計画用】'!AP703,"")</f>
        <v>0</v>
      </c>
      <c r="AQ703" s="1" t="str">
        <f>+IF('（別紙１）原油換算シート【計画用】'!AQ703&lt;&gt;"",'（別紙１）原油換算シート【計画用】'!AQ703,"")</f>
        <v/>
      </c>
    </row>
    <row r="704" spans="39:43">
      <c r="AM704" s="40">
        <f>+IF('（別紙１）原油換算シート【計画用】'!AM704&lt;&gt;"",'（別紙１）原油換算シート【計画用】'!AM704,"")</f>
        <v>690</v>
      </c>
      <c r="AN704" s="40" t="str">
        <f>+IF('（別紙１）原油換算シート【計画用】'!AN704&lt;&gt;"",'（別紙１）原油換算シート【計画用】'!AN704,"")</f>
        <v>A0300</v>
      </c>
      <c r="AO704" s="64" t="str">
        <f>+IF('（別紙１）原油換算シート【計画用】'!AO704&lt;&gt;"",'（別紙１）原油換算シート【計画用】'!AO704,"")</f>
        <v>(株)ファミリーネット・ジャパンメニューC</v>
      </c>
      <c r="AP704" s="65">
        <f>+IF('（別紙１）原油換算シート【計画用】'!AP704&lt;&gt;"",'（別紙１）原油換算シート【計画用】'!AP704,"")</f>
        <v>0</v>
      </c>
      <c r="AQ704" s="1" t="str">
        <f>+IF('（別紙１）原油換算シート【計画用】'!AQ704&lt;&gt;"",'（別紙１）原油換算シート【計画用】'!AQ704,"")</f>
        <v/>
      </c>
    </row>
    <row r="705" spans="39:43">
      <c r="AM705" s="40">
        <f>+IF('（別紙１）原油換算シート【計画用】'!AM705&lt;&gt;"",'（別紙１）原油換算シート【計画用】'!AM705,"")</f>
        <v>691</v>
      </c>
      <c r="AN705" s="40" t="str">
        <f>+IF('（別紙１）原油換算シート【計画用】'!AN705&lt;&gt;"",'（別紙１）原油換算シート【計画用】'!AN705,"")</f>
        <v>A0300</v>
      </c>
      <c r="AO705" s="64" t="str">
        <f>+IF('（別紙１）原油換算シート【計画用】'!AO705&lt;&gt;"",'（別紙１）原油換算シート【計画用】'!AO705,"")</f>
        <v>(株)ファミリーネット・ジャパンメニューD</v>
      </c>
      <c r="AP705" s="65">
        <f>+IF('（別紙１）原油換算シート【計画用】'!AP705&lt;&gt;"",'（別紙１）原油換算シート【計画用】'!AP705,"")</f>
        <v>0</v>
      </c>
      <c r="AQ705" s="1" t="str">
        <f>+IF('（別紙１）原油換算シート【計画用】'!AQ705&lt;&gt;"",'（別紙１）原油換算シート【計画用】'!AQ705,"")</f>
        <v/>
      </c>
    </row>
    <row r="706" spans="39:43">
      <c r="AM706" s="40">
        <f>+IF('（別紙１）原油換算シート【計画用】'!AM706&lt;&gt;"",'（別紙１）原油換算シート【計画用】'!AM706,"")</f>
        <v>692</v>
      </c>
      <c r="AN706" s="40" t="str">
        <f>+IF('（別紙１）原油換算シート【計画用】'!AN706&lt;&gt;"",'（別紙１）原油換算シート【計画用】'!AN706,"")</f>
        <v>A0300</v>
      </c>
      <c r="AO706" s="64" t="str">
        <f>+IF('（別紙１）原油換算シート【計画用】'!AO706&lt;&gt;"",'（別紙１）原油換算シート【計画用】'!AO706,"")</f>
        <v>(株)ファミリーネット・ジャパンメニューE(残差)</v>
      </c>
      <c r="AP706" s="65">
        <f>+IF('（別紙１）原油換算シート【計画用】'!AP706&lt;&gt;"",'（別紙１）原油換算シート【計画用】'!AP706,"")</f>
        <v>3.3799999999999998E-4</v>
      </c>
      <c r="AQ706" s="1" t="str">
        <f>+IF('（別紙１）原油換算シート【計画用】'!AQ706&lt;&gt;"",'（別紙１）原油換算シート【計画用】'!AQ706,"")</f>
        <v/>
      </c>
    </row>
    <row r="707" spans="39:43">
      <c r="AM707" s="40">
        <f>+IF('（別紙１）原油換算シート【計画用】'!AM707&lt;&gt;"",'（別紙１）原油換算シート【計画用】'!AM707,"")</f>
        <v>693</v>
      </c>
      <c r="AN707" s="40" t="str">
        <f>+IF('（別紙１）原油換算シート【計画用】'!AN707&lt;&gt;"",'（別紙１）原油換算シート【計画用】'!AN707,"")</f>
        <v>A0300</v>
      </c>
      <c r="AO707" s="64" t="str">
        <f>+IF('（別紙１）原油換算シート【計画用】'!AO707&lt;&gt;"",'（別紙１）原油換算シート【計画用】'!AO707,"")</f>
        <v>(株)ファミリーネット・ジャパン(参考値)事業者全体</v>
      </c>
      <c r="AP707" s="65">
        <f>+IF('（別紙１）原油換算シート【計画用】'!AP707&lt;&gt;"",'（別紙１）原油換算シート【計画用】'!AP707,"")</f>
        <v>2.9999999999999997E-4</v>
      </c>
      <c r="AQ707" s="1" t="str">
        <f>+IF('（別紙１）原油換算シート【計画用】'!AQ707&lt;&gt;"",'（別紙１）原油換算シート【計画用】'!AQ707,"")</f>
        <v/>
      </c>
    </row>
    <row r="708" spans="39:43">
      <c r="AM708" s="40">
        <f>+IF('（別紙１）原油換算シート【計画用】'!AM708&lt;&gt;"",'（別紙１）原油換算シート【計画用】'!AM708,"")</f>
        <v>694</v>
      </c>
      <c r="AN708" s="40" t="str">
        <f>+IF('（別紙１）原油換算シート【計画用】'!AN708&lt;&gt;"",'（別紙１）原油換算シート【計画用】'!AN708,"")</f>
        <v>A0303</v>
      </c>
      <c r="AO708" s="64" t="str">
        <f>+IF('（別紙１）原油換算シート【計画用】'!AO708&lt;&gt;"",'（別紙１）原油換算シート【計画用】'!AO708,"")</f>
        <v>MKステーションズ(株)</v>
      </c>
      <c r="AP708" s="65">
        <f>+IF('（別紙１）原油換算シート【計画用】'!AP708&lt;&gt;"",'（別紙１）原油換算シート【計画用】'!AP708,"")</f>
        <v>6.1799999999999995E-4</v>
      </c>
      <c r="AQ708" s="1" t="str">
        <f>+IF('（別紙１）原油換算シート【計画用】'!AQ708&lt;&gt;"",'（別紙１）原油換算シート【計画用】'!AQ708,"")</f>
        <v/>
      </c>
    </row>
    <row r="709" spans="39:43">
      <c r="AM709" s="40">
        <f>+IF('（別紙１）原油換算シート【計画用】'!AM709&lt;&gt;"",'（別紙１）原油換算シート【計画用】'!AM709,"")</f>
        <v>695</v>
      </c>
      <c r="AN709" s="40" t="str">
        <f>+IF('（別紙１）原油換算シート【計画用】'!AN709&lt;&gt;"",'（別紙１）原油換算シート【計画用】'!AN709,"")</f>
        <v>A0305</v>
      </c>
      <c r="AO709" s="64" t="str">
        <f>+IF('（別紙１）原油換算シート【計画用】'!AO709&lt;&gt;"",'（別紙１）原油換算シート【計画用】'!AO709,"")</f>
        <v>フラワーペイメント(株)</v>
      </c>
      <c r="AP709" s="65">
        <f>+IF('（別紙１）原油換算シート【計画用】'!AP709&lt;&gt;"",'（別紙１）原油換算シート【計画用】'!AP709,"")</f>
        <v>6.5099999999999999E-4</v>
      </c>
      <c r="AQ709" s="1" t="str">
        <f>+IF('（別紙１）原油換算シート【計画用】'!AQ709&lt;&gt;"",'（別紙１）原油換算シート【計画用】'!AQ709,"")</f>
        <v/>
      </c>
    </row>
    <row r="710" spans="39:43">
      <c r="AM710" s="40">
        <f>+IF('（別紙１）原油換算シート【計画用】'!AM710&lt;&gt;"",'（別紙１）原油換算シート【計画用】'!AM710,"")</f>
        <v>696</v>
      </c>
      <c r="AN710" s="40" t="str">
        <f>+IF('（別紙１）原油換算シート【計画用】'!AN710&lt;&gt;"",'（別紙１）原油換算シート【計画用】'!AN710,"")</f>
        <v>A0306</v>
      </c>
      <c r="AO710" s="64" t="str">
        <f>+IF('（別紙１）原油換算シート【計画用】'!AO710&lt;&gt;"",'（別紙１）原油換算シート【計画用】'!AO710,"")</f>
        <v>(株)JTBコミュニケーションデザイン</v>
      </c>
      <c r="AP710" s="65">
        <f>+IF('（別紙１）原油換算シート【計画用】'!AP710&lt;&gt;"",'（別紙１）原油換算シート【計画用】'!AP710,"")</f>
        <v>4.9799999999999996E-4</v>
      </c>
      <c r="AQ710" s="1" t="str">
        <f>+IF('（別紙１）原油換算シート【計画用】'!AQ710&lt;&gt;"",'（別紙１）原油換算シート【計画用】'!AQ710,"")</f>
        <v/>
      </c>
    </row>
    <row r="711" spans="39:43">
      <c r="AM711" s="40">
        <f>+IF('（別紙１）原油換算シート【計画用】'!AM711&lt;&gt;"",'（別紙１）原油換算シート【計画用】'!AM711,"")</f>
        <v>697</v>
      </c>
      <c r="AN711" s="40" t="str">
        <f>+IF('（別紙１）原油換算シート【計画用】'!AN711&lt;&gt;"",'（別紙１）原油換算シート【計画用】'!AN711,"")</f>
        <v>A0310</v>
      </c>
      <c r="AO711" s="64" t="str">
        <f>+IF('（別紙１）原油換算シート【計画用】'!AO711&lt;&gt;"",'（別紙１）原油換算シート【計画用】'!AO711,"")</f>
        <v>全農エネルギー(株)メニューA</v>
      </c>
      <c r="AP711" s="65">
        <f>+IF('（別紙１）原油換算シート【計画用】'!AP711&lt;&gt;"",'（別紙１）原油換算シート【計画用】'!AP711,"")</f>
        <v>0</v>
      </c>
      <c r="AQ711" s="1" t="str">
        <f>+IF('（別紙１）原油換算シート【計画用】'!AQ711&lt;&gt;"",'（別紙１）原油換算シート【計画用】'!AQ711,"")</f>
        <v/>
      </c>
    </row>
    <row r="712" spans="39:43">
      <c r="AM712" s="40">
        <f>+IF('（別紙１）原油換算シート【計画用】'!AM712&lt;&gt;"",'（別紙１）原油換算シート【計画用】'!AM712,"")</f>
        <v>698</v>
      </c>
      <c r="AN712" s="40" t="str">
        <f>+IF('（別紙１）原油換算シート【計画用】'!AN712&lt;&gt;"",'（別紙１）原油換算シート【計画用】'!AN712,"")</f>
        <v>A0310</v>
      </c>
      <c r="AO712" s="64" t="str">
        <f>+IF('（別紙１）原油換算シート【計画用】'!AO712&lt;&gt;"",'（別紙１）原油換算シート【計画用】'!AO712,"")</f>
        <v>全農エネルギー(株)メニューB(残差)</v>
      </c>
      <c r="AP712" s="65">
        <f>+IF('（別紙１）原油換算シート【計画用】'!AP712&lt;&gt;"",'（別紙１）原油換算シート【計画用】'!AP712,"")</f>
        <v>6.0300000000000002E-4</v>
      </c>
      <c r="AQ712" s="1" t="str">
        <f>+IF('（別紙１）原油換算シート【計画用】'!AQ712&lt;&gt;"",'（別紙１）原油換算シート【計画用】'!AQ712,"")</f>
        <v/>
      </c>
    </row>
    <row r="713" spans="39:43">
      <c r="AM713" s="40">
        <f>+IF('（別紙１）原油換算シート【計画用】'!AM713&lt;&gt;"",'（別紙１）原油換算シート【計画用】'!AM713,"")</f>
        <v>699</v>
      </c>
      <c r="AN713" s="40" t="str">
        <f>+IF('（別紙１）原油換算シート【計画用】'!AN713&lt;&gt;"",'（別紙１）原油換算シート【計画用】'!AN713,"")</f>
        <v>A0310</v>
      </c>
      <c r="AO713" s="64" t="str">
        <f>+IF('（別紙１）原油換算シート【計画用】'!AO713&lt;&gt;"",'（別紙１）原油換算シート【計画用】'!AO713,"")</f>
        <v>全農エネルギー(株)(参考値)事業者全体</v>
      </c>
      <c r="AP713" s="65">
        <f>+IF('（別紙１）原油換算シート【計画用】'!AP713&lt;&gt;"",'（別紙１）原油換算シート【計画用】'!AP713,"")</f>
        <v>5.9999999999999995E-4</v>
      </c>
      <c r="AQ713" s="1" t="str">
        <f>+IF('（別紙１）原油換算シート【計画用】'!AQ713&lt;&gt;"",'（別紙１）原油換算シート【計画用】'!AQ713,"")</f>
        <v/>
      </c>
    </row>
    <row r="714" spans="39:43">
      <c r="AM714" s="40">
        <f>+IF('（別紙１）原油換算シート【計画用】'!AM714&lt;&gt;"",'（別紙１）原油換算シート【計画用】'!AM714,"")</f>
        <v>700</v>
      </c>
      <c r="AN714" s="40" t="str">
        <f>+IF('（別紙１）原油換算シート【計画用】'!AN714&lt;&gt;"",'（別紙１）原油換算シート【計画用】'!AN714,"")</f>
        <v>A0311</v>
      </c>
      <c r="AO714" s="64" t="str">
        <f>+IF('（別紙１）原油換算シート【計画用】'!AO714&lt;&gt;"",'（別紙１）原油換算シート【計画用】'!AO714,"")</f>
        <v>(株)ハルエネメニューA</v>
      </c>
      <c r="AP714" s="65">
        <f>+IF('（別紙１）原油換算シート【計画用】'!AP714&lt;&gt;"",'（別紙１）原油換算シート【計画用】'!AP714,"")</f>
        <v>0</v>
      </c>
      <c r="AQ714" s="1" t="str">
        <f>+IF('（別紙１）原油換算シート【計画用】'!AQ714&lt;&gt;"",'（別紙１）原油換算シート【計画用】'!AQ714,"")</f>
        <v/>
      </c>
    </row>
    <row r="715" spans="39:43">
      <c r="AM715" s="40">
        <f>+IF('（別紙１）原油換算シート【計画用】'!AM715&lt;&gt;"",'（別紙１）原油換算シート【計画用】'!AM715,"")</f>
        <v>701</v>
      </c>
      <c r="AN715" s="40" t="str">
        <f>+IF('（別紙１）原油換算シート【計画用】'!AN715&lt;&gt;"",'（別紙１）原油換算シート【計画用】'!AN715,"")</f>
        <v>A0311</v>
      </c>
      <c r="AO715" s="64" t="str">
        <f>+IF('（別紙１）原油換算シート【計画用】'!AO715&lt;&gt;"",'（別紙１）原油換算シート【計画用】'!AO715,"")</f>
        <v>(株)ハルエネメニューB</v>
      </c>
      <c r="AP715" s="65">
        <f>+IF('（別紙１）原油換算シート【計画用】'!AP715&lt;&gt;"",'（別紙１）原油換算シート【計画用】'!AP715,"")</f>
        <v>0</v>
      </c>
      <c r="AQ715" s="1" t="str">
        <f>+IF('（別紙１）原油換算シート【計画用】'!AQ715&lt;&gt;"",'（別紙１）原油換算シート【計画用】'!AQ715,"")</f>
        <v>※</v>
      </c>
    </row>
    <row r="716" spans="39:43">
      <c r="AM716" s="40">
        <f>+IF('（別紙１）原油換算シート【計画用】'!AM716&lt;&gt;"",'（別紙１）原油換算シート【計画用】'!AM716,"")</f>
        <v>702</v>
      </c>
      <c r="AN716" s="40" t="str">
        <f>+IF('（別紙１）原油換算シート【計画用】'!AN716&lt;&gt;"",'（別紙１）原油換算シート【計画用】'!AN716,"")</f>
        <v>A0311</v>
      </c>
      <c r="AO716" s="64" t="str">
        <f>+IF('（別紙１）原油換算シート【計画用】'!AO716&lt;&gt;"",'（別紙１）原油換算シート【計画用】'!AO716,"")</f>
        <v>(株)ハルエネメニューC(残差)</v>
      </c>
      <c r="AP716" s="65">
        <f>+IF('（別紙１）原油換算シート【計画用】'!AP716&lt;&gt;"",'（別紙１）原油換算シート【計画用】'!AP716,"")</f>
        <v>3.5300000000000002E-4</v>
      </c>
      <c r="AQ716" s="1" t="str">
        <f>+IF('（別紙１）原油換算シート【計画用】'!AQ716&lt;&gt;"",'（別紙１）原油換算シート【計画用】'!AQ716,"")</f>
        <v/>
      </c>
    </row>
    <row r="717" spans="39:43">
      <c r="AM717" s="40">
        <f>+IF('（別紙１）原油換算シート【計画用】'!AM717&lt;&gt;"",'（別紙１）原油換算シート【計画用】'!AM717,"")</f>
        <v>703</v>
      </c>
      <c r="AN717" s="40" t="str">
        <f>+IF('（別紙１）原油換算シート【計画用】'!AN717&lt;&gt;"",'（別紙１）原油換算シート【計画用】'!AN717,"")</f>
        <v>A0311</v>
      </c>
      <c r="AO717" s="64" t="str">
        <f>+IF('（別紙１）原油換算シート【計画用】'!AO717&lt;&gt;"",'（別紙１）原油換算シート【計画用】'!AO717,"")</f>
        <v>(株)ハルエネ(参考値)事業者全体</v>
      </c>
      <c r="AP717" s="65">
        <f>+IF('（別紙１）原油換算シート【計画用】'!AP717&lt;&gt;"",'（別紙１）原油換算シート【計画用】'!AP717,"")</f>
        <v>3.5300000000000002E-4</v>
      </c>
      <c r="AQ717" s="1" t="str">
        <f>+IF('（別紙１）原油換算シート【計画用】'!AQ717&lt;&gt;"",'（別紙１）原油換算シート【計画用】'!AQ717,"")</f>
        <v/>
      </c>
    </row>
    <row r="718" spans="39:43">
      <c r="AM718" s="40">
        <f>+IF('（別紙１）原油換算シート【計画用】'!AM718&lt;&gt;"",'（別紙１）原油換算シート【計画用】'!AM718,"")</f>
        <v>704</v>
      </c>
      <c r="AN718" s="40" t="str">
        <f>+IF('（別紙１）原油換算シート【計画用】'!AN718&lt;&gt;"",'（別紙１）原油換算シート【計画用】'!AN718,"")</f>
        <v>A0314</v>
      </c>
      <c r="AO718" s="64" t="str">
        <f>+IF('（別紙１）原油換算シート【計画用】'!AO718&lt;&gt;"",'（別紙１）原油換算シート【計画用】'!AO718,"")</f>
        <v>(株)ビビット</v>
      </c>
      <c r="AP718" s="65">
        <f>+IF('（別紙１）原油換算シート【計画用】'!AP718&lt;&gt;"",'（別紙１）原油換算シート【計画用】'!AP718,"")</f>
        <v>4.3300000000000001E-4</v>
      </c>
      <c r="AQ718" s="1" t="str">
        <f>+IF('（別紙１）原油換算シート【計画用】'!AQ718&lt;&gt;"",'（別紙１）原油換算シート【計画用】'!AQ718,"")</f>
        <v/>
      </c>
    </row>
    <row r="719" spans="39:43">
      <c r="AM719" s="40">
        <f>+IF('（別紙１）原油換算シート【計画用】'!AM719&lt;&gt;"",'（別紙１）原油換算シート【計画用】'!AM719,"")</f>
        <v>705</v>
      </c>
      <c r="AN719" s="40" t="str">
        <f>+IF('（別紙１）原油換算シート【計画用】'!AN719&lt;&gt;"",'（別紙１）原油換算シート【計画用】'!AN719,"")</f>
        <v>A0315</v>
      </c>
      <c r="AO719" s="64" t="str">
        <f>+IF('（別紙１）原油換算シート【計画用】'!AO719&lt;&gt;"",'（別紙１）原油換算シート【計画用】'!AO719,"")</f>
        <v>(株)おおた電力</v>
      </c>
      <c r="AP719" s="65">
        <f>+IF('（別紙１）原油換算シート【計画用】'!AP719&lt;&gt;"",'（別紙１）原油換算シート【計画用】'!AP719,"")</f>
        <v>4.1899999999999999E-4</v>
      </c>
      <c r="AQ719" s="1" t="str">
        <f>+IF('（別紙１）原油換算シート【計画用】'!AQ719&lt;&gt;"",'（別紙１）原油換算シート【計画用】'!AQ719,"")</f>
        <v/>
      </c>
    </row>
    <row r="720" spans="39:43">
      <c r="AM720" s="40">
        <f>+IF('（別紙１）原油換算シート【計画用】'!AM720&lt;&gt;"",'（別紙１）原油換算シート【計画用】'!AM720,"")</f>
        <v>706</v>
      </c>
      <c r="AN720" s="40" t="str">
        <f>+IF('（別紙１）原油換算シート【計画用】'!AN720&lt;&gt;"",'（別紙１）原油換算シート【計画用】'!AN720,"")</f>
        <v>A0317</v>
      </c>
      <c r="AO720" s="64" t="str">
        <f>+IF('（別紙１）原油換算シート【計画用】'!AO720&lt;&gt;"",'（別紙１）原油換算シート【計画用】'!AO720,"")</f>
        <v>伊藤忠プランテック(株)</v>
      </c>
      <c r="AP720" s="65">
        <f>+IF('（別紙１）原油換算シート【計画用】'!AP720&lt;&gt;"",'（別紙１）原油換算シート【計画用】'!AP720,"")</f>
        <v>6.2299999999999996E-4</v>
      </c>
      <c r="AQ720" s="1" t="str">
        <f>+IF('（別紙１）原油換算シート【計画用】'!AQ720&lt;&gt;"",'（別紙１）原油換算シート【計画用】'!AQ720,"")</f>
        <v/>
      </c>
    </row>
    <row r="721" spans="39:43">
      <c r="AM721" s="40">
        <f>+IF('（別紙１）原油換算シート【計画用】'!AM721&lt;&gt;"",'（別紙１）原油換算シート【計画用】'!AM721,"")</f>
        <v>707</v>
      </c>
      <c r="AN721" s="40" t="str">
        <f>+IF('（別紙１）原油換算シート【計画用】'!AN721&lt;&gt;"",'（別紙１）原油換算シート【計画用】'!AN721,"")</f>
        <v>A0318</v>
      </c>
      <c r="AO721" s="64" t="str">
        <f>+IF('（別紙１）原油換算シート【計画用】'!AO721&lt;&gt;"",'（別紙１）原油換算シート【計画用】'!AO721,"")</f>
        <v>(株)オカモト</v>
      </c>
      <c r="AP721" s="65">
        <f>+IF('（別紙１）原油換算シート【計画用】'!AP721&lt;&gt;"",'（別紙１）原油換算シート【計画用】'!AP721,"")</f>
        <v>6.4599999999999998E-4</v>
      </c>
      <c r="AQ721" s="1" t="str">
        <f>+IF('（別紙１）原油換算シート【計画用】'!AQ721&lt;&gt;"",'（別紙１）原油換算シート【計画用】'!AQ721,"")</f>
        <v/>
      </c>
    </row>
    <row r="722" spans="39:43">
      <c r="AM722" s="40">
        <f>+IF('（別紙１）原油換算シート【計画用】'!AM722&lt;&gt;"",'（別紙１）原油換算シート【計画用】'!AM722,"")</f>
        <v>708</v>
      </c>
      <c r="AN722" s="40" t="str">
        <f>+IF('（別紙１）原油換算シート【計画用】'!AN722&lt;&gt;"",'（別紙１）原油換算シート【計画用】'!AN722,"")</f>
        <v>A0323</v>
      </c>
      <c r="AO722" s="64" t="str">
        <f>+IF('（別紙１）原油換算シート【計画用】'!AO722&lt;&gt;"",'（別紙１）原油換算シート【計画用】'!AO722,"")</f>
        <v>キタコー(株)</v>
      </c>
      <c r="AP722" s="65">
        <f>+IF('（別紙１）原油換算シート【計画用】'!AP722&lt;&gt;"",'（別紙１）原油換算シート【計画用】'!AP722,"")</f>
        <v>4.0200000000000001E-4</v>
      </c>
      <c r="AQ722" s="1" t="str">
        <f>+IF('（別紙１）原油換算シート【計画用】'!AQ722&lt;&gt;"",'（別紙１）原油換算シート【計画用】'!AQ722,"")</f>
        <v/>
      </c>
    </row>
    <row r="723" spans="39:43">
      <c r="AM723" s="40">
        <f>+IF('（別紙１）原油換算シート【計画用】'!AM723&lt;&gt;"",'（別紙１）原油換算シート【計画用】'!AM723,"")</f>
        <v>709</v>
      </c>
      <c r="AN723" s="40" t="str">
        <f>+IF('（別紙１）原油換算シート【計画用】'!AN723&lt;&gt;"",'（別紙１）原油換算シート【計画用】'!AN723,"")</f>
        <v>A0330</v>
      </c>
      <c r="AO723" s="64" t="str">
        <f>+IF('（別紙１）原油換算シート【計画用】'!AO723&lt;&gt;"",'（別紙１）原油換算シート【計画用】'!AO723,"")</f>
        <v>香川電力(株)　メニューA</v>
      </c>
      <c r="AP723" s="65">
        <f>+IF('（別紙１）原油換算シート【計画用】'!AP723&lt;&gt;"",'（別紙１）原油換算シート【計画用】'!AP723,"")</f>
        <v>0</v>
      </c>
      <c r="AQ723" s="1" t="str">
        <f>+IF('（別紙１）原油換算シート【計画用】'!AQ723&lt;&gt;"",'（別紙１）原油換算シート【計画用】'!AQ723,"")</f>
        <v/>
      </c>
    </row>
    <row r="724" spans="39:43">
      <c r="AM724" s="40">
        <f>+IF('（別紙１）原油換算シート【計画用】'!AM724&lt;&gt;"",'（別紙１）原油換算シート【計画用】'!AM724,"")</f>
        <v>710</v>
      </c>
      <c r="AN724" s="40" t="str">
        <f>+IF('（別紙１）原油換算シート【計画用】'!AN724&lt;&gt;"",'（別紙１）原油換算シート【計画用】'!AN724,"")</f>
        <v>A0330</v>
      </c>
      <c r="AO724" s="64" t="str">
        <f>+IF('（別紙１）原油換算シート【計画用】'!AO724&lt;&gt;"",'（別紙１）原油換算シート【計画用】'!AO724,"")</f>
        <v>香川電力(株)　メニューB</v>
      </c>
      <c r="AP724" s="65">
        <f>+IF('（別紙１）原油換算シート【計画用】'!AP724&lt;&gt;"",'（別紙１）原油換算シート【計画用】'!AP724,"")</f>
        <v>1.84E-4</v>
      </c>
      <c r="AQ724" s="1" t="str">
        <f>+IF('（別紙１）原油換算シート【計画用】'!AQ724&lt;&gt;"",'（別紙１）原油換算シート【計画用】'!AQ724,"")</f>
        <v/>
      </c>
    </row>
    <row r="725" spans="39:43">
      <c r="AM725" s="40">
        <f>+IF('（別紙１）原油換算シート【計画用】'!AM725&lt;&gt;"",'（別紙１）原油換算シート【計画用】'!AM725,"")</f>
        <v>711</v>
      </c>
      <c r="AN725" s="40" t="str">
        <f>+IF('（別紙１）原油換算シート【計画用】'!AN725&lt;&gt;"",'（別紙１）原油換算シート【計画用】'!AN725,"")</f>
        <v>A0330</v>
      </c>
      <c r="AO725" s="64" t="str">
        <f>+IF('（別紙１）原油換算シート【計画用】'!AO725&lt;&gt;"",'（別紙１）原油換算シート【計画用】'!AO725,"")</f>
        <v>香川電力(株)　メニューC</v>
      </c>
      <c r="AP725" s="65">
        <f>+IF('（別紙１）原油換算シート【計画用】'!AP725&lt;&gt;"",'（別紙１）原油換算シート【計画用】'!AP725,"")</f>
        <v>3.1199999999999999E-4</v>
      </c>
      <c r="AQ725" s="1" t="str">
        <f>+IF('（別紙１）原油換算シート【計画用】'!AQ725&lt;&gt;"",'（別紙１）原油換算シート【計画用】'!AQ725,"")</f>
        <v/>
      </c>
    </row>
    <row r="726" spans="39:43">
      <c r="AM726" s="40">
        <f>+IF('（別紙１）原油換算シート【計画用】'!AM726&lt;&gt;"",'（別紙１）原油換算シート【計画用】'!AM726,"")</f>
        <v>712</v>
      </c>
      <c r="AN726" s="40" t="str">
        <f>+IF('（別紙１）原油換算シート【計画用】'!AN726&lt;&gt;"",'（別紙１）原油換算シート【計画用】'!AN726,"")</f>
        <v>A0330</v>
      </c>
      <c r="AO726" s="64" t="str">
        <f>+IF('（別紙１）原油換算シート【計画用】'!AO726&lt;&gt;"",'（別紙１）原油換算シート【計画用】'!AO726,"")</f>
        <v>香川電力(株)　メニューD(残差)</v>
      </c>
      <c r="AP726" s="65">
        <f>+IF('（別紙１）原油換算シート【計画用】'!AP726&lt;&gt;"",'（別紙１）原油換算シート【計画用】'!AP726,"")</f>
        <v>6.0599999999999998E-4</v>
      </c>
      <c r="AQ726" s="1" t="str">
        <f>+IF('（別紙１）原油換算シート【計画用】'!AQ726&lt;&gt;"",'（別紙１）原油換算シート【計画用】'!AQ726,"")</f>
        <v/>
      </c>
    </row>
    <row r="727" spans="39:43">
      <c r="AM727" s="40">
        <f>+IF('（別紙１）原油換算シート【計画用】'!AM727&lt;&gt;"",'（別紙１）原油換算シート【計画用】'!AM727,"")</f>
        <v>713</v>
      </c>
      <c r="AN727" s="40" t="str">
        <f>+IF('（別紙１）原油換算シート【計画用】'!AN727&lt;&gt;"",'（別紙１）原油換算シート【計画用】'!AN727,"")</f>
        <v>A0330</v>
      </c>
      <c r="AO727" s="64" t="str">
        <f>+IF('（別紙１）原油換算シート【計画用】'!AO727&lt;&gt;"",'（別紙１）原油換算シート【計画用】'!AO727,"")</f>
        <v>香川電力(株)　(参考値)事業者全体</v>
      </c>
      <c r="AP727" s="65">
        <f>+IF('（別紙１）原油換算シート【計画用】'!AP727&lt;&gt;"",'（別紙１）原油換算シート【計画用】'!AP727,"")</f>
        <v>5.9400000000000002E-4</v>
      </c>
      <c r="AQ727" s="1" t="str">
        <f>+IF('（別紙１）原油換算シート【計画用】'!AQ727&lt;&gt;"",'（別紙１）原油換算シート【計画用】'!AQ727,"")</f>
        <v/>
      </c>
    </row>
    <row r="728" spans="39:43">
      <c r="AM728" s="40">
        <f>+IF('（別紙１）原油換算シート【計画用】'!AM728&lt;&gt;"",'（別紙１）原油換算シート【計画用】'!AM728,"")</f>
        <v>714</v>
      </c>
      <c r="AN728" s="40" t="str">
        <f>+IF('（別紙１）原油換算シート【計画用】'!AN728&lt;&gt;"",'（別紙１）原油換算シート【計画用】'!AN728,"")</f>
        <v>A0332</v>
      </c>
      <c r="AO728" s="64" t="str">
        <f>+IF('（別紙１）原油換算シート【計画用】'!AO728&lt;&gt;"",'（別紙１）原油換算シート【計画用】'!AO728,"")</f>
        <v>(株)PinTメニューA</v>
      </c>
      <c r="AP728" s="65">
        <f>+IF('（別紙１）原油換算シート【計画用】'!AP728&lt;&gt;"",'（別紙１）原油換算シート【計画用】'!AP728,"")</f>
        <v>0</v>
      </c>
      <c r="AQ728" s="1" t="str">
        <f>+IF('（別紙１）原油換算シート【計画用】'!AQ728&lt;&gt;"",'（別紙１）原油換算シート【計画用】'!AQ728,"")</f>
        <v/>
      </c>
    </row>
    <row r="729" spans="39:43">
      <c r="AM729" s="40">
        <f>+IF('（別紙１）原油換算シート【計画用】'!AM729&lt;&gt;"",'（別紙１）原油換算シート【計画用】'!AM729,"")</f>
        <v>715</v>
      </c>
      <c r="AN729" s="40" t="str">
        <f>+IF('（別紙１）原油換算シート【計画用】'!AN729&lt;&gt;"",'（別紙１）原油換算シート【計画用】'!AN729,"")</f>
        <v>A0332</v>
      </c>
      <c r="AO729" s="64" t="str">
        <f>+IF('（別紙１）原油換算シート【計画用】'!AO729&lt;&gt;"",'（別紙１）原油換算シート【計画用】'!AO729,"")</f>
        <v>(株)PinTメニューB</v>
      </c>
      <c r="AP729" s="65">
        <f>+IF('（別紙１）原油換算シート【計画用】'!AP729&lt;&gt;"",'（別紙１）原油換算シート【計画用】'!AP729,"")</f>
        <v>0</v>
      </c>
      <c r="AQ729" s="1" t="str">
        <f>+IF('（別紙１）原油換算シート【計画用】'!AQ729&lt;&gt;"",'（別紙１）原油換算シート【計画用】'!AQ729,"")</f>
        <v/>
      </c>
    </row>
    <row r="730" spans="39:43">
      <c r="AM730" s="40">
        <f>+IF('（別紙１）原油換算シート【計画用】'!AM730&lt;&gt;"",'（別紙１）原油換算シート【計画用】'!AM730,"")</f>
        <v>716</v>
      </c>
      <c r="AN730" s="40" t="str">
        <f>+IF('（別紙１）原油換算シート【計画用】'!AN730&lt;&gt;"",'（別紙１）原油換算シート【計画用】'!AN730,"")</f>
        <v>A0332</v>
      </c>
      <c r="AO730" s="64" t="str">
        <f>+IF('（別紙１）原油換算シート【計画用】'!AO730&lt;&gt;"",'（別紙１）原油換算シート【計画用】'!AO730,"")</f>
        <v>(株)PinTメニューC(残差)</v>
      </c>
      <c r="AP730" s="65">
        <f>+IF('（別紙１）原油換算シート【計画用】'!AP730&lt;&gt;"",'（別紙１）原油換算シート【計画用】'!AP730,"")</f>
        <v>4.0499999999999998E-4</v>
      </c>
      <c r="AQ730" s="1" t="str">
        <f>+IF('（別紙１）原油換算シート【計画用】'!AQ730&lt;&gt;"",'（別紙１）原油換算シート【計画用】'!AQ730,"")</f>
        <v/>
      </c>
    </row>
    <row r="731" spans="39:43">
      <c r="AM731" s="40">
        <f>+IF('（別紙１）原油換算シート【計画用】'!AM731&lt;&gt;"",'（別紙１）原油換算シート【計画用】'!AM731,"")</f>
        <v>717</v>
      </c>
      <c r="AN731" s="40" t="str">
        <f>+IF('（別紙１）原油換算シート【計画用】'!AN731&lt;&gt;"",'（別紙１）原油換算シート【計画用】'!AN731,"")</f>
        <v>A0332</v>
      </c>
      <c r="AO731" s="64" t="str">
        <f>+IF('（別紙１）原油換算シート【計画用】'!AO731&lt;&gt;"",'（別紙１）原油換算シート【計画用】'!AO731,"")</f>
        <v>(株)PinT(参考値)事業者全体</v>
      </c>
      <c r="AP731" s="65">
        <f>+IF('（別紙１）原油換算シート【計画用】'!AP731&lt;&gt;"",'（別紙１）原油換算シート【計画用】'!AP731,"")</f>
        <v>4.0000000000000002E-4</v>
      </c>
      <c r="AQ731" s="1" t="str">
        <f>+IF('（別紙１）原油換算シート【計画用】'!AQ731&lt;&gt;"",'（別紙１）原油換算シート【計画用】'!AQ731,"")</f>
        <v/>
      </c>
    </row>
    <row r="732" spans="39:43">
      <c r="AM732" s="40">
        <f>+IF('（別紙１）原油換算シート【計画用】'!AM732&lt;&gt;"",'（別紙１）原油換算シート【計画用】'!AM732,"")</f>
        <v>718</v>
      </c>
      <c r="AN732" s="40" t="str">
        <f>+IF('（別紙１）原油換算シート【計画用】'!AN732&lt;&gt;"",'（別紙１）原油換算シート【計画用】'!AN732,"")</f>
        <v>A0336</v>
      </c>
      <c r="AO732" s="64" t="str">
        <f>+IF('（別紙１）原油換算シート【計画用】'!AO732&lt;&gt;"",'（別紙１）原油換算シート【計画用】'!AO732,"")</f>
        <v>(株)沖縄ガスニューパワーメニューA</v>
      </c>
      <c r="AP732" s="65">
        <f>+IF('（別紙１）原油換算シート【計画用】'!AP732&lt;&gt;"",'（別紙１）原油換算シート【計画用】'!AP732,"")</f>
        <v>0</v>
      </c>
      <c r="AQ732" s="1" t="str">
        <f>+IF('（別紙１）原油換算シート【計画用】'!AQ732&lt;&gt;"",'（別紙１）原油換算シート【計画用】'!AQ732,"")</f>
        <v/>
      </c>
    </row>
    <row r="733" spans="39:43">
      <c r="AM733" s="40">
        <f>+IF('（別紙１）原油換算シート【計画用】'!AM733&lt;&gt;"",'（別紙１）原油換算シート【計画用】'!AM733,"")</f>
        <v>719</v>
      </c>
      <c r="AN733" s="40" t="str">
        <f>+IF('（別紙１）原油換算シート【計画用】'!AN733&lt;&gt;"",'（別紙１）原油換算シート【計画用】'!AN733,"")</f>
        <v>A0336</v>
      </c>
      <c r="AO733" s="64" t="str">
        <f>+IF('（別紙１）原油換算シート【計画用】'!AO733&lt;&gt;"",'（別紙１）原油換算シート【計画用】'!AO733,"")</f>
        <v>(株)沖縄ガスニューパワーメニューB(残差)</v>
      </c>
      <c r="AP733" s="65">
        <f>+IF('（別紙１）原油換算シート【計画用】'!AP733&lt;&gt;"",'（別紙１）原油換算シート【計画用】'!AP733,"")</f>
        <v>5.4799999999999998E-4</v>
      </c>
      <c r="AQ733" s="1" t="str">
        <f>+IF('（別紙１）原油換算シート【計画用】'!AQ733&lt;&gt;"",'（別紙１）原油換算シート【計画用】'!AQ733,"")</f>
        <v/>
      </c>
    </row>
    <row r="734" spans="39:43">
      <c r="AM734" s="40">
        <f>+IF('（別紙１）原油換算シート【計画用】'!AM734&lt;&gt;"",'（別紙１）原油換算シート【計画用】'!AM734,"")</f>
        <v>720</v>
      </c>
      <c r="AN734" s="40" t="str">
        <f>+IF('（別紙１）原油換算シート【計画用】'!AN734&lt;&gt;"",'（別紙１）原油換算シート【計画用】'!AN734,"")</f>
        <v>A0336</v>
      </c>
      <c r="AO734" s="64" t="str">
        <f>+IF('（別紙１）原油換算シート【計画用】'!AO734&lt;&gt;"",'（別紙１）原油換算シート【計画用】'!AO734,"")</f>
        <v>(株)沖縄ガスニューパワー(参考値)事業者全体</v>
      </c>
      <c r="AP734" s="65">
        <f>+IF('（別紙１）原油換算シート【計画用】'!AP734&lt;&gt;"",'（別紙１）原油換算シート【計画用】'!AP734,"")</f>
        <v>4.7800000000000002E-4</v>
      </c>
      <c r="AQ734" s="1" t="str">
        <f>+IF('（別紙１）原油換算シート【計画用】'!AQ734&lt;&gt;"",'（別紙１）原油換算シート【計画用】'!AQ734,"")</f>
        <v/>
      </c>
    </row>
    <row r="735" spans="39:43">
      <c r="AM735" s="40">
        <f>+IF('（別紙１）原油換算シート【計画用】'!AM735&lt;&gt;"",'（別紙１）原油換算シート【計画用】'!AM735,"")</f>
        <v>721</v>
      </c>
      <c r="AN735" s="40" t="str">
        <f>+IF('（別紙１）原油換算シート【計画用】'!AN735&lt;&gt;"",'（別紙１）原油換算シート【計画用】'!AN735,"")</f>
        <v>A0337</v>
      </c>
      <c r="AO735" s="64" t="str">
        <f>+IF('（別紙１）原油換算シート【計画用】'!AO735&lt;&gt;"",'（別紙１）原油換算シート【計画用】'!AO735,"")</f>
        <v>諏訪瓦斯(株)</v>
      </c>
      <c r="AP735" s="65">
        <f>+IF('（別紙１）原油換算シート【計画用】'!AP735&lt;&gt;"",'（別紙１）原油換算シート【計画用】'!AP735,"")</f>
        <v>4.1899999999999999E-4</v>
      </c>
      <c r="AQ735" s="1" t="str">
        <f>+IF('（別紙１）原油換算シート【計画用】'!AQ735&lt;&gt;"",'（別紙１）原油換算シート【計画用】'!AQ735,"")</f>
        <v/>
      </c>
    </row>
    <row r="736" spans="39:43">
      <c r="AM736" s="40">
        <f>+IF('（別紙１）原油換算シート【計画用】'!AM736&lt;&gt;"",'（別紙１）原油換算シート【計画用】'!AM736,"")</f>
        <v>722</v>
      </c>
      <c r="AN736" s="40" t="str">
        <f>+IF('（別紙１）原油換算シート【計画用】'!AN736&lt;&gt;"",'（別紙１）原油換算シート【計画用】'!AN736,"")</f>
        <v>A0338</v>
      </c>
      <c r="AO736" s="64" t="str">
        <f>+IF('（別紙１）原油換算シート【計画用】'!AO736&lt;&gt;"",'（別紙１）原油換算シート【計画用】'!AO736,"")</f>
        <v>エッセンシャルエナジー(株)</v>
      </c>
      <c r="AP736" s="65">
        <f>+IF('（別紙１）原油換算シート【計画用】'!AP736&lt;&gt;"",'（別紙１）原油換算シート【計画用】'!AP736,"")</f>
        <v>5.9400000000000002E-4</v>
      </c>
      <c r="AQ736" s="1" t="str">
        <f>+IF('（別紙１）原油換算シート【計画用】'!AQ736&lt;&gt;"",'（別紙１）原油換算シート【計画用】'!AQ736,"")</f>
        <v/>
      </c>
    </row>
    <row r="737" spans="39:43">
      <c r="AM737" s="40">
        <f>+IF('（別紙１）原油換算シート【計画用】'!AM737&lt;&gt;"",'（別紙１）原油換算シート【計画用】'!AM737,"")</f>
        <v>723</v>
      </c>
      <c r="AN737" s="40" t="str">
        <f>+IF('（別紙１）原油換算シート【計画用】'!AN737&lt;&gt;"",'（別紙１）原油換算シート【計画用】'!AN737,"")</f>
        <v>A0342</v>
      </c>
      <c r="AO737" s="64" t="str">
        <f>+IF('（別紙１）原油換算シート【計画用】'!AO737&lt;&gt;"",'（別紙１）原油換算シート【計画用】'!AO737,"")</f>
        <v>(株)いちき串木野電力</v>
      </c>
      <c r="AP737" s="65">
        <f>+IF('（別紙１）原油換算シート【計画用】'!AP737&lt;&gt;"",'（別紙１）原油換算シート【計画用】'!AP737,"")</f>
        <v>2.99E-4</v>
      </c>
      <c r="AQ737" s="1" t="str">
        <f>+IF('（別紙１）原油換算シート【計画用】'!AQ737&lt;&gt;"",'（別紙１）原油換算シート【計画用】'!AQ737,"")</f>
        <v/>
      </c>
    </row>
    <row r="738" spans="39:43">
      <c r="AM738" s="40">
        <f>+IF('（別紙１）原油換算シート【計画用】'!AM738&lt;&gt;"",'（別紙１）原油換算シート【計画用】'!AM738,"")</f>
        <v>724</v>
      </c>
      <c r="AN738" s="40" t="str">
        <f>+IF('（別紙１）原油換算シート【計画用】'!AN738&lt;&gt;"",'（別紙１）原油換算シート【計画用】'!AN738,"")</f>
        <v>A0343</v>
      </c>
      <c r="AO738" s="64" t="str">
        <f>+IF('（別紙１）原油換算シート【計画用】'!AO738&lt;&gt;"",'（別紙１）原油換算シート【計画用】'!AO738,"")</f>
        <v>(株)クローバー・テクノロジーズ</v>
      </c>
      <c r="AP738" s="65">
        <f>+IF('（別紙１）原油換算シート【計画用】'!AP738&lt;&gt;"",'（別紙１）原油換算シート【計画用】'!AP738,"")</f>
        <v>5.7399999999999997E-4</v>
      </c>
      <c r="AQ738" s="1" t="str">
        <f>+IF('（別紙１）原油換算シート【計画用】'!AQ738&lt;&gt;"",'（別紙１）原油換算シート【計画用】'!AQ738,"")</f>
        <v/>
      </c>
    </row>
    <row r="739" spans="39:43">
      <c r="AM739" s="40">
        <f>+IF('（別紙１）原油換算シート【計画用】'!AM739&lt;&gt;"",'（別紙１）原油換算シート【計画用】'!AM739,"")</f>
        <v>725</v>
      </c>
      <c r="AN739" s="40" t="str">
        <f>+IF('（別紙１）原油換算シート【計画用】'!AN739&lt;&gt;"",'（別紙１）原油換算シート【計画用】'!AN739,"")</f>
        <v>A0344</v>
      </c>
      <c r="AO739" s="64" t="str">
        <f>+IF('（別紙１）原油換算シート【計画用】'!AO739&lt;&gt;"",'（別紙１）原油換算シート【計画用】'!AO739,"")</f>
        <v>西武ガス(株)</v>
      </c>
      <c r="AP739" s="65">
        <f>+IF('（別紙１）原油換算シート【計画用】'!AP739&lt;&gt;"",'（別紙１）原油換算シート【計画用】'!AP739,"")</f>
        <v>4.1899999999999999E-4</v>
      </c>
      <c r="AQ739" s="1" t="str">
        <f>+IF('（別紙１）原油換算シート【計画用】'!AQ739&lt;&gt;"",'（別紙１）原油換算シート【計画用】'!AQ739,"")</f>
        <v/>
      </c>
    </row>
    <row r="740" spans="39:43">
      <c r="AM740" s="40">
        <f>+IF('（別紙１）原油換算シート【計画用】'!AM740&lt;&gt;"",'（別紙１）原油換算シート【計画用】'!AM740,"")</f>
        <v>726</v>
      </c>
      <c r="AN740" s="40" t="str">
        <f>+IF('（別紙１）原油換算シート【計画用】'!AN740&lt;&gt;"",'（別紙１）原油換算シート【計画用】'!AN740,"")</f>
        <v>A0345</v>
      </c>
      <c r="AO740" s="64" t="str">
        <f>+IF('（別紙１）原油換算シート【計画用】'!AO740&lt;&gt;"",'（別紙１）原油換算シート【計画用】'!AO740,"")</f>
        <v>松本ガス(株)メニューA</v>
      </c>
      <c r="AP740" s="65">
        <f>+IF('（別紙１）原油換算シート【計画用】'!AP740&lt;&gt;"",'（別紙１）原油換算シート【計画用】'!AP740,"")</f>
        <v>0</v>
      </c>
      <c r="AQ740" s="1" t="str">
        <f>+IF('（別紙１）原油換算シート【計画用】'!AQ740&lt;&gt;"",'（別紙１）原油換算シート【計画用】'!AQ740,"")</f>
        <v/>
      </c>
    </row>
    <row r="741" spans="39:43">
      <c r="AM741" s="40">
        <f>+IF('（別紙１）原油換算シート【計画用】'!AM741&lt;&gt;"",'（別紙１）原油換算シート【計画用】'!AM741,"")</f>
        <v>727</v>
      </c>
      <c r="AN741" s="40" t="str">
        <f>+IF('（別紙１）原油換算シート【計画用】'!AN741&lt;&gt;"",'（別紙１）原油換算シート【計画用】'!AN741,"")</f>
        <v>A0345</v>
      </c>
      <c r="AO741" s="64" t="str">
        <f>+IF('（別紙１）原油換算シート【計画用】'!AO741&lt;&gt;"",'（別紙１）原油換算シート【計画用】'!AO741,"")</f>
        <v>松本ガス(株)メニューB(残差)</v>
      </c>
      <c r="AP741" s="65">
        <f>+IF('（別紙１）原油換算シート【計画用】'!AP741&lt;&gt;"",'（別紙１）原油換算シート【計画用】'!AP741,"")</f>
        <v>4.3399999999999998E-4</v>
      </c>
      <c r="AQ741" s="1" t="str">
        <f>+IF('（別紙１）原油換算シート【計画用】'!AQ741&lt;&gt;"",'（別紙１）原油換算シート【計画用】'!AQ741,"")</f>
        <v/>
      </c>
    </row>
    <row r="742" spans="39:43">
      <c r="AM742" s="40">
        <f>+IF('（別紙１）原油換算シート【計画用】'!AM742&lt;&gt;"",'（別紙１）原油換算シート【計画用】'!AM742,"")</f>
        <v>728</v>
      </c>
      <c r="AN742" s="40" t="str">
        <f>+IF('（別紙１）原油換算シート【計画用】'!AN742&lt;&gt;"",'（別紙１）原油換算シート【計画用】'!AN742,"")</f>
        <v>A0345</v>
      </c>
      <c r="AO742" s="64" t="str">
        <f>+IF('（別紙１）原油換算シート【計画用】'!AO742&lt;&gt;"",'（別紙１）原油換算シート【計画用】'!AO742,"")</f>
        <v>松本ガス(株)(参考値)事業者全体</v>
      </c>
      <c r="AP742" s="65">
        <f>+IF('（別紙１）原油換算シート【計画用】'!AP742&lt;&gt;"",'（別紙１）原油換算シート【計画用】'!AP742,"")</f>
        <v>3.4000000000000002E-4</v>
      </c>
      <c r="AQ742" s="1" t="str">
        <f>+IF('（別紙１）原油換算シート【計画用】'!AQ742&lt;&gt;"",'（別紙１）原油換算シート【計画用】'!AQ742,"")</f>
        <v/>
      </c>
    </row>
    <row r="743" spans="39:43">
      <c r="AM743" s="40">
        <f>+IF('（別紙１）原油換算シート【計画用】'!AM743&lt;&gt;"",'（別紙１）原油換算シート【計画用】'!AM743,"")</f>
        <v>729</v>
      </c>
      <c r="AN743" s="40" t="str">
        <f>+IF('（別紙１）原油換算シート【計画用】'!AN743&lt;&gt;"",'（別紙１）原油換算シート【計画用】'!AN743,"")</f>
        <v>A0348</v>
      </c>
      <c r="AO743" s="64" t="str">
        <f>+IF('（別紙１）原油換算シート【計画用】'!AO743&lt;&gt;"",'（別紙１）原油換算シート【計画用】'!AO743,"")</f>
        <v>南部だんだんエナジー(株)</v>
      </c>
      <c r="AP743" s="65">
        <f>+IF('（別紙１）原油換算シート【計画用】'!AP743&lt;&gt;"",'（別紙１）原油換算シート【計画用】'!AP743,"")</f>
        <v>4.7800000000000002E-4</v>
      </c>
      <c r="AQ743" s="1" t="str">
        <f>+IF('（別紙１）原油換算シート【計画用】'!AQ743&lt;&gt;"",'（別紙１）原油換算シート【計画用】'!AQ743,"")</f>
        <v/>
      </c>
    </row>
    <row r="744" spans="39:43">
      <c r="AM744" s="40">
        <f>+IF('（別紙１）原油換算シート【計画用】'!AM744&lt;&gt;"",'（別紙１）原油換算シート【計画用】'!AM744,"")</f>
        <v>730</v>
      </c>
      <c r="AN744" s="40" t="str">
        <f>+IF('（別紙１）原油換算シート【計画用】'!AN744&lt;&gt;"",'（別紙１）原油換算シート【計画用】'!AN744,"")</f>
        <v>A0349</v>
      </c>
      <c r="AO744" s="64" t="str">
        <f>+IF('（別紙１）原油換算シート【計画用】'!AO744&lt;&gt;"",'（別紙１）原油換算シート【計画用】'!AO744,"")</f>
        <v>(株)エフエネ</v>
      </c>
      <c r="AP744" s="65">
        <f>+IF('（別紙１）原油換算シート【計画用】'!AP744&lt;&gt;"",'（別紙１）原油換算シート【計画用】'!AP744,"")</f>
        <v>5.6499999999999996E-4</v>
      </c>
      <c r="AQ744" s="1" t="str">
        <f>+IF('（別紙１）原油換算シート【計画用】'!AQ744&lt;&gt;"",'（別紙１）原油換算シート【計画用】'!AQ744,"")</f>
        <v/>
      </c>
    </row>
    <row r="745" spans="39:43">
      <c r="AM745" s="40">
        <f>+IF('（別紙１）原油換算シート【計画用】'!AM745&lt;&gt;"",'（別紙１）原油換算シート【計画用】'!AM745,"")</f>
        <v>731</v>
      </c>
      <c r="AN745" s="40" t="str">
        <f>+IF('（別紙１）原油換算シート【計画用】'!AN745&lt;&gt;"",'（別紙１）原油換算シート【計画用】'!AN745,"")</f>
        <v>A0350</v>
      </c>
      <c r="AO745" s="64" t="str">
        <f>+IF('（別紙１）原油換算シート【計画用】'!AO745&lt;&gt;"",'（別紙１）原油換算シート【計画用】'!AO745,"")</f>
        <v>こなんウルトラパワー(株)</v>
      </c>
      <c r="AP745" s="65">
        <f>+IF('（別紙１）原油換算シート【計画用】'!AP745&lt;&gt;"",'（別紙１）原油換算シート【計画用】'!AP745,"")</f>
        <v>5.1800000000000001E-4</v>
      </c>
      <c r="AQ745" s="1" t="str">
        <f>+IF('（別紙１）原油換算シート【計画用】'!AQ745&lt;&gt;"",'（別紙１）原油換算シート【計画用】'!AQ745,"")</f>
        <v/>
      </c>
    </row>
    <row r="746" spans="39:43">
      <c r="AM746" s="40">
        <f>+IF('（別紙１）原油換算シート【計画用】'!AM746&lt;&gt;"",'（別紙１）原油換算シート【計画用】'!AM746,"")</f>
        <v>732</v>
      </c>
      <c r="AN746" s="40" t="str">
        <f>+IF('（別紙１）原油換算シート【計画用】'!AN746&lt;&gt;"",'（別紙１）原油換算シート【計画用】'!AN746,"")</f>
        <v>A0351</v>
      </c>
      <c r="AO746" s="64" t="str">
        <f>+IF('（別紙１）原油換算シート【計画用】'!AO746&lt;&gt;"",'（別紙１）原油換算シート【計画用】'!AO746,"")</f>
        <v>(株)CHIBAむつざわエナジー</v>
      </c>
      <c r="AP746" s="65">
        <f>+IF('（別紙１）原油換算シート【計画用】'!AP746&lt;&gt;"",'（別紙１）原油換算シート【計画用】'!AP746,"")</f>
        <v>3.9199999999999999E-4</v>
      </c>
      <c r="AQ746" s="1" t="str">
        <f>+IF('（別紙１）原油換算シート【計画用】'!AQ746&lt;&gt;"",'（別紙１）原油換算シート【計画用】'!AQ746,"")</f>
        <v/>
      </c>
    </row>
    <row r="747" spans="39:43">
      <c r="AM747" s="40">
        <f>+IF('（別紙１）原油換算シート【計画用】'!AM747&lt;&gt;"",'（別紙１）原油換算シート【計画用】'!AM747,"")</f>
        <v>733</v>
      </c>
      <c r="AN747" s="40" t="str">
        <f>+IF('（別紙１）原油換算シート【計画用】'!AN747&lt;&gt;"",'（別紙１）原油換算シート【計画用】'!AN747,"")</f>
        <v>A0352</v>
      </c>
      <c r="AO747" s="64" t="str">
        <f>+IF('（別紙１）原油換算シート【計画用】'!AO747&lt;&gt;"",'（別紙１）原油換算シート【計画用】'!AO747,"")</f>
        <v>(株)関西空調</v>
      </c>
      <c r="AP747" s="65">
        <f>+IF('（別紙１）原油換算シート【計画用】'!AP747&lt;&gt;"",'（別紙１）原油換算シート【計画用】'!AP747,"")</f>
        <v>5.6400000000000005E-4</v>
      </c>
      <c r="AQ747" s="1" t="str">
        <f>+IF('（別紙１）原油換算シート【計画用】'!AQ747&lt;&gt;"",'（別紙１）原油換算シート【計画用】'!AQ747,"")</f>
        <v/>
      </c>
    </row>
    <row r="748" spans="39:43">
      <c r="AM748" s="40">
        <f>+IF('（別紙１）原油換算シート【計画用】'!AM748&lt;&gt;"",'（別紙１）原油換算シート【計画用】'!AM748,"")</f>
        <v>734</v>
      </c>
      <c r="AN748" s="40" t="str">
        <f>+IF('（別紙１）原油換算シート【計画用】'!AN748&lt;&gt;"",'（別紙１）原油換算シート【計画用】'!AN748,"")</f>
        <v>A0353</v>
      </c>
      <c r="AO748" s="64" t="str">
        <f>+IF('（別紙１）原油換算シート【計画用】'!AO748&lt;&gt;"",'（別紙１）原油換算シート【計画用】'!AO748,"")</f>
        <v>奥出雲電力(株)</v>
      </c>
      <c r="AP748" s="65">
        <f>+IF('（別紙１）原油換算シート【計画用】'!AP748&lt;&gt;"",'（別紙１）原油換算シート【計画用】'!AP748,"")</f>
        <v>4.7800000000000002E-4</v>
      </c>
      <c r="AQ748" s="1" t="str">
        <f>+IF('（別紙１）原油換算シート【計画用】'!AQ748&lt;&gt;"",'（別紙１）原油換算シート【計画用】'!AQ748,"")</f>
        <v/>
      </c>
    </row>
    <row r="749" spans="39:43">
      <c r="AM749" s="40">
        <f>+IF('（別紙１）原油換算シート【計画用】'!AM749&lt;&gt;"",'（別紙１）原油換算シート【計画用】'!AM749,"")</f>
        <v>735</v>
      </c>
      <c r="AN749" s="40" t="str">
        <f>+IF('（別紙１）原油換算シート【計画用】'!AN749&lt;&gt;"",'（別紙１）原油換算シート【計画用】'!AN749,"")</f>
        <v>A0355</v>
      </c>
      <c r="AO749" s="64" t="str">
        <f>+IF('（別紙１）原油換算シート【計画用】'!AO749&lt;&gt;"",'（別紙１）原油換算シート【計画用】'!AO749,"")</f>
        <v>レジル(株)メニューA</v>
      </c>
      <c r="AP749" s="65">
        <f>+IF('（別紙１）原油換算シート【計画用】'!AP749&lt;&gt;"",'（別紙１）原油換算シート【計画用】'!AP749,"")</f>
        <v>0</v>
      </c>
      <c r="AQ749" s="1" t="str">
        <f>+IF('（別紙１）原油換算シート【計画用】'!AQ749&lt;&gt;"",'（別紙１）原油換算シート【計画用】'!AQ749,"")</f>
        <v/>
      </c>
    </row>
    <row r="750" spans="39:43">
      <c r="AM750" s="40">
        <f>+IF('（別紙１）原油換算シート【計画用】'!AM750&lt;&gt;"",'（別紙１）原油換算シート【計画用】'!AM750,"")</f>
        <v>736</v>
      </c>
      <c r="AN750" s="40" t="str">
        <f>+IF('（別紙１）原油換算シート【計画用】'!AN750&lt;&gt;"",'（別紙１）原油換算シート【計画用】'!AN750,"")</f>
        <v>A0355</v>
      </c>
      <c r="AO750" s="64" t="str">
        <f>+IF('（別紙１）原油換算シート【計画用】'!AO750&lt;&gt;"",'（別紙１）原油換算シート【計画用】'!AO750,"")</f>
        <v>レジル(株)メニューB</v>
      </c>
      <c r="AP750" s="65">
        <f>+IF('（別紙１）原油換算シート【計画用】'!AP750&lt;&gt;"",'（別紙１）原油換算シート【計画用】'!AP750,"")</f>
        <v>0</v>
      </c>
      <c r="AQ750" s="1" t="str">
        <f>+IF('（別紙１）原油換算シート【計画用】'!AQ750&lt;&gt;"",'（別紙１）原油換算シート【計画用】'!AQ750,"")</f>
        <v/>
      </c>
    </row>
    <row r="751" spans="39:43">
      <c r="AM751" s="40">
        <f>+IF('（別紙１）原油換算シート【計画用】'!AM751&lt;&gt;"",'（別紙１）原油換算シート【計画用】'!AM751,"")</f>
        <v>737</v>
      </c>
      <c r="AN751" s="40" t="str">
        <f>+IF('（別紙１）原油換算シート【計画用】'!AN751&lt;&gt;"",'（別紙１）原油換算シート【計画用】'!AN751,"")</f>
        <v>A0355</v>
      </c>
      <c r="AO751" s="64" t="str">
        <f>+IF('（別紙１）原油換算シート【計画用】'!AO751&lt;&gt;"",'（別紙１）原油換算シート【計画用】'!AO751,"")</f>
        <v>レジル(株)メニューC</v>
      </c>
      <c r="AP751" s="65">
        <f>+IF('（別紙１）原油換算シート【計画用】'!AP751&lt;&gt;"",'（別紙１）原油換算シート【計画用】'!AP751,"")</f>
        <v>0</v>
      </c>
      <c r="AQ751" s="1" t="str">
        <f>+IF('（別紙１）原油換算シート【計画用】'!AQ751&lt;&gt;"",'（別紙１）原油換算シート【計画用】'!AQ751,"")</f>
        <v/>
      </c>
    </row>
    <row r="752" spans="39:43">
      <c r="AM752" s="40">
        <f>+IF('（別紙１）原油換算シート【計画用】'!AM752&lt;&gt;"",'（別紙１）原油換算シート【計画用】'!AM752,"")</f>
        <v>738</v>
      </c>
      <c r="AN752" s="40" t="str">
        <f>+IF('（別紙１）原油換算シート【計画用】'!AN752&lt;&gt;"",'（別紙１）原油換算シート【計画用】'!AN752,"")</f>
        <v>A0355</v>
      </c>
      <c r="AO752" s="64" t="str">
        <f>+IF('（別紙１）原油換算シート【計画用】'!AO752&lt;&gt;"",'（別紙１）原油換算シート【計画用】'!AO752,"")</f>
        <v>レジル(株)メニューD(残差)</v>
      </c>
      <c r="AP752" s="65">
        <f>+IF('（別紙１）原油換算シート【計画用】'!AP752&lt;&gt;"",'（別紙１）原油換算シート【計画用】'!AP752,"")</f>
        <v>4.2200000000000001E-4</v>
      </c>
      <c r="AQ752" s="1" t="str">
        <f>+IF('（別紙１）原油換算シート【計画用】'!AQ752&lt;&gt;"",'（別紙１）原油換算シート【計画用】'!AQ752,"")</f>
        <v>※</v>
      </c>
    </row>
    <row r="753" spans="39:43">
      <c r="AM753" s="40">
        <f>+IF('（別紙１）原油換算シート【計画用】'!AM753&lt;&gt;"",'（別紙１）原油換算シート【計画用】'!AM753,"")</f>
        <v>739</v>
      </c>
      <c r="AN753" s="40" t="str">
        <f>+IF('（別紙１）原油換算シート【計画用】'!AN753&lt;&gt;"",'（別紙１）原油換算シート【計画用】'!AN753,"")</f>
        <v>A0355</v>
      </c>
      <c r="AO753" s="64" t="str">
        <f>+IF('（別紙１）原油換算シート【計画用】'!AO753&lt;&gt;"",'（別紙１）原油換算シート【計画用】'!AO753,"")</f>
        <v>レジル(株)(参考値)事業者全体</v>
      </c>
      <c r="AP753" s="65">
        <f>+IF('（別紙１）原油換算シート【計画用】'!AP753&lt;&gt;"",'（別紙１）原油換算シート【計画用】'!AP753,"")</f>
        <v>1.6200000000000001E-4</v>
      </c>
      <c r="AQ753" s="1" t="str">
        <f>+IF('（別紙１）原油換算シート【計画用】'!AQ753&lt;&gt;"",'（別紙１）原油換算シート【計画用】'!AQ753,"")</f>
        <v/>
      </c>
    </row>
    <row r="754" spans="39:43">
      <c r="AM754" s="40">
        <f>+IF('（別紙１）原油換算シート【計画用】'!AM754&lt;&gt;"",'（別紙１）原油換算シート【計画用】'!AM754,"")</f>
        <v>740</v>
      </c>
      <c r="AN754" s="40" t="str">
        <f>+IF('（別紙１）原油換算シート【計画用】'!AN754&lt;&gt;"",'（別紙１）原油換算シート【計画用】'!AN754,"")</f>
        <v>A0356</v>
      </c>
      <c r="AO754" s="64" t="str">
        <f>+IF('（別紙１）原油換算シート【計画用】'!AO754&lt;&gt;"",'（別紙１）原油換算シート【計画用】'!AO754,"")</f>
        <v>(株)成田香取エネルギー</v>
      </c>
      <c r="AP754" s="65">
        <f>+IF('（別紙１）原油換算シート【計画用】'!AP754&lt;&gt;"",'（別紙１）原油換算シート【計画用】'!AP754,"")</f>
        <v>4.15E-4</v>
      </c>
      <c r="AQ754" s="1" t="str">
        <f>+IF('（別紙１）原油換算シート【計画用】'!AQ754&lt;&gt;"",'（別紙１）原油換算シート【計画用】'!AQ754,"")</f>
        <v/>
      </c>
    </row>
    <row r="755" spans="39:43">
      <c r="AM755" s="40">
        <f>+IF('（別紙１）原油換算シート【計画用】'!AM755&lt;&gt;"",'（別紙１）原油換算シート【計画用】'!AM755,"")</f>
        <v>741</v>
      </c>
      <c r="AN755" s="40" t="str">
        <f>+IF('（別紙１）原油換算シート【計画用】'!AN755&lt;&gt;"",'（別紙１）原油換算シート【計画用】'!AN755,"")</f>
        <v>A0362</v>
      </c>
      <c r="AO755" s="64" t="str">
        <f>+IF('（別紙１）原油換算シート【計画用】'!AO755&lt;&gt;"",'（別紙１）原油換算シート【計画用】'!AO755,"")</f>
        <v>(株)CWS</v>
      </c>
      <c r="AP755" s="65">
        <f>+IF('（別紙１）原油換算シート【計画用】'!AP755&lt;&gt;"",'（別紙１）原油換算シート【計画用】'!AP755,"")</f>
        <v>3.4099999999999999E-4</v>
      </c>
      <c r="AQ755" s="1" t="str">
        <f>+IF('（別紙１）原油換算シート【計画用】'!AQ755&lt;&gt;"",'（別紙１）原油換算シート【計画用】'!AQ755,"")</f>
        <v/>
      </c>
    </row>
    <row r="756" spans="39:43">
      <c r="AM756" s="40">
        <f>+IF('（別紙１）原油換算シート【計画用】'!AM756&lt;&gt;"",'（別紙１）原油換算シート【計画用】'!AM756,"")</f>
        <v>742</v>
      </c>
      <c r="AN756" s="40" t="str">
        <f>+IF('（別紙１）原油換算シート【計画用】'!AN756&lt;&gt;"",'（別紙１）原油換算シート【計画用】'!AN756,"")</f>
        <v>A0364</v>
      </c>
      <c r="AO756" s="64" t="str">
        <f>+IF('（別紙１）原油換算シート【計画用】'!AO756&lt;&gt;"",'（別紙１）原油換算シート【計画用】'!AO756,"")</f>
        <v>ふくしま新電力(株)</v>
      </c>
      <c r="AP756" s="65">
        <f>+IF('（別紙１）原油換算シート【計画用】'!AP756&lt;&gt;"",'（別紙１）原油換算シート【計画用】'!AP756,"")</f>
        <v>3.9800000000000002E-4</v>
      </c>
      <c r="AQ756" s="1" t="str">
        <f>+IF('（別紙１）原油換算シート【計画用】'!AQ756&lt;&gt;"",'（別紙１）原油換算シート【計画用】'!AQ756,"")</f>
        <v/>
      </c>
    </row>
    <row r="757" spans="39:43">
      <c r="AM757" s="40">
        <f>+IF('（別紙１）原油換算シート【計画用】'!AM757&lt;&gt;"",'（別紙１）原油換算シート【計画用】'!AM757,"")</f>
        <v>743</v>
      </c>
      <c r="AN757" s="40" t="str">
        <f>+IF('（別紙１）原油換算シート【計画用】'!AN757&lt;&gt;"",'（別紙１）原油換算シート【計画用】'!AN757,"")</f>
        <v>A0365</v>
      </c>
      <c r="AO757" s="64" t="str">
        <f>+IF('（別紙１）原油換算シート【計画用】'!AO757&lt;&gt;"",'（別紙１）原油換算シート【計画用】'!AO757,"")</f>
        <v>ティーダッシュ合同会社メニューA</v>
      </c>
      <c r="AP757" s="65">
        <f>+IF('（別紙１）原油換算シート【計画用】'!AP757&lt;&gt;"",'（別紙１）原油換算シート【計画用】'!AP757,"")</f>
        <v>0</v>
      </c>
      <c r="AQ757" s="1" t="str">
        <f>+IF('（別紙１）原油換算シート【計画用】'!AQ757&lt;&gt;"",'（別紙１）原油換算シート【計画用】'!AQ757,"")</f>
        <v/>
      </c>
    </row>
    <row r="758" spans="39:43">
      <c r="AM758" s="40">
        <f>+IF('（別紙１）原油換算シート【計画用】'!AM758&lt;&gt;"",'（別紙１）原油換算シート【計画用】'!AM758,"")</f>
        <v>744</v>
      </c>
      <c r="AN758" s="40" t="str">
        <f>+IF('（別紙１）原油換算シート【計画用】'!AN758&lt;&gt;"",'（別紙１）原油換算シート【計画用】'!AN758,"")</f>
        <v>A0365</v>
      </c>
      <c r="AO758" s="64" t="str">
        <f>+IF('（別紙１）原油換算シート【計画用】'!AO758&lt;&gt;"",'（別紙１）原油換算シート【計画用】'!AO758,"")</f>
        <v>ティーダッシュ合同会社メニューB(残差)</v>
      </c>
      <c r="AP758" s="65">
        <f>+IF('（別紙１）原油換算シート【計画用】'!AP758&lt;&gt;"",'（別紙１）原油換算シート【計画用】'!AP758,"")</f>
        <v>4.0099999999999999E-4</v>
      </c>
      <c r="AQ758" s="1" t="str">
        <f>+IF('（別紙１）原油換算シート【計画用】'!AQ758&lt;&gt;"",'（別紙１）原油換算シート【計画用】'!AQ758,"")</f>
        <v/>
      </c>
    </row>
    <row r="759" spans="39:43">
      <c r="AM759" s="40">
        <f>+IF('（別紙１）原油換算シート【計画用】'!AM759&lt;&gt;"",'（別紙１）原油換算シート【計画用】'!AM759,"")</f>
        <v>745</v>
      </c>
      <c r="AN759" s="40" t="str">
        <f>+IF('（別紙１）原油換算シート【計画用】'!AN759&lt;&gt;"",'（別紙１）原油換算シート【計画用】'!AN759,"")</f>
        <v>A0365</v>
      </c>
      <c r="AO759" s="64" t="str">
        <f>+IF('（別紙１）原油換算シート【計画用】'!AO759&lt;&gt;"",'（別紙１）原油換算シート【計画用】'!AO759,"")</f>
        <v>ティーダッシュ合同会社(参考値)事業者全体</v>
      </c>
      <c r="AP759" s="65">
        <f>+IF('（別紙１）原油換算シート【計画用】'!AP759&lt;&gt;"",'（別紙１）原油換算シート【計画用】'!AP759,"")</f>
        <v>3.9399999999999998E-4</v>
      </c>
      <c r="AQ759" s="1" t="str">
        <f>+IF('（別紙１）原油換算シート【計画用】'!AQ759&lt;&gt;"",'（別紙１）原油換算シート【計画用】'!AQ759,"")</f>
        <v/>
      </c>
    </row>
    <row r="760" spans="39:43">
      <c r="AM760" s="40">
        <f>+IF('（別紙１）原油換算シート【計画用】'!AM760&lt;&gt;"",'（別紙１）原油換算シート【計画用】'!AM760,"")</f>
        <v>746</v>
      </c>
      <c r="AN760" s="40" t="str">
        <f>+IF('（別紙１）原油換算シート【計画用】'!AN760&lt;&gt;"",'（別紙１）原油換算シート【計画用】'!AN760,"")</f>
        <v>A0366</v>
      </c>
      <c r="AO760" s="64" t="str">
        <f>+IF('（別紙１）原油換算シート【計画用】'!AO760&lt;&gt;"",'（別紙１）原油換算シート【計画用】'!AO760,"")</f>
        <v>(株)エネクスライフサービス</v>
      </c>
      <c r="AP760" s="65">
        <f>+IF('（別紙１）原油換算シート【計画用】'!AP760&lt;&gt;"",'（別紙１）原油換算シート【計画用】'!AP760,"")</f>
        <v>3.3300000000000002E-4</v>
      </c>
      <c r="AQ760" s="1" t="str">
        <f>+IF('（別紙１）原油換算シート【計画用】'!AQ760&lt;&gt;"",'（別紙１）原油換算シート【計画用】'!AQ760,"")</f>
        <v/>
      </c>
    </row>
    <row r="761" spans="39:43">
      <c r="AM761" s="40">
        <f>+IF('（別紙１）原油換算シート【計画用】'!AM761&lt;&gt;"",'（別紙１）原油換算シート【計画用】'!AM761,"")</f>
        <v>747</v>
      </c>
      <c r="AN761" s="40" t="str">
        <f>+IF('（別紙１）原油換算シート【計画用】'!AN761&lt;&gt;"",'（別紙１）原油換算シート【計画用】'!AN761,"")</f>
        <v>A0367</v>
      </c>
      <c r="AO761" s="64" t="str">
        <f>+IF('（別紙１）原油換算シート【計画用】'!AO761&lt;&gt;"",'（別紙１）原油換算シート【計画用】'!AO761,"")</f>
        <v>ネイチャーエナジー小国(株)</v>
      </c>
      <c r="AP761" s="65">
        <f>+IF('（別紙１）原油換算シート【計画用】'!AP761&lt;&gt;"",'（別紙１）原油換算シート【計画用】'!AP761,"")</f>
        <v>4.8200000000000001E-4</v>
      </c>
      <c r="AQ761" s="1" t="str">
        <f>+IF('（別紙１）原油換算シート【計画用】'!AQ761&lt;&gt;"",'（別紙１）原油換算シート【計画用】'!AQ761,"")</f>
        <v/>
      </c>
    </row>
    <row r="762" spans="39:43">
      <c r="AM762" s="40">
        <f>+IF('（別紙１）原油換算シート【計画用】'!AM762&lt;&gt;"",'（別紙１）原油換算シート【計画用】'!AM762,"")</f>
        <v>748</v>
      </c>
      <c r="AN762" s="40" t="str">
        <f>+IF('（別紙１）原油換算シート【計画用】'!AN762&lt;&gt;"",'（別紙１）原油換算シート【計画用】'!AN762,"")</f>
        <v>A0368</v>
      </c>
      <c r="AO762" s="64" t="str">
        <f>+IF('（別紙１）原油換算シート【計画用】'!AO762&lt;&gt;"",'（別紙１）原油換算シート【計画用】'!AO762,"")</f>
        <v>リエスパワーネクスト(株)</v>
      </c>
      <c r="AP762" s="65">
        <f>+IF('（別紙１）原油換算シート【計画用】'!AP762&lt;&gt;"",'（別紙１）原油換算シート【計画用】'!AP762,"")</f>
        <v>3.7399999999999998E-4</v>
      </c>
      <c r="AQ762" s="1" t="str">
        <f>+IF('（別紙１）原油換算シート【計画用】'!AQ762&lt;&gt;"",'（別紙１）原油換算シート【計画用】'!AQ762,"")</f>
        <v/>
      </c>
    </row>
    <row r="763" spans="39:43">
      <c r="AM763" s="40">
        <f>+IF('（別紙１）原油換算シート【計画用】'!AM763&lt;&gt;"",'（別紙１）原油換算シート【計画用】'!AM763,"")</f>
        <v>749</v>
      </c>
      <c r="AN763" s="40" t="str">
        <f>+IF('（別紙１）原油換算シート【計画用】'!AN763&lt;&gt;"",'（別紙１）原油換算シート【計画用】'!AN763,"")</f>
        <v>A0371</v>
      </c>
      <c r="AO763" s="64" t="str">
        <f>+IF('（別紙１）原油換算シート【計画用】'!AO763&lt;&gt;"",'（別紙１）原油換算シート【計画用】'!AO763,"")</f>
        <v>エネルギーパワー(株)</v>
      </c>
      <c r="AP763" s="65">
        <f>+IF('（別紙１）原油換算シート【計画用】'!AP763&lt;&gt;"",'（別紙１）原油換算シート【計画用】'!AP763,"")</f>
        <v>5.6999999999999998E-4</v>
      </c>
      <c r="AQ763" s="1" t="str">
        <f>+IF('（別紙１）原油換算シート【計画用】'!AQ763&lt;&gt;"",'（別紙１）原油換算シート【計画用】'!AQ763,"")</f>
        <v/>
      </c>
    </row>
    <row r="764" spans="39:43">
      <c r="AM764" s="40">
        <f>+IF('（別紙１）原油換算シート【計画用】'!AM764&lt;&gt;"",'（別紙１）原油換算シート【計画用】'!AM764,"")</f>
        <v>750</v>
      </c>
      <c r="AN764" s="40" t="str">
        <f>+IF('（別紙１）原油換算シート【計画用】'!AN764&lt;&gt;"",'（別紙１）原油換算シート【計画用】'!AN764,"")</f>
        <v>A0372</v>
      </c>
      <c r="AO764" s="64" t="str">
        <f>+IF('（別紙１）原油換算シート【計画用】'!AO764&lt;&gt;"",'（別紙１）原油換算シート【計画用】'!AO764,"")</f>
        <v>(株)グリムスパワーメニューA</v>
      </c>
      <c r="AP764" s="65">
        <f>+IF('（別紙１）原油換算シート【計画用】'!AP764&lt;&gt;"",'（別紙１）原油換算シート【計画用】'!AP764,"")</f>
        <v>0</v>
      </c>
      <c r="AQ764" s="1" t="str">
        <f>+IF('（別紙１）原油換算シート【計画用】'!AQ764&lt;&gt;"",'（別紙１）原油換算シート【計画用】'!AQ764,"")</f>
        <v/>
      </c>
    </row>
    <row r="765" spans="39:43">
      <c r="AM765" s="40">
        <f>+IF('（別紙１）原油換算シート【計画用】'!AM765&lt;&gt;"",'（別紙１）原油換算シート【計画用】'!AM765,"")</f>
        <v>751</v>
      </c>
      <c r="AN765" s="40" t="str">
        <f>+IF('（別紙１）原油換算シート【計画用】'!AN765&lt;&gt;"",'（別紙１）原油換算シート【計画用】'!AN765,"")</f>
        <v>A0372</v>
      </c>
      <c r="AO765" s="64" t="str">
        <f>+IF('（別紙１）原油換算シート【計画用】'!AO765&lt;&gt;"",'（別紙１）原油換算シート【計画用】'!AO765,"")</f>
        <v>(株)グリムスパワーメニューB(残差)</v>
      </c>
      <c r="AP765" s="65">
        <f>+IF('（別紙１）原油換算シート【計画用】'!AP765&lt;&gt;"",'（別紙１）原油換算シート【計画用】'!AP765,"")</f>
        <v>5.5199999999999997E-4</v>
      </c>
      <c r="AQ765" s="1" t="str">
        <f>+IF('（別紙１）原油換算シート【計画用】'!AQ765&lt;&gt;"",'（別紙１）原油換算シート【計画用】'!AQ765,"")</f>
        <v/>
      </c>
    </row>
    <row r="766" spans="39:43">
      <c r="AM766" s="40">
        <f>+IF('（別紙１）原油換算シート【計画用】'!AM766&lt;&gt;"",'（別紙１）原油換算シート【計画用】'!AM766,"")</f>
        <v>752</v>
      </c>
      <c r="AN766" s="40" t="str">
        <f>+IF('（別紙１）原油換算シート【計画用】'!AN766&lt;&gt;"",'（別紙１）原油換算シート【計画用】'!AN766,"")</f>
        <v>A0372</v>
      </c>
      <c r="AO766" s="64" t="str">
        <f>+IF('（別紙１）原油換算シート【計画用】'!AO766&lt;&gt;"",'（別紙１）原油換算シート【計画用】'!AO766,"")</f>
        <v>(株)グリムスパワー(参考値)事業者全体</v>
      </c>
      <c r="AP766" s="65">
        <f>+IF('（別紙１）原油換算シート【計画用】'!AP766&lt;&gt;"",'（別紙１）原油換算シート【計画用】'!AP766,"")</f>
        <v>5.4699999999999996E-4</v>
      </c>
      <c r="AQ766" s="1" t="str">
        <f>+IF('（別紙１）原油換算シート【計画用】'!AQ766&lt;&gt;"",'（別紙１）原油換算シート【計画用】'!AQ766,"")</f>
        <v/>
      </c>
    </row>
    <row r="767" spans="39:43">
      <c r="AM767" s="40">
        <f>+IF('（別紙１）原油換算シート【計画用】'!AM767&lt;&gt;"",'（別紙１）原油換算シート【計画用】'!AM767,"")</f>
        <v>753</v>
      </c>
      <c r="AN767" s="40" t="str">
        <f>+IF('（別紙１）原油換算シート【計画用】'!AN767&lt;&gt;"",'（別紙１）原油換算シート【計画用】'!AN767,"")</f>
        <v>A0376</v>
      </c>
      <c r="AO767" s="64" t="str">
        <f>+IF('（別紙１）原油換算シート【計画用】'!AO767&lt;&gt;"",'（別紙１）原油換算シート【計画用】'!AO767,"")</f>
        <v>自然電力(株)</v>
      </c>
      <c r="AP767" s="65">
        <f>+IF('（別紙１）原油換算シート【計画用】'!AP767&lt;&gt;"",'（別紙１）原油換算シート【計画用】'!AP767,"")</f>
        <v>5.71E-4</v>
      </c>
      <c r="AQ767" s="1" t="str">
        <f>+IF('（別紙１）原油換算シート【計画用】'!AQ767&lt;&gt;"",'（別紙１）原油換算シート【計画用】'!AQ767,"")</f>
        <v/>
      </c>
    </row>
    <row r="768" spans="39:43">
      <c r="AM768" s="40">
        <f>+IF('（別紙１）原油換算シート【計画用】'!AM768&lt;&gt;"",'（別紙１）原油換算シート【計画用】'!AM768,"")</f>
        <v>754</v>
      </c>
      <c r="AN768" s="40" t="str">
        <f>+IF('（別紙１）原油換算シート【計画用】'!AN768&lt;&gt;"",'（別紙１）原油換算シート【計画用】'!AN768,"")</f>
        <v>A0378</v>
      </c>
      <c r="AO768" s="64" t="str">
        <f>+IF('（別紙１）原油換算シート【計画用】'!AO768&lt;&gt;"",'（別紙１）原油換算シート【計画用】'!AO768,"")</f>
        <v>本庄ガス(株)</v>
      </c>
      <c r="AP768" s="65">
        <f>+IF('（別紙１）原油換算シート【計画用】'!AP768&lt;&gt;"",'（別紙１）原油換算シート【計画用】'!AP768,"")</f>
        <v>4.1899999999999999E-4</v>
      </c>
      <c r="AQ768" s="1" t="str">
        <f>+IF('（別紙１）原油換算シート【計画用】'!AQ768&lt;&gt;"",'（別紙１）原油換算シート【計画用】'!AQ768,"")</f>
        <v/>
      </c>
    </row>
    <row r="769" spans="39:43">
      <c r="AM769" s="40">
        <f>+IF('（別紙１）原油換算シート【計画用】'!AM769&lt;&gt;"",'（別紙１）原油換算シート【計画用】'!AM769,"")</f>
        <v>755</v>
      </c>
      <c r="AN769" s="40" t="str">
        <f>+IF('（別紙１）原油換算シート【計画用】'!AN769&lt;&gt;"",'（別紙１）原油換算シート【計画用】'!AN769,"")</f>
        <v>A0380</v>
      </c>
      <c r="AO769" s="64" t="str">
        <f>+IF('（別紙１）原油換算シート【計画用】'!AO769&lt;&gt;"",'（別紙１）原油換算シート【計画用】'!AO769,"")</f>
        <v>青森県民エナジー(株)</v>
      </c>
      <c r="AP769" s="65">
        <f>+IF('（別紙１）原油換算シート【計画用】'!AP769&lt;&gt;"",'（別紙１）原油換算シート【計画用】'!AP769,"")</f>
        <v>4.84E-4</v>
      </c>
      <c r="AQ769" s="1" t="str">
        <f>+IF('（別紙１）原油換算シート【計画用】'!AQ769&lt;&gt;"",'（別紙１）原油換算シート【計画用】'!AQ769,"")</f>
        <v/>
      </c>
    </row>
    <row r="770" spans="39:43">
      <c r="AM770" s="40">
        <f>+IF('（別紙１）原油換算シート【計画用】'!AM770&lt;&gt;"",'（別紙１）原油換算シート【計画用】'!AM770,"")</f>
        <v>756</v>
      </c>
      <c r="AN770" s="40" t="str">
        <f>+IF('（別紙１）原油換算シート【計画用】'!AN770&lt;&gt;"",'（別紙１）原油換算シート【計画用】'!AN770,"")</f>
        <v>A0381</v>
      </c>
      <c r="AO770" s="64" t="str">
        <f>+IF('（別紙１）原油換算シート【計画用】'!AO770&lt;&gt;"",'（別紙１）原油換算シート【計画用】'!AO770,"")</f>
        <v>国際航業(株)メニューA</v>
      </c>
      <c r="AP770" s="65">
        <f>+IF('（別紙１）原油換算シート【計画用】'!AP770&lt;&gt;"",'（別紙１）原油換算シート【計画用】'!AP770,"")</f>
        <v>0</v>
      </c>
      <c r="AQ770" s="1" t="str">
        <f>+IF('（別紙１）原油換算シート【計画用】'!AQ770&lt;&gt;"",'（別紙１）原油換算シート【計画用】'!AQ770,"")</f>
        <v/>
      </c>
    </row>
    <row r="771" spans="39:43">
      <c r="AM771" s="40">
        <f>+IF('（別紙１）原油換算シート【計画用】'!AM771&lt;&gt;"",'（別紙１）原油換算シート【計画用】'!AM771,"")</f>
        <v>757</v>
      </c>
      <c r="AN771" s="40" t="str">
        <f>+IF('（別紙１）原油換算シート【計画用】'!AN771&lt;&gt;"",'（別紙１）原油換算シート【計画用】'!AN771,"")</f>
        <v>A0381</v>
      </c>
      <c r="AO771" s="64" t="str">
        <f>+IF('（別紙１）原油換算シート【計画用】'!AO771&lt;&gt;"",'（別紙１）原油換算シート【計画用】'!AO771,"")</f>
        <v>国際航業(株)メニューB(残差)</v>
      </c>
      <c r="AP771" s="65">
        <f>+IF('（別紙１）原油換算シート【計画用】'!AP771&lt;&gt;"",'（別紙１）原油換算シート【計画用】'!AP771,"")</f>
        <v>6.4400000000000004E-4</v>
      </c>
      <c r="AQ771" s="1" t="str">
        <f>+IF('（別紙１）原油換算シート【計画用】'!AQ771&lt;&gt;"",'（別紙１）原油換算シート【計画用】'!AQ771,"")</f>
        <v/>
      </c>
    </row>
    <row r="772" spans="39:43">
      <c r="AM772" s="40">
        <f>+IF('（別紙１）原油換算シート【計画用】'!AM772&lt;&gt;"",'（別紙１）原油換算シート【計画用】'!AM772,"")</f>
        <v>758</v>
      </c>
      <c r="AN772" s="40" t="str">
        <f>+IF('（別紙１）原油換算シート【計画用】'!AN772&lt;&gt;"",'（別紙１）原油換算シート【計画用】'!AN772,"")</f>
        <v>A0381</v>
      </c>
      <c r="AO772" s="64" t="str">
        <f>+IF('（別紙１）原油換算シート【計画用】'!AO772&lt;&gt;"",'（別紙１）原油換算シート【計画用】'!AO772,"")</f>
        <v>国際航業(株)(参考値)事業者全体</v>
      </c>
      <c r="AP772" s="65">
        <f>+IF('（別紙１）原油換算シート【計画用】'!AP772&lt;&gt;"",'（別紙１）原油換算シート【計画用】'!AP772,"")</f>
        <v>2.6800000000000001E-4</v>
      </c>
      <c r="AQ772" s="1" t="str">
        <f>+IF('（別紙１）原油換算シート【計画用】'!AQ772&lt;&gt;"",'（別紙１）原油換算シート【計画用】'!AQ772,"")</f>
        <v/>
      </c>
    </row>
    <row r="773" spans="39:43">
      <c r="AM773" s="40">
        <f>+IF('（別紙１）原油換算シート【計画用】'!AM773&lt;&gt;"",'（別紙１）原油換算シート【計画用】'!AM773,"")</f>
        <v>759</v>
      </c>
      <c r="AN773" s="40" t="str">
        <f>+IF('（別紙１）原油換算シート【計画用】'!AN773&lt;&gt;"",'（別紙１）原油換算シート【計画用】'!AN773,"")</f>
        <v>A0382</v>
      </c>
      <c r="AO773" s="64" t="str">
        <f>+IF('（別紙１）原油換算シート【計画用】'!AO773&lt;&gt;"",'（別紙１）原油換算シート【計画用】'!AO773,"")</f>
        <v>ローカルでんき(株)メニューA</v>
      </c>
      <c r="AP773" s="65">
        <f>+IF('（別紙１）原油換算シート【計画用】'!AP773&lt;&gt;"",'（別紙１）原油換算シート【計画用】'!AP773,"")</f>
        <v>0</v>
      </c>
      <c r="AQ773" s="1" t="str">
        <f>+IF('（別紙１）原油換算シート【計画用】'!AQ773&lt;&gt;"",'（別紙１）原油換算シート【計画用】'!AQ773,"")</f>
        <v/>
      </c>
    </row>
    <row r="774" spans="39:43">
      <c r="AM774" s="40">
        <f>+IF('（別紙１）原油換算シート【計画用】'!AM774&lt;&gt;"",'（別紙１）原油換算シート【計画用】'!AM774,"")</f>
        <v>760</v>
      </c>
      <c r="AN774" s="40" t="str">
        <f>+IF('（別紙１）原油換算シート【計画用】'!AN774&lt;&gt;"",'（別紙１）原油換算シート【計画用】'!AN774,"")</f>
        <v>A0382</v>
      </c>
      <c r="AO774" s="64" t="str">
        <f>+IF('（別紙１）原油換算シート【計画用】'!AO774&lt;&gt;"",'（別紙１）原油換算シート【計画用】'!AO774,"")</f>
        <v>ローカルでんき(株)メニューB(残差)</v>
      </c>
      <c r="AP774" s="65">
        <f>+IF('（別紙１）原油換算シート【計画用】'!AP774&lt;&gt;"",'（別紙１）原油換算シート【計画用】'!AP774,"")</f>
        <v>5.4100000000000003E-4</v>
      </c>
      <c r="AQ774" s="1" t="str">
        <f>+IF('（別紙１）原油換算シート【計画用】'!AQ774&lt;&gt;"",'（別紙１）原油換算シート【計画用】'!AQ774,"")</f>
        <v/>
      </c>
    </row>
    <row r="775" spans="39:43">
      <c r="AM775" s="40">
        <f>+IF('（別紙１）原油換算シート【計画用】'!AM775&lt;&gt;"",'（別紙１）原油換算シート【計画用】'!AM775,"")</f>
        <v>761</v>
      </c>
      <c r="AN775" s="40" t="str">
        <f>+IF('（別紙１）原油換算シート【計画用】'!AN775&lt;&gt;"",'（別紙１）原油換算シート【計画用】'!AN775,"")</f>
        <v>A0382</v>
      </c>
      <c r="AO775" s="64" t="str">
        <f>+IF('（別紙１）原油換算シート【計画用】'!AO775&lt;&gt;"",'（別紙１）原油換算シート【計画用】'!AO775,"")</f>
        <v>ローカルでんき(株)(参考値)事業者全体</v>
      </c>
      <c r="AP775" s="65">
        <f>+IF('（別紙１）原油換算シート【計画用】'!AP775&lt;&gt;"",'（別紙１）原油換算シート【計画用】'!AP775,"")</f>
        <v>4.7699999999999999E-4</v>
      </c>
      <c r="AQ775" s="1" t="str">
        <f>+IF('（別紙１）原油換算シート【計画用】'!AQ775&lt;&gt;"",'（別紙１）原油換算シート【計画用】'!AQ775,"")</f>
        <v/>
      </c>
    </row>
    <row r="776" spans="39:43">
      <c r="AM776" s="40">
        <f>+IF('（別紙１）原油換算シート【計画用】'!AM776&lt;&gt;"",'（別紙１）原油換算シート【計画用】'!AM776,"")</f>
        <v>762</v>
      </c>
      <c r="AN776" s="40" t="str">
        <f>+IF('（別紙１）原油換算シート【計画用】'!AN776&lt;&gt;"",'（別紙１）原油換算シート【計画用】'!AN776,"")</f>
        <v>A0383</v>
      </c>
      <c r="AO776" s="64" t="str">
        <f>+IF('（別紙１）原油換算シート【計画用】'!AO776&lt;&gt;"",'（別紙１）原油換算シート【計画用】'!AO776,"")</f>
        <v>(株)明治産業</v>
      </c>
      <c r="AP776" s="65">
        <f>+IF('（別紙１）原油換算シート【計画用】'!AP776&lt;&gt;"",'（別紙１）原油換算シート【計画用】'!AP776,"")</f>
        <v>4.4099999999999999E-4</v>
      </c>
      <c r="AQ776" s="1" t="str">
        <f>+IF('（別紙１）原油換算シート【計画用】'!AQ776&lt;&gt;"",'（別紙１）原油換算シート【計画用】'!AQ776,"")</f>
        <v/>
      </c>
    </row>
    <row r="777" spans="39:43">
      <c r="AM777" s="40">
        <f>+IF('（別紙１）原油換算シート【計画用】'!AM777&lt;&gt;"",'（別紙１）原油換算シート【計画用】'!AM777,"")</f>
        <v>763</v>
      </c>
      <c r="AN777" s="40" t="str">
        <f>+IF('（別紙１）原油換算シート【計画用】'!AN777&lt;&gt;"",'（別紙１）原油換算シート【計画用】'!AN777,"")</f>
        <v>A0385</v>
      </c>
      <c r="AO777" s="64" t="str">
        <f>+IF('（別紙１）原油換算シート【計画用】'!AO777&lt;&gt;"",'（別紙１）原油換算シート【計画用】'!AO777,"")</f>
        <v>岡山電力(株)メニューA</v>
      </c>
      <c r="AP777" s="65">
        <f>+IF('（別紙１）原油換算シート【計画用】'!AP777&lt;&gt;"",'（別紙１）原油換算シート【計画用】'!AP777,"")</f>
        <v>0</v>
      </c>
      <c r="AQ777" s="1" t="str">
        <f>+IF('（別紙１）原油換算シート【計画用】'!AQ777&lt;&gt;"",'（別紙１）原油換算シート【計画用】'!AQ777,"")</f>
        <v/>
      </c>
    </row>
    <row r="778" spans="39:43">
      <c r="AM778" s="40">
        <f>+IF('（別紙１）原油換算シート【計画用】'!AM778&lt;&gt;"",'（別紙１）原油換算シート【計画用】'!AM778,"")</f>
        <v>764</v>
      </c>
      <c r="AN778" s="40" t="str">
        <f>+IF('（別紙１）原油換算シート【計画用】'!AN778&lt;&gt;"",'（別紙１）原油換算シート【計画用】'!AN778,"")</f>
        <v>A0385</v>
      </c>
      <c r="AO778" s="64" t="str">
        <f>+IF('（別紙１）原油換算シート【計画用】'!AO778&lt;&gt;"",'（別紙１）原油換算シート【計画用】'!AO778,"")</f>
        <v>岡山電力(株)メニューB(残差)</v>
      </c>
      <c r="AP778" s="65">
        <f>+IF('（別紙１）原油換算シート【計画用】'!AP778&lt;&gt;"",'（別紙１）原油換算シート【計画用】'!AP778,"")</f>
        <v>4.55E-4</v>
      </c>
      <c r="AQ778" s="1" t="str">
        <f>+IF('（別紙１）原油換算シート【計画用】'!AQ778&lt;&gt;"",'（別紙１）原油換算シート【計画用】'!AQ778,"")</f>
        <v/>
      </c>
    </row>
    <row r="779" spans="39:43">
      <c r="AM779" s="40">
        <f>+IF('（別紙１）原油換算シート【計画用】'!AM779&lt;&gt;"",'（別紙１）原油換算シート【計画用】'!AM779,"")</f>
        <v>765</v>
      </c>
      <c r="AN779" s="40" t="str">
        <f>+IF('（別紙１）原油換算シート【計画用】'!AN779&lt;&gt;"",'（別紙１）原油換算シート【計画用】'!AN779,"")</f>
        <v>A0385</v>
      </c>
      <c r="AO779" s="64" t="str">
        <f>+IF('（別紙１）原油換算シート【計画用】'!AO779&lt;&gt;"",'（別紙１）原油換算シート【計画用】'!AO779,"")</f>
        <v>岡山電力(株)(参考値)事業者全体</v>
      </c>
      <c r="AP779" s="65">
        <f>+IF('（別紙１）原油換算シート【計画用】'!AP779&lt;&gt;"",'（別紙１）原油換算シート【計画用】'!AP779,"")</f>
        <v>4.35E-4</v>
      </c>
      <c r="AQ779" s="1" t="str">
        <f>+IF('（別紙１）原油換算シート【計画用】'!AQ779&lt;&gt;"",'（別紙１）原油換算シート【計画用】'!AQ779,"")</f>
        <v/>
      </c>
    </row>
    <row r="780" spans="39:43">
      <c r="AM780" s="40">
        <f>+IF('（別紙１）原油換算シート【計画用】'!AM780&lt;&gt;"",'（別紙１）原油換算シート【計画用】'!AM780,"")</f>
        <v>766</v>
      </c>
      <c r="AN780" s="40" t="str">
        <f>+IF('（別紙１）原油換算シート【計画用】'!AN780&lt;&gt;"",'（別紙１）原油換算シート【計画用】'!AN780,"")</f>
        <v>A0386</v>
      </c>
      <c r="AO780" s="64" t="str">
        <f>+IF('（別紙１）原油換算シート【計画用】'!AO780&lt;&gt;"",'（別紙１）原油換算シート【計画用】'!AO780,"")</f>
        <v>ミライフ(株)メニューA</v>
      </c>
      <c r="AP780" s="65">
        <f>+IF('（別紙１）原油換算シート【計画用】'!AP780&lt;&gt;"",'（別紙１）原油換算シート【計画用】'!AP780,"")</f>
        <v>0</v>
      </c>
      <c r="AQ780" s="1" t="str">
        <f>+IF('（別紙１）原油換算シート【計画用】'!AQ780&lt;&gt;"",'（別紙１）原油換算シート【計画用】'!AQ780,"")</f>
        <v/>
      </c>
    </row>
    <row r="781" spans="39:43">
      <c r="AM781" s="40">
        <f>+IF('（別紙１）原油換算シート【計画用】'!AM781&lt;&gt;"",'（別紙１）原油換算シート【計画用】'!AM781,"")</f>
        <v>767</v>
      </c>
      <c r="AN781" s="40" t="str">
        <f>+IF('（別紙１）原油換算シート【計画用】'!AN781&lt;&gt;"",'（別紙１）原油換算シート【計画用】'!AN781,"")</f>
        <v>A0386</v>
      </c>
      <c r="AO781" s="64" t="str">
        <f>+IF('（別紙１）原油換算シート【計画用】'!AO781&lt;&gt;"",'（別紙１）原油換算シート【計画用】'!AO781,"")</f>
        <v>ミライフ(株)メニューB(残差)</v>
      </c>
      <c r="AP781" s="65">
        <f>+IF('（別紙１）原油換算シート【計画用】'!AP781&lt;&gt;"",'（別紙１）原油換算シート【計画用】'!AP781,"")</f>
        <v>4.2000000000000002E-4</v>
      </c>
      <c r="AQ781" s="1" t="str">
        <f>+IF('（別紙１）原油換算シート【計画用】'!AQ781&lt;&gt;"",'（別紙１）原油換算シート【計画用】'!AQ781,"")</f>
        <v/>
      </c>
    </row>
    <row r="782" spans="39:43">
      <c r="AM782" s="40">
        <f>+IF('（別紙１）原油換算シート【計画用】'!AM782&lt;&gt;"",'（別紙１）原油換算シート【計画用】'!AM782,"")</f>
        <v>768</v>
      </c>
      <c r="AN782" s="40" t="str">
        <f>+IF('（別紙１）原油換算シート【計画用】'!AN782&lt;&gt;"",'（別紙１）原油換算シート【計画用】'!AN782,"")</f>
        <v>A0386</v>
      </c>
      <c r="AO782" s="64" t="str">
        <f>+IF('（別紙１）原油換算シート【計画用】'!AO782&lt;&gt;"",'（別紙１）原油換算シート【計画用】'!AO782,"")</f>
        <v>ミライフ(株)(参考値)事業者全体</v>
      </c>
      <c r="AP782" s="65">
        <f>+IF('（別紙１）原油換算シート【計画用】'!AP782&lt;&gt;"",'（別紙１）原油換算シート【計画用】'!AP782,"")</f>
        <v>4.1599999999999997E-4</v>
      </c>
      <c r="AQ782" s="1" t="str">
        <f>+IF('（別紙１）原油換算シート【計画用】'!AQ782&lt;&gt;"",'（別紙１）原油換算シート【計画用】'!AQ782,"")</f>
        <v/>
      </c>
    </row>
    <row r="783" spans="39:43">
      <c r="AM783" s="40">
        <f>+IF('（別紙１）原油換算シート【計画用】'!AM783&lt;&gt;"",'（別紙１）原油換算シート【計画用】'!AM783,"")</f>
        <v>769</v>
      </c>
      <c r="AN783" s="40" t="str">
        <f>+IF('（別紙１）原油換算シート【計画用】'!AN783&lt;&gt;"",'（別紙１）原油換算シート【計画用】'!AN783,"")</f>
        <v>A0388</v>
      </c>
      <c r="AO783" s="64" t="str">
        <f>+IF('（別紙１）原油換算シート【計画用】'!AO783&lt;&gt;"",'（別紙１）原油換算シート【計画用】'!AO783,"")</f>
        <v>楽天モバイル(株)(旧：楽天エナジー(株))メニューA</v>
      </c>
      <c r="AP783" s="65">
        <f>+IF('（別紙１）原油換算シート【計画用】'!AP783&lt;&gt;"",'（別紙１）原油換算シート【計画用】'!AP783,"")</f>
        <v>0</v>
      </c>
      <c r="AQ783" s="1" t="str">
        <f>+IF('（別紙１）原油換算シート【計画用】'!AQ783&lt;&gt;"",'（別紙１）原油換算シート【計画用】'!AQ783,"")</f>
        <v/>
      </c>
    </row>
    <row r="784" spans="39:43">
      <c r="AM784" s="40">
        <f>+IF('（別紙１）原油換算シート【計画用】'!AM784&lt;&gt;"",'（別紙１）原油換算シート【計画用】'!AM784,"")</f>
        <v>770</v>
      </c>
      <c r="AN784" s="40" t="str">
        <f>+IF('（別紙１）原油換算シート【計画用】'!AN784&lt;&gt;"",'（別紙１）原油換算シート【計画用】'!AN784,"")</f>
        <v>A0388</v>
      </c>
      <c r="AO784" s="64" t="str">
        <f>+IF('（別紙１）原油換算シート【計画用】'!AO784&lt;&gt;"",'（別紙１）原油換算シート【計画用】'!AO784,"")</f>
        <v>楽天モバイル(株)(旧：楽天エナジー(株))メニューB</v>
      </c>
      <c r="AP784" s="65">
        <f>+IF('（別紙１）原油換算シート【計画用】'!AP784&lt;&gt;"",'（別紙１）原油換算シート【計画用】'!AP784,"")</f>
        <v>0</v>
      </c>
      <c r="AQ784" s="1" t="str">
        <f>+IF('（別紙１）原油換算シート【計画用】'!AQ784&lt;&gt;"",'（別紙１）原油換算シート【計画用】'!AQ784,"")</f>
        <v/>
      </c>
    </row>
    <row r="785" spans="39:43">
      <c r="AM785" s="40">
        <f>+IF('（別紙１）原油換算シート【計画用】'!AM785&lt;&gt;"",'（別紙１）原油換算シート【計画用】'!AM785,"")</f>
        <v>771</v>
      </c>
      <c r="AN785" s="40" t="str">
        <f>+IF('（別紙１）原油換算シート【計画用】'!AN785&lt;&gt;"",'（別紙１）原油換算シート【計画用】'!AN785,"")</f>
        <v>A0388</v>
      </c>
      <c r="AO785" s="64" t="str">
        <f>+IF('（別紙１）原油換算シート【計画用】'!AO785&lt;&gt;"",'（別紙１）原油換算シート【計画用】'!AO785,"")</f>
        <v>楽天モバイル(株)(旧：楽天エナジー(株))メニューC(残差)</v>
      </c>
      <c r="AP785" s="65">
        <f>+IF('（別紙１）原油換算シート【計画用】'!AP785&lt;&gt;"",'（別紙１）原油換算シート【計画用】'!AP785,"")</f>
        <v>5.7799999999999995E-4</v>
      </c>
      <c r="AQ785" s="1" t="str">
        <f>+IF('（別紙１）原油換算シート【計画用】'!AQ785&lt;&gt;"",'（別紙１）原油換算シート【計画用】'!AQ785,"")</f>
        <v/>
      </c>
    </row>
    <row r="786" spans="39:43">
      <c r="AM786" s="40">
        <f>+IF('（別紙１）原油換算シート【計画用】'!AM786&lt;&gt;"",'（別紙１）原油換算シート【計画用】'!AM786,"")</f>
        <v>772</v>
      </c>
      <c r="AN786" s="40" t="str">
        <f>+IF('（別紙１）原油換算シート【計画用】'!AN786&lt;&gt;"",'（別紙１）原油換算シート【計画用】'!AN786,"")</f>
        <v>A0388</v>
      </c>
      <c r="AO786" s="64" t="str">
        <f>+IF('（別紙１）原油換算シート【計画用】'!AO786&lt;&gt;"",'（別紙１）原油換算シート【計画用】'!AO786,"")</f>
        <v>楽天モバイル(株)(旧：楽天エナジー(株))(参考値)事業者全体</v>
      </c>
      <c r="AP786" s="65">
        <f>+IF('（別紙１）原油換算シート【計画用】'!AP786&lt;&gt;"",'（別紙１）原油換算シート【計画用】'!AP786,"")</f>
        <v>5.71E-4</v>
      </c>
      <c r="AQ786" s="1" t="str">
        <f>+IF('（別紙１）原油換算シート【計画用】'!AQ786&lt;&gt;"",'（別紙１）原油換算シート【計画用】'!AQ786,"")</f>
        <v/>
      </c>
    </row>
    <row r="787" spans="39:43">
      <c r="AM787" s="40">
        <f>+IF('（別紙１）原油換算シート【計画用】'!AM787&lt;&gt;"",'（別紙１）原油換算シート【計画用】'!AM787,"")</f>
        <v>773</v>
      </c>
      <c r="AN787" s="40" t="str">
        <f>+IF('（別紙１）原油換算シート【計画用】'!AN787&lt;&gt;"",'（別紙１）原油換算シート【計画用】'!AN787,"")</f>
        <v>A0389</v>
      </c>
      <c r="AO787" s="64" t="str">
        <f>+IF('（別紙１）原油換算シート【計画用】'!AO787&lt;&gt;"",'（別紙１）原油換算シート【計画用】'!AO787,"")</f>
        <v>うすきエネルギー(株)</v>
      </c>
      <c r="AP787" s="65">
        <f>+IF('（別紙１）原油換算シート【計画用】'!AP787&lt;&gt;"",'（別紙１）原油換算シート【計画用】'!AP787,"")</f>
        <v>5.5500000000000005E-4</v>
      </c>
      <c r="AQ787" s="1" t="str">
        <f>+IF('（別紙１）原油換算シート【計画用】'!AQ787&lt;&gt;"",'（別紙１）原油換算シート【計画用】'!AQ787,"")</f>
        <v/>
      </c>
    </row>
    <row r="788" spans="39:43">
      <c r="AM788" s="40">
        <f>+IF('（別紙１）原油換算シート【計画用】'!AM788&lt;&gt;"",'（別紙１）原油換算シート【計画用】'!AM788,"")</f>
        <v>774</v>
      </c>
      <c r="AN788" s="40" t="str">
        <f>+IF('（別紙１）原油換算シート【計画用】'!AN788&lt;&gt;"",'（別紙１）原油換算シート【計画用】'!AN788,"")</f>
        <v>A0391</v>
      </c>
      <c r="AO788" s="64" t="str">
        <f>+IF('（別紙１）原油換算シート【計画用】'!AO788&lt;&gt;"",'（別紙１）原油換算シート【計画用】'!AO788,"")</f>
        <v>森のエネルギー(株)</v>
      </c>
      <c r="AP788" s="65">
        <f>+IF('（別紙１）原油換算シート【計画用】'!AP788&lt;&gt;"",'（別紙１）原油換算シート【計画用】'!AP788,"")</f>
        <v>5.6300000000000002E-4</v>
      </c>
      <c r="AQ788" s="1" t="str">
        <f>+IF('（別紙１）原油換算シート【計画用】'!AQ788&lt;&gt;"",'（別紙１）原油換算シート【計画用】'!AQ788,"")</f>
        <v/>
      </c>
    </row>
    <row r="789" spans="39:43">
      <c r="AM789" s="40">
        <f>+IF('（別紙１）原油換算シート【計画用】'!AM789&lt;&gt;"",'（別紙１）原油換算シート【計画用】'!AM789,"")</f>
        <v>775</v>
      </c>
      <c r="AN789" s="40" t="str">
        <f>+IF('（別紙１）原油換算シート【計画用】'!AN789&lt;&gt;"",'（別紙１）原油換算シート【計画用】'!AN789,"")</f>
        <v>A0392</v>
      </c>
      <c r="AO789" s="64" t="str">
        <f>+IF('（別紙１）原油換算シート【計画用】'!AO789&lt;&gt;"",'（別紙１）原油換算シート【計画用】'!AO789,"")</f>
        <v>岐阜電力(株)メニューA</v>
      </c>
      <c r="AP789" s="65">
        <f>+IF('（別紙１）原油換算シート【計画用】'!AP789&lt;&gt;"",'（別紙１）原油換算シート【計画用】'!AP789,"")</f>
        <v>0</v>
      </c>
      <c r="AQ789" s="1" t="str">
        <f>+IF('（別紙１）原油換算シート【計画用】'!AQ789&lt;&gt;"",'（別紙１）原油換算シート【計画用】'!AQ789,"")</f>
        <v/>
      </c>
    </row>
    <row r="790" spans="39:43">
      <c r="AM790" s="40">
        <f>+IF('（別紙１）原油換算シート【計画用】'!AM790&lt;&gt;"",'（別紙１）原油換算シート【計画用】'!AM790,"")</f>
        <v>776</v>
      </c>
      <c r="AN790" s="40" t="str">
        <f>+IF('（別紙１）原油換算シート【計画用】'!AN790&lt;&gt;"",'（別紙１）原油換算シート【計画用】'!AN790,"")</f>
        <v>A0392</v>
      </c>
      <c r="AO790" s="64" t="str">
        <f>+IF('（別紙１）原油換算シート【計画用】'!AO790&lt;&gt;"",'（別紙１）原油換算シート【計画用】'!AO790,"")</f>
        <v>岐阜電力(株)(参考値)事業者全体</v>
      </c>
      <c r="AP790" s="65">
        <f>+IF('（別紙１）原油換算シート【計画用】'!AP790&lt;&gt;"",'（別紙１）原油換算シート【計画用】'!AP790,"")</f>
        <v>0</v>
      </c>
      <c r="AQ790" s="1" t="str">
        <f>+IF('（別紙１）原油換算シート【計画用】'!AQ790&lt;&gt;"",'（別紙１）原油換算シート【計画用】'!AQ790,"")</f>
        <v/>
      </c>
    </row>
    <row r="791" spans="39:43">
      <c r="AM791" s="40">
        <f>+IF('（別紙１）原油換算シート【計画用】'!AM791&lt;&gt;"",'（別紙１）原油換算シート【計画用】'!AM791,"")</f>
        <v>777</v>
      </c>
      <c r="AN791" s="40" t="str">
        <f>+IF('（別紙１）原油換算シート【計画用】'!AN791&lt;&gt;"",'（別紙１）原油換算シート【計画用】'!AN791,"")</f>
        <v>A0397</v>
      </c>
      <c r="AO791" s="64" t="str">
        <f>+IF('（別紙１）原油換算シート【計画用】'!AO791&lt;&gt;"",'（別紙１）原油換算シート【計画用】'!AO791,"")</f>
        <v>名南共同エネルギー(株)</v>
      </c>
      <c r="AP791" s="65">
        <f>+IF('（別紙１）原油換算シート【計画用】'!AP791&lt;&gt;"",'（別紙１）原油換算シート【計画用】'!AP791,"")</f>
        <v>4.1899999999999999E-4</v>
      </c>
      <c r="AQ791" s="1" t="str">
        <f>+IF('（別紙１）原油換算シート【計画用】'!AQ791&lt;&gt;"",'（別紙１）原油換算シート【計画用】'!AQ791,"")</f>
        <v/>
      </c>
    </row>
    <row r="792" spans="39:43">
      <c r="AM792" s="40">
        <f>+IF('（別紙１）原油換算シート【計画用】'!AM792&lt;&gt;"",'（別紙１）原油換算シート【計画用】'!AM792,"")</f>
        <v>778</v>
      </c>
      <c r="AN792" s="40" t="str">
        <f>+IF('（別紙１）原油換算シート【計画用】'!AN792&lt;&gt;"",'（別紙１）原油換算シート【計画用】'!AN792,"")</f>
        <v>A0398</v>
      </c>
      <c r="AO792" s="64" t="str">
        <f>+IF('（別紙１）原油換算シート【計画用】'!AO792&lt;&gt;"",'（別紙１）原油換算シート【計画用】'!AO792,"")</f>
        <v>Apaman Energy(株)</v>
      </c>
      <c r="AP792" s="65">
        <f>+IF('（別紙１）原油換算シート【計画用】'!AP792&lt;&gt;"",'（別紙１）原油換算シート【計画用】'!AP792,"")</f>
        <v>6.3699999999999998E-4</v>
      </c>
      <c r="AQ792" s="1" t="str">
        <f>+IF('（別紙１）原油換算シート【計画用】'!AQ792&lt;&gt;"",'（別紙１）原油換算シート【計画用】'!AQ792,"")</f>
        <v/>
      </c>
    </row>
    <row r="793" spans="39:43">
      <c r="AM793" s="40">
        <f>+IF('（別紙１）原油換算シート【計画用】'!AM793&lt;&gt;"",'（別紙１）原油換算シート【計画用】'!AM793,"")</f>
        <v>779</v>
      </c>
      <c r="AN793" s="40" t="str">
        <f>+IF('（別紙１）原油換算シート【計画用】'!AN793&lt;&gt;"",'（別紙１）原油換算シート【計画用】'!AN793,"")</f>
        <v>A0405</v>
      </c>
      <c r="AO793" s="64" t="str">
        <f>+IF('（別紙１）原油換算シート【計画用】'!AO793&lt;&gt;"",'（別紙１）原油換算シート【計画用】'!AO793,"")</f>
        <v>アストマックス・エネルギー(株)メニューA</v>
      </c>
      <c r="AP793" s="65">
        <f>+IF('（別紙１）原油換算シート【計画用】'!AP793&lt;&gt;"",'（別紙１）原油換算シート【計画用】'!AP793,"")</f>
        <v>0</v>
      </c>
      <c r="AQ793" s="1" t="str">
        <f>+IF('（別紙１）原油換算シート【計画用】'!AQ793&lt;&gt;"",'（別紙１）原油換算シート【計画用】'!AQ793,"")</f>
        <v/>
      </c>
    </row>
    <row r="794" spans="39:43">
      <c r="AM794" s="40">
        <f>+IF('（別紙１）原油換算シート【計画用】'!AM794&lt;&gt;"",'（別紙１）原油換算シート【計画用】'!AM794,"")</f>
        <v>780</v>
      </c>
      <c r="AN794" s="40" t="str">
        <f>+IF('（別紙１）原油換算シート【計画用】'!AN794&lt;&gt;"",'（別紙１）原油換算シート【計画用】'!AN794,"")</f>
        <v>A0405</v>
      </c>
      <c r="AO794" s="64" t="str">
        <f>+IF('（別紙１）原油換算シート【計画用】'!AO794&lt;&gt;"",'（別紙１）原油換算シート【計画用】'!AO794,"")</f>
        <v>アストマックス・エネルギー(株)メニューB</v>
      </c>
      <c r="AP794" s="65">
        <f>+IF('（別紙１）原油換算シート【計画用】'!AP794&lt;&gt;"",'（別紙１）原油換算シート【計画用】'!AP794,"")</f>
        <v>0</v>
      </c>
      <c r="AQ794" s="1" t="str">
        <f>+IF('（別紙１）原油換算シート【計画用】'!AQ794&lt;&gt;"",'（別紙１）原油換算シート【計画用】'!AQ794,"")</f>
        <v/>
      </c>
    </row>
    <row r="795" spans="39:43">
      <c r="AM795" s="40">
        <f>+IF('（別紙１）原油換算シート【計画用】'!AM795&lt;&gt;"",'（別紙１）原油換算シート【計画用】'!AM795,"")</f>
        <v>781</v>
      </c>
      <c r="AN795" s="40" t="str">
        <f>+IF('（別紙１）原油換算シート【計画用】'!AN795&lt;&gt;"",'（別紙１）原油換算シート【計画用】'!AN795,"")</f>
        <v>A0405</v>
      </c>
      <c r="AO795" s="64" t="str">
        <f>+IF('（別紙１）原油換算シート【計画用】'!AO795&lt;&gt;"",'（別紙１）原油換算シート【計画用】'!AO795,"")</f>
        <v>アストマックス・エネルギー(株)メニューC</v>
      </c>
      <c r="AP795" s="65">
        <f>+IF('（別紙１）原油換算シート【計画用】'!AP795&lt;&gt;"",'（別紙１）原油換算シート【計画用】'!AP795,"")</f>
        <v>0</v>
      </c>
      <c r="AQ795" s="1" t="str">
        <f>+IF('（別紙１）原油換算シート【計画用】'!AQ795&lt;&gt;"",'（別紙１）原油換算シート【計画用】'!AQ795,"")</f>
        <v/>
      </c>
    </row>
    <row r="796" spans="39:43">
      <c r="AM796" s="40">
        <f>+IF('（別紙１）原油換算シート【計画用】'!AM796&lt;&gt;"",'（別紙１）原油換算シート【計画用】'!AM796,"")</f>
        <v>782</v>
      </c>
      <c r="AN796" s="40" t="str">
        <f>+IF('（別紙１）原油換算シート【計画用】'!AN796&lt;&gt;"",'（別紙１）原油換算シート【計画用】'!AN796,"")</f>
        <v>A0405</v>
      </c>
      <c r="AO796" s="64" t="str">
        <f>+IF('（別紙１）原油換算シート【計画用】'!AO796&lt;&gt;"",'（別紙１）原油換算シート【計画用】'!AO796,"")</f>
        <v>アストマックス・エネルギー(株)メニューD(残差)</v>
      </c>
      <c r="AP796" s="65">
        <f>+IF('（別紙１）原油換算シート【計画用】'!AP796&lt;&gt;"",'（別紙１）原油換算シート【計画用】'!AP796,"")</f>
        <v>6.4199999999999999E-4</v>
      </c>
      <c r="AQ796" s="1" t="str">
        <f>+IF('（別紙１）原油換算シート【計画用】'!AQ796&lt;&gt;"",'（別紙１）原油換算シート【計画用】'!AQ796,"")</f>
        <v/>
      </c>
    </row>
    <row r="797" spans="39:43">
      <c r="AM797" s="40">
        <f>+IF('（別紙１）原油換算シート【計画用】'!AM797&lt;&gt;"",'（別紙１）原油換算シート【計画用】'!AM797,"")</f>
        <v>783</v>
      </c>
      <c r="AN797" s="40" t="str">
        <f>+IF('（別紙１）原油換算シート【計画用】'!AN797&lt;&gt;"",'（別紙１）原油換算シート【計画用】'!AN797,"")</f>
        <v>A0405</v>
      </c>
      <c r="AO797" s="64" t="str">
        <f>+IF('（別紙１）原油換算シート【計画用】'!AO797&lt;&gt;"",'（別紙１）原油換算シート【計画用】'!AO797,"")</f>
        <v>アストマックス・エネルギー(株)(参考値)事業者全体</v>
      </c>
      <c r="AP797" s="65">
        <f>+IF('（別紙１）原油換算シート【計画用】'!AP797&lt;&gt;"",'（別紙１）原油換算シート【計画用】'!AP797,"")</f>
        <v>6.2299999999999996E-4</v>
      </c>
      <c r="AQ797" s="1" t="str">
        <f>+IF('（別紙１）原油換算シート【計画用】'!AQ797&lt;&gt;"",'（別紙１）原油換算シート【計画用】'!AQ797,"")</f>
        <v/>
      </c>
    </row>
    <row r="798" spans="39:43">
      <c r="AM798" s="40">
        <f>+IF('（別紙１）原油換算シート【計画用】'!AM798&lt;&gt;"",'（別紙１）原油換算シート【計画用】'!AM798,"")</f>
        <v>784</v>
      </c>
      <c r="AN798" s="40" t="str">
        <f>+IF('（別紙１）原油換算シート【計画用】'!AN798&lt;&gt;"",'（別紙１）原油換算シート【計画用】'!AN798,"")</f>
        <v>A0407</v>
      </c>
      <c r="AO798" s="64" t="str">
        <f>+IF('（別紙１）原油換算シート【計画用】'!AO798&lt;&gt;"",'（別紙１）原油換算シート【計画用】'!AO798,"")</f>
        <v>ALL GREEN POWER(株)</v>
      </c>
      <c r="AP798" s="65">
        <f>+IF('（別紙１）原油換算シート【計画用】'!AP798&lt;&gt;"",'（別紙１）原油換算シート【計画用】'!AP798,"")</f>
        <v>4.2200000000000001E-4</v>
      </c>
      <c r="AQ798" s="1" t="str">
        <f>+IF('（別紙１）原油換算シート【計画用】'!AQ798&lt;&gt;"",'（別紙１）原油換算シート【計画用】'!AQ798,"")</f>
        <v>※</v>
      </c>
    </row>
    <row r="799" spans="39:43">
      <c r="AM799" s="40">
        <f>+IF('（別紙１）原油換算シート【計画用】'!AM799&lt;&gt;"",'（別紙１）原油換算シート【計画用】'!AM799,"")</f>
        <v>785</v>
      </c>
      <c r="AN799" s="40" t="str">
        <f>+IF('（別紙１）原油換算シート【計画用】'!AN799&lt;&gt;"",'（別紙１）原油換算シート【計画用】'!AN799,"")</f>
        <v>A0411</v>
      </c>
      <c r="AO799" s="64" t="str">
        <f>+IF('（別紙１）原油換算シート【計画用】'!AO799&lt;&gt;"",'（別紙１）原油換算シート【計画用】'!AO799,"")</f>
        <v>福井電力(株)</v>
      </c>
      <c r="AP799" s="65">
        <f>+IF('（別紙１）原油換算シート【計画用】'!AP799&lt;&gt;"",'（別紙１）原油換算シート【計画用】'!AP799,"")</f>
        <v>6.11E-4</v>
      </c>
      <c r="AQ799" s="1" t="str">
        <f>+IF('（別紙１）原油換算シート【計画用】'!AQ799&lt;&gt;"",'（別紙１）原油換算シート【計画用】'!AQ799,"")</f>
        <v/>
      </c>
    </row>
    <row r="800" spans="39:43">
      <c r="AM800" s="40">
        <f>+IF('（別紙１）原油換算シート【計画用】'!AM800&lt;&gt;"",'（別紙１）原油換算シート【計画用】'!AM800,"")</f>
        <v>786</v>
      </c>
      <c r="AN800" s="40" t="str">
        <f>+IF('（別紙１）原油換算シート【計画用】'!AN800&lt;&gt;"",'（別紙１）原油換算シート【計画用】'!AN800,"")</f>
        <v>A0413</v>
      </c>
      <c r="AO800" s="64" t="str">
        <f>+IF('（別紙１）原油換算シート【計画用】'!AO800&lt;&gt;"",'（別紙１）原油換算シート【計画用】'!AO800,"")</f>
        <v>(株)MKエネルギー</v>
      </c>
      <c r="AP800" s="65">
        <f>+IF('（別紙１）原油換算シート【計画用】'!AP800&lt;&gt;"",'（別紙１）原油換算シート【計画用】'!AP800,"")</f>
        <v>6.2600000000000004E-4</v>
      </c>
      <c r="AQ800" s="1" t="str">
        <f>+IF('（別紙１）原油換算シート【計画用】'!AQ800&lt;&gt;"",'（別紙１）原油換算シート【計画用】'!AQ800,"")</f>
        <v/>
      </c>
    </row>
    <row r="801" spans="39:43">
      <c r="AM801" s="40">
        <f>+IF('（別紙１）原油換算シート【計画用】'!AM801&lt;&gt;"",'（別紙１）原油換算シート【計画用】'!AM801,"")</f>
        <v>787</v>
      </c>
      <c r="AN801" s="40" t="str">
        <f>+IF('（別紙１）原油換算シート【計画用】'!AN801&lt;&gt;"",'（別紙１）原油換算シート【計画用】'!AN801,"")</f>
        <v>A0415</v>
      </c>
      <c r="AO801" s="64" t="str">
        <f>+IF('（別紙１）原油換算シート【計画用】'!AO801&lt;&gt;"",'（別紙１）原油換算シート【計画用】'!AO801,"")</f>
        <v>エネラボ(株)メニューA</v>
      </c>
      <c r="AP801" s="65">
        <f>+IF('（別紙１）原油換算シート【計画用】'!AP801&lt;&gt;"",'（別紙１）原油換算シート【計画用】'!AP801,"")</f>
        <v>0</v>
      </c>
      <c r="AQ801" s="1" t="str">
        <f>+IF('（別紙１）原油換算シート【計画用】'!AQ801&lt;&gt;"",'（別紙１）原油換算シート【計画用】'!AQ801,"")</f>
        <v/>
      </c>
    </row>
    <row r="802" spans="39:43">
      <c r="AM802" s="40">
        <f>+IF('（別紙１）原油換算シート【計画用】'!AM802&lt;&gt;"",'（別紙１）原油換算シート【計画用】'!AM802,"")</f>
        <v>788</v>
      </c>
      <c r="AN802" s="40" t="str">
        <f>+IF('（別紙１）原油換算シート【計画用】'!AN802&lt;&gt;"",'（別紙１）原油換算シート【計画用】'!AN802,"")</f>
        <v>A0415</v>
      </c>
      <c r="AO802" s="64" t="str">
        <f>+IF('（別紙１）原油換算シート【計画用】'!AO802&lt;&gt;"",'（別紙１）原油換算シート【計画用】'!AO802,"")</f>
        <v>エネラボ(株)メニューB(残差)</v>
      </c>
      <c r="AP802" s="65">
        <f>+IF('（別紙１）原油換算シート【計画用】'!AP802&lt;&gt;"",'（別紙１）原油換算シート【計画用】'!AP802,"")</f>
        <v>4.5800000000000002E-4</v>
      </c>
      <c r="AQ802" s="1" t="str">
        <f>+IF('（別紙１）原油換算シート【計画用】'!AQ802&lt;&gt;"",'（別紙１）原油換算シート【計画用】'!AQ802,"")</f>
        <v/>
      </c>
    </row>
    <row r="803" spans="39:43">
      <c r="AM803" s="40">
        <f>+IF('（別紙１）原油換算シート【計画用】'!AM803&lt;&gt;"",'（別紙１）原油換算シート【計画用】'!AM803,"")</f>
        <v>789</v>
      </c>
      <c r="AN803" s="40" t="str">
        <f>+IF('（別紙１）原油換算シート【計画用】'!AN803&lt;&gt;"",'（別紙１）原油換算シート【計画用】'!AN803,"")</f>
        <v>A0415</v>
      </c>
      <c r="AO803" s="64" t="str">
        <f>+IF('（別紙１）原油換算シート【計画用】'!AO803&lt;&gt;"",'（別紙１）原油換算シート【計画用】'!AO803,"")</f>
        <v>エネラボ(株)(参考値)事業者全体</v>
      </c>
      <c r="AP803" s="65">
        <f>+IF('（別紙１）原油換算シート【計画用】'!AP803&lt;&gt;"",'（別紙１）原油換算シート【計画用】'!AP803,"")</f>
        <v>4.5800000000000002E-4</v>
      </c>
      <c r="AQ803" s="1" t="str">
        <f>+IF('（別紙１）原油換算シート【計画用】'!AQ803&lt;&gt;"",'（別紙１）原油換算シート【計画用】'!AQ803,"")</f>
        <v/>
      </c>
    </row>
    <row r="804" spans="39:43">
      <c r="AM804" s="40">
        <f>+IF('（別紙１）原油換算シート【計画用】'!AM804&lt;&gt;"",'（別紙１）原油換算シート【計画用】'!AM804,"")</f>
        <v>790</v>
      </c>
      <c r="AN804" s="40" t="str">
        <f>+IF('（別紙１）原油換算シート【計画用】'!AN804&lt;&gt;"",'（別紙１）原油換算シート【計画用】'!AN804,"")</f>
        <v>A0419</v>
      </c>
      <c r="AO804" s="64" t="str">
        <f>+IF('（別紙１）原油換算シート【計画用】'!AO804&lt;&gt;"",'（別紙１）原油換算シート【計画用】'!AO804,"")</f>
        <v>スマートエナジー磐田(株)メニューA</v>
      </c>
      <c r="AP804" s="65">
        <f>+IF('（別紙１）原油換算シート【計画用】'!AP804&lt;&gt;"",'（別紙１）原油換算シート【計画用】'!AP804,"")</f>
        <v>0</v>
      </c>
      <c r="AQ804" s="1" t="str">
        <f>+IF('（別紙１）原油換算シート【計画用】'!AQ804&lt;&gt;"",'（別紙１）原油換算シート【計画用】'!AQ804,"")</f>
        <v/>
      </c>
    </row>
    <row r="805" spans="39:43">
      <c r="AM805" s="40">
        <f>+IF('（別紙１）原油換算シート【計画用】'!AM805&lt;&gt;"",'（別紙１）原油換算シート【計画用】'!AM805,"")</f>
        <v>791</v>
      </c>
      <c r="AN805" s="40" t="str">
        <f>+IF('（別紙１）原油換算シート【計画用】'!AN805&lt;&gt;"",'（別紙１）原油換算シート【計画用】'!AN805,"")</f>
        <v>A0419</v>
      </c>
      <c r="AO805" s="64" t="str">
        <f>+IF('（別紙１）原油換算シート【計画用】'!AO805&lt;&gt;"",'（別紙１）原油換算シート【計画用】'!AO805,"")</f>
        <v>スマートエナジー磐田(株)メニューB</v>
      </c>
      <c r="AP805" s="65">
        <f>+IF('（別紙１）原油換算シート【計画用】'!AP805&lt;&gt;"",'（別紙１）原油換算シート【計画用】'!AP805,"")</f>
        <v>3.0600000000000001E-4</v>
      </c>
      <c r="AQ805" s="1" t="str">
        <f>+IF('（別紙１）原油換算シート【計画用】'!AQ805&lt;&gt;"",'（別紙１）原油換算シート【計画用】'!AQ805,"")</f>
        <v/>
      </c>
    </row>
    <row r="806" spans="39:43">
      <c r="AM806" s="40">
        <f>+IF('（別紙１）原油換算シート【計画用】'!AM806&lt;&gt;"",'（別紙１）原油換算シート【計画用】'!AM806,"")</f>
        <v>792</v>
      </c>
      <c r="AN806" s="40" t="str">
        <f>+IF('（別紙１）原油換算シート【計画用】'!AN806&lt;&gt;"",'（別紙１）原油換算シート【計画用】'!AN806,"")</f>
        <v>A0419</v>
      </c>
      <c r="AO806" s="64" t="str">
        <f>+IF('（別紙１）原油換算シート【計画用】'!AO806&lt;&gt;"",'（別紙１）原油換算シート【計画用】'!AO806,"")</f>
        <v>スマートエナジー磐田(株)メニューC(残差)</v>
      </c>
      <c r="AP806" s="65">
        <f>+IF('（別紙１）原油換算シート【計画用】'!AP806&lt;&gt;"",'（別紙１）原油換算シート【計画用】'!AP806,"")</f>
        <v>3.6900000000000002E-4</v>
      </c>
      <c r="AQ806" s="1" t="str">
        <f>+IF('（別紙１）原油換算シート【計画用】'!AQ806&lt;&gt;"",'（別紙１）原油換算シート【計画用】'!AQ806,"")</f>
        <v/>
      </c>
    </row>
    <row r="807" spans="39:43">
      <c r="AM807" s="40">
        <f>+IF('（別紙１）原油換算シート【計画用】'!AM807&lt;&gt;"",'（別紙１）原油換算シート【計画用】'!AM807,"")</f>
        <v>793</v>
      </c>
      <c r="AN807" s="40" t="str">
        <f>+IF('（別紙１）原油換算シート【計画用】'!AN807&lt;&gt;"",'（別紙１）原油換算シート【計画用】'!AN807,"")</f>
        <v>A0419</v>
      </c>
      <c r="AO807" s="64" t="str">
        <f>+IF('（別紙１）原油換算シート【計画用】'!AO807&lt;&gt;"",'（別紙１）原油換算シート【計画用】'!AO807,"")</f>
        <v>スマートエナジー磐田(株)(参考値)事業者全体</v>
      </c>
      <c r="AP807" s="65">
        <f>+IF('（別紙１）原油換算シート【計画用】'!AP807&lt;&gt;"",'（別紙１）原油換算シート【計画用】'!AP807,"")</f>
        <v>3.59E-4</v>
      </c>
      <c r="AQ807" s="1" t="str">
        <f>+IF('（別紙１）原油換算シート【計画用】'!AQ807&lt;&gt;"",'（別紙１）原油換算シート【計画用】'!AQ807,"")</f>
        <v/>
      </c>
    </row>
    <row r="808" spans="39:43">
      <c r="AM808" s="40">
        <f>+IF('（別紙１）原油換算シート【計画用】'!AM808&lt;&gt;"",'（別紙１）原油換算シート【計画用】'!AM808,"")</f>
        <v>794</v>
      </c>
      <c r="AN808" s="40" t="str">
        <f>+IF('（別紙１）原油換算シート【計画用】'!AN808&lt;&gt;"",'（別紙１）原油換算シート【計画用】'!AN808,"")</f>
        <v>A0420</v>
      </c>
      <c r="AO808" s="64" t="str">
        <f>+IF('（別紙１）原油換算シート【計画用】'!AO808&lt;&gt;"",'（別紙１）原油換算シート【計画用】'!AO808,"")</f>
        <v>そうまIグリッド合同会社</v>
      </c>
      <c r="AP808" s="65">
        <f>+IF('（別紙１）原油換算シート【計画用】'!AP808&lt;&gt;"",'（別紙１）原油換算シート【計画用】'!AP808,"")</f>
        <v>4.8799999999999999E-4</v>
      </c>
      <c r="AQ808" s="1" t="str">
        <f>+IF('（別紙１）原油換算シート【計画用】'!AQ808&lt;&gt;"",'（別紙１）原油換算シート【計画用】'!AQ808,"")</f>
        <v/>
      </c>
    </row>
    <row r="809" spans="39:43">
      <c r="AM809" s="40">
        <f>+IF('（別紙１）原油換算シート【計画用】'!AM809&lt;&gt;"",'（別紙１）原油換算シート【計画用】'!AM809,"")</f>
        <v>795</v>
      </c>
      <c r="AN809" s="40" t="str">
        <f>+IF('（別紙１）原油換算シート【計画用】'!AN809&lt;&gt;"",'（別紙１）原油換算シート【計画用】'!AN809,"")</f>
        <v>A0425</v>
      </c>
      <c r="AO809" s="64" t="str">
        <f>+IF('（別紙１）原油換算シート【計画用】'!AO809&lt;&gt;"",'（別紙１）原油換算シート【計画用】'!AO809,"")</f>
        <v>エネトレード(株)</v>
      </c>
      <c r="AP809" s="65">
        <f>+IF('（別紙１）原油換算シート【計画用】'!AP809&lt;&gt;"",'（別紙１）原油換算シート【計画用】'!AP809,"")</f>
        <v>4.2200000000000001E-4</v>
      </c>
      <c r="AQ809" s="1" t="str">
        <f>+IF('（別紙１）原油換算シート【計画用】'!AQ809&lt;&gt;"",'（別紙１）原油換算シート【計画用】'!AQ809,"")</f>
        <v>※</v>
      </c>
    </row>
    <row r="810" spans="39:43">
      <c r="AM810" s="40">
        <f>+IF('（別紙１）原油換算シート【計画用】'!AM810&lt;&gt;"",'（別紙１）原油換算シート【計画用】'!AM810,"")</f>
        <v>796</v>
      </c>
      <c r="AN810" s="40" t="str">
        <f>+IF('（別紙１）原油換算シート【計画用】'!AN810&lt;&gt;"",'（別紙１）原油換算シート【計画用】'!AN810,"")</f>
        <v>A0429</v>
      </c>
      <c r="AO810" s="64" t="str">
        <f>+IF('（別紙１）原油換算シート【計画用】'!AO810&lt;&gt;"",'（別紙１）原油換算シート【計画用】'!AO810,"")</f>
        <v>ニシムラ(株)</v>
      </c>
      <c r="AP810" s="65">
        <f>+IF('（別紙１）原油換算シート【計画用】'!AP810&lt;&gt;"",'（別紙１）原油換算シート【計画用】'!AP810,"")</f>
        <v>6.1899999999999998E-4</v>
      </c>
      <c r="AQ810" s="1" t="str">
        <f>+IF('（別紙１）原油換算シート【計画用】'!AQ810&lt;&gt;"",'（別紙１）原油換算シート【計画用】'!AQ810,"")</f>
        <v/>
      </c>
    </row>
    <row r="811" spans="39:43">
      <c r="AM811" s="40">
        <f>+IF('（別紙１）原油換算シート【計画用】'!AM811&lt;&gt;"",'（別紙１）原油換算シート【計画用】'!AM811,"")</f>
        <v>797</v>
      </c>
      <c r="AN811" s="40" t="str">
        <f>+IF('（別紙１）原油換算シート【計画用】'!AN811&lt;&gt;"",'（別紙１）原油換算シート【計画用】'!AN811,"")</f>
        <v>A0430</v>
      </c>
      <c r="AO811" s="64" t="str">
        <f>+IF('（別紙１）原油換算シート【計画用】'!AO811&lt;&gt;"",'（別紙１）原油換算シート【計画用】'!AO811,"")</f>
        <v>(株)さくら新電力メニューA</v>
      </c>
      <c r="AP811" s="65">
        <f>+IF('（別紙１）原油換算シート【計画用】'!AP811&lt;&gt;"",'（別紙１）原油換算シート【計画用】'!AP811,"")</f>
        <v>0</v>
      </c>
      <c r="AQ811" s="1" t="str">
        <f>+IF('（別紙１）原油換算シート【計画用】'!AQ811&lt;&gt;"",'（別紙１）原油換算シート【計画用】'!AQ811,"")</f>
        <v/>
      </c>
    </row>
    <row r="812" spans="39:43">
      <c r="AM812" s="40">
        <f>+IF('（別紙１）原油換算シート【計画用】'!AM812&lt;&gt;"",'（別紙１）原油換算シート【計画用】'!AM812,"")</f>
        <v>798</v>
      </c>
      <c r="AN812" s="40" t="str">
        <f>+IF('（別紙１）原油換算シート【計画用】'!AN812&lt;&gt;"",'（別紙１）原油換算シート【計画用】'!AN812,"")</f>
        <v>A0430</v>
      </c>
      <c r="AO812" s="64" t="str">
        <f>+IF('（別紙１）原油換算シート【計画用】'!AO812&lt;&gt;"",'（別紙１）原油換算シート【計画用】'!AO812,"")</f>
        <v>(株)さくら新電力メニューB(残差)</v>
      </c>
      <c r="AP812" s="65">
        <f>+IF('（別紙１）原油換算シート【計画用】'!AP812&lt;&gt;"",'（別紙１）原油換算シート【計画用】'!AP812,"")</f>
        <v>4.8299999999999998E-4</v>
      </c>
      <c r="AQ812" s="1" t="str">
        <f>+IF('（別紙１）原油換算シート【計画用】'!AQ812&lt;&gt;"",'（別紙１）原油換算シート【計画用】'!AQ812,"")</f>
        <v/>
      </c>
    </row>
    <row r="813" spans="39:43">
      <c r="AM813" s="40">
        <f>+IF('（別紙１）原油換算シート【計画用】'!AM813&lt;&gt;"",'（別紙１）原油換算シート【計画用】'!AM813,"")</f>
        <v>799</v>
      </c>
      <c r="AN813" s="40" t="str">
        <f>+IF('（別紙１）原油換算シート【計画用】'!AN813&lt;&gt;"",'（別紙１）原油換算シート【計画用】'!AN813,"")</f>
        <v>A0430</v>
      </c>
      <c r="AO813" s="64" t="str">
        <f>+IF('（別紙１）原油換算シート【計画用】'!AO813&lt;&gt;"",'（別紙１）原油換算シート【計画用】'!AO813,"")</f>
        <v>(株)さくら新電力(参考値)事業者全体</v>
      </c>
      <c r="AP813" s="65">
        <f>+IF('（別紙１）原油換算シート【計画用】'!AP813&lt;&gt;"",'（別紙１）原油換算シート【計画用】'!AP813,"")</f>
        <v>4.44E-4</v>
      </c>
      <c r="AQ813" s="1" t="str">
        <f>+IF('（別紙１）原油換算シート【計画用】'!AQ813&lt;&gt;"",'（別紙１）原油換算シート【計画用】'!AQ813,"")</f>
        <v/>
      </c>
    </row>
    <row r="814" spans="39:43">
      <c r="AM814" s="40">
        <f>+IF('（別紙１）原油換算シート【計画用】'!AM814&lt;&gt;"",'（別紙１）原油換算シート【計画用】'!AM814,"")</f>
        <v>800</v>
      </c>
      <c r="AN814" s="40" t="str">
        <f>+IF('（別紙１）原油換算シート【計画用】'!AN814&lt;&gt;"",'（別紙１）原油換算シート【計画用】'!AN814,"")</f>
        <v>A0431</v>
      </c>
      <c r="AO814" s="64" t="str">
        <f>+IF('（別紙１）原油換算シート【計画用】'!AO814&lt;&gt;"",'（別紙１）原油換算シート【計画用】'!AO814,"")</f>
        <v>(株)グローアップ</v>
      </c>
      <c r="AP814" s="65">
        <f>+IF('（別紙１）原油換算シート【計画用】'!AP814&lt;&gt;"",'（別紙１）原油換算シート【計画用】'!AP814,"")</f>
        <v>3.1399999999999999E-4</v>
      </c>
      <c r="AQ814" s="1" t="str">
        <f>+IF('（別紙１）原油換算シート【計画用】'!AQ814&lt;&gt;"",'（別紙１）原油換算シート【計画用】'!AQ814,"")</f>
        <v/>
      </c>
    </row>
    <row r="815" spans="39:43">
      <c r="AM815" s="40">
        <f>+IF('（別紙１）原油換算シート【計画用】'!AM815&lt;&gt;"",'（別紙１）原油換算シート【計画用】'!AM815,"")</f>
        <v>801</v>
      </c>
      <c r="AN815" s="40" t="str">
        <f>+IF('（別紙１）原油換算シート【計画用】'!AN815&lt;&gt;"",'（別紙１）原油換算シート【計画用】'!AN815,"")</f>
        <v>A0435</v>
      </c>
      <c r="AO815" s="64" t="str">
        <f>+IF('（別紙１）原油換算シート【計画用】'!AO815&lt;&gt;"",'（別紙１）原油換算シート【計画用】'!AO815,"")</f>
        <v>いこま市民パワー(株)</v>
      </c>
      <c r="AP815" s="65">
        <f>+IF('（別紙１）原油換算シート【計画用】'!AP815&lt;&gt;"",'（別紙１）原油換算シート【計画用】'!AP815,"")</f>
        <v>4.0499999999999998E-4</v>
      </c>
      <c r="AQ815" s="1" t="str">
        <f>+IF('（別紙１）原油換算シート【計画用】'!AQ815&lt;&gt;"",'（別紙１）原油換算シート【計画用】'!AQ815,"")</f>
        <v/>
      </c>
    </row>
    <row r="816" spans="39:43">
      <c r="AM816" s="40">
        <f>+IF('（別紙１）原油換算シート【計画用】'!AM816&lt;&gt;"",'（別紙１）原油換算シート【計画用】'!AM816,"")</f>
        <v>802</v>
      </c>
      <c r="AN816" s="40" t="str">
        <f>+IF('（別紙１）原油換算シート【計画用】'!AN816&lt;&gt;"",'（別紙１）原油換算シート【計画用】'!AN816,"")</f>
        <v>A0437</v>
      </c>
      <c r="AO816" s="64" t="str">
        <f>+IF('（別紙１）原油換算シート【計画用】'!AO816&lt;&gt;"",'（別紙１）原油換算シート【計画用】'!AO816,"")</f>
        <v>おもてなし山形(株)メニューA</v>
      </c>
      <c r="AP816" s="65">
        <f>+IF('（別紙１）原油換算シート【計画用】'!AP816&lt;&gt;"",'（別紙１）原油換算シート【計画用】'!AP816,"")</f>
        <v>0</v>
      </c>
      <c r="AQ816" s="1" t="str">
        <f>+IF('（別紙１）原油換算シート【計画用】'!AQ816&lt;&gt;"",'（別紙１）原油換算シート【計画用】'!AQ816,"")</f>
        <v/>
      </c>
    </row>
    <row r="817" spans="39:43">
      <c r="AM817" s="40">
        <f>+IF('（別紙１）原油換算シート【計画用】'!AM817&lt;&gt;"",'（別紙１）原油換算シート【計画用】'!AM817,"")</f>
        <v>803</v>
      </c>
      <c r="AN817" s="40" t="str">
        <f>+IF('（別紙１）原油換算シート【計画用】'!AN817&lt;&gt;"",'（別紙１）原油換算シート【計画用】'!AN817,"")</f>
        <v>A0437</v>
      </c>
      <c r="AO817" s="64" t="str">
        <f>+IF('（別紙１）原油換算シート【計画用】'!AO817&lt;&gt;"",'（別紙１）原油換算シート【計画用】'!AO817,"")</f>
        <v>おもてなし山形(株)メニューB(残差)</v>
      </c>
      <c r="AP817" s="65">
        <f>+IF('（別紙１）原油換算シート【計画用】'!AP817&lt;&gt;"",'（別紙１）原油換算シート【計画用】'!AP817,"")</f>
        <v>4.3100000000000001E-4</v>
      </c>
      <c r="AQ817" s="1" t="str">
        <f>+IF('（別紙１）原油換算シート【計画用】'!AQ817&lt;&gt;"",'（別紙１）原油換算シート【計画用】'!AQ817,"")</f>
        <v/>
      </c>
    </row>
    <row r="818" spans="39:43">
      <c r="AM818" s="40">
        <f>+IF('（別紙１）原油換算シート【計画用】'!AM818&lt;&gt;"",'（別紙１）原油換算シート【計画用】'!AM818,"")</f>
        <v>804</v>
      </c>
      <c r="AN818" s="40" t="str">
        <f>+IF('（別紙１）原油換算シート【計画用】'!AN818&lt;&gt;"",'（別紙１）原油換算シート【計画用】'!AN818,"")</f>
        <v>A0437</v>
      </c>
      <c r="AO818" s="64" t="str">
        <f>+IF('（別紙１）原油換算シート【計画用】'!AO818&lt;&gt;"",'（別紙１）原油換算シート【計画用】'!AO818,"")</f>
        <v>おもてなし山形(株)(参考値)事業者全体</v>
      </c>
      <c r="AP818" s="65">
        <f>+IF('（別紙１）原油換算シート【計画用】'!AP818&lt;&gt;"",'（別紙１）原油換算シート【計画用】'!AP818,"")</f>
        <v>6.7000000000000002E-5</v>
      </c>
      <c r="AQ818" s="1" t="str">
        <f>+IF('（別紙１）原油換算シート【計画用】'!AQ818&lt;&gt;"",'（別紙１）原油換算シート【計画用】'!AQ818,"")</f>
        <v/>
      </c>
    </row>
    <row r="819" spans="39:43">
      <c r="AM819" s="40">
        <f>+IF('（別紙１）原油換算シート【計画用】'!AM819&lt;&gt;"",'（別紙１）原油換算シート【計画用】'!AM819,"")</f>
        <v>805</v>
      </c>
      <c r="AN819" s="40" t="str">
        <f>+IF('（別紙１）原油換算シート【計画用】'!AN819&lt;&gt;"",'（別紙１）原油換算シート【計画用】'!AN819,"")</f>
        <v>A0438</v>
      </c>
      <c r="AO819" s="64" t="str">
        <f>+IF('（別紙１）原油換算シート【計画用】'!AO819&lt;&gt;"",'（別紙１）原油換算シート【計画用】'!AO819,"")</f>
        <v>長野都市ガス(株)</v>
      </c>
      <c r="AP819" s="65">
        <f>+IF('（別紙１）原油換算シート【計画用】'!AP819&lt;&gt;"",'（別紙１）原油換算シート【計画用】'!AP819,"")</f>
        <v>4.06E-4</v>
      </c>
      <c r="AQ819" s="1" t="str">
        <f>+IF('（別紙１）原油換算シート【計画用】'!AQ819&lt;&gt;"",'（別紙１）原油換算シート【計画用】'!AQ819,"")</f>
        <v/>
      </c>
    </row>
    <row r="820" spans="39:43">
      <c r="AM820" s="40">
        <f>+IF('（別紙１）原油換算シート【計画用】'!AM820&lt;&gt;"",'（別紙１）原油換算シート【計画用】'!AM820,"")</f>
        <v>806</v>
      </c>
      <c r="AN820" s="40" t="str">
        <f>+IF('（別紙１）原油換算シート【計画用】'!AN820&lt;&gt;"",'（別紙１）原油換算シート【計画用】'!AN820,"")</f>
        <v>A0439</v>
      </c>
      <c r="AO820" s="64" t="str">
        <f>+IF('（別紙１）原油換算シート【計画用】'!AO820&lt;&gt;"",'（別紙１）原油換算シート【計画用】'!AO820,"")</f>
        <v>上田ガス(株)</v>
      </c>
      <c r="AP820" s="65">
        <f>+IF('（別紙１）原油換算シート【計画用】'!AP820&lt;&gt;"",'（別紙１）原油換算シート【計画用】'!AP820,"")</f>
        <v>4.1899999999999999E-4</v>
      </c>
      <c r="AQ820" s="1" t="str">
        <f>+IF('（別紙１）原油換算シート【計画用】'!AQ820&lt;&gt;"",'（別紙１）原油換算シート【計画用】'!AQ820,"")</f>
        <v/>
      </c>
    </row>
    <row r="821" spans="39:43">
      <c r="AM821" s="40">
        <f>+IF('（別紙１）原油換算シート【計画用】'!AM821&lt;&gt;"",'（別紙１）原油換算シート【計画用】'!AM821,"")</f>
        <v>807</v>
      </c>
      <c r="AN821" s="40" t="str">
        <f>+IF('（別紙１）原油換算シート【計画用】'!AN821&lt;&gt;"",'（別紙１）原油換算シート【計画用】'!AN821,"")</f>
        <v>A0440</v>
      </c>
      <c r="AO821" s="64" t="str">
        <f>+IF('（別紙１）原油換算シート【計画用】'!AO821&lt;&gt;"",'（別紙１）原油換算シート【計画用】'!AO821,"")</f>
        <v>日本瓦斯(株)メニューA</v>
      </c>
      <c r="AP821" s="65">
        <f>+IF('（別紙１）原油換算シート【計画用】'!AP821&lt;&gt;"",'（別紙１）原油換算シート【計画用】'!AP821,"")</f>
        <v>0</v>
      </c>
      <c r="AQ821" s="1" t="str">
        <f>+IF('（別紙１）原油換算シート【計画用】'!AQ821&lt;&gt;"",'（別紙１）原油換算シート【計画用】'!AQ821,"")</f>
        <v/>
      </c>
    </row>
    <row r="822" spans="39:43">
      <c r="AM822" s="40">
        <f>+IF('（別紙１）原油換算シート【計画用】'!AM822&lt;&gt;"",'（別紙１）原油換算シート【計画用】'!AM822,"")</f>
        <v>808</v>
      </c>
      <c r="AN822" s="40" t="str">
        <f>+IF('（別紙１）原油換算シート【計画用】'!AN822&lt;&gt;"",'（別紙１）原油換算シート【計画用】'!AN822,"")</f>
        <v>A0440</v>
      </c>
      <c r="AO822" s="64" t="str">
        <f>+IF('（別紙１）原油換算シート【計画用】'!AO822&lt;&gt;"",'（別紙１）原油換算シート【計画用】'!AO822,"")</f>
        <v>日本瓦斯(株)メニューB(残差)</v>
      </c>
      <c r="AP822" s="65">
        <f>+IF('（別紙１）原油換算シート【計画用】'!AP822&lt;&gt;"",'（別紙１）原油換算シート【計画用】'!AP822,"")</f>
        <v>3.9100000000000002E-4</v>
      </c>
      <c r="AQ822" s="1" t="str">
        <f>+IF('（別紙１）原油換算シート【計画用】'!AQ822&lt;&gt;"",'（別紙１）原油換算シート【計画用】'!AQ822,"")</f>
        <v/>
      </c>
    </row>
    <row r="823" spans="39:43">
      <c r="AM823" s="40">
        <f>+IF('（別紙１）原油換算シート【計画用】'!AM823&lt;&gt;"",'（別紙１）原油換算シート【計画用】'!AM823,"")</f>
        <v>809</v>
      </c>
      <c r="AN823" s="40" t="str">
        <f>+IF('（別紙１）原油換算シート【計画用】'!AN823&lt;&gt;"",'（別紙１）原油換算シート【計画用】'!AN823,"")</f>
        <v>A0440</v>
      </c>
      <c r="AO823" s="64" t="str">
        <f>+IF('（別紙１）原油換算シート【計画用】'!AO823&lt;&gt;"",'（別紙１）原油換算シート【計画用】'!AO823,"")</f>
        <v>日本瓦斯(株)(参考値)事業者全体</v>
      </c>
      <c r="AP823" s="65">
        <f>+IF('（別紙１）原油換算シート【計画用】'!AP823&lt;&gt;"",'（別紙１）原油換算シート【計画用】'!AP823,"")</f>
        <v>3.8400000000000001E-4</v>
      </c>
      <c r="AQ823" s="1" t="str">
        <f>+IF('（別紙１）原油換算シート【計画用】'!AQ823&lt;&gt;"",'（別紙１）原油換算シート【計画用】'!AQ823,"")</f>
        <v/>
      </c>
    </row>
    <row r="824" spans="39:43">
      <c r="AM824" s="40">
        <f>+IF('（別紙１）原油換算シート【計画用】'!AM824&lt;&gt;"",'（別紙１）原油換算シート【計画用】'!AM824,"")</f>
        <v>810</v>
      </c>
      <c r="AN824" s="40" t="str">
        <f>+IF('（別紙１）原油換算シート【計画用】'!AN824&lt;&gt;"",'（別紙１）原油換算シート【計画用】'!AN824,"")</f>
        <v>A0442</v>
      </c>
      <c r="AO824" s="64" t="str">
        <f>+IF('（別紙１）原油換算シート【計画用】'!AO824&lt;&gt;"",'（別紙１）原油換算シート【計画用】'!AO824,"")</f>
        <v>(株)シグナストラスト</v>
      </c>
      <c r="AP824" s="65">
        <f>+IF('（別紙１）原油換算シート【計画用】'!AP824&lt;&gt;"",'（別紙１）原油換算シート【計画用】'!AP824,"")</f>
        <v>4.6299999999999998E-4</v>
      </c>
      <c r="AQ824" s="1" t="str">
        <f>+IF('（別紙１）原油換算シート【計画用】'!AQ824&lt;&gt;"",'（別紙１）原油換算シート【計画用】'!AQ824,"")</f>
        <v/>
      </c>
    </row>
    <row r="825" spans="39:43">
      <c r="AM825" s="40">
        <f>+IF('（別紙１）原油換算シート【計画用】'!AM825&lt;&gt;"",'（別紙１）原油換算シート【計画用】'!AM825,"")</f>
        <v>811</v>
      </c>
      <c r="AN825" s="40" t="str">
        <f>+IF('（別紙１）原油換算シート【計画用】'!AN825&lt;&gt;"",'（別紙１）原油換算シート【計画用】'!AN825,"")</f>
        <v>A0443</v>
      </c>
      <c r="AO825" s="64" t="str">
        <f>+IF('（別紙１）原油換算シート【計画用】'!AO825&lt;&gt;"",'（別紙１）原油換算シート【計画用】'!AO825,"")</f>
        <v>ゲーテハウス(株)</v>
      </c>
      <c r="AP825" s="65">
        <f>+IF('（別紙１）原油換算シート【計画用】'!AP825&lt;&gt;"",'（別紙１）原油換算シート【計画用】'!AP825,"")</f>
        <v>5.0600000000000005E-4</v>
      </c>
      <c r="AQ825" s="1" t="str">
        <f>+IF('（別紙１）原油換算シート【計画用】'!AQ825&lt;&gt;"",'（別紙１）原油換算シート【計画用】'!AQ825,"")</f>
        <v/>
      </c>
    </row>
    <row r="826" spans="39:43">
      <c r="AM826" s="40">
        <f>+IF('（別紙１）原油換算シート【計画用】'!AM826&lt;&gt;"",'（別紙１）原油換算シート【計画用】'!AM826,"")</f>
        <v>812</v>
      </c>
      <c r="AN826" s="40" t="str">
        <f>+IF('（別紙１）原油換算シート【計画用】'!AN826&lt;&gt;"",'（別紙１）原油換算シート【計画用】'!AN826,"")</f>
        <v>A0446</v>
      </c>
      <c r="AO826" s="64" t="str">
        <f>+IF('（別紙１）原油換算シート【計画用】'!AO826&lt;&gt;"",'（別紙１）原油換算シート【計画用】'!AO826,"")</f>
        <v>JPエネルギー(株)</v>
      </c>
      <c r="AP826" s="65">
        <f>+IF('（別紙１）原油換算シート【計画用】'!AP826&lt;&gt;"",'（別紙１）原油換算シート【計画用】'!AP826,"")</f>
        <v>6.1700000000000004E-4</v>
      </c>
      <c r="AQ826" s="1" t="str">
        <f>+IF('（別紙１）原油換算シート【計画用】'!AQ826&lt;&gt;"",'（別紙１）原油換算シート【計画用】'!AQ826,"")</f>
        <v/>
      </c>
    </row>
    <row r="827" spans="39:43">
      <c r="AM827" s="40">
        <f>+IF('（別紙１）原油換算シート【計画用】'!AM827&lt;&gt;"",'（別紙１）原油換算シート【計画用】'!AM827,"")</f>
        <v>813</v>
      </c>
      <c r="AN827" s="40" t="str">
        <f>+IF('（別紙１）原油換算シート【計画用】'!AN827&lt;&gt;"",'（別紙１）原油換算シート【計画用】'!AN827,"")</f>
        <v>A0447</v>
      </c>
      <c r="AO827" s="64" t="str">
        <f>+IF('（別紙１）原油換算シート【計画用】'!AO827&lt;&gt;"",'（別紙１）原油換算シート【計画用】'!AO827,"")</f>
        <v>兵庫電力(株)</v>
      </c>
      <c r="AP827" s="65">
        <f>+IF('（別紙１）原油換算シート【計画用】'!AP827&lt;&gt;"",'（別紙１）原油換算シート【計画用】'!AP827,"")</f>
        <v>6.2299999999999996E-4</v>
      </c>
      <c r="AQ827" s="1" t="str">
        <f>+IF('（別紙１）原油換算シート【計画用】'!AQ827&lt;&gt;"",'（別紙１）原油換算シート【計画用】'!AQ827,"")</f>
        <v/>
      </c>
    </row>
    <row r="828" spans="39:43">
      <c r="AM828" s="40">
        <f>+IF('（別紙１）原油換算シート【計画用】'!AM828&lt;&gt;"",'（別紙１）原油換算シート【計画用】'!AM828,"")</f>
        <v>814</v>
      </c>
      <c r="AN828" s="40" t="str">
        <f>+IF('（別紙１）原油換算シート【計画用】'!AN828&lt;&gt;"",'（別紙１）原油換算シート【計画用】'!AN828,"")</f>
        <v>A0451</v>
      </c>
      <c r="AO828" s="64" t="str">
        <f>+IF('（別紙１）原油換算シート【計画用】'!AO828&lt;&gt;"",'（別紙１）原油換算シート【計画用】'!AO828,"")</f>
        <v>Cocoテラスたがわ(株)</v>
      </c>
      <c r="AP828" s="65">
        <f>+IF('（別紙１）原油換算シート【計画用】'!AP828&lt;&gt;"",'（別紙１）原油換算シート【計画用】'!AP828,"")</f>
        <v>5.1900000000000004E-4</v>
      </c>
      <c r="AQ828" s="1" t="str">
        <f>+IF('（別紙１）原油換算シート【計画用】'!AQ828&lt;&gt;"",'（別紙１）原油換算シート【計画用】'!AQ828,"")</f>
        <v/>
      </c>
    </row>
    <row r="829" spans="39:43">
      <c r="AM829" s="40">
        <f>+IF('（別紙１）原油換算シート【計画用】'!AM829&lt;&gt;"",'（別紙１）原油換算シート【計画用】'!AM829,"")</f>
        <v>815</v>
      </c>
      <c r="AN829" s="40" t="str">
        <f>+IF('（別紙１）原油換算シート【計画用】'!AN829&lt;&gt;"",'（別紙１）原油換算シート【計画用】'!AN829,"")</f>
        <v>A0452</v>
      </c>
      <c r="AO829" s="64" t="str">
        <f>+IF('（別紙１）原油換算シート【計画用】'!AO829&lt;&gt;"",'（別紙１）原油換算シート【計画用】'!AO829,"")</f>
        <v>東北電力エナジートレーディング(株)</v>
      </c>
      <c r="AP829" s="65">
        <f>+IF('（別紙１）原油換算シート【計画用】'!AP829&lt;&gt;"",'（別紙１）原油換算シート【計画用】'!AP829,"")</f>
        <v>4.2200000000000001E-4</v>
      </c>
      <c r="AQ829" s="1" t="str">
        <f>+IF('（別紙１）原油換算シート【計画用】'!AQ829&lt;&gt;"",'（別紙１）原油換算シート【計画用】'!AQ829,"")</f>
        <v>※</v>
      </c>
    </row>
    <row r="830" spans="39:43">
      <c r="AM830" s="40">
        <f>+IF('（別紙１）原油換算シート【計画用】'!AM830&lt;&gt;"",'（別紙１）原油換算シート【計画用】'!AM830,"")</f>
        <v>816</v>
      </c>
      <c r="AN830" s="40" t="str">
        <f>+IF('（別紙１）原油換算シート【計画用】'!AN830&lt;&gt;"",'（別紙１）原油換算シート【計画用】'!AN830,"")</f>
        <v>A0454</v>
      </c>
      <c r="AO830" s="64" t="str">
        <f>+IF('（別紙１）原油換算シート【計画用】'!AO830&lt;&gt;"",'（別紙１）原油換算シート【計画用】'!AO830,"")</f>
        <v>(株)まち未来製作所メニューA</v>
      </c>
      <c r="AP830" s="65">
        <f>+IF('（別紙１）原油換算シート【計画用】'!AP830&lt;&gt;"",'（別紙１）原油換算シート【計画用】'!AP830,"")</f>
        <v>0</v>
      </c>
      <c r="AQ830" s="1" t="str">
        <f>+IF('（別紙１）原油換算シート【計画用】'!AQ830&lt;&gt;"",'（別紙１）原油換算シート【計画用】'!AQ830,"")</f>
        <v/>
      </c>
    </row>
    <row r="831" spans="39:43">
      <c r="AM831" s="40">
        <f>+IF('（別紙１）原油換算シート【計画用】'!AM831&lt;&gt;"",'（別紙１）原油換算シート【計画用】'!AM831,"")</f>
        <v>817</v>
      </c>
      <c r="AN831" s="40" t="str">
        <f>+IF('（別紙１）原油換算シート【計画用】'!AN831&lt;&gt;"",'（別紙１）原油換算シート【計画用】'!AN831,"")</f>
        <v>A0454</v>
      </c>
      <c r="AO831" s="64" t="str">
        <f>+IF('（別紙１）原油換算シート【計画用】'!AO831&lt;&gt;"",'（別紙１）原油換算シート【計画用】'!AO831,"")</f>
        <v>(株)まち未来製作所メニューB(残差)</v>
      </c>
      <c r="AP831" s="65">
        <f>+IF('（別紙１）原油換算シート【計画用】'!AP831&lt;&gt;"",'（別紙１）原油換算シート【計画用】'!AP831,"")</f>
        <v>5.4699999999999996E-4</v>
      </c>
      <c r="AQ831" s="1" t="str">
        <f>+IF('（別紙１）原油換算シート【計画用】'!AQ831&lt;&gt;"",'（別紙１）原油換算シート【計画用】'!AQ831,"")</f>
        <v/>
      </c>
    </row>
    <row r="832" spans="39:43">
      <c r="AM832" s="40">
        <f>+IF('（別紙１）原油換算シート【計画用】'!AM832&lt;&gt;"",'（別紙１）原油換算シート【計画用】'!AM832,"")</f>
        <v>818</v>
      </c>
      <c r="AN832" s="40" t="str">
        <f>+IF('（別紙１）原油換算シート【計画用】'!AN832&lt;&gt;"",'（別紙１）原油換算シート【計画用】'!AN832,"")</f>
        <v>A0454</v>
      </c>
      <c r="AO832" s="64" t="str">
        <f>+IF('（別紙１）原油換算シート【計画用】'!AO832&lt;&gt;"",'（別紙１）原油換算シート【計画用】'!AO832,"")</f>
        <v>(株)まち未来製作所(参考値)事業者全体</v>
      </c>
      <c r="AP832" s="65">
        <f>+IF('（別紙１）原油換算シート【計画用】'!AP832&lt;&gt;"",'（別紙１）原油換算シート【計画用】'!AP832,"")</f>
        <v>4.2499999999999998E-4</v>
      </c>
      <c r="AQ832" s="1" t="str">
        <f>+IF('（別紙１）原油換算シート【計画用】'!AQ832&lt;&gt;"",'（別紙１）原油換算シート【計画用】'!AQ832,"")</f>
        <v/>
      </c>
    </row>
    <row r="833" spans="39:43">
      <c r="AM833" s="40">
        <f>+IF('（別紙１）原油換算シート【計画用】'!AM833&lt;&gt;"",'（別紙１）原油換算シート【計画用】'!AM833,"")</f>
        <v>819</v>
      </c>
      <c r="AN833" s="40" t="str">
        <f>+IF('（別紙１）原油換算シート【計画用】'!AN833&lt;&gt;"",'（別紙１）原油換算シート【計画用】'!AN833,"")</f>
        <v>A0456</v>
      </c>
      <c r="AO833" s="64" t="str">
        <f>+IF('（別紙１）原油換算シート【計画用】'!AO833&lt;&gt;"",'（別紙１）原油換算シート【計画用】'!AO833,"")</f>
        <v>(株)どさんこパワー</v>
      </c>
      <c r="AP833" s="65">
        <f>+IF('（別紙１）原油換算シート【計画用】'!AP833&lt;&gt;"",'（別紙１）原油換算シート【計画用】'!AP833,"")</f>
        <v>6.3599999999999996E-4</v>
      </c>
      <c r="AQ833" s="1" t="str">
        <f>+IF('（別紙１）原油換算シート【計画用】'!AQ833&lt;&gt;"",'（別紙１）原油換算シート【計画用】'!AQ833,"")</f>
        <v/>
      </c>
    </row>
    <row r="834" spans="39:43">
      <c r="AM834" s="40">
        <f>+IF('（別紙１）原油換算シート【計画用】'!AM834&lt;&gt;"",'（別紙１）原油換算シート【計画用】'!AM834,"")</f>
        <v>820</v>
      </c>
      <c r="AN834" s="40" t="str">
        <f>+IF('（別紙１）原油換算シート【計画用】'!AN834&lt;&gt;"",'（別紙１）原油換算シート【計画用】'!AN834,"")</f>
        <v>A0457</v>
      </c>
      <c r="AO834" s="64" t="str">
        <f>+IF('（別紙１）原油換算シート【計画用】'!AO834&lt;&gt;"",'（別紙１）原油換算シート【計画用】'!AO834,"")</f>
        <v>トリニティエナジー(株)</v>
      </c>
      <c r="AP834" s="65">
        <f>+IF('（別紙１）原油換算シート【計画用】'!AP834&lt;&gt;"",'（別紙１）原油換算シート【計画用】'!AP834,"")</f>
        <v>5.8100000000000003E-4</v>
      </c>
      <c r="AQ834" s="1" t="str">
        <f>+IF('（別紙１）原油換算シート【計画用】'!AQ834&lt;&gt;"",'（別紙１）原油換算シート【計画用】'!AQ834,"")</f>
        <v/>
      </c>
    </row>
    <row r="835" spans="39:43">
      <c r="AM835" s="40">
        <f>+IF('（別紙１）原油換算シート【計画用】'!AM835&lt;&gt;"",'（別紙１）原油換算シート【計画用】'!AM835,"")</f>
        <v>821</v>
      </c>
      <c r="AN835" s="40" t="str">
        <f>+IF('（別紙１）原油換算シート【計画用】'!AN835&lt;&gt;"",'（別紙１）原油換算シート【計画用】'!AN835,"")</f>
        <v>A0461</v>
      </c>
      <c r="AO835" s="64" t="str">
        <f>+IF('（別紙１）原油換算シート【計画用】'!AO835&lt;&gt;"",'（別紙１）原油換算シート【計画用】'!AO835,"")</f>
        <v>(株)LIXIL TEPCO スマートパートナーズ</v>
      </c>
      <c r="AP835" s="65">
        <f>+IF('（別紙１）原油換算シート【計画用】'!AP835&lt;&gt;"",'（別紙１）原油換算シート【計画用】'!AP835,"")</f>
        <v>4.2200000000000001E-4</v>
      </c>
      <c r="AQ835" s="1" t="str">
        <f>+IF('（別紙１）原油換算シート【計画用】'!AQ835&lt;&gt;"",'（別紙１）原油換算シート【計画用】'!AQ835,"")</f>
        <v/>
      </c>
    </row>
    <row r="836" spans="39:43">
      <c r="AM836" s="40">
        <f>+IF('（別紙１）原油換算シート【計画用】'!AM836&lt;&gt;"",'（別紙１）原油換算シート【計画用】'!AM836,"")</f>
        <v>822</v>
      </c>
      <c r="AN836" s="40" t="str">
        <f>+IF('（別紙１）原油換算シート【計画用】'!AN836&lt;&gt;"",'（別紙１）原油換算シート【計画用】'!AN836,"")</f>
        <v>A0463</v>
      </c>
      <c r="AO836" s="64" t="str">
        <f>+IF('（別紙１）原油換算シート【計画用】'!AO836&lt;&gt;"",'（別紙１）原油換算シート【計画用】'!AO836,"")</f>
        <v>(株)NEXT ONE</v>
      </c>
      <c r="AP836" s="65">
        <f>+IF('（別紙１）原油換算シート【計画用】'!AP836&lt;&gt;"",'（別紙１）原油換算シート【計画用】'!AP836,"")</f>
        <v>4.6900000000000002E-4</v>
      </c>
      <c r="AQ836" s="1" t="str">
        <f>+IF('（別紙１）原油換算シート【計画用】'!AQ836&lt;&gt;"",'（別紙１）原油換算シート【計画用】'!AQ836,"")</f>
        <v/>
      </c>
    </row>
    <row r="837" spans="39:43">
      <c r="AM837" s="40">
        <f>+IF('（別紙１）原油換算シート【計画用】'!AM837&lt;&gt;"",'（別紙１）原油換算シート【計画用】'!AM837,"")</f>
        <v>823</v>
      </c>
      <c r="AN837" s="40" t="str">
        <f>+IF('（別紙１）原油換算シート【計画用】'!AN837&lt;&gt;"",'（別紙１）原油換算シート【計画用】'!AN837,"")</f>
        <v>A0465</v>
      </c>
      <c r="AO837" s="64" t="str">
        <f>+IF('（別紙１）原油換算シート【計画用】'!AO837&lt;&gt;"",'（別紙１）原油換算シート【計画用】'!AO837,"")</f>
        <v>(株)テラス(旧：(株)ネオ・コーポレーション)</v>
      </c>
      <c r="AP837" s="65">
        <f>+IF('（別紙１）原油換算シート【計画用】'!AP837&lt;&gt;"",'（別紙１）原油換算シート【計画用】'!AP837,"")</f>
        <v>5.0500000000000002E-4</v>
      </c>
      <c r="AQ837" s="1" t="str">
        <f>+IF('（別紙１）原油換算シート【計画用】'!AQ837&lt;&gt;"",'（別紙１）原油換算シート【計画用】'!AQ837,"")</f>
        <v/>
      </c>
    </row>
    <row r="838" spans="39:43">
      <c r="AM838" s="40">
        <f>+IF('（別紙１）原油換算シート【計画用】'!AM838&lt;&gt;"",'（別紙１）原油換算シート【計画用】'!AM838,"")</f>
        <v>824</v>
      </c>
      <c r="AN838" s="40" t="str">
        <f>+IF('（別紙１）原油換算シート【計画用】'!AN838&lt;&gt;"",'（別紙１）原油換算シート【計画用】'!AN838,"")</f>
        <v>A0467</v>
      </c>
      <c r="AO838" s="64" t="str">
        <f>+IF('（別紙１）原油換算シート【計画用】'!AO838&lt;&gt;"",'（別紙１）原油換算シート【計画用】'!AO838,"")</f>
        <v>つばさでんき(株)(旧：(株)アルファライズ)</v>
      </c>
      <c r="AP838" s="65">
        <f>+IF('（別紙１）原油換算シート【計画用】'!AP838&lt;&gt;"",'（別紙１）原油換算シート【計画用】'!AP838,"")</f>
        <v>7.0899999999999999E-4</v>
      </c>
      <c r="AQ838" s="1" t="str">
        <f>+IF('（別紙１）原油換算シート【計画用】'!AQ838&lt;&gt;"",'（別紙１）原油換算シート【計画用】'!AQ838,"")</f>
        <v/>
      </c>
    </row>
    <row r="839" spans="39:43">
      <c r="AM839" s="40">
        <f>+IF('（別紙１）原油換算シート【計画用】'!AM839&lt;&gt;"",'（別紙１）原油換算シート【計画用】'!AM839,"")</f>
        <v>825</v>
      </c>
      <c r="AN839" s="40" t="str">
        <f>+IF('（別紙１）原油換算シート【計画用】'!AN839&lt;&gt;"",'（別紙１）原油換算シート【計画用】'!AN839,"")</f>
        <v>A0468</v>
      </c>
      <c r="AO839" s="64" t="str">
        <f>+IF('（別紙１）原油換算シート【計画用】'!AO839&lt;&gt;"",'（別紙１）原油換算シート【計画用】'!AO839,"")</f>
        <v>おおすみ半島スマートエネルギー(株)</v>
      </c>
      <c r="AP839" s="65">
        <f>+IF('（別紙１）原油換算シート【計画用】'!AP839&lt;&gt;"",'（別紙１）原油換算シート【計画用】'!AP839,"")</f>
        <v>5.8699999999999996E-4</v>
      </c>
      <c r="AQ839" s="1" t="str">
        <f>+IF('（別紙１）原油換算シート【計画用】'!AQ839&lt;&gt;"",'（別紙１）原油換算シート【計画用】'!AQ839,"")</f>
        <v/>
      </c>
    </row>
    <row r="840" spans="39:43">
      <c r="AM840" s="40">
        <f>+IF('（別紙１）原油換算シート【計画用】'!AM840&lt;&gt;"",'（別紙１）原油換算シート【計画用】'!AM840,"")</f>
        <v>826</v>
      </c>
      <c r="AN840" s="40" t="str">
        <f>+IF('（別紙１）原油換算シート【計画用】'!AN840&lt;&gt;"",'（別紙１）原油換算シート【計画用】'!AN840,"")</f>
        <v>A0470</v>
      </c>
      <c r="AO840" s="64" t="str">
        <f>+IF('（別紙１）原油換算シート【計画用】'!AO840&lt;&gt;"",'（別紙１）原油換算シート【計画用】'!AO840,"")</f>
        <v>おきなわコープエナジー(株)</v>
      </c>
      <c r="AP840" s="65">
        <f>+IF('（別紙１）原油換算シート【計画用】'!AP840&lt;&gt;"",'（別紙１）原油換算シート【計画用】'!AP840,"")</f>
        <v>6.5600000000000001E-4</v>
      </c>
      <c r="AQ840" s="1" t="str">
        <f>+IF('（別紙１）原油換算シート【計画用】'!AQ840&lt;&gt;"",'（別紙１）原油換算シート【計画用】'!AQ840,"")</f>
        <v/>
      </c>
    </row>
    <row r="841" spans="39:43">
      <c r="AM841" s="40">
        <f>+IF('（別紙１）原油換算シート【計画用】'!AM841&lt;&gt;"",'（別紙１）原油換算シート【計画用】'!AM841,"")</f>
        <v>827</v>
      </c>
      <c r="AN841" s="40" t="str">
        <f>+IF('（別紙１）原油換算シート【計画用】'!AN841&lt;&gt;"",'（別紙１）原油換算シート【計画用】'!AN841,"")</f>
        <v>A0471</v>
      </c>
      <c r="AO841" s="64" t="str">
        <f>+IF('（別紙１）原油換算シート【計画用】'!AO841&lt;&gt;"",'（別紙１）原油換算シート【計画用】'!AO841,"")</f>
        <v>久慈地域エネルギー(株)メニューA</v>
      </c>
      <c r="AP841" s="65">
        <f>+IF('（別紙１）原油換算シート【計画用】'!AP841&lt;&gt;"",'（別紙１）原油換算シート【計画用】'!AP841,"")</f>
        <v>0</v>
      </c>
      <c r="AQ841" s="1" t="str">
        <f>+IF('（別紙１）原油換算シート【計画用】'!AQ841&lt;&gt;"",'（別紙１）原油換算シート【計画用】'!AQ841,"")</f>
        <v/>
      </c>
    </row>
    <row r="842" spans="39:43">
      <c r="AM842" s="40">
        <f>+IF('（別紙１）原油換算シート【計画用】'!AM842&lt;&gt;"",'（別紙１）原油換算シート【計画用】'!AM842,"")</f>
        <v>828</v>
      </c>
      <c r="AN842" s="40" t="str">
        <f>+IF('（別紙１）原油換算シート【計画用】'!AN842&lt;&gt;"",'（別紙１）原油換算シート【計画用】'!AN842,"")</f>
        <v>A0471</v>
      </c>
      <c r="AO842" s="64" t="str">
        <f>+IF('（別紙１）原油換算シート【計画用】'!AO842&lt;&gt;"",'（別紙１）原油換算シート【計画用】'!AO842,"")</f>
        <v>久慈地域エネルギー(株)メニューB(残差)</v>
      </c>
      <c r="AP842" s="65">
        <f>+IF('（別紙１）原油換算シート【計画用】'!AP842&lt;&gt;"",'（別紙１）原油換算シート【計画用】'!AP842,"")</f>
        <v>4.0700000000000003E-4</v>
      </c>
      <c r="AQ842" s="1" t="str">
        <f>+IF('（別紙１）原油換算シート【計画用】'!AQ842&lt;&gt;"",'（別紙１）原油換算シート【計画用】'!AQ842,"")</f>
        <v/>
      </c>
    </row>
    <row r="843" spans="39:43">
      <c r="AM843" s="40">
        <f>+IF('（別紙１）原油換算シート【計画用】'!AM843&lt;&gt;"",'（別紙１）原油換算シート【計画用】'!AM843,"")</f>
        <v>829</v>
      </c>
      <c r="AN843" s="40" t="str">
        <f>+IF('（別紙１）原油換算シート【計画用】'!AN843&lt;&gt;"",'（別紙１）原油換算シート【計画用】'!AN843,"")</f>
        <v>A0471</v>
      </c>
      <c r="AO843" s="64" t="str">
        <f>+IF('（別紙１）原油換算シート【計画用】'!AO843&lt;&gt;"",'（別紙１）原油換算シート【計画用】'!AO843,"")</f>
        <v>久慈地域エネルギー(株)(参考値)事業者全体</v>
      </c>
      <c r="AP843" s="65">
        <f>+IF('（別紙１）原油換算シート【計画用】'!AP843&lt;&gt;"",'（別紙１）原油換算シート【計画用】'!AP843,"")</f>
        <v>3.1399999999999999E-4</v>
      </c>
      <c r="AQ843" s="1" t="str">
        <f>+IF('（別紙１）原油換算シート【計画用】'!AQ843&lt;&gt;"",'（別紙１）原油換算シート【計画用】'!AQ843,"")</f>
        <v/>
      </c>
    </row>
    <row r="844" spans="39:43">
      <c r="AM844" s="40">
        <f>+IF('（別紙１）原油換算シート【計画用】'!AM844&lt;&gt;"",'（別紙１）原油換算シート【計画用】'!AM844,"")</f>
        <v>830</v>
      </c>
      <c r="AN844" s="40" t="str">
        <f>+IF('（別紙１）原油換算シート【計画用】'!AN844&lt;&gt;"",'（別紙１）原油換算シート【計画用】'!AN844,"")</f>
        <v>A0472</v>
      </c>
      <c r="AO844" s="64" t="str">
        <f>+IF('（別紙１）原油換算シート【計画用】'!AO844&lt;&gt;"",'（別紙１）原油換算シート【計画用】'!AO844,"")</f>
        <v>弘前ガス(株)</v>
      </c>
      <c r="AP844" s="65">
        <f>+IF('（別紙１）原油換算シート【計画用】'!AP844&lt;&gt;"",'（別紙１）原油換算シート【計画用】'!AP844,"")</f>
        <v>5.9000000000000003E-4</v>
      </c>
      <c r="AQ844" s="1" t="str">
        <f>+IF('（別紙１）原油換算シート【計画用】'!AQ844&lt;&gt;"",'（別紙１）原油換算シート【計画用】'!AQ844,"")</f>
        <v/>
      </c>
    </row>
    <row r="845" spans="39:43">
      <c r="AM845" s="40">
        <f>+IF('（別紙１）原油換算シート【計画用】'!AM845&lt;&gt;"",'（別紙１）原油換算シート【計画用】'!AM845,"")</f>
        <v>831</v>
      </c>
      <c r="AN845" s="40" t="str">
        <f>+IF('（別紙１）原油換算シート【計画用】'!AN845&lt;&gt;"",'（別紙１）原油換算シート【計画用】'!AN845,"")</f>
        <v>A0473</v>
      </c>
      <c r="AO845" s="64" t="str">
        <f>+IF('（別紙１）原油換算シート【計画用】'!AO845&lt;&gt;"",'（別紙１）原油換算シート【計画用】'!AO845,"")</f>
        <v>(株)フォーバルテレコムメニューA</v>
      </c>
      <c r="AP845" s="65">
        <f>+IF('（別紙１）原油換算シート【計画用】'!AP845&lt;&gt;"",'（別紙１）原油換算シート【計画用】'!AP845,"")</f>
        <v>0</v>
      </c>
      <c r="AQ845" s="1" t="str">
        <f>+IF('（別紙１）原油換算シート【計画用】'!AQ845&lt;&gt;"",'（別紙１）原油換算シート【計画用】'!AQ845,"")</f>
        <v/>
      </c>
    </row>
    <row r="846" spans="39:43">
      <c r="AM846" s="40">
        <f>+IF('（別紙１）原油換算シート【計画用】'!AM846&lt;&gt;"",'（別紙１）原油換算シート【計画用】'!AM846,"")</f>
        <v>832</v>
      </c>
      <c r="AN846" s="40" t="str">
        <f>+IF('（別紙１）原油換算シート【計画用】'!AN846&lt;&gt;"",'（別紙１）原油換算シート【計画用】'!AN846,"")</f>
        <v>A0473</v>
      </c>
      <c r="AO846" s="64" t="str">
        <f>+IF('（別紙１）原油換算シート【計画用】'!AO846&lt;&gt;"",'（別紙１）原油換算シート【計画用】'!AO846,"")</f>
        <v>(株)フォーバルテレコムメニューB(残差)</v>
      </c>
      <c r="AP846" s="65">
        <f>+IF('（別紙１）原油換算シート【計画用】'!AP846&lt;&gt;"",'（別紙１）原油換算シート【計画用】'!AP846,"")</f>
        <v>4.7199999999999998E-4</v>
      </c>
      <c r="AQ846" s="1" t="str">
        <f>+IF('（別紙１）原油換算シート【計画用】'!AQ846&lt;&gt;"",'（別紙１）原油換算シート【計画用】'!AQ846,"")</f>
        <v/>
      </c>
    </row>
    <row r="847" spans="39:43">
      <c r="AM847" s="40">
        <f>+IF('（別紙１）原油換算シート【計画用】'!AM847&lt;&gt;"",'（別紙１）原油換算シート【計画用】'!AM847,"")</f>
        <v>833</v>
      </c>
      <c r="AN847" s="40" t="str">
        <f>+IF('（別紙１）原油換算シート【計画用】'!AN847&lt;&gt;"",'（別紙１）原油換算シート【計画用】'!AN847,"")</f>
        <v>A0473</v>
      </c>
      <c r="AO847" s="64" t="str">
        <f>+IF('（別紙１）原油換算シート【計画用】'!AO847&lt;&gt;"",'（別紙１）原油換算シート【計画用】'!AO847,"")</f>
        <v>(株)フォーバルテレコム(参考値)事業者全体</v>
      </c>
      <c r="AP847" s="65">
        <f>+IF('（別紙１）原油換算シート【計画用】'!AP847&lt;&gt;"",'（別紙１）原油換算シート【計画用】'!AP847,"")</f>
        <v>4.66E-4</v>
      </c>
      <c r="AQ847" s="1" t="str">
        <f>+IF('（別紙１）原油換算シート【計画用】'!AQ847&lt;&gt;"",'（別紙１）原油換算シート【計画用】'!AQ847,"")</f>
        <v/>
      </c>
    </row>
    <row r="848" spans="39:43">
      <c r="AM848" s="40">
        <f>+IF('（別紙１）原油換算シート【計画用】'!AM848&lt;&gt;"",'（別紙１）原油換算シート【計画用】'!AM848,"")</f>
        <v>834</v>
      </c>
      <c r="AN848" s="40" t="str">
        <f>+IF('（別紙１）原油換算シート【計画用】'!AN848&lt;&gt;"",'（別紙１）原油換算シート【計画用】'!AN848,"")</f>
        <v>A0476</v>
      </c>
      <c r="AO848" s="64" t="str">
        <f>+IF('（別紙１）原油換算シート【計画用】'!AO848&lt;&gt;"",'（別紙１）原油換算シート【計画用】'!AO848,"")</f>
        <v>(株)ストエネ</v>
      </c>
      <c r="AP848" s="65">
        <f>+IF('（別紙１）原油換算シート【計画用】'!AP848&lt;&gt;"",'（別紙１）原油換算シート【計画用】'!AP848,"")</f>
        <v>3.3399999999999999E-4</v>
      </c>
      <c r="AQ848" s="1" t="str">
        <f>+IF('（別紙１）原油換算シート【計画用】'!AQ848&lt;&gt;"",'（別紙１）原油換算シート【計画用】'!AQ848,"")</f>
        <v/>
      </c>
    </row>
    <row r="849" spans="39:43">
      <c r="AM849" s="40">
        <f>+IF('（別紙１）原油換算シート【計画用】'!AM849&lt;&gt;"",'（別紙１）原油換算シート【計画用】'!AM849,"")</f>
        <v>835</v>
      </c>
      <c r="AN849" s="40" t="str">
        <f>+IF('（別紙１）原油換算シート【計画用】'!AN849&lt;&gt;"",'（別紙１）原油換算シート【計画用】'!AN849,"")</f>
        <v>A0477</v>
      </c>
      <c r="AO849" s="64" t="str">
        <f>+IF('（別紙１）原油換算シート【計画用】'!AO849&lt;&gt;"",'（別紙１）原油換算シート【計画用】'!AO849,"")</f>
        <v>くるめエネルギー(株)</v>
      </c>
      <c r="AP849" s="65">
        <f>+IF('（別紙１）原油換算シート【計画用】'!AP849&lt;&gt;"",'（別紙１）原油換算シート【計画用】'!AP849,"")</f>
        <v>5.8600000000000004E-4</v>
      </c>
      <c r="AQ849" s="1" t="str">
        <f>+IF('（別紙１）原油換算シート【計画用】'!AQ849&lt;&gt;"",'（別紙１）原油換算シート【計画用】'!AQ849,"")</f>
        <v/>
      </c>
    </row>
    <row r="850" spans="39:43">
      <c r="AM850" s="40">
        <f>+IF('（別紙１）原油換算シート【計画用】'!AM850&lt;&gt;"",'（別紙１）原油換算シート【計画用】'!AM850,"")</f>
        <v>836</v>
      </c>
      <c r="AN850" s="40" t="str">
        <f>+IF('（別紙１）原油換算シート【計画用】'!AN850&lt;&gt;"",'（別紙１）原油換算シート【計画用】'!AN850,"")</f>
        <v>A0480</v>
      </c>
      <c r="AO850" s="64" t="str">
        <f>+IF('（別紙１）原油換算シート【計画用】'!AO850&lt;&gt;"",'（別紙１）原油換算シート【計画用】'!AO850,"")</f>
        <v>松阪新電力(株)</v>
      </c>
      <c r="AP850" s="65">
        <f>+IF('（別紙１）原油換算シート【計画用】'!AP850&lt;&gt;"",'（別紙１）原油換算シート【計画用】'!AP850,"")</f>
        <v>2.9300000000000002E-4</v>
      </c>
      <c r="AQ850" s="1" t="str">
        <f>+IF('（別紙１）原油換算シート【計画用】'!AQ850&lt;&gt;"",'（別紙１）原油換算シート【計画用】'!AQ850,"")</f>
        <v/>
      </c>
    </row>
    <row r="851" spans="39:43">
      <c r="AM851" s="40">
        <f>+IF('（別紙１）原油換算シート【計画用】'!AM851&lt;&gt;"",'（別紙１）原油換算シート【計画用】'!AM851,"")</f>
        <v>837</v>
      </c>
      <c r="AN851" s="40" t="str">
        <f>+IF('（別紙１）原油換算シート【計画用】'!AN851&lt;&gt;"",'（別紙１）原油換算シート【計画用】'!AN851,"")</f>
        <v>A0481</v>
      </c>
      <c r="AO851" s="64" t="str">
        <f>+IF('（別紙１）原油換算シート【計画用】'!AO851&lt;&gt;"",'（別紙１）原油換算シート【計画用】'!AO851,"")</f>
        <v>ヒューリックプロパティソリューション(株)メニューA</v>
      </c>
      <c r="AP851" s="65">
        <f>+IF('（別紙１）原油換算シート【計画用】'!AP851&lt;&gt;"",'（別紙１）原油換算シート【計画用】'!AP851,"")</f>
        <v>0</v>
      </c>
      <c r="AQ851" s="1" t="str">
        <f>+IF('（別紙１）原油換算シート【計画用】'!AQ851&lt;&gt;"",'（別紙１）原油換算シート【計画用】'!AQ851,"")</f>
        <v/>
      </c>
    </row>
    <row r="852" spans="39:43">
      <c r="AM852" s="40">
        <f>+IF('（別紙１）原油換算シート【計画用】'!AM852&lt;&gt;"",'（別紙１）原油換算シート【計画用】'!AM852,"")</f>
        <v>838</v>
      </c>
      <c r="AN852" s="40" t="str">
        <f>+IF('（別紙１）原油換算シート【計画用】'!AN852&lt;&gt;"",'（別紙１）原油換算シート【計画用】'!AN852,"")</f>
        <v>A0481</v>
      </c>
      <c r="AO852" s="64" t="str">
        <f>+IF('（別紙１）原油換算シート【計画用】'!AO852&lt;&gt;"",'（別紙１）原油換算シート【計画用】'!AO852,"")</f>
        <v>ヒューリックプロパティソリューション(株)メニューB(残差)</v>
      </c>
      <c r="AP852" s="65">
        <f>+IF('（別紙１）原油換算シート【計画用】'!AP852&lt;&gt;"",'（別紙１）原油換算シート【計画用】'!AP852,"")</f>
        <v>4.6000000000000001E-4</v>
      </c>
      <c r="AQ852" s="1" t="str">
        <f>+IF('（別紙１）原油換算シート【計画用】'!AQ852&lt;&gt;"",'（別紙１）原油換算シート【計画用】'!AQ852,"")</f>
        <v/>
      </c>
    </row>
    <row r="853" spans="39:43">
      <c r="AM853" s="40">
        <f>+IF('（別紙１）原油換算シート【計画用】'!AM853&lt;&gt;"",'（別紙１）原油換算シート【計画用】'!AM853,"")</f>
        <v>839</v>
      </c>
      <c r="AN853" s="40" t="str">
        <f>+IF('（別紙１）原油換算シート【計画用】'!AN853&lt;&gt;"",'（別紙１）原油換算シート【計画用】'!AN853,"")</f>
        <v>A0481</v>
      </c>
      <c r="AO853" s="64" t="str">
        <f>+IF('（別紙１）原油換算シート【計画用】'!AO853&lt;&gt;"",'（別紙１）原油換算シート【計画用】'!AO853,"")</f>
        <v>ヒューリックプロパティソリューション(株)(参考値)事業者全体</v>
      </c>
      <c r="AP853" s="65">
        <f>+IF('（別紙１）原油換算シート【計画用】'!AP853&lt;&gt;"",'（別紙１）原油換算シート【計画用】'!AP853,"")</f>
        <v>3.1599999999999998E-4</v>
      </c>
      <c r="AQ853" s="1" t="str">
        <f>+IF('（別紙１）原油換算シート【計画用】'!AQ853&lt;&gt;"",'（別紙１）原油換算シート【計画用】'!AQ853,"")</f>
        <v/>
      </c>
    </row>
    <row r="854" spans="39:43">
      <c r="AM854" s="40">
        <f>+IF('（別紙１）原油換算シート【計画用】'!AM854&lt;&gt;"",'（別紙１）原油換算シート【計画用】'!AM854,"")</f>
        <v>840</v>
      </c>
      <c r="AN854" s="40" t="str">
        <f>+IF('（別紙１）原油換算シート【計画用】'!AN854&lt;&gt;"",'（別紙１）原油換算シート【計画用】'!AN854,"")</f>
        <v>A0482</v>
      </c>
      <c r="AO854" s="64" t="str">
        <f>+IF('（別紙１）原油換算シート【計画用】'!AO854&lt;&gt;"",'（別紙１）原油換算シート【計画用】'!AO854,"")</f>
        <v>宮崎電力(株)</v>
      </c>
      <c r="AP854" s="65">
        <f>+IF('（別紙１）原油換算シート【計画用】'!AP854&lt;&gt;"",'（別紙１）原油換算シート【計画用】'!AP854,"")</f>
        <v>4.9200000000000003E-4</v>
      </c>
      <c r="AQ854" s="1" t="str">
        <f>+IF('（別紙１）原油換算シート【計画用】'!AQ854&lt;&gt;"",'（別紙１）原油換算シート【計画用】'!AQ854,"")</f>
        <v/>
      </c>
    </row>
    <row r="855" spans="39:43">
      <c r="AM855" s="40">
        <f>+IF('（別紙１）原油換算シート【計画用】'!AM855&lt;&gt;"",'（別紙１）原油換算シート【計画用】'!AM855,"")</f>
        <v>841</v>
      </c>
      <c r="AN855" s="40" t="str">
        <f>+IF('（別紙１）原油換算シート【計画用】'!AN855&lt;&gt;"",'（別紙１）原油換算シート【計画用】'!AN855,"")</f>
        <v>A0490</v>
      </c>
      <c r="AO855" s="64" t="str">
        <f>+IF('（別紙１）原油換算シート【計画用】'!AO855&lt;&gt;"",'（別紙１）原油換算シート【計画用】'!AO855,"")</f>
        <v>(株)CDエナジーダイレクトメニューA</v>
      </c>
      <c r="AP855" s="65">
        <f>+IF('（別紙１）原油換算シート【計画用】'!AP855&lt;&gt;"",'（別紙１）原油換算シート【計画用】'!AP855,"")</f>
        <v>0</v>
      </c>
      <c r="AQ855" s="1" t="str">
        <f>+IF('（別紙１）原油換算シート【計画用】'!AQ855&lt;&gt;"",'（別紙１）原油換算シート【計画用】'!AQ855,"")</f>
        <v/>
      </c>
    </row>
    <row r="856" spans="39:43">
      <c r="AM856" s="40">
        <f>+IF('（別紙１）原油換算シート【計画用】'!AM856&lt;&gt;"",'（別紙１）原油換算シート【計画用】'!AM856,"")</f>
        <v>842</v>
      </c>
      <c r="AN856" s="40" t="str">
        <f>+IF('（別紙１）原油換算シート【計画用】'!AN856&lt;&gt;"",'（別紙１）原油換算シート【計画用】'!AN856,"")</f>
        <v>A0490</v>
      </c>
      <c r="AO856" s="64" t="str">
        <f>+IF('（別紙１）原油換算シート【計画用】'!AO856&lt;&gt;"",'（別紙１）原油換算シート【計画用】'!AO856,"")</f>
        <v>(株)CDエナジーダイレクトメニューB(残差)</v>
      </c>
      <c r="AP856" s="65">
        <f>+IF('（別紙１）原油換算シート【計画用】'!AP856&lt;&gt;"",'（別紙１）原油換算シート【計画用】'!AP856,"")</f>
        <v>4.6500000000000003E-4</v>
      </c>
      <c r="AQ856" s="1" t="str">
        <f>+IF('（別紙１）原油換算シート【計画用】'!AQ856&lt;&gt;"",'（別紙１）原油換算シート【計画用】'!AQ856,"")</f>
        <v/>
      </c>
    </row>
    <row r="857" spans="39:43">
      <c r="AM857" s="40">
        <f>+IF('（別紙１）原油換算シート【計画用】'!AM857&lt;&gt;"",'（別紙１）原油換算シート【計画用】'!AM857,"")</f>
        <v>843</v>
      </c>
      <c r="AN857" s="40" t="str">
        <f>+IF('（別紙１）原油換算シート【計画用】'!AN857&lt;&gt;"",'（別紙１）原油換算シート【計画用】'!AN857,"")</f>
        <v>A0490</v>
      </c>
      <c r="AO857" s="64" t="str">
        <f>+IF('（別紙１）原油換算シート【計画用】'!AO857&lt;&gt;"",'（別紙１）原油換算シート【計画用】'!AO857,"")</f>
        <v>(株)CDエナジーダイレクト(参考値)事業者全体</v>
      </c>
      <c r="AP857" s="65">
        <f>+IF('（別紙１）原油換算シート【計画用】'!AP857&lt;&gt;"",'（別紙１）原油換算シート【計画用】'!AP857,"")</f>
        <v>4.28E-4</v>
      </c>
      <c r="AQ857" s="1" t="str">
        <f>+IF('（別紙１）原油換算シート【計画用】'!AQ857&lt;&gt;"",'（別紙１）原油換算シート【計画用】'!AQ857,"")</f>
        <v/>
      </c>
    </row>
    <row r="858" spans="39:43">
      <c r="AM858" s="40">
        <f>+IF('（別紙１）原油換算シート【計画用】'!AM858&lt;&gt;"",'（別紙１）原油換算シート【計画用】'!AM858,"")</f>
        <v>844</v>
      </c>
      <c r="AN858" s="40" t="str">
        <f>+IF('（別紙１）原油換算シート【計画用】'!AN858&lt;&gt;"",'（別紙１）原油換算シート【計画用】'!AN858,"")</f>
        <v>A0491</v>
      </c>
      <c r="AO858" s="64" t="str">
        <f>+IF('（別紙１）原油換算シート【計画用】'!AO858&lt;&gt;"",'（別紙１）原油換算シート【計画用】'!AO858,"")</f>
        <v>Q.ENESTでんき(株)メニューA</v>
      </c>
      <c r="AP858" s="65">
        <f>+IF('（別紙１）原油換算シート【計画用】'!AP858&lt;&gt;"",'（別紙１）原油換算シート【計画用】'!AP858,"")</f>
        <v>0</v>
      </c>
      <c r="AQ858" s="1" t="str">
        <f>+IF('（別紙１）原油換算シート【計画用】'!AQ858&lt;&gt;"",'（別紙１）原油換算シート【計画用】'!AQ858,"")</f>
        <v/>
      </c>
    </row>
    <row r="859" spans="39:43">
      <c r="AM859" s="40">
        <f>+IF('（別紙１）原油換算シート【計画用】'!AM859&lt;&gt;"",'（別紙１）原油換算シート【計画用】'!AM859,"")</f>
        <v>845</v>
      </c>
      <c r="AN859" s="40" t="str">
        <f>+IF('（別紙１）原油換算シート【計画用】'!AN859&lt;&gt;"",'（別紙１）原油換算シート【計画用】'!AN859,"")</f>
        <v>A0491</v>
      </c>
      <c r="AO859" s="64" t="str">
        <f>+IF('（別紙１）原油換算シート【計画用】'!AO859&lt;&gt;"",'（別紙１）原油換算シート【計画用】'!AO859,"")</f>
        <v>Q.ENESTでんき(株)メニューB</v>
      </c>
      <c r="AP859" s="65">
        <f>+IF('（別紙１）原油換算シート【計画用】'!AP859&lt;&gt;"",'（別紙１）原油換算シート【計画用】'!AP859,"")</f>
        <v>3.19E-4</v>
      </c>
      <c r="AQ859" s="1" t="str">
        <f>+IF('（別紙１）原油換算シート【計画用】'!AQ859&lt;&gt;"",'（別紙１）原油換算シート【計画用】'!AQ859,"")</f>
        <v/>
      </c>
    </row>
    <row r="860" spans="39:43">
      <c r="AM860" s="40">
        <f>+IF('（別紙１）原油換算シート【計画用】'!AM860&lt;&gt;"",'（別紙１）原油換算シート【計画用】'!AM860,"")</f>
        <v>846</v>
      </c>
      <c r="AN860" s="40" t="str">
        <f>+IF('（別紙１）原油換算シート【計画用】'!AN860&lt;&gt;"",'（別紙１）原油換算シート【計画用】'!AN860,"")</f>
        <v>A0491</v>
      </c>
      <c r="AO860" s="64" t="str">
        <f>+IF('（別紙１）原油換算シート【計画用】'!AO860&lt;&gt;"",'（別紙１）原油換算シート【計画用】'!AO860,"")</f>
        <v>Q.ENESTでんき(株)メニューC</v>
      </c>
      <c r="AP860" s="65">
        <f>+IF('（別紙１）原油換算シート【計画用】'!AP860&lt;&gt;"",'（別紙１）原油換算シート【計画用】'!AP860,"")</f>
        <v>4.95E-4</v>
      </c>
      <c r="AQ860" s="1" t="str">
        <f>+IF('（別紙１）原油換算シート【計画用】'!AQ860&lt;&gt;"",'（別紙１）原油換算シート【計画用】'!AQ860,"")</f>
        <v/>
      </c>
    </row>
    <row r="861" spans="39:43">
      <c r="AM861" s="40">
        <f>+IF('（別紙１）原油換算シート【計画用】'!AM861&lt;&gt;"",'（別紙１）原油換算シート【計画用】'!AM861,"")</f>
        <v>847</v>
      </c>
      <c r="AN861" s="40" t="str">
        <f>+IF('（別紙１）原油換算シート【計画用】'!AN861&lt;&gt;"",'（別紙１）原油換算シート【計画用】'!AN861,"")</f>
        <v>A0491</v>
      </c>
      <c r="AO861" s="64" t="str">
        <f>+IF('（別紙１）原油換算シート【計画用】'!AO861&lt;&gt;"",'（別紙１）原油換算シート【計画用】'!AO861,"")</f>
        <v>Q.ENESTでんき(株)(参考値)事業者全体</v>
      </c>
      <c r="AP861" s="65">
        <f>+IF('（別紙１）原油換算シート【計画用】'!AP861&lt;&gt;"",'（別紙１）原油換算シート【計画用】'!AP861,"")</f>
        <v>3.2600000000000001E-4</v>
      </c>
      <c r="AQ861" s="1" t="str">
        <f>+IF('（別紙１）原油換算シート【計画用】'!AQ861&lt;&gt;"",'（別紙１）原油換算シート【計画用】'!AQ861,"")</f>
        <v/>
      </c>
    </row>
    <row r="862" spans="39:43">
      <c r="AM862" s="40">
        <f>+IF('（別紙１）原油換算シート【計画用】'!AM862&lt;&gt;"",'（別紙１）原油換算シート【計画用】'!AM862,"")</f>
        <v>848</v>
      </c>
      <c r="AN862" s="40" t="str">
        <f>+IF('（別紙１）原油換算シート【計画用】'!AN862&lt;&gt;"",'（別紙１）原油換算シート【計画用】'!AN862,"")</f>
        <v>A0493</v>
      </c>
      <c r="AO862" s="64" t="str">
        <f>+IF('（別紙１）原油換算シート【計画用】'!AO862&lt;&gt;"",'（別紙１）原油換算シート【計画用】'!AO862,"")</f>
        <v>(株)ぶんごおおのエナジーメニューA</v>
      </c>
      <c r="AP862" s="65">
        <f>+IF('（別紙１）原油換算シート【計画用】'!AP862&lt;&gt;"",'（別紙１）原油換算シート【計画用】'!AP862,"")</f>
        <v>0</v>
      </c>
      <c r="AQ862" s="1" t="str">
        <f>+IF('（別紙１）原油換算シート【計画用】'!AQ862&lt;&gt;"",'（別紙１）原油換算シート【計画用】'!AQ862,"")</f>
        <v/>
      </c>
    </row>
    <row r="863" spans="39:43">
      <c r="AM863" s="40">
        <f>+IF('（別紙１）原油換算シート【計画用】'!AM863&lt;&gt;"",'（別紙１）原油換算シート【計画用】'!AM863,"")</f>
        <v>849</v>
      </c>
      <c r="AN863" s="40" t="str">
        <f>+IF('（別紙１）原油換算シート【計画用】'!AN863&lt;&gt;"",'（別紙１）原油換算シート【計画用】'!AN863,"")</f>
        <v>A0493</v>
      </c>
      <c r="AO863" s="64" t="str">
        <f>+IF('（別紙１）原油換算シート【計画用】'!AO863&lt;&gt;"",'（別紙１）原油換算シート【計画用】'!AO863,"")</f>
        <v>(株)ぶんごおおのエナジーメニューB</v>
      </c>
      <c r="AP863" s="65">
        <f>+IF('（別紙１）原油換算シート【計画用】'!AP863&lt;&gt;"",'（別紙１）原油換算シート【計画用】'!AP863,"")</f>
        <v>3.8499999999999998E-4</v>
      </c>
      <c r="AQ863" s="1" t="str">
        <f>+IF('（別紙１）原油換算シート【計画用】'!AQ863&lt;&gt;"",'（別紙１）原油換算シート【計画用】'!AQ863,"")</f>
        <v/>
      </c>
    </row>
    <row r="864" spans="39:43">
      <c r="AM864" s="40">
        <f>+IF('（別紙１）原油換算シート【計画用】'!AM864&lt;&gt;"",'（別紙１）原油換算シート【計画用】'!AM864,"")</f>
        <v>850</v>
      </c>
      <c r="AN864" s="40" t="str">
        <f>+IF('（別紙１）原油換算シート【計画用】'!AN864&lt;&gt;"",'（別紙１）原油換算シート【計画用】'!AN864,"")</f>
        <v>A0493</v>
      </c>
      <c r="AO864" s="64" t="str">
        <f>+IF('（別紙１）原油換算シート【計画用】'!AO864&lt;&gt;"",'（別紙１）原油換算シート【計画用】'!AO864,"")</f>
        <v>(株)ぶんごおおのエナジー(参考値)事業者全体</v>
      </c>
      <c r="AP864" s="65">
        <f>+IF('（別紙１）原油換算シート【計画用】'!AP864&lt;&gt;"",'（別紙１）原油換算シート【計画用】'!AP864,"")</f>
        <v>3.8200000000000002E-4</v>
      </c>
      <c r="AQ864" s="1" t="str">
        <f>+IF('（別紙１）原油換算シート【計画用】'!AQ864&lt;&gt;"",'（別紙１）原油換算シート【計画用】'!AQ864,"")</f>
        <v/>
      </c>
    </row>
    <row r="865" spans="39:43">
      <c r="AM865" s="40">
        <f>+IF('（別紙１）原油換算シート【計画用】'!AM865&lt;&gt;"",'（別紙１）原油換算シート【計画用】'!AM865,"")</f>
        <v>851</v>
      </c>
      <c r="AN865" s="40" t="str">
        <f>+IF('（別紙１）原油換算シート【計画用】'!AN865&lt;&gt;"",'（別紙１）原油換算シート【計画用】'!AN865,"")</f>
        <v>A0494</v>
      </c>
      <c r="AO865" s="64" t="str">
        <f>+IF('（別紙１）原油換算シート【計画用】'!AO865&lt;&gt;"",'（別紙１）原油換算シート【計画用】'!AO865,"")</f>
        <v>ヴィジョナリーパワー(株)</v>
      </c>
      <c r="AP865" s="65">
        <f>+IF('（別紙１）原油換算シート【計画用】'!AP865&lt;&gt;"",'（別紙１）原油換算シート【計画用】'!AP865,"")</f>
        <v>2.5300000000000002E-4</v>
      </c>
      <c r="AQ865" s="1" t="str">
        <f>+IF('（別紙１）原油換算シート【計画用】'!AQ865&lt;&gt;"",'（別紙１）原油換算シート【計画用】'!AQ865,"")</f>
        <v/>
      </c>
    </row>
    <row r="866" spans="39:43">
      <c r="AM866" s="40">
        <f>+IF('（別紙１）原油換算シート【計画用】'!AM866&lt;&gt;"",'（別紙１）原油換算シート【計画用】'!AM866,"")</f>
        <v>852</v>
      </c>
      <c r="AN866" s="40" t="str">
        <f>+IF('（別紙１）原油換算シート【計画用】'!AN866&lt;&gt;"",'（別紙１）原油換算シート【計画用】'!AN866,"")</f>
        <v>A0495</v>
      </c>
      <c r="AO866" s="64" t="str">
        <f>+IF('（別紙１）原油換算シート【計画用】'!AO866&lt;&gt;"",'（別紙１）原油換算シート【計画用】'!AO866,"")</f>
        <v>有明エナジー(株)</v>
      </c>
      <c r="AP866" s="65">
        <f>+IF('（別紙１）原油換算シート【計画用】'!AP866&lt;&gt;"",'（別紙１）原油換算シート【計画用】'!AP866,"")</f>
        <v>6.2299999999999996E-4</v>
      </c>
      <c r="AQ866" s="1" t="str">
        <f>+IF('（別紙１）原油換算シート【計画用】'!AQ866&lt;&gt;"",'（別紙１）原油換算シート【計画用】'!AQ866,"")</f>
        <v/>
      </c>
    </row>
    <row r="867" spans="39:43">
      <c r="AM867" s="40">
        <f>+IF('（別紙１）原油換算シート【計画用】'!AM867&lt;&gt;"",'（別紙１）原油換算シート【計画用】'!AM867,"")</f>
        <v>853</v>
      </c>
      <c r="AN867" s="40" t="str">
        <f>+IF('（別紙１）原油換算シート【計画用】'!AN867&lt;&gt;"",'（別紙１）原油換算シート【計画用】'!AN867,"")</f>
        <v>A0499</v>
      </c>
      <c r="AO867" s="64" t="str">
        <f>+IF('（別紙１）原油換算シート【計画用】'!AO867&lt;&gt;"",'（別紙１）原油換算シート【計画用】'!AO867,"")</f>
        <v>厚木瓦斯(株)メニューA</v>
      </c>
      <c r="AP867" s="65">
        <f>+IF('（別紙１）原油換算シート【計画用】'!AP867&lt;&gt;"",'（別紙１）原油換算シート【計画用】'!AP867,"")</f>
        <v>0</v>
      </c>
      <c r="AQ867" s="1" t="str">
        <f>+IF('（別紙１）原油換算シート【計画用】'!AQ867&lt;&gt;"",'（別紙１）原油換算シート【計画用】'!AQ867,"")</f>
        <v/>
      </c>
    </row>
    <row r="868" spans="39:43">
      <c r="AM868" s="40">
        <f>+IF('（別紙１）原油換算シート【計画用】'!AM868&lt;&gt;"",'（別紙１）原油換算シート【計画用】'!AM868,"")</f>
        <v>854</v>
      </c>
      <c r="AN868" s="40" t="str">
        <f>+IF('（別紙１）原油換算シート【計画用】'!AN868&lt;&gt;"",'（別紙１）原油換算シート【計画用】'!AN868,"")</f>
        <v>A0499</v>
      </c>
      <c r="AO868" s="64" t="str">
        <f>+IF('（別紙１）原油換算シート【計画用】'!AO868&lt;&gt;"",'（別紙１）原油換算シート【計画用】'!AO868,"")</f>
        <v>厚木瓦斯(株)メニューB(残差)</v>
      </c>
      <c r="AP868" s="65">
        <f>+IF('（別紙１）原油換算シート【計画用】'!AP868&lt;&gt;"",'（別紙１）原油換算シート【計画用】'!AP868,"")</f>
        <v>4.2000000000000002E-4</v>
      </c>
      <c r="AQ868" s="1" t="str">
        <f>+IF('（別紙１）原油換算シート【計画用】'!AQ868&lt;&gt;"",'（別紙１）原油換算シート【計画用】'!AQ868,"")</f>
        <v/>
      </c>
    </row>
    <row r="869" spans="39:43">
      <c r="AM869" s="40">
        <f>+IF('（別紙１）原油換算シート【計画用】'!AM869&lt;&gt;"",'（別紙１）原油換算シート【計画用】'!AM869,"")</f>
        <v>855</v>
      </c>
      <c r="AN869" s="40" t="str">
        <f>+IF('（別紙１）原油換算シート【計画用】'!AN869&lt;&gt;"",'（別紙１）原油換算シート【計画用】'!AN869,"")</f>
        <v>A0499</v>
      </c>
      <c r="AO869" s="64" t="str">
        <f>+IF('（別紙１）原油換算シート【計画用】'!AO869&lt;&gt;"",'（別紙１）原油換算シート【計画用】'!AO869,"")</f>
        <v>厚木瓦斯(株)(参考値)事業者全体</v>
      </c>
      <c r="AP869" s="65">
        <f>+IF('（別紙１）原油換算シート【計画用】'!AP869&lt;&gt;"",'（別紙１）原油換算シート【計画用】'!AP869,"")</f>
        <v>4.1399999999999998E-4</v>
      </c>
      <c r="AQ869" s="1" t="str">
        <f>+IF('（別紙１）原油換算シート【計画用】'!AQ869&lt;&gt;"",'（別紙１）原油換算シート【計画用】'!AQ869,"")</f>
        <v/>
      </c>
    </row>
    <row r="870" spans="39:43">
      <c r="AM870" s="40">
        <f>+IF('（別紙１）原油換算シート【計画用】'!AM870&lt;&gt;"",'（別紙１）原油換算シート【計画用】'!AM870,"")</f>
        <v>856</v>
      </c>
      <c r="AN870" s="40" t="str">
        <f>+IF('（別紙１）原油換算シート【計画用】'!AN870&lt;&gt;"",'（別紙１）原油換算シート【計画用】'!AN870,"")</f>
        <v>A0500</v>
      </c>
      <c r="AO870" s="64" t="str">
        <f>+IF('（別紙１）原油換算シート【計画用】'!AO870&lt;&gt;"",'（別紙１）原油換算シート【計画用】'!AO870,"")</f>
        <v>(株)エネ・ビジョン</v>
      </c>
      <c r="AP870" s="65">
        <f>+IF('（別紙１）原油換算シート【計画用】'!AP870&lt;&gt;"",'（別紙１）原油換算シート【計画用】'!AP870,"")</f>
        <v>6.4000000000000005E-4</v>
      </c>
      <c r="AQ870" s="1" t="str">
        <f>+IF('（別紙１）原油換算シート【計画用】'!AQ870&lt;&gt;"",'（別紙１）原油換算シート【計画用】'!AQ870,"")</f>
        <v/>
      </c>
    </row>
    <row r="871" spans="39:43">
      <c r="AM871" s="40">
        <f>+IF('（別紙１）原油換算シート【計画用】'!AM871&lt;&gt;"",'（別紙１）原油換算シート【計画用】'!AM871,"")</f>
        <v>857</v>
      </c>
      <c r="AN871" s="40" t="str">
        <f>+IF('（別紙１）原油換算シート【計画用】'!AN871&lt;&gt;"",'（別紙１）原油換算シート【計画用】'!AN871,"")</f>
        <v>A0501</v>
      </c>
      <c r="AO871" s="64" t="str">
        <f>+IF('（別紙１）原油換算シート【計画用】'!AO871&lt;&gt;"",'（別紙１）原油換算シート【計画用】'!AO871,"")</f>
        <v>イワタニ三重(株)</v>
      </c>
      <c r="AP871" s="65">
        <f>+IF('（別紙１）原油換算シート【計画用】'!AP871&lt;&gt;"",'（別紙１）原油換算シート【計画用】'!AP871,"")</f>
        <v>4.1899999999999999E-4</v>
      </c>
      <c r="AQ871" s="1" t="str">
        <f>+IF('（別紙１）原油換算シート【計画用】'!AQ871&lt;&gt;"",'（別紙１）原油換算シート【計画用】'!AQ871,"")</f>
        <v/>
      </c>
    </row>
    <row r="872" spans="39:43">
      <c r="AM872" s="40">
        <f>+IF('（別紙１）原油換算シート【計画用】'!AM872&lt;&gt;"",'（別紙１）原油換算シート【計画用】'!AM872,"")</f>
        <v>858</v>
      </c>
      <c r="AN872" s="40" t="str">
        <f>+IF('（別紙１）原油換算シート【計画用】'!AN872&lt;&gt;"",'（別紙１）原油換算シート【計画用】'!AN872,"")</f>
        <v>A0502</v>
      </c>
      <c r="AO872" s="64" t="str">
        <f>+IF('（別紙１）原油換算シート【計画用】'!AO872&lt;&gt;"",'（別紙１）原油換算シート【計画用】'!AO872,"")</f>
        <v>(株)マルヰ</v>
      </c>
      <c r="AP872" s="65">
        <f>+IF('（別紙１）原油換算シート【計画用】'!AP872&lt;&gt;"",'（別紙１）原油換算シート【計画用】'!AP872,"")</f>
        <v>5.4900000000000001E-4</v>
      </c>
      <c r="AQ872" s="1" t="str">
        <f>+IF('（別紙１）原油換算シート【計画用】'!AQ872&lt;&gt;"",'（別紙１）原油換算シート【計画用】'!AQ872,"")</f>
        <v/>
      </c>
    </row>
    <row r="873" spans="39:43">
      <c r="AM873" s="40">
        <f>+IF('（別紙１）原油換算シート【計画用】'!AM873&lt;&gt;"",'（別紙１）原油換算シート【計画用】'!AM873,"")</f>
        <v>859</v>
      </c>
      <c r="AN873" s="40" t="str">
        <f>+IF('（別紙１）原油換算シート【計画用】'!AN873&lt;&gt;"",'（別紙１）原油換算シート【計画用】'!AN873,"")</f>
        <v>A0503</v>
      </c>
      <c r="AO873" s="64" t="str">
        <f>+IF('（別紙１）原油換算シート【計画用】'!AO873&lt;&gt;"",'（別紙１）原油換算シート【計画用】'!AO873,"")</f>
        <v>大多喜ガス(株)メニューA</v>
      </c>
      <c r="AP873" s="65">
        <f>+IF('（別紙１）原油換算シート【計画用】'!AP873&lt;&gt;"",'（別紙１）原油換算シート【計画用】'!AP873,"")</f>
        <v>0</v>
      </c>
      <c r="AQ873" s="1" t="str">
        <f>+IF('（別紙１）原油換算シート【計画用】'!AQ873&lt;&gt;"",'（別紙１）原油換算シート【計画用】'!AQ873,"")</f>
        <v/>
      </c>
    </row>
    <row r="874" spans="39:43">
      <c r="AM874" s="40">
        <f>+IF('（別紙１）原油換算シート【計画用】'!AM874&lt;&gt;"",'（別紙１）原油換算シート【計画用】'!AM874,"")</f>
        <v>860</v>
      </c>
      <c r="AN874" s="40" t="str">
        <f>+IF('（別紙１）原油換算シート【計画用】'!AN874&lt;&gt;"",'（別紙１）原油換算シート【計画用】'!AN874,"")</f>
        <v>A0503</v>
      </c>
      <c r="AO874" s="64" t="str">
        <f>+IF('（別紙１）原油換算シート【計画用】'!AO874&lt;&gt;"",'（別紙１）原油換算シート【計画用】'!AO874,"")</f>
        <v>大多喜ガス(株)メニューB(残差)</v>
      </c>
      <c r="AP874" s="65">
        <f>+IF('（別紙１）原油換算シート【計画用】'!AP874&lt;&gt;"",'（別紙１）原油換算シート【計画用】'!AP874,"")</f>
        <v>4.3199999999999998E-4</v>
      </c>
      <c r="AQ874" s="1" t="str">
        <f>+IF('（別紙１）原油換算シート【計画用】'!AQ874&lt;&gt;"",'（別紙１）原油換算シート【計画用】'!AQ874,"")</f>
        <v/>
      </c>
    </row>
    <row r="875" spans="39:43">
      <c r="AM875" s="40">
        <f>+IF('（別紙１）原油換算シート【計画用】'!AM875&lt;&gt;"",'（別紙１）原油換算シート【計画用】'!AM875,"")</f>
        <v>861</v>
      </c>
      <c r="AN875" s="40" t="str">
        <f>+IF('（別紙１）原油換算シート【計画用】'!AN875&lt;&gt;"",'（別紙１）原油換算シート【計画用】'!AN875,"")</f>
        <v>A0503</v>
      </c>
      <c r="AO875" s="64" t="str">
        <f>+IF('（別紙１）原油換算シート【計画用】'!AO875&lt;&gt;"",'（別紙１）原油換算シート【計画用】'!AO875,"")</f>
        <v>大多喜ガス(株)(参考値)事業者全体</v>
      </c>
      <c r="AP875" s="65">
        <f>+IF('（別紙１）原油換算シート【計画用】'!AP875&lt;&gt;"",'（別紙１）原油換算シート【計画用】'!AP875,"")</f>
        <v>4.28E-4</v>
      </c>
      <c r="AQ875" s="1" t="str">
        <f>+IF('（別紙１）原油換算シート【計画用】'!AQ875&lt;&gt;"",'（別紙１）原油換算シート【計画用】'!AQ875,"")</f>
        <v/>
      </c>
    </row>
    <row r="876" spans="39:43">
      <c r="AM876" s="40">
        <f>+IF('（別紙１）原油換算シート【計画用】'!AM876&lt;&gt;"",'（別紙１）原油換算シート【計画用】'!AM876,"")</f>
        <v>862</v>
      </c>
      <c r="AN876" s="40" t="str">
        <f>+IF('（別紙１）原油換算シート【計画用】'!AN876&lt;&gt;"",'（別紙１）原油換算シート【計画用】'!AN876,"")</f>
        <v>A0506</v>
      </c>
      <c r="AO876" s="64" t="str">
        <f>+IF('（別紙１）原油換算シート【計画用】'!AO876&lt;&gt;"",'（別紙１）原油換算シート【計画用】'!AO876,"")</f>
        <v>鈴与電力(株)メニューA</v>
      </c>
      <c r="AP876" s="65">
        <f>+IF('（別紙１）原油換算シート【計画用】'!AP876&lt;&gt;"",'（別紙１）原油換算シート【計画用】'!AP876,"")</f>
        <v>0</v>
      </c>
      <c r="AQ876" s="1" t="str">
        <f>+IF('（別紙１）原油換算シート【計画用】'!AQ876&lt;&gt;"",'（別紙１）原油換算シート【計画用】'!AQ876,"")</f>
        <v/>
      </c>
    </row>
    <row r="877" spans="39:43">
      <c r="AM877" s="40">
        <f>+IF('（別紙１）原油換算シート【計画用】'!AM877&lt;&gt;"",'（別紙１）原油換算シート【計画用】'!AM877,"")</f>
        <v>863</v>
      </c>
      <c r="AN877" s="40" t="str">
        <f>+IF('（別紙１）原油換算シート【計画用】'!AN877&lt;&gt;"",'（別紙１）原油換算シート【計画用】'!AN877,"")</f>
        <v>A0506</v>
      </c>
      <c r="AO877" s="64" t="str">
        <f>+IF('（別紙１）原油換算シート【計画用】'!AO877&lt;&gt;"",'（別紙１）原油換算シート【計画用】'!AO877,"")</f>
        <v>鈴与電力(株)メニューB</v>
      </c>
      <c r="AP877" s="65">
        <f>+IF('（別紙１）原油換算シート【計画用】'!AP877&lt;&gt;"",'（別紙１）原油換算シート【計画用】'!AP877,"")</f>
        <v>0</v>
      </c>
      <c r="AQ877" s="1" t="str">
        <f>+IF('（別紙１）原油換算シート【計画用】'!AQ877&lt;&gt;"",'（別紙１）原油換算シート【計画用】'!AQ877,"")</f>
        <v/>
      </c>
    </row>
    <row r="878" spans="39:43">
      <c r="AM878" s="40">
        <f>+IF('（別紙１）原油換算シート【計画用】'!AM878&lt;&gt;"",'（別紙１）原油換算シート【計画用】'!AM878,"")</f>
        <v>864</v>
      </c>
      <c r="AN878" s="40" t="str">
        <f>+IF('（別紙１）原油換算シート【計画用】'!AN878&lt;&gt;"",'（別紙１）原油換算シート【計画用】'!AN878,"")</f>
        <v>A0506</v>
      </c>
      <c r="AO878" s="64" t="str">
        <f>+IF('（別紙１）原油換算シート【計画用】'!AO878&lt;&gt;"",'（別紙１）原油換算シート【計画用】'!AO878,"")</f>
        <v>鈴与電力(株)メニューC</v>
      </c>
      <c r="AP878" s="65">
        <f>+IF('（別紙１）原油換算シート【計画用】'!AP878&lt;&gt;"",'（別紙１）原油換算シート【計画用】'!AP878,"")</f>
        <v>0</v>
      </c>
      <c r="AQ878" s="1" t="str">
        <f>+IF('（別紙１）原油換算シート【計画用】'!AQ878&lt;&gt;"",'（別紙１）原油換算シート【計画用】'!AQ878,"")</f>
        <v/>
      </c>
    </row>
    <row r="879" spans="39:43">
      <c r="AM879" s="40">
        <f>+IF('（別紙１）原油換算シート【計画用】'!AM879&lt;&gt;"",'（別紙１）原油換算シート【計画用】'!AM879,"")</f>
        <v>865</v>
      </c>
      <c r="AN879" s="40" t="str">
        <f>+IF('（別紙１）原油換算シート【計画用】'!AN879&lt;&gt;"",'（別紙１）原油換算シート【計画用】'!AN879,"")</f>
        <v>A0506</v>
      </c>
      <c r="AO879" s="64" t="str">
        <f>+IF('（別紙１）原油換算シート【計画用】'!AO879&lt;&gt;"",'（別紙１）原油換算シート【計画用】'!AO879,"")</f>
        <v>鈴与電力(株)メニューD</v>
      </c>
      <c r="AP879" s="65">
        <f>+IF('（別紙１）原油換算シート【計画用】'!AP879&lt;&gt;"",'（別紙１）原油換算シート【計画用】'!AP879,"")</f>
        <v>0</v>
      </c>
      <c r="AQ879" s="1" t="str">
        <f>+IF('（別紙１）原油換算シート【計画用】'!AQ879&lt;&gt;"",'（別紙１）原油換算シート【計画用】'!AQ879,"")</f>
        <v/>
      </c>
    </row>
    <row r="880" spans="39:43">
      <c r="AM880" s="40">
        <f>+IF('（別紙１）原油換算シート【計画用】'!AM880&lt;&gt;"",'（別紙１）原油換算シート【計画用】'!AM880,"")</f>
        <v>866</v>
      </c>
      <c r="AN880" s="40" t="str">
        <f>+IF('（別紙１）原油換算シート【計画用】'!AN880&lt;&gt;"",'（別紙１）原油換算シート【計画用】'!AN880,"")</f>
        <v>A0506</v>
      </c>
      <c r="AO880" s="64" t="str">
        <f>+IF('（別紙１）原油換算シート【計画用】'!AO880&lt;&gt;"",'（別紙１）原油換算シート【計画用】'!AO880,"")</f>
        <v>鈴与電力(株)メニューE</v>
      </c>
      <c r="AP880" s="65">
        <f>+IF('（別紙１）原油換算シート【計画用】'!AP880&lt;&gt;"",'（別紙１）原油換算シート【計画用】'!AP880,"")</f>
        <v>0</v>
      </c>
      <c r="AQ880" s="1" t="str">
        <f>+IF('（別紙１）原油換算シート【計画用】'!AQ880&lt;&gt;"",'（別紙１）原油換算シート【計画用】'!AQ880,"")</f>
        <v/>
      </c>
    </row>
    <row r="881" spans="39:43">
      <c r="AM881" s="40">
        <f>+IF('（別紙１）原油換算シート【計画用】'!AM881&lt;&gt;"",'（別紙１）原油換算シート【計画用】'!AM881,"")</f>
        <v>867</v>
      </c>
      <c r="AN881" s="40" t="str">
        <f>+IF('（別紙１）原油換算シート【計画用】'!AN881&lt;&gt;"",'（別紙１）原油換算シート【計画用】'!AN881,"")</f>
        <v>A0506</v>
      </c>
      <c r="AO881" s="64" t="str">
        <f>+IF('（別紙１）原油換算シート【計画用】'!AO881&lt;&gt;"",'（別紙１）原油換算シート【計画用】'!AO881,"")</f>
        <v>鈴与電力(株)メニューF</v>
      </c>
      <c r="AP881" s="65">
        <f>+IF('（別紙１）原油換算シート【計画用】'!AP881&lt;&gt;"",'（別紙１）原油換算シート【計画用】'!AP881,"")</f>
        <v>0</v>
      </c>
      <c r="AQ881" s="1" t="str">
        <f>+IF('（別紙１）原油換算シート【計画用】'!AQ881&lt;&gt;"",'（別紙１）原油換算シート【計画用】'!AQ881,"")</f>
        <v/>
      </c>
    </row>
    <row r="882" spans="39:43">
      <c r="AM882" s="40">
        <f>+IF('（別紙１）原油換算シート【計画用】'!AM882&lt;&gt;"",'（別紙１）原油換算シート【計画用】'!AM882,"")</f>
        <v>868</v>
      </c>
      <c r="AN882" s="40" t="str">
        <f>+IF('（別紙１）原油換算シート【計画用】'!AN882&lt;&gt;"",'（別紙１）原油換算シート【計画用】'!AN882,"")</f>
        <v>A0506</v>
      </c>
      <c r="AO882" s="64" t="str">
        <f>+IF('（別紙１）原油換算シート【計画用】'!AO882&lt;&gt;"",'（別紙１）原油換算シート【計画用】'!AO882,"")</f>
        <v>鈴与電力(株)メニューG</v>
      </c>
      <c r="AP882" s="65">
        <f>+IF('（別紙１）原油換算シート【計画用】'!AP882&lt;&gt;"",'（別紙１）原油換算シート【計画用】'!AP882,"")</f>
        <v>5.8799999999999998E-4</v>
      </c>
      <c r="AQ882" s="1" t="str">
        <f>+IF('（別紙１）原油換算シート【計画用】'!AQ882&lt;&gt;"",'（別紙１）原油換算シート【計画用】'!AQ882,"")</f>
        <v/>
      </c>
    </row>
    <row r="883" spans="39:43">
      <c r="AM883" s="40">
        <f>+IF('（別紙１）原油換算シート【計画用】'!AM883&lt;&gt;"",'（別紙１）原油換算シート【計画用】'!AM883,"")</f>
        <v>869</v>
      </c>
      <c r="AN883" s="40" t="str">
        <f>+IF('（別紙１）原油換算シート【計画用】'!AN883&lt;&gt;"",'（別紙１）原油換算シート【計画用】'!AN883,"")</f>
        <v>A0506</v>
      </c>
      <c r="AO883" s="64" t="str">
        <f>+IF('（別紙１）原油換算シート【計画用】'!AO883&lt;&gt;"",'（別紙１）原油換算シート【計画用】'!AO883,"")</f>
        <v>鈴与電力(株)メニューH</v>
      </c>
      <c r="AP883" s="65">
        <f>+IF('（別紙１）原油換算シート【計画用】'!AP883&lt;&gt;"",'（別紙１）原油換算シート【計画用】'!AP883,"")</f>
        <v>5.8500000000000002E-4</v>
      </c>
      <c r="AQ883" s="1" t="str">
        <f>+IF('（別紙１）原油換算シート【計画用】'!AQ883&lt;&gt;"",'（別紙１）原油換算シート【計画用】'!AQ883,"")</f>
        <v/>
      </c>
    </row>
    <row r="884" spans="39:43">
      <c r="AM884" s="40">
        <f>+IF('（別紙１）原油換算シート【計画用】'!AM884&lt;&gt;"",'（別紙１）原油換算シート【計画用】'!AM884,"")</f>
        <v>870</v>
      </c>
      <c r="AN884" s="40" t="str">
        <f>+IF('（別紙１）原油換算シート【計画用】'!AN884&lt;&gt;"",'（別紙１）原油換算シート【計画用】'!AN884,"")</f>
        <v>A0506</v>
      </c>
      <c r="AO884" s="64" t="str">
        <f>+IF('（別紙１）原油換算シート【計画用】'!AO884&lt;&gt;"",'（別紙１）原油換算シート【計画用】'!AO884,"")</f>
        <v>鈴与電力(株)メニューI</v>
      </c>
      <c r="AP884" s="65">
        <f>+IF('（別紙１）原油換算シート【計画用】'!AP884&lt;&gt;"",'（別紙１）原油換算シート【計画用】'!AP884,"")</f>
        <v>5.8399999999999999E-4</v>
      </c>
      <c r="AQ884" s="1" t="str">
        <f>+IF('（別紙１）原油換算シート【計画用】'!AQ884&lt;&gt;"",'（別紙１）原油換算シート【計画用】'!AQ884,"")</f>
        <v/>
      </c>
    </row>
    <row r="885" spans="39:43">
      <c r="AM885" s="40">
        <f>+IF('（別紙１）原油換算シート【計画用】'!AM885&lt;&gt;"",'（別紙１）原油換算シート【計画用】'!AM885,"")</f>
        <v>871</v>
      </c>
      <c r="AN885" s="40" t="str">
        <f>+IF('（別紙１）原油換算シート【計画用】'!AN885&lt;&gt;"",'（別紙１）原油換算シート【計画用】'!AN885,"")</f>
        <v>A0506</v>
      </c>
      <c r="AO885" s="64" t="str">
        <f>+IF('（別紙１）原油換算シート【計画用】'!AO885&lt;&gt;"",'（別紙１）原油換算シート【計画用】'!AO885,"")</f>
        <v>鈴与電力(株)メニューJ</v>
      </c>
      <c r="AP885" s="65">
        <f>+IF('（別紙１）原油換算シート【計画用】'!AP885&lt;&gt;"",'（別紙１）原油換算シート【計画用】'!AP885,"")</f>
        <v>5.8E-4</v>
      </c>
      <c r="AQ885" s="1" t="str">
        <f>+IF('（別紙１）原油換算シート【計画用】'!AQ885&lt;&gt;"",'（別紙１）原油換算シート【計画用】'!AQ885,"")</f>
        <v/>
      </c>
    </row>
    <row r="886" spans="39:43">
      <c r="AM886" s="40">
        <f>+IF('（別紙１）原油換算シート【計画用】'!AM886&lt;&gt;"",'（別紙１）原油換算シート【計画用】'!AM886,"")</f>
        <v>872</v>
      </c>
      <c r="AN886" s="40" t="str">
        <f>+IF('（別紙１）原油換算シート【計画用】'!AN886&lt;&gt;"",'（別紙１）原油換算シート【計画用】'!AN886,"")</f>
        <v>A0506</v>
      </c>
      <c r="AO886" s="64" t="str">
        <f>+IF('（別紙１）原油換算シート【計画用】'!AO886&lt;&gt;"",'（別紙１）原油換算シート【計画用】'!AO886,"")</f>
        <v>鈴与電力(株)メニューK</v>
      </c>
      <c r="AP886" s="65">
        <f>+IF('（別紙１）原油換算シート【計画用】'!AP886&lt;&gt;"",'（別紙１）原油換算シート【計画用】'!AP886,"")</f>
        <v>0</v>
      </c>
      <c r="AQ886" s="1" t="str">
        <f>+IF('（別紙１）原油換算シート【計画用】'!AQ886&lt;&gt;"",'（別紙１）原油換算シート【計画用】'!AQ886,"")</f>
        <v/>
      </c>
    </row>
    <row r="887" spans="39:43">
      <c r="AM887" s="40">
        <f>+IF('（別紙１）原油換算シート【計画用】'!AM887&lt;&gt;"",'（別紙１）原油換算シート【計画用】'!AM887,"")</f>
        <v>873</v>
      </c>
      <c r="AN887" s="40" t="str">
        <f>+IF('（別紙１）原油換算シート【計画用】'!AN887&lt;&gt;"",'（別紙１）原油換算シート【計画用】'!AN887,"")</f>
        <v>A0506</v>
      </c>
      <c r="AO887" s="64" t="str">
        <f>+IF('（別紙１）原油換算シート【計画用】'!AO887&lt;&gt;"",'（別紙１）原油換算シート【計画用】'!AO887,"")</f>
        <v>鈴与電力(株)メニューL(残差)</v>
      </c>
      <c r="AP887" s="65">
        <f>+IF('（別紙１）原油換算シート【計画用】'!AP887&lt;&gt;"",'（別紙１）原油換算シート【計画用】'!AP887,"")</f>
        <v>6.2200000000000005E-4</v>
      </c>
      <c r="AQ887" s="1" t="str">
        <f>+IF('（別紙１）原油換算シート【計画用】'!AQ887&lt;&gt;"",'（別紙１）原油換算シート【計画用】'!AQ887,"")</f>
        <v/>
      </c>
    </row>
    <row r="888" spans="39:43">
      <c r="AM888" s="40">
        <f>+IF('（別紙１）原油換算シート【計画用】'!AM888&lt;&gt;"",'（別紙１）原油換算シート【計画用】'!AM888,"")</f>
        <v>874</v>
      </c>
      <c r="AN888" s="40" t="str">
        <f>+IF('（別紙１）原油換算シート【計画用】'!AN888&lt;&gt;"",'（別紙１）原油換算シート【計画用】'!AN888,"")</f>
        <v>A0506</v>
      </c>
      <c r="AO888" s="64" t="str">
        <f>+IF('（別紙１）原油換算シート【計画用】'!AO888&lt;&gt;"",'（別紙１）原油換算シート【計画用】'!AO888,"")</f>
        <v>鈴与電力(株)(参考値)事業者全体</v>
      </c>
      <c r="AP888" s="65">
        <f>+IF('（別紙１）原油換算シート【計画用】'!AP888&lt;&gt;"",'（別紙１）原油換算シート【計画用】'!AP888,"")</f>
        <v>5.2499999999999997E-4</v>
      </c>
      <c r="AQ888" s="1" t="str">
        <f>+IF('（別紙１）原油換算シート【計画用】'!AQ888&lt;&gt;"",'（別紙１）原油換算シート【計画用】'!AQ888,"")</f>
        <v/>
      </c>
    </row>
    <row r="889" spans="39:43">
      <c r="AM889" s="40">
        <f>+IF('（別紙１）原油換算シート【計画用】'!AM889&lt;&gt;"",'（別紙１）原油換算シート【計画用】'!AM889,"")</f>
        <v>875</v>
      </c>
      <c r="AN889" s="40" t="str">
        <f>+IF('（別紙１）原油換算シート【計画用】'!AN889&lt;&gt;"",'（別紙１）原油換算シート【計画用】'!AN889,"")</f>
        <v>A0507</v>
      </c>
      <c r="AO889" s="64" t="str">
        <f>+IF('（別紙１）原油換算シート【計画用】'!AO889&lt;&gt;"",'（別紙１）原油換算シート【計画用】'!AO889,"")</f>
        <v>コープ電力(株)メニューA</v>
      </c>
      <c r="AP889" s="65">
        <f>+IF('（別紙１）原油換算シート【計画用】'!AP889&lt;&gt;"",'（別紙１）原油換算シート【計画用】'!AP889,"")</f>
        <v>0</v>
      </c>
      <c r="AQ889" s="1" t="str">
        <f>+IF('（別紙１）原油換算シート【計画用】'!AQ889&lt;&gt;"",'（別紙１）原油換算シート【計画用】'!AQ889,"")</f>
        <v/>
      </c>
    </row>
    <row r="890" spans="39:43">
      <c r="AM890" s="40">
        <f>+IF('（別紙１）原油換算シート【計画用】'!AM890&lt;&gt;"",'（別紙１）原油換算シート【計画用】'!AM890,"")</f>
        <v>876</v>
      </c>
      <c r="AN890" s="40" t="str">
        <f>+IF('（別紙１）原油換算シート【計画用】'!AN890&lt;&gt;"",'（別紙１）原油換算シート【計画用】'!AN890,"")</f>
        <v>A0507</v>
      </c>
      <c r="AO890" s="64" t="str">
        <f>+IF('（別紙１）原油換算シート【計画用】'!AO890&lt;&gt;"",'（別紙１）原油換算シート【計画用】'!AO890,"")</f>
        <v>コープ電力(株)メニューB(残差)</v>
      </c>
      <c r="AP890" s="65">
        <f>+IF('（別紙１）原油換算シート【計画用】'!AP890&lt;&gt;"",'（別紙１）原油換算シート【計画用】'!AP890,"")</f>
        <v>4.2999999999999999E-4</v>
      </c>
      <c r="AQ890" s="1" t="str">
        <f>+IF('（別紙１）原油換算シート【計画用】'!AQ890&lt;&gt;"",'（別紙１）原油換算シート【計画用】'!AQ890,"")</f>
        <v/>
      </c>
    </row>
    <row r="891" spans="39:43">
      <c r="AM891" s="40">
        <f>+IF('（別紙１）原油換算シート【計画用】'!AM891&lt;&gt;"",'（別紙１）原油換算シート【計画用】'!AM891,"")</f>
        <v>877</v>
      </c>
      <c r="AN891" s="40" t="str">
        <f>+IF('（別紙１）原油換算シート【計画用】'!AN891&lt;&gt;"",'（別紙１）原油換算シート【計画用】'!AN891,"")</f>
        <v>A0507</v>
      </c>
      <c r="AO891" s="64" t="str">
        <f>+IF('（別紙１）原油換算シート【計画用】'!AO891&lt;&gt;"",'（別紙１）原油換算シート【計画用】'!AO891,"")</f>
        <v>コープ電力(株)(参考値)事業者全体</v>
      </c>
      <c r="AP891" s="65">
        <f>+IF('（別紙１）原油換算シート【計画用】'!AP891&lt;&gt;"",'（別紙１）原油換算シート【計画用】'!AP891,"")</f>
        <v>4.2000000000000002E-4</v>
      </c>
      <c r="AQ891" s="1" t="str">
        <f>+IF('（別紙１）原油換算シート【計画用】'!AQ891&lt;&gt;"",'（別紙１）原油換算シート【計画用】'!AQ891,"")</f>
        <v/>
      </c>
    </row>
    <row r="892" spans="39:43">
      <c r="AM892" s="40">
        <f>+IF('（別紙１）原油換算シート【計画用】'!AM892&lt;&gt;"",'（別紙１）原油換算シート【計画用】'!AM892,"")</f>
        <v>878</v>
      </c>
      <c r="AN892" s="40" t="str">
        <f>+IF('（別紙１）原油換算シート【計画用】'!AN892&lt;&gt;"",'（別紙１）原油換算シート【計画用】'!AN892,"")</f>
        <v>A0511</v>
      </c>
      <c r="AO892" s="64" t="str">
        <f>+IF('（別紙１）原油換算シート【計画用】'!AO892&lt;&gt;"",'（別紙１）原油換算シート【計画用】'!AO892,"")</f>
        <v>亀岡ふるさとエナジー(株)</v>
      </c>
      <c r="AP892" s="65">
        <f>+IF('（別紙１）原油換算シート【計画用】'!AP892&lt;&gt;"",'（別紙１）原油換算シート【計画用】'!AP892,"")</f>
        <v>6.3500000000000004E-4</v>
      </c>
      <c r="AQ892" s="1" t="str">
        <f>+IF('（別紙１）原油換算シート【計画用】'!AQ892&lt;&gt;"",'（別紙１）原油換算シート【計画用】'!AQ892,"")</f>
        <v/>
      </c>
    </row>
    <row r="893" spans="39:43">
      <c r="AM893" s="40">
        <f>+IF('（別紙１）原油換算シート【計画用】'!AM893&lt;&gt;"",'（別紙１）原油換算シート【計画用】'!AM893,"")</f>
        <v>879</v>
      </c>
      <c r="AN893" s="40" t="str">
        <f>+IF('（別紙１）原油換算シート【計画用】'!AN893&lt;&gt;"",'（別紙１）原油換算シート【計画用】'!AN893,"")</f>
        <v>A0513</v>
      </c>
      <c r="AO893" s="64" t="str">
        <f>+IF('（別紙１）原油換算シート【計画用】'!AO893&lt;&gt;"",'（別紙１）原油換算シート【計画用】'!AO893,"")</f>
        <v>(株)織戸組メニューA</v>
      </c>
      <c r="AP893" s="65">
        <f>+IF('（別紙１）原油換算シート【計画用】'!AP893&lt;&gt;"",'（別紙１）原油換算シート【計画用】'!AP893,"")</f>
        <v>4.2400000000000001E-4</v>
      </c>
      <c r="AQ893" s="1" t="str">
        <f>+IF('（別紙１）原油換算シート【計画用】'!AQ893&lt;&gt;"",'（別紙１）原油換算シート【計画用】'!AQ893,"")</f>
        <v/>
      </c>
    </row>
    <row r="894" spans="39:43">
      <c r="AM894" s="40">
        <f>+IF('（別紙１）原油換算シート【計画用】'!AM894&lt;&gt;"",'（別紙１）原油換算シート【計画用】'!AM894,"")</f>
        <v>880</v>
      </c>
      <c r="AN894" s="40" t="str">
        <f>+IF('（別紙１）原油換算シート【計画用】'!AN894&lt;&gt;"",'（別紙１）原油換算シート【計画用】'!AN894,"")</f>
        <v>A0513</v>
      </c>
      <c r="AO894" s="64" t="str">
        <f>+IF('（別紙１）原油換算シート【計画用】'!AO894&lt;&gt;"",'（別紙１）原油換算シート【計画用】'!AO894,"")</f>
        <v>(株)織戸組(参考値)事業者全体</v>
      </c>
      <c r="AP894" s="65">
        <f>+IF('（別紙１）原油換算シート【計画用】'!AP894&lt;&gt;"",'（別紙１）原油換算シート【計画用】'!AP894,"")</f>
        <v>4.2400000000000001E-4</v>
      </c>
      <c r="AQ894" s="1" t="str">
        <f>+IF('（別紙１）原油換算シート【計画用】'!AQ894&lt;&gt;"",'（別紙１）原油換算シート【計画用】'!AQ894,"")</f>
        <v/>
      </c>
    </row>
    <row r="895" spans="39:43">
      <c r="AM895" s="40">
        <f>+IF('（別紙１）原油換算シート【計画用】'!AM895&lt;&gt;"",'（別紙１）原油換算シート【計画用】'!AM895,"")</f>
        <v>881</v>
      </c>
      <c r="AN895" s="40" t="str">
        <f>+IF('（別紙１）原油換算シート【計画用】'!AN895&lt;&gt;"",'（別紙１）原油換算シート【計画用】'!AN895,"")</f>
        <v>A0514</v>
      </c>
      <c r="AO895" s="64" t="str">
        <f>+IF('（別紙１）原油換算シート【計画用】'!AO895&lt;&gt;"",'（別紙１）原油換算シート【計画用】'!AO895,"")</f>
        <v>ふかやeパワー(株)メニューA</v>
      </c>
      <c r="AP895" s="65">
        <f>+IF('（別紙１）原油換算シート【計画用】'!AP895&lt;&gt;"",'（別紙１）原油換算シート【計画用】'!AP895,"")</f>
        <v>0</v>
      </c>
      <c r="AQ895" s="1" t="str">
        <f>+IF('（別紙１）原油換算シート【計画用】'!AQ895&lt;&gt;"",'（別紙１）原油換算シート【計画用】'!AQ895,"")</f>
        <v/>
      </c>
    </row>
    <row r="896" spans="39:43">
      <c r="AM896" s="40">
        <f>+IF('（別紙１）原油換算シート【計画用】'!AM896&lt;&gt;"",'（別紙１）原油換算シート【計画用】'!AM896,"")</f>
        <v>882</v>
      </c>
      <c r="AN896" s="40" t="str">
        <f>+IF('（別紙１）原油換算シート【計画用】'!AN896&lt;&gt;"",'（別紙１）原油換算シート【計画用】'!AN896,"")</f>
        <v>A0514</v>
      </c>
      <c r="AO896" s="64" t="str">
        <f>+IF('（別紙１）原油換算シート【計画用】'!AO896&lt;&gt;"",'（別紙１）原油換算シート【計画用】'!AO896,"")</f>
        <v>ふかやeパワー(株)メニューB(残差)</v>
      </c>
      <c r="AP896" s="65">
        <f>+IF('（別紙１）原油換算シート【計画用】'!AP896&lt;&gt;"",'（別紙１）原油換算シート【計画用】'!AP896,"")</f>
        <v>3.9199999999999999E-4</v>
      </c>
      <c r="AQ896" s="1" t="str">
        <f>+IF('（別紙１）原油換算シート【計画用】'!AQ896&lt;&gt;"",'（別紙１）原油換算シート【計画用】'!AQ896,"")</f>
        <v/>
      </c>
    </row>
    <row r="897" spans="39:43">
      <c r="AM897" s="40">
        <f>+IF('（別紙１）原油換算シート【計画用】'!AM897&lt;&gt;"",'（別紙１）原油換算シート【計画用】'!AM897,"")</f>
        <v>883</v>
      </c>
      <c r="AN897" s="40" t="str">
        <f>+IF('（別紙１）原油換算シート【計画用】'!AN897&lt;&gt;"",'（別紙１）原油換算シート【計画用】'!AN897,"")</f>
        <v>A0514</v>
      </c>
      <c r="AO897" s="64" t="str">
        <f>+IF('（別紙１）原油換算シート【計画用】'!AO897&lt;&gt;"",'（別紙１）原油換算シート【計画用】'!AO897,"")</f>
        <v>ふかやeパワー(株)(参考値)事業者全体</v>
      </c>
      <c r="AP897" s="65">
        <f>+IF('（別紙１）原油換算シート【計画用】'!AP897&lt;&gt;"",'（別紙１）原油換算シート【計画用】'!AP897,"")</f>
        <v>3.6299999999999999E-4</v>
      </c>
      <c r="AQ897" s="1" t="str">
        <f>+IF('（別紙１）原油換算シート【計画用】'!AQ897&lt;&gt;"",'（別紙１）原油換算シート【計画用】'!AQ897,"")</f>
        <v/>
      </c>
    </row>
    <row r="898" spans="39:43">
      <c r="AM898" s="40">
        <f>+IF('（別紙１）原油換算シート【計画用】'!AM898&lt;&gt;"",'（別紙１）原油換算シート【計画用】'!AM898,"")</f>
        <v>884</v>
      </c>
      <c r="AN898" s="40" t="str">
        <f>+IF('（別紙１）原油換算シート【計画用】'!AN898&lt;&gt;"",'（別紙１）原油換算シート【計画用】'!AN898,"")</f>
        <v>A0515</v>
      </c>
      <c r="AO898" s="64" t="str">
        <f>+IF('（別紙１）原油換算シート【計画用】'!AO898&lt;&gt;"",'（別紙１）原油換算シート【計画用】'!AO898,"")</f>
        <v>(株)Link Life</v>
      </c>
      <c r="AP898" s="65">
        <f>+IF('（別紙１）原油換算シート【計画用】'!AP898&lt;&gt;"",'（別紙１）原油換算シート【計画用】'!AP898,"")</f>
        <v>4.6299999999999998E-4</v>
      </c>
      <c r="AQ898" s="1" t="str">
        <f>+IF('（別紙１）原油換算シート【計画用】'!AQ898&lt;&gt;"",'（別紙１）原油換算シート【計画用】'!AQ898,"")</f>
        <v/>
      </c>
    </row>
    <row r="899" spans="39:43">
      <c r="AM899" s="40">
        <f>+IF('（別紙１）原油換算シート【計画用】'!AM899&lt;&gt;"",'（別紙１）原油換算シート【計画用】'!AM899,"")</f>
        <v>885</v>
      </c>
      <c r="AN899" s="40" t="str">
        <f>+IF('（別紙１）原油換算シート【計画用】'!AN899&lt;&gt;"",'（別紙１）原油換算シート【計画用】'!AN899,"")</f>
        <v>A0518</v>
      </c>
      <c r="AO899" s="64" t="str">
        <f>+IF('（別紙１）原油換算シート【計画用】'!AO899&lt;&gt;"",'（別紙１）原油換算シート【計画用】'!AO899,"")</f>
        <v>(株)グローバルキャスト</v>
      </c>
      <c r="AP899" s="65">
        <f>+IF('（別紙１）原油換算シート【計画用】'!AP899&lt;&gt;"",'（別紙１）原油換算シート【計画用】'!AP899,"")</f>
        <v>4.1899999999999999E-4</v>
      </c>
      <c r="AQ899" s="1" t="str">
        <f>+IF('（別紙１）原油換算シート【計画用】'!AQ899&lt;&gt;"",'（別紙１）原油換算シート【計画用】'!AQ899,"")</f>
        <v/>
      </c>
    </row>
    <row r="900" spans="39:43">
      <c r="AM900" s="40">
        <f>+IF('（別紙１）原油換算シート【計画用】'!AM900&lt;&gt;"",'（別紙１）原油換算シート【計画用】'!AM900,"")</f>
        <v>886</v>
      </c>
      <c r="AN900" s="40" t="str">
        <f>+IF('（別紙１）原油換算シート【計画用】'!AN900&lt;&gt;"",'（別紙１）原油換算シート【計画用】'!AN900,"")</f>
        <v>A0519</v>
      </c>
      <c r="AO900" s="64" t="str">
        <f>+IF('（別紙１）原油換算シート【計画用】'!AO900&lt;&gt;"",'（別紙１）原油換算シート【計画用】'!AO900,"")</f>
        <v>日本エネルギー総合システム(株)メニューA</v>
      </c>
      <c r="AP900" s="65">
        <f>+IF('（別紙１）原油換算シート【計画用】'!AP900&lt;&gt;"",'（別紙１）原油換算シート【計画用】'!AP900,"")</f>
        <v>0</v>
      </c>
      <c r="AQ900" s="1" t="str">
        <f>+IF('（別紙１）原油換算シート【計画用】'!AQ900&lt;&gt;"",'（別紙１）原油換算シート【計画用】'!AQ900,"")</f>
        <v/>
      </c>
    </row>
    <row r="901" spans="39:43">
      <c r="AM901" s="40">
        <f>+IF('（別紙１）原油換算シート【計画用】'!AM901&lt;&gt;"",'（別紙１）原油換算シート【計画用】'!AM901,"")</f>
        <v>887</v>
      </c>
      <c r="AN901" s="40" t="str">
        <f>+IF('（別紙１）原油換算シート【計画用】'!AN901&lt;&gt;"",'（別紙１）原油換算シート【計画用】'!AN901,"")</f>
        <v>A0519</v>
      </c>
      <c r="AO901" s="64" t="str">
        <f>+IF('（別紙１）原油換算シート【計画用】'!AO901&lt;&gt;"",'（別紙１）原油換算シート【計画用】'!AO901,"")</f>
        <v>日本エネルギー総合システム(株)メニューB</v>
      </c>
      <c r="AP901" s="65">
        <f>+IF('（別紙１）原油換算シート【計画用】'!AP901&lt;&gt;"",'（別紙１）原油換算シート【計画用】'!AP901,"")</f>
        <v>1.6699999999999999E-4</v>
      </c>
      <c r="AQ901" s="1" t="str">
        <f>+IF('（別紙１）原油換算シート【計画用】'!AQ901&lt;&gt;"",'（別紙１）原油換算シート【計画用】'!AQ901,"")</f>
        <v/>
      </c>
    </row>
    <row r="902" spans="39:43">
      <c r="AM902" s="40">
        <f>+IF('（別紙１）原油換算シート【計画用】'!AM902&lt;&gt;"",'（別紙１）原油換算シート【計画用】'!AM902,"")</f>
        <v>888</v>
      </c>
      <c r="AN902" s="40" t="str">
        <f>+IF('（別紙１）原油換算シート【計画用】'!AN902&lt;&gt;"",'（別紙１）原油換算シート【計画用】'!AN902,"")</f>
        <v>A0519</v>
      </c>
      <c r="AO902" s="64" t="str">
        <f>+IF('（別紙１）原油換算シート【計画用】'!AO902&lt;&gt;"",'（別紙１）原油換算シート【計画用】'!AO902,"")</f>
        <v>日本エネルギー総合システム(株)メニューC</v>
      </c>
      <c r="AP902" s="65">
        <f>+IF('（別紙１）原油換算シート【計画用】'!AP902&lt;&gt;"",'（別紙１）原油換算シート【計画用】'!AP902,"")</f>
        <v>2.1000000000000001E-4</v>
      </c>
      <c r="AQ902" s="1" t="str">
        <f>+IF('（別紙１）原油換算シート【計画用】'!AQ902&lt;&gt;"",'（別紙１）原油換算シート【計画用】'!AQ902,"")</f>
        <v/>
      </c>
    </row>
    <row r="903" spans="39:43">
      <c r="AM903" s="40">
        <f>+IF('（別紙１）原油換算シート【計画用】'!AM903&lt;&gt;"",'（別紙１）原油換算シート【計画用】'!AM903,"")</f>
        <v>889</v>
      </c>
      <c r="AN903" s="40" t="str">
        <f>+IF('（別紙１）原油換算シート【計画用】'!AN903&lt;&gt;"",'（別紙１）原油換算シート【計画用】'!AN903,"")</f>
        <v>A0519</v>
      </c>
      <c r="AO903" s="64" t="str">
        <f>+IF('（別紙１）原油換算シート【計画用】'!AO903&lt;&gt;"",'（別紙１）原油換算シート【計画用】'!AO903,"")</f>
        <v>日本エネルギー総合システム(株)メニューD</v>
      </c>
      <c r="AP903" s="65">
        <f>+IF('（別紙１）原油換算シート【計画用】'!AP903&lt;&gt;"",'（別紙１）原油換算シート【計画用】'!AP903,"")</f>
        <v>2.7399999999999999E-4</v>
      </c>
      <c r="AQ903" s="1" t="str">
        <f>+IF('（別紙１）原油換算シート【計画用】'!AQ903&lt;&gt;"",'（別紙１）原油換算シート【計画用】'!AQ903,"")</f>
        <v/>
      </c>
    </row>
    <row r="904" spans="39:43">
      <c r="AM904" s="40">
        <f>+IF('（別紙１）原油換算シート【計画用】'!AM904&lt;&gt;"",'（別紙１）原油換算シート【計画用】'!AM904,"")</f>
        <v>890</v>
      </c>
      <c r="AN904" s="40" t="str">
        <f>+IF('（別紙１）原油換算シート【計画用】'!AN904&lt;&gt;"",'（別紙１）原油換算シート【計画用】'!AN904,"")</f>
        <v>A0519</v>
      </c>
      <c r="AO904" s="64" t="str">
        <f>+IF('（別紙１）原油換算シート【計画用】'!AO904&lt;&gt;"",'（別紙１）原油換算シート【計画用】'!AO904,"")</f>
        <v>日本エネルギー総合システム(株)メニューE</v>
      </c>
      <c r="AP904" s="65">
        <f>+IF('（別紙１）原油換算シート【計画用】'!AP904&lt;&gt;"",'（別紙１）原油換算シート【計画用】'!AP904,"")</f>
        <v>2.9500000000000001E-4</v>
      </c>
      <c r="AQ904" s="1" t="str">
        <f>+IF('（別紙１）原油換算シート【計画用】'!AQ904&lt;&gt;"",'（別紙１）原油換算シート【計画用】'!AQ904,"")</f>
        <v/>
      </c>
    </row>
    <row r="905" spans="39:43">
      <c r="AM905" s="40">
        <f>+IF('（別紙１）原油換算シート【計画用】'!AM905&lt;&gt;"",'（別紙１）原油換算シート【計画用】'!AM905,"")</f>
        <v>891</v>
      </c>
      <c r="AN905" s="40" t="str">
        <f>+IF('（別紙１）原油換算シート【計画用】'!AN905&lt;&gt;"",'（別紙１）原油換算シート【計画用】'!AN905,"")</f>
        <v>A0519</v>
      </c>
      <c r="AO905" s="64" t="str">
        <f>+IF('（別紙１）原油換算シート【計画用】'!AO905&lt;&gt;"",'（別紙１）原油換算シート【計画用】'!AO905,"")</f>
        <v>日本エネルギー総合システム(株)メニューF</v>
      </c>
      <c r="AP905" s="65">
        <f>+IF('（別紙１）原油換算シート【計画用】'!AP905&lt;&gt;"",'（別紙１）原油換算シート【計画用】'!AP905,"")</f>
        <v>3.8000000000000002E-4</v>
      </c>
      <c r="AQ905" s="1" t="str">
        <f>+IF('（別紙１）原油換算シート【計画用】'!AQ905&lt;&gt;"",'（別紙１）原油換算シート【計画用】'!AQ905,"")</f>
        <v/>
      </c>
    </row>
    <row r="906" spans="39:43">
      <c r="AM906" s="40">
        <f>+IF('（別紙１）原油換算シート【計画用】'!AM906&lt;&gt;"",'（別紙１）原油換算シート【計画用】'!AM906,"")</f>
        <v>892</v>
      </c>
      <c r="AN906" s="40" t="str">
        <f>+IF('（別紙１）原油換算シート【計画用】'!AN906&lt;&gt;"",'（別紙１）原油換算シート【計画用】'!AN906,"")</f>
        <v>A0519</v>
      </c>
      <c r="AO906" s="64" t="str">
        <f>+IF('（別紙１）原油換算シート【計画用】'!AO906&lt;&gt;"",'（別紙１）原油換算シート【計画用】'!AO906,"")</f>
        <v>日本エネルギー総合システム(株)メニューG(残差)</v>
      </c>
      <c r="AP906" s="65">
        <f>+IF('（別紙１）原油換算シート【計画用】'!AP906&lt;&gt;"",'（別紙１）原油換算シート【計画用】'!AP906,"")</f>
        <v>4.64E-4</v>
      </c>
      <c r="AQ906" s="1" t="str">
        <f>+IF('（別紙１）原油換算シート【計画用】'!AQ906&lt;&gt;"",'（別紙１）原油換算シート【計画用】'!AQ906,"")</f>
        <v/>
      </c>
    </row>
    <row r="907" spans="39:43">
      <c r="AM907" s="40">
        <f>+IF('（別紙１）原油換算シート【計画用】'!AM907&lt;&gt;"",'（別紙１）原油換算シート【計画用】'!AM907,"")</f>
        <v>893</v>
      </c>
      <c r="AN907" s="40" t="str">
        <f>+IF('（別紙１）原油換算シート【計画用】'!AN907&lt;&gt;"",'（別紙１）原油換算シート【計画用】'!AN907,"")</f>
        <v>A0519</v>
      </c>
      <c r="AO907" s="64" t="str">
        <f>+IF('（別紙１）原油換算シート【計画用】'!AO907&lt;&gt;"",'（別紙１）原油換算シート【計画用】'!AO907,"")</f>
        <v>日本エネルギー総合システム(株)(参考値)事業者全体</v>
      </c>
      <c r="AP907" s="65">
        <f>+IF('（別紙１）原油換算シート【計画用】'!AP907&lt;&gt;"",'（別紙１）原油換算シート【計画用】'!AP907,"")</f>
        <v>3.9899999999999999E-4</v>
      </c>
      <c r="AQ907" s="1" t="str">
        <f>+IF('（別紙１）原油換算シート【計画用】'!AQ907&lt;&gt;"",'（別紙１）原油換算シート【計画用】'!AQ907,"")</f>
        <v/>
      </c>
    </row>
    <row r="908" spans="39:43">
      <c r="AM908" s="40">
        <f>+IF('（別紙１）原油換算シート【計画用】'!AM908&lt;&gt;"",'（別紙１）原油換算シート【計画用】'!AM908,"")</f>
        <v>894</v>
      </c>
      <c r="AN908" s="40" t="str">
        <f>+IF('（別紙１）原油換算シート【計画用】'!AN908&lt;&gt;"",'（別紙１）原油換算シート【計画用】'!AN908,"")</f>
        <v>A0520</v>
      </c>
      <c r="AO908" s="64" t="str">
        <f>+IF('（別紙１）原油換算シート【計画用】'!AO908&lt;&gt;"",'（別紙１）原油換算シート【計画用】'!AO908,"")</f>
        <v>イワタニ東海(株)</v>
      </c>
      <c r="AP908" s="65">
        <f>+IF('（別紙１）原油換算シート【計画用】'!AP908&lt;&gt;"",'（別紙１）原油換算シート【計画用】'!AP908,"")</f>
        <v>4.1899999999999999E-4</v>
      </c>
      <c r="AQ908" s="1" t="str">
        <f>+IF('（別紙１）原油換算シート【計画用】'!AQ908&lt;&gt;"",'（別紙１）原油換算シート【計画用】'!AQ908,"")</f>
        <v/>
      </c>
    </row>
    <row r="909" spans="39:43">
      <c r="AM909" s="40">
        <f>+IF('（別紙１）原油換算シート【計画用】'!AM909&lt;&gt;"",'（別紙１）原油換算シート【計画用】'!AM909,"")</f>
        <v>895</v>
      </c>
      <c r="AN909" s="40" t="str">
        <f>+IF('（別紙１）原油換算シート【計画用】'!AN909&lt;&gt;"",'（別紙１）原油換算シート【計画用】'!AN909,"")</f>
        <v>A0525</v>
      </c>
      <c r="AO909" s="64" t="str">
        <f>+IF('（別紙１）原油換算シート【計画用】'!AO909&lt;&gt;"",'（別紙１）原油換算シート【計画用】'!AO909,"")</f>
        <v>(株)ところざわ未来電力メニューA</v>
      </c>
      <c r="AP909" s="65">
        <f>+IF('（別紙１）原油換算シート【計画用】'!AP909&lt;&gt;"",'（別紙１）原油換算シート【計画用】'!AP909,"")</f>
        <v>1E-4</v>
      </c>
      <c r="AQ909" s="1" t="str">
        <f>+IF('（別紙１）原油換算シート【計画用】'!AQ909&lt;&gt;"",'（別紙１）原油換算シート【計画用】'!AQ909,"")</f>
        <v/>
      </c>
    </row>
    <row r="910" spans="39:43">
      <c r="AM910" s="40">
        <f>+IF('（別紙１）原油換算シート【計画用】'!AM910&lt;&gt;"",'（別紙１）原油換算シート【計画用】'!AM910,"")</f>
        <v>896</v>
      </c>
      <c r="AN910" s="40" t="str">
        <f>+IF('（別紙１）原油換算シート【計画用】'!AN910&lt;&gt;"",'（別紙１）原油換算シート【計画用】'!AN910,"")</f>
        <v>A0525</v>
      </c>
      <c r="AO910" s="64" t="str">
        <f>+IF('（別紙１）原油換算シート【計画用】'!AO910&lt;&gt;"",'（別紙１）原油換算シート【計画用】'!AO910,"")</f>
        <v>(株)ところざわ未来電力メニューB</v>
      </c>
      <c r="AP910" s="65">
        <f>+IF('（別紙１）原油換算シート【計画用】'!AP910&lt;&gt;"",'（別紙１）原油換算シート【計画用】'!AP910,"")</f>
        <v>0</v>
      </c>
      <c r="AQ910" s="1" t="str">
        <f>+IF('（別紙１）原油換算シート【計画用】'!AQ910&lt;&gt;"",'（別紙１）原油換算シート【計画用】'!AQ910,"")</f>
        <v/>
      </c>
    </row>
    <row r="911" spans="39:43">
      <c r="AM911" s="40">
        <f>+IF('（別紙１）原油換算シート【計画用】'!AM911&lt;&gt;"",'（別紙１）原油換算シート【計画用】'!AM911,"")</f>
        <v>897</v>
      </c>
      <c r="AN911" s="40" t="str">
        <f>+IF('（別紙１）原油換算シート【計画用】'!AN911&lt;&gt;"",'（別紙１）原油換算シート【計画用】'!AN911,"")</f>
        <v>A0525</v>
      </c>
      <c r="AO911" s="64" t="str">
        <f>+IF('（別紙１）原油換算シート【計画用】'!AO911&lt;&gt;"",'（別紙１）原油換算シート【計画用】'!AO911,"")</f>
        <v>(株)ところざわ未来電力メニューC(残差)</v>
      </c>
      <c r="AP911" s="65">
        <f>+IF('（別紙１）原油換算シート【計画用】'!AP911&lt;&gt;"",'（別紙１）原油換算シート【計画用】'!AP911,"")</f>
        <v>1.02E-4</v>
      </c>
      <c r="AQ911" s="1" t="str">
        <f>+IF('（別紙１）原油換算シート【計画用】'!AQ911&lt;&gt;"",'（別紙１）原油換算シート【計画用】'!AQ911,"")</f>
        <v/>
      </c>
    </row>
    <row r="912" spans="39:43">
      <c r="AM912" s="40">
        <f>+IF('（別紙１）原油換算シート【計画用】'!AM912&lt;&gt;"",'（別紙１）原油換算シート【計画用】'!AM912,"")</f>
        <v>898</v>
      </c>
      <c r="AN912" s="40" t="str">
        <f>+IF('（別紙１）原油換算シート【計画用】'!AN912&lt;&gt;"",'（別紙１）原油換算シート【計画用】'!AN912,"")</f>
        <v>A0525</v>
      </c>
      <c r="AO912" s="64" t="str">
        <f>+IF('（別紙１）原油換算シート【計画用】'!AO912&lt;&gt;"",'（別紙１）原油換算シート【計画用】'!AO912,"")</f>
        <v>(株)ところざわ未来電力(参考値)事業者全体</v>
      </c>
      <c r="AP912" s="65">
        <f>+IF('（別紙１）原油換算シート【計画用】'!AP912&lt;&gt;"",'（別紙１）原油換算シート【計画用】'!AP912,"")</f>
        <v>1E-4</v>
      </c>
      <c r="AQ912" s="1" t="str">
        <f>+IF('（別紙１）原油換算シート【計画用】'!AQ912&lt;&gt;"",'（別紙１）原油換算シート【計画用】'!AQ912,"")</f>
        <v/>
      </c>
    </row>
    <row r="913" spans="39:43">
      <c r="AM913" s="40">
        <f>+IF('（別紙１）原油換算シート【計画用】'!AM913&lt;&gt;"",'（別紙１）原油換算シート【計画用】'!AM913,"")</f>
        <v>899</v>
      </c>
      <c r="AN913" s="40" t="str">
        <f>+IF('（別紙１）原油換算シート【計画用】'!AN913&lt;&gt;"",'（別紙１）原油換算シート【計画用】'!AN913,"")</f>
        <v>A0526</v>
      </c>
      <c r="AO913" s="64" t="str">
        <f>+IF('（別紙１）原油換算シート【計画用】'!AO913&lt;&gt;"",'（別紙１）原油換算シート【計画用】'!AO913,"")</f>
        <v>朝日ガスエナジー(株)</v>
      </c>
      <c r="AP913" s="65">
        <f>+IF('（別紙１）原油換算シート【計画用】'!AP913&lt;&gt;"",'（別紙１）原油換算シート【計画用】'!AP913,"")</f>
        <v>4.1899999999999999E-4</v>
      </c>
      <c r="AQ913" s="1" t="str">
        <f>+IF('（別紙１）原油換算シート【計画用】'!AQ913&lt;&gt;"",'（別紙１）原油換算シート【計画用】'!AQ913,"")</f>
        <v/>
      </c>
    </row>
    <row r="914" spans="39:43">
      <c r="AM914" s="40">
        <f>+IF('（別紙１）原油換算シート【計画用】'!AM914&lt;&gt;"",'（別紙１）原油換算シート【計画用】'!AM914,"")</f>
        <v>900</v>
      </c>
      <c r="AN914" s="40" t="str">
        <f>+IF('（別紙１）原油換算シート【計画用】'!AN914&lt;&gt;"",'（別紙１）原油換算シート【計画用】'!AN914,"")</f>
        <v>A0528</v>
      </c>
      <c r="AO914" s="64" t="str">
        <f>+IF('（別紙１）原油換算シート【計画用】'!AO914&lt;&gt;"",'（別紙１）原油換算シート【計画用】'!AO914,"")</f>
        <v>(株)エネファントメニューA</v>
      </c>
      <c r="AP914" s="65">
        <f>+IF('（別紙１）原油換算シート【計画用】'!AP914&lt;&gt;"",'（別紙１）原油換算シート【計画用】'!AP914,"")</f>
        <v>0</v>
      </c>
      <c r="AQ914" s="1" t="str">
        <f>+IF('（別紙１）原油換算シート【計画用】'!AQ914&lt;&gt;"",'（別紙１）原油換算シート【計画用】'!AQ914,"")</f>
        <v/>
      </c>
    </row>
    <row r="915" spans="39:43">
      <c r="AM915" s="40">
        <f>+IF('（別紙１）原油換算シート【計画用】'!AM915&lt;&gt;"",'（別紙１）原油換算シート【計画用】'!AM915,"")</f>
        <v>901</v>
      </c>
      <c r="AN915" s="40" t="str">
        <f>+IF('（別紙１）原油換算シート【計画用】'!AN915&lt;&gt;"",'（別紙１）原油換算シート【計画用】'!AN915,"")</f>
        <v>A0528</v>
      </c>
      <c r="AO915" s="64" t="str">
        <f>+IF('（別紙１）原油換算シート【計画用】'!AO915&lt;&gt;"",'（別紙１）原油換算シート【計画用】'!AO915,"")</f>
        <v>(株)エネファントメニューB</v>
      </c>
      <c r="AP915" s="65">
        <f>+IF('（別紙１）原油換算シート【計画用】'!AP915&lt;&gt;"",'（別紙１）原油換算シート【計画用】'!AP915,"")</f>
        <v>8.7000000000000001E-5</v>
      </c>
      <c r="AQ915" s="1" t="str">
        <f>+IF('（別紙１）原油換算シート【計画用】'!AQ915&lt;&gt;"",'（別紙１）原油換算シート【計画用】'!AQ915,"")</f>
        <v/>
      </c>
    </row>
    <row r="916" spans="39:43">
      <c r="AM916" s="40">
        <f>+IF('（別紙１）原油換算シート【計画用】'!AM916&lt;&gt;"",'（別紙１）原油換算シート【計画用】'!AM916,"")</f>
        <v>902</v>
      </c>
      <c r="AN916" s="40" t="str">
        <f>+IF('（別紙１）原油換算シート【計画用】'!AN916&lt;&gt;"",'（別紙１）原油換算シート【計画用】'!AN916,"")</f>
        <v>A0528</v>
      </c>
      <c r="AO916" s="64" t="str">
        <f>+IF('（別紙１）原油換算シート【計画用】'!AO916&lt;&gt;"",'（別紙１）原油換算シート【計画用】'!AO916,"")</f>
        <v>(株)エネファントメニューC(残差)</v>
      </c>
      <c r="AP916" s="65">
        <f>+IF('（別紙１）原油換算シート【計画用】'!AP916&lt;&gt;"",'（別紙１）原油換算シート【計画用】'!AP916,"")</f>
        <v>3.7300000000000001E-4</v>
      </c>
      <c r="AQ916" s="1" t="str">
        <f>+IF('（別紙１）原油換算シート【計画用】'!AQ916&lt;&gt;"",'（別紙１）原油換算シート【計画用】'!AQ916,"")</f>
        <v/>
      </c>
    </row>
    <row r="917" spans="39:43">
      <c r="AM917" s="40">
        <f>+IF('（別紙１）原油換算シート【計画用】'!AM917&lt;&gt;"",'（別紙１）原油換算シート【計画用】'!AM917,"")</f>
        <v>903</v>
      </c>
      <c r="AN917" s="40" t="str">
        <f>+IF('（別紙１）原油換算シート【計画用】'!AN917&lt;&gt;"",'（別紙１）原油換算シート【計画用】'!AN917,"")</f>
        <v>A0528</v>
      </c>
      <c r="AO917" s="64" t="str">
        <f>+IF('（別紙１）原油換算シート【計画用】'!AO917&lt;&gt;"",'（別紙１）原油換算シート【計画用】'!AO917,"")</f>
        <v>(株)エネファント(参考値)事業者全体</v>
      </c>
      <c r="AP917" s="65">
        <f>+IF('（別紙１）原油換算シート【計画用】'!AP917&lt;&gt;"",'（別紙１）原油換算シート【計画用】'!AP917,"")</f>
        <v>3.7199999999999999E-4</v>
      </c>
      <c r="AQ917" s="1" t="str">
        <f>+IF('（別紙１）原油換算シート【計画用】'!AQ917&lt;&gt;"",'（別紙１）原油換算シート【計画用】'!AQ917,"")</f>
        <v/>
      </c>
    </row>
    <row r="918" spans="39:43">
      <c r="AM918" s="40">
        <f>+IF('（別紙１）原油換算シート【計画用】'!AM918&lt;&gt;"",'（別紙１）原油換算シート【計画用】'!AM918,"")</f>
        <v>904</v>
      </c>
      <c r="AN918" s="40" t="str">
        <f>+IF('（別紙１）原油換算シート【計画用】'!AN918&lt;&gt;"",'（別紙１）原油換算シート【計画用】'!AN918,"")</f>
        <v>A0529</v>
      </c>
      <c r="AO918" s="64" t="str">
        <f>+IF('（別紙１）原油換算シート【計画用】'!AO918&lt;&gt;"",'（別紙１）原油換算シート【計画用】'!AO918,"")</f>
        <v>(株)エスエナジー</v>
      </c>
      <c r="AP918" s="65">
        <f>+IF('（別紙１）原油換算シート【計画用】'!AP918&lt;&gt;"",'（別紙１）原油換算シート【計画用】'!AP918,"")</f>
        <v>5.9000000000000003E-4</v>
      </c>
      <c r="AQ918" s="1" t="str">
        <f>+IF('（別紙１）原油換算シート【計画用】'!AQ918&lt;&gt;"",'（別紙１）原油換算シート【計画用】'!AQ918,"")</f>
        <v/>
      </c>
    </row>
    <row r="919" spans="39:43">
      <c r="AM919" s="40">
        <f>+IF('（別紙１）原油換算シート【計画用】'!AM919&lt;&gt;"",'（別紙１）原油換算シート【計画用】'!AM919,"")</f>
        <v>905</v>
      </c>
      <c r="AN919" s="40" t="str">
        <f>+IF('（別紙１）原油換算シート【計画用】'!AN919&lt;&gt;"",'（別紙１）原油換算シート【計画用】'!AN919,"")</f>
        <v>A0532</v>
      </c>
      <c r="AO919" s="64" t="str">
        <f>+IF('（別紙１）原油換算シート【計画用】'!AO919&lt;&gt;"",'（別紙１）原油換算シート【計画用】'!AO919,"")</f>
        <v>(株)フリクト電力(旧：(株)Mpower)</v>
      </c>
      <c r="AP919" s="65">
        <f>+IF('（別紙１）原油換算シート【計画用】'!AP919&lt;&gt;"",'（別紙１）原油換算シート【計画用】'!AP919,"")</f>
        <v>4.2400000000000001E-4</v>
      </c>
      <c r="AQ919" s="1" t="str">
        <f>+IF('（別紙１）原油換算シート【計画用】'!AQ919&lt;&gt;"",'（別紙１）原油換算シート【計画用】'!AQ919,"")</f>
        <v/>
      </c>
    </row>
    <row r="920" spans="39:43">
      <c r="AM920" s="40">
        <f>+IF('（別紙１）原油換算シート【計画用】'!AM920&lt;&gt;"",'（別紙１）原油換算シート【計画用】'!AM920,"")</f>
        <v>906</v>
      </c>
      <c r="AN920" s="40" t="str">
        <f>+IF('（別紙１）原油換算シート【計画用】'!AN920&lt;&gt;"",'（別紙１）原油換算シート【計画用】'!AN920,"")</f>
        <v>A0533</v>
      </c>
      <c r="AO920" s="64" t="str">
        <f>+IF('（別紙１）原油換算シート【計画用】'!AO920&lt;&gt;"",'（別紙１）原油換算シート【計画用】'!AO920,"")</f>
        <v>秩父新電力(株)メニューA</v>
      </c>
      <c r="AP920" s="65">
        <f>+IF('（別紙１）原油換算シート【計画用】'!AP920&lt;&gt;"",'（別紙１）原油換算シート【計画用】'!AP920,"")</f>
        <v>0</v>
      </c>
      <c r="AQ920" s="1" t="str">
        <f>+IF('（別紙１）原油換算シート【計画用】'!AQ920&lt;&gt;"",'（別紙１）原油換算シート【計画用】'!AQ920,"")</f>
        <v/>
      </c>
    </row>
    <row r="921" spans="39:43">
      <c r="AM921" s="40">
        <f>+IF('（別紙１）原油換算シート【計画用】'!AM921&lt;&gt;"",'（別紙１）原油換算シート【計画用】'!AM921,"")</f>
        <v>907</v>
      </c>
      <c r="AN921" s="40" t="str">
        <f>+IF('（別紙１）原油換算シート【計画用】'!AN921&lt;&gt;"",'（別紙１）原油換算シート【計画用】'!AN921,"")</f>
        <v>A0533</v>
      </c>
      <c r="AO921" s="64" t="str">
        <f>+IF('（別紙１）原油換算シート【計画用】'!AO921&lt;&gt;"",'（別紙１）原油換算シート【計画用】'!AO921,"")</f>
        <v>秩父新電力(株)メニューB</v>
      </c>
      <c r="AP921" s="65">
        <f>+IF('（別紙１）原油換算シート【計画用】'!AP921&lt;&gt;"",'（別紙１）原油換算シート【計画用】'!AP921,"")</f>
        <v>2.99E-4</v>
      </c>
      <c r="AQ921" s="1" t="str">
        <f>+IF('（別紙１）原油換算シート【計画用】'!AQ921&lt;&gt;"",'（別紙１）原油換算シート【計画用】'!AQ921,"")</f>
        <v/>
      </c>
    </row>
    <row r="922" spans="39:43">
      <c r="AM922" s="40">
        <f>+IF('（別紙１）原油換算シート【計画用】'!AM922&lt;&gt;"",'（別紙１）原油換算シート【計画用】'!AM922,"")</f>
        <v>908</v>
      </c>
      <c r="AN922" s="40" t="str">
        <f>+IF('（別紙１）原油換算シート【計画用】'!AN922&lt;&gt;"",'（別紙１）原油換算シート【計画用】'!AN922,"")</f>
        <v>A0533</v>
      </c>
      <c r="AO922" s="64" t="str">
        <f>+IF('（別紙１）原油換算シート【計画用】'!AO922&lt;&gt;"",'（別紙１）原油換算シート【計画用】'!AO922,"")</f>
        <v>秩父新電力(株)メニューC(残差)</v>
      </c>
      <c r="AP922" s="65">
        <f>+IF('（別紙１）原油換算シート【計画用】'!AP922&lt;&gt;"",'（別紙１）原油換算シート【計画用】'!AP922,"")</f>
        <v>7.0100000000000002E-4</v>
      </c>
      <c r="AQ922" s="1" t="str">
        <f>+IF('（別紙１）原油換算シート【計画用】'!AQ922&lt;&gt;"",'（別紙１）原油換算シート【計画用】'!AQ922,"")</f>
        <v/>
      </c>
    </row>
    <row r="923" spans="39:43">
      <c r="AM923" s="40">
        <f>+IF('（別紙１）原油換算シート【計画用】'!AM923&lt;&gt;"",'（別紙１）原油換算シート【計画用】'!AM923,"")</f>
        <v>909</v>
      </c>
      <c r="AN923" s="40" t="str">
        <f>+IF('（別紙１）原油換算シート【計画用】'!AN923&lt;&gt;"",'（別紙１）原油換算シート【計画用】'!AN923,"")</f>
        <v>A0533</v>
      </c>
      <c r="AO923" s="64" t="str">
        <f>+IF('（別紙１）原油換算シート【計画用】'!AO923&lt;&gt;"",'（別紙１）原油換算シート【計画用】'!AO923,"")</f>
        <v>秩父新電力(株)(参考値)事業者全体</v>
      </c>
      <c r="AP923" s="65">
        <f>+IF('（別紙１）原油換算シート【計画用】'!AP923&lt;&gt;"",'（別紙１）原油換算シート【計画用】'!AP923,"")</f>
        <v>4.5199999999999998E-4</v>
      </c>
      <c r="AQ923" s="1" t="str">
        <f>+IF('（別紙１）原油換算シート【計画用】'!AQ923&lt;&gt;"",'（別紙１）原油換算シート【計画用】'!AQ923,"")</f>
        <v/>
      </c>
    </row>
    <row r="924" spans="39:43">
      <c r="AM924" s="40">
        <f>+IF('（別紙１）原油換算シート【計画用】'!AM924&lt;&gt;"",'（別紙１）原油換算シート【計画用】'!AM924,"")</f>
        <v>910</v>
      </c>
      <c r="AN924" s="40" t="str">
        <f>+IF('（別紙１）原油換算シート【計画用】'!AN924&lt;&gt;"",'（別紙１）原油換算シート【計画用】'!AN924,"")</f>
        <v>A0534</v>
      </c>
      <c r="AO924" s="64" t="str">
        <f>+IF('（別紙１）原油換算シート【計画用】'!AO924&lt;&gt;"",'（別紙１）原油換算シート【計画用】'!AO924,"")</f>
        <v>みよしエナジー(株)メニューA</v>
      </c>
      <c r="AP924" s="65">
        <f>+IF('（別紙１）原油換算シート【計画用】'!AP924&lt;&gt;"",'（別紙１）原油換算シート【計画用】'!AP924,"")</f>
        <v>4.35E-4</v>
      </c>
      <c r="AQ924" s="1" t="str">
        <f>+IF('（別紙１）原油換算シート【計画用】'!AQ924&lt;&gt;"",'（別紙１）原油換算シート【計画用】'!AQ924,"")</f>
        <v/>
      </c>
    </row>
    <row r="925" spans="39:43">
      <c r="AM925" s="40">
        <f>+IF('（別紙１）原油換算シート【計画用】'!AM925&lt;&gt;"",'（別紙１）原油換算シート【計画用】'!AM925,"")</f>
        <v>911</v>
      </c>
      <c r="AN925" s="40" t="str">
        <f>+IF('（別紙１）原油換算シート【計画用】'!AN925&lt;&gt;"",'（別紙１）原油換算シート【計画用】'!AN925,"")</f>
        <v>A0534</v>
      </c>
      <c r="AO925" s="64" t="str">
        <f>+IF('（別紙１）原油換算シート【計画用】'!AO925&lt;&gt;"",'（別紙１）原油換算シート【計画用】'!AO925,"")</f>
        <v>みよしエナジー(株)メニューB(残差)</v>
      </c>
      <c r="AP925" s="65">
        <f>+IF('（別紙１）原油換算シート【計画用】'!AP925&lt;&gt;"",'（別紙１）原油換算シート【計画用】'!AP925,"")</f>
        <v>5.5800000000000001E-4</v>
      </c>
      <c r="AQ925" s="1" t="str">
        <f>+IF('（別紙１）原油換算シート【計画用】'!AQ925&lt;&gt;"",'（別紙１）原油換算シート【計画用】'!AQ925,"")</f>
        <v/>
      </c>
    </row>
    <row r="926" spans="39:43">
      <c r="AM926" s="40">
        <f>+IF('（別紙１）原油換算シート【計画用】'!AM926&lt;&gt;"",'（別紙１）原油換算シート【計画用】'!AM926,"")</f>
        <v>912</v>
      </c>
      <c r="AN926" s="40" t="str">
        <f>+IF('（別紙１）原油換算シート【計画用】'!AN926&lt;&gt;"",'（別紙１）原油換算シート【計画用】'!AN926,"")</f>
        <v>A0534</v>
      </c>
      <c r="AO926" s="64" t="str">
        <f>+IF('（別紙１）原油換算シート【計画用】'!AO926&lt;&gt;"",'（別紙１）原油換算シート【計画用】'!AO926,"")</f>
        <v>みよしエナジー(株)(参考値)事業者全体</v>
      </c>
      <c r="AP926" s="65">
        <f>+IF('（別紙１）原油換算シート【計画用】'!AP926&lt;&gt;"",'（別紙１）原油換算シート【計画用】'!AP926,"")</f>
        <v>5.1000000000000004E-4</v>
      </c>
      <c r="AQ926" s="1" t="str">
        <f>+IF('（別紙１）原油換算シート【計画用】'!AQ926&lt;&gt;"",'（別紙１）原油換算シート【計画用】'!AQ926,"")</f>
        <v/>
      </c>
    </row>
    <row r="927" spans="39:43">
      <c r="AM927" s="40">
        <f>+IF('（別紙１）原油換算シート【計画用】'!AM927&lt;&gt;"",'（別紙１）原油換算シート【計画用】'!AM927,"")</f>
        <v>913</v>
      </c>
      <c r="AN927" s="40" t="str">
        <f>+IF('（別紙１）原油換算シート【計画用】'!AN927&lt;&gt;"",'（別紙１）原油換算シート【計画用】'!AN927,"")</f>
        <v>A0538</v>
      </c>
      <c r="AO927" s="64" t="str">
        <f>+IF('（別紙１）原油換算シート【計画用】'!AO927&lt;&gt;"",'（別紙１）原油換算シート【計画用】'!AO927,"")</f>
        <v>綿半パートナーズ(株)</v>
      </c>
      <c r="AP927" s="65">
        <f>+IF('（別紙１）原油換算シート【計画用】'!AP927&lt;&gt;"",'（別紙１）原油換算シート【計画用】'!AP927,"")</f>
        <v>6.3400000000000001E-4</v>
      </c>
      <c r="AQ927" s="1" t="str">
        <f>+IF('（別紙１）原油換算シート【計画用】'!AQ927&lt;&gt;"",'（別紙１）原油換算シート【計画用】'!AQ927,"")</f>
        <v/>
      </c>
    </row>
    <row r="928" spans="39:43">
      <c r="AM928" s="40">
        <f>+IF('（別紙１）原油換算シート【計画用】'!AM928&lt;&gt;"",'（別紙１）原油換算シート【計画用】'!AM928,"")</f>
        <v>914</v>
      </c>
      <c r="AN928" s="40" t="str">
        <f>+IF('（別紙１）原油換算シート【計画用】'!AN928&lt;&gt;"",'（別紙１）原油換算シート【計画用】'!AN928,"")</f>
        <v>A0539</v>
      </c>
      <c r="AO928" s="64" t="str">
        <f>+IF('（別紙１）原油換算シート【計画用】'!AO928&lt;&gt;"",'（別紙１）原油換算シート【計画用】'!AO928,"")</f>
        <v>(株)karch</v>
      </c>
      <c r="AP928" s="65">
        <f>+IF('（別紙１）原油換算シート【計画用】'!AP928&lt;&gt;"",'（別紙１）原油換算シート【計画用】'!AP928,"")</f>
        <v>4.1100000000000002E-4</v>
      </c>
      <c r="AQ928" s="1" t="str">
        <f>+IF('（別紙１）原油換算シート【計画用】'!AQ928&lt;&gt;"",'（別紙１）原油換算シート【計画用】'!AQ928,"")</f>
        <v/>
      </c>
    </row>
    <row r="929" spans="39:43">
      <c r="AM929" s="40">
        <f>+IF('（別紙１）原油換算シート【計画用】'!AM929&lt;&gt;"",'（別紙１）原油換算シート【計画用】'!AM929,"")</f>
        <v>915</v>
      </c>
      <c r="AN929" s="40" t="str">
        <f>+IF('（別紙１）原油換算シート【計画用】'!AN929&lt;&gt;"",'（別紙１）原油換算シート【計画用】'!AN929,"")</f>
        <v>A0543</v>
      </c>
      <c r="AO929" s="64" t="str">
        <f>+IF('（別紙１）原油換算シート【計画用】'!AO929&lt;&gt;"",'（別紙１）原油換算シート【計画用】'!AO929,"")</f>
        <v>(株)かみでん里山公社</v>
      </c>
      <c r="AP929" s="65">
        <f>+IF('（別紙１）原油換算シート【計画用】'!AP929&lt;&gt;"",'（別紙１）原油換算シート【計画用】'!AP929,"")</f>
        <v>5.4799999999999998E-4</v>
      </c>
      <c r="AQ929" s="1" t="str">
        <f>+IF('（別紙１）原油換算シート【計画用】'!AQ929&lt;&gt;"",'（別紙１）原油換算シート【計画用】'!AQ929,"")</f>
        <v/>
      </c>
    </row>
    <row r="930" spans="39:43">
      <c r="AM930" s="40">
        <f>+IF('（別紙１）原油換算シート【計画用】'!AM930&lt;&gt;"",'（別紙１）原油換算シート【計画用】'!AM930,"")</f>
        <v>916</v>
      </c>
      <c r="AN930" s="40" t="str">
        <f>+IF('（別紙１）原油換算シート【計画用】'!AN930&lt;&gt;"",'（別紙１）原油換算シート【計画用】'!AN930,"")</f>
        <v>A0546</v>
      </c>
      <c r="AO930" s="64" t="str">
        <f>+IF('（別紙１）原油換算シート【計画用】'!AO930&lt;&gt;"",'（別紙１）原油換算シート【計画用】'!AO930,"")</f>
        <v>(株)三郷ひまわりエナジーメニューA</v>
      </c>
      <c r="AP930" s="65">
        <f>+IF('（別紙１）原油換算シート【計画用】'!AP930&lt;&gt;"",'（別紙１）原油換算シート【計画用】'!AP930,"")</f>
        <v>5.9000000000000003E-4</v>
      </c>
      <c r="AQ930" s="1" t="str">
        <f>+IF('（別紙１）原油換算シート【計画用】'!AQ930&lt;&gt;"",'（別紙１）原油換算シート【計画用】'!AQ930,"")</f>
        <v/>
      </c>
    </row>
    <row r="931" spans="39:43">
      <c r="AM931" s="40">
        <f>+IF('（別紙１）原油換算シート【計画用】'!AM931&lt;&gt;"",'（別紙１）原油換算シート【計画用】'!AM931,"")</f>
        <v>917</v>
      </c>
      <c r="AN931" s="40" t="str">
        <f>+IF('（別紙１）原油換算シート【計画用】'!AN931&lt;&gt;"",'（別紙１）原油換算シート【計画用】'!AN931,"")</f>
        <v>A0546</v>
      </c>
      <c r="AO931" s="64" t="str">
        <f>+IF('（別紙１）原油換算シート【計画用】'!AO931&lt;&gt;"",'（別紙１）原油換算シート【計画用】'!AO931,"")</f>
        <v>(株)三郷ひまわりエナジー(参考値)事業者全体</v>
      </c>
      <c r="AP931" s="65">
        <f>+IF('（別紙１）原油換算シート【計画用】'!AP931&lt;&gt;"",'（別紙１）原油換算シート【計画用】'!AP931,"")</f>
        <v>5.9000000000000003E-4</v>
      </c>
      <c r="AQ931" s="1" t="str">
        <f>+IF('（別紙１）原油換算シート【計画用】'!AQ931&lt;&gt;"",'（別紙１）原油換算シート【計画用】'!AQ931,"")</f>
        <v/>
      </c>
    </row>
    <row r="932" spans="39:43">
      <c r="AM932" s="40">
        <f>+IF('（別紙１）原油換算シート【計画用】'!AM932&lt;&gt;"",'（別紙１）原油換算シート【計画用】'!AM932,"")</f>
        <v>918</v>
      </c>
      <c r="AN932" s="40" t="str">
        <f>+IF('（別紙１）原油換算シート【計画用】'!AN932&lt;&gt;"",'（別紙１）原油換算シート【計画用】'!AN932,"")</f>
        <v>A0547</v>
      </c>
      <c r="AO932" s="64" t="str">
        <f>+IF('（別紙１）原油換算シート【計画用】'!AO932&lt;&gt;"",'（別紙１）原油換算シート【計画用】'!AO932,"")</f>
        <v>(株)球磨村森電力</v>
      </c>
      <c r="AP932" s="65">
        <f>+IF('（別紙１）原油換算シート【計画用】'!AP932&lt;&gt;"",'（別紙１）原油換算シート【計画用】'!AP932,"")</f>
        <v>5.8399999999999999E-4</v>
      </c>
      <c r="AQ932" s="1" t="str">
        <f>+IF('（別紙１）原油換算シート【計画用】'!AQ932&lt;&gt;"",'（別紙１）原油換算シート【計画用】'!AQ932,"")</f>
        <v/>
      </c>
    </row>
    <row r="933" spans="39:43">
      <c r="AM933" s="40">
        <f>+IF('（別紙１）原油換算シート【計画用】'!AM933&lt;&gt;"",'（別紙１）原油換算シート【計画用】'!AM933,"")</f>
        <v>919</v>
      </c>
      <c r="AN933" s="40" t="str">
        <f>+IF('（別紙１）原油換算シート【計画用】'!AN933&lt;&gt;"",'（別紙１）原油換算シート【計画用】'!AN933,"")</f>
        <v>A0549</v>
      </c>
      <c r="AO933" s="64" t="str">
        <f>+IF('（別紙１）原油換算シート【計画用】'!AO933&lt;&gt;"",'（別紙１）原油換算シート【計画用】'!AO933,"")</f>
        <v>くこくエネルギー(株)</v>
      </c>
      <c r="AP933" s="65">
        <f>+IF('（別紙１）原油換算シート【計画用】'!AP933&lt;&gt;"",'（別紙１）原油換算シート【計画用】'!AP933,"")</f>
        <v>5.9199999999999997E-4</v>
      </c>
      <c r="AQ933" s="1" t="str">
        <f>+IF('（別紙１）原油換算シート【計画用】'!AQ933&lt;&gt;"",'（別紙１）原油換算シート【計画用】'!AQ933,"")</f>
        <v/>
      </c>
    </row>
    <row r="934" spans="39:43">
      <c r="AM934" s="40">
        <f>+IF('（別紙１）原油換算シート【計画用】'!AM934&lt;&gt;"",'（別紙１）原油換算シート【計画用】'!AM934,"")</f>
        <v>920</v>
      </c>
      <c r="AN934" s="40" t="str">
        <f>+IF('（別紙１）原油換算シート【計画用】'!AN934&lt;&gt;"",'（別紙１）原油換算シート【計画用】'!AN934,"")</f>
        <v>A0550</v>
      </c>
      <c r="AO934" s="64" t="str">
        <f>+IF('（別紙１）原油換算シート【計画用】'!AO934&lt;&gt;"",'（別紙１）原油換算シート【計画用】'!AO934,"")</f>
        <v>(株)エコログ</v>
      </c>
      <c r="AP934" s="65">
        <f>+IF('（別紙１）原油換算シート【計画用】'!AP934&lt;&gt;"",'（別紙１）原油換算シート【計画用】'!AP934,"")</f>
        <v>4.2400000000000001E-4</v>
      </c>
      <c r="AQ934" s="1" t="str">
        <f>+IF('（別紙１）原油換算シート【計画用】'!AQ934&lt;&gt;"",'（別紙１）原油換算シート【計画用】'!AQ934,"")</f>
        <v/>
      </c>
    </row>
    <row r="935" spans="39:43">
      <c r="AM935" s="40">
        <f>+IF('（別紙１）原油換算シート【計画用】'!AM935&lt;&gt;"",'（別紙１）原油換算シート【計画用】'!AM935,"")</f>
        <v>921</v>
      </c>
      <c r="AN935" s="40" t="str">
        <f>+IF('（別紙１）原油換算シート【計画用】'!AN935&lt;&gt;"",'（別紙１）原油換算シート【計画用】'!AN935,"")</f>
        <v>A0551</v>
      </c>
      <c r="AO935" s="64" t="str">
        <f>+IF('（別紙１）原油換算シート【計画用】'!AO935&lt;&gt;"",'（別紙１）原油換算シート【計画用】'!AO935,"")</f>
        <v>飯田まちづくり電力(株)メニューA</v>
      </c>
      <c r="AP935" s="65">
        <f>+IF('（別紙１）原油換算シート【計画用】'!AP935&lt;&gt;"",'（別紙１）原油換算シート【計画用】'!AP935,"")</f>
        <v>0</v>
      </c>
      <c r="AQ935" s="1" t="str">
        <f>+IF('（別紙１）原油換算シート【計画用】'!AQ935&lt;&gt;"",'（別紙１）原油換算シート【計画用】'!AQ935,"")</f>
        <v/>
      </c>
    </row>
    <row r="936" spans="39:43">
      <c r="AM936" s="40">
        <f>+IF('（別紙１）原油換算シート【計画用】'!AM936&lt;&gt;"",'（別紙１）原油換算シート【計画用】'!AM936,"")</f>
        <v>922</v>
      </c>
      <c r="AN936" s="40" t="str">
        <f>+IF('（別紙１）原油換算シート【計画用】'!AN936&lt;&gt;"",'（別紙１）原油換算シート【計画用】'!AN936,"")</f>
        <v>A0551</v>
      </c>
      <c r="AO936" s="64" t="str">
        <f>+IF('（別紙１）原油換算シート【計画用】'!AO936&lt;&gt;"",'（別紙１）原油換算シート【計画用】'!AO936,"")</f>
        <v>飯田まちづくり電力(株)メニューB</v>
      </c>
      <c r="AP936" s="65">
        <f>+IF('（別紙１）原油換算シート【計画用】'!AP936&lt;&gt;"",'（別紙１）原油換算シート【計画用】'!AP936,"")</f>
        <v>4.2700000000000002E-4</v>
      </c>
      <c r="AQ936" s="1" t="str">
        <f>+IF('（別紙１）原油換算シート【計画用】'!AQ936&lt;&gt;"",'（別紙１）原油換算シート【計画用】'!AQ936,"")</f>
        <v/>
      </c>
    </row>
    <row r="937" spans="39:43">
      <c r="AM937" s="40">
        <f>+IF('（別紙１）原油換算シート【計画用】'!AM937&lt;&gt;"",'（別紙１）原油換算シート【計画用】'!AM937,"")</f>
        <v>923</v>
      </c>
      <c r="AN937" s="40" t="str">
        <f>+IF('（別紙１）原油換算シート【計画用】'!AN937&lt;&gt;"",'（別紙１）原油換算シート【計画用】'!AN937,"")</f>
        <v>A0551</v>
      </c>
      <c r="AO937" s="64" t="str">
        <f>+IF('（別紙１）原油換算シート【計画用】'!AO937&lt;&gt;"",'（別紙１）原油換算シート【計画用】'!AO937,"")</f>
        <v>飯田まちづくり電力(株)メニューC</v>
      </c>
      <c r="AP937" s="65">
        <f>+IF('（別紙１）原油換算シート【計画用】'!AP937&lt;&gt;"",'（別紙１）原油換算シート【計画用】'!AP937,"")</f>
        <v>3.7599999999999998E-4</v>
      </c>
      <c r="AQ937" s="1" t="str">
        <f>+IF('（別紙１）原油換算シート【計画用】'!AQ937&lt;&gt;"",'（別紙１）原油換算シート【計画用】'!AQ937,"")</f>
        <v/>
      </c>
    </row>
    <row r="938" spans="39:43">
      <c r="AM938" s="40">
        <f>+IF('（別紙１）原油換算シート【計画用】'!AM938&lt;&gt;"",'（別紙１）原油換算シート【計画用】'!AM938,"")</f>
        <v>924</v>
      </c>
      <c r="AN938" s="40" t="str">
        <f>+IF('（別紙１）原油換算シート【計画用】'!AN938&lt;&gt;"",'（別紙１）原油換算シート【計画用】'!AN938,"")</f>
        <v>A0551</v>
      </c>
      <c r="AO938" s="64" t="str">
        <f>+IF('（別紙１）原油換算シート【計画用】'!AO938&lt;&gt;"",'（別紙１）原油換算シート【計画用】'!AO938,"")</f>
        <v>飯田まちづくり電力(株)メニューD</v>
      </c>
      <c r="AP938" s="65">
        <f>+IF('（別紙１）原油換算シート【計画用】'!AP938&lt;&gt;"",'（別紙１）原油換算シート【計画用】'!AP938,"")</f>
        <v>2.9999999999999997E-4</v>
      </c>
      <c r="AQ938" s="1" t="str">
        <f>+IF('（別紙１）原油換算シート【計画用】'!AQ938&lt;&gt;"",'（別紙１）原油換算シート【計画用】'!AQ938,"")</f>
        <v/>
      </c>
    </row>
    <row r="939" spans="39:43">
      <c r="AM939" s="40">
        <f>+IF('（別紙１）原油換算シート【計画用】'!AM939&lt;&gt;"",'（別紙１）原油換算シート【計画用】'!AM939,"")</f>
        <v>925</v>
      </c>
      <c r="AN939" s="40" t="str">
        <f>+IF('（別紙１）原油換算シート【計画用】'!AN939&lt;&gt;"",'（別紙１）原油換算シート【計画用】'!AN939,"")</f>
        <v>A0551</v>
      </c>
      <c r="AO939" s="64" t="str">
        <f>+IF('（別紙１）原油換算シート【計画用】'!AO939&lt;&gt;"",'（別紙１）原油換算シート【計画用】'!AO939,"")</f>
        <v>飯田まちづくり電力(株)(参考値)事業者全体</v>
      </c>
      <c r="AP939" s="65">
        <f>+IF('（別紙１）原油換算シート【計画用】'!AP939&lt;&gt;"",'（別紙１）原油換算シート【計画用】'!AP939,"")</f>
        <v>3.0200000000000002E-4</v>
      </c>
      <c r="AQ939" s="1" t="str">
        <f>+IF('（別紙１）原油換算シート【計画用】'!AQ939&lt;&gt;"",'（別紙１）原油換算シート【計画用】'!AQ939,"")</f>
        <v/>
      </c>
    </row>
    <row r="940" spans="39:43">
      <c r="AM940" s="40">
        <f>+IF('（別紙１）原油換算シート【計画用】'!AM940&lt;&gt;"",'（別紙１）原油換算シート【計画用】'!AM940,"")</f>
        <v>926</v>
      </c>
      <c r="AN940" s="40" t="str">
        <f>+IF('（別紙１）原油換算シート【計画用】'!AN940&lt;&gt;"",'（別紙１）原油換算シート【計画用】'!AN940,"")</f>
        <v>A0552</v>
      </c>
      <c r="AO940" s="64" t="str">
        <f>+IF('（別紙１）原油換算シート【計画用】'!AO940&lt;&gt;"",'（別紙１）原油換算シート【計画用】'!AO940,"")</f>
        <v>イワタニ長野(株)</v>
      </c>
      <c r="AP940" s="65">
        <f>+IF('（別紙１）原油換算シート【計画用】'!AP940&lt;&gt;"",'（別紙１）原油換算シート【計画用】'!AP940,"")</f>
        <v>4.1899999999999999E-4</v>
      </c>
      <c r="AQ940" s="1" t="str">
        <f>+IF('（別紙１）原油換算シート【計画用】'!AQ940&lt;&gt;"",'（別紙１）原油換算シート【計画用】'!AQ940,"")</f>
        <v/>
      </c>
    </row>
    <row r="941" spans="39:43">
      <c r="AM941" s="40">
        <f>+IF('（別紙１）原油換算シート【計画用】'!AM941&lt;&gt;"",'（別紙１）原油換算シート【計画用】'!AM941,"")</f>
        <v>927</v>
      </c>
      <c r="AN941" s="40" t="str">
        <f>+IF('（別紙１）原油換算シート【計画用】'!AN941&lt;&gt;"",'（別紙１）原油換算シート【計画用】'!AN941,"")</f>
        <v>A0553</v>
      </c>
      <c r="AO941" s="64" t="str">
        <f>+IF('（別紙１）原油換算シート【計画用】'!AO941&lt;&gt;"",'（別紙１）原油換算シート【計画用】'!AO941,"")</f>
        <v>シェルジャパン(株)メニューA</v>
      </c>
      <c r="AP941" s="65">
        <f>+IF('（別紙１）原油換算シート【計画用】'!AP941&lt;&gt;"",'（別紙１）原油換算シート【計画用】'!AP941,"")</f>
        <v>0</v>
      </c>
      <c r="AQ941" s="1" t="str">
        <f>+IF('（別紙１）原油換算シート【計画用】'!AQ941&lt;&gt;"",'（別紙１）原油換算シート【計画用】'!AQ941,"")</f>
        <v/>
      </c>
    </row>
    <row r="942" spans="39:43">
      <c r="AM942" s="40">
        <f>+IF('（別紙１）原油換算シート【計画用】'!AM942&lt;&gt;"",'（別紙１）原油換算シート【計画用】'!AM942,"")</f>
        <v>928</v>
      </c>
      <c r="AN942" s="40" t="str">
        <f>+IF('（別紙１）原油換算シート【計画用】'!AN942&lt;&gt;"",'（別紙１）原油換算シート【計画用】'!AN942,"")</f>
        <v>A0553</v>
      </c>
      <c r="AO942" s="64" t="str">
        <f>+IF('（別紙１）原油換算シート【計画用】'!AO942&lt;&gt;"",'（別紙１）原油換算シート【計画用】'!AO942,"")</f>
        <v>シェルジャパン(株)メニューB</v>
      </c>
      <c r="AP942" s="65">
        <f>+IF('（別紙１）原油換算シート【計画用】'!AP942&lt;&gt;"",'（別紙１）原油換算シート【計画用】'!AP942,"")</f>
        <v>2.9999999999999997E-4</v>
      </c>
      <c r="AQ942" s="1" t="str">
        <f>+IF('（別紙１）原油換算シート【計画用】'!AQ942&lt;&gt;"",'（別紙１）原油換算シート【計画用】'!AQ942,"")</f>
        <v/>
      </c>
    </row>
    <row r="943" spans="39:43">
      <c r="AM943" s="40">
        <f>+IF('（別紙１）原油換算シート【計画用】'!AM943&lt;&gt;"",'（別紙１）原油換算シート【計画用】'!AM943,"")</f>
        <v>929</v>
      </c>
      <c r="AN943" s="40" t="str">
        <f>+IF('（別紙１）原油換算シート【計画用】'!AN943&lt;&gt;"",'（別紙１）原油換算シート【計画用】'!AN943,"")</f>
        <v>A0553</v>
      </c>
      <c r="AO943" s="64" t="str">
        <f>+IF('（別紙１）原油換算シート【計画用】'!AO943&lt;&gt;"",'（別紙１）原油換算シート【計画用】'!AO943,"")</f>
        <v>シェルジャパン(株)メニューC(残差)</v>
      </c>
      <c r="AP943" s="65">
        <f>+IF('（別紙１）原油換算シート【計画用】'!AP943&lt;&gt;"",'（別紙１）原油換算シート【計画用】'!AP943,"")</f>
        <v>4.2200000000000001E-4</v>
      </c>
      <c r="AQ943" s="1" t="str">
        <f>+IF('（別紙１）原油換算シート【計画用】'!AQ943&lt;&gt;"",'（別紙１）原油換算シート【計画用】'!AQ943,"")</f>
        <v>※</v>
      </c>
    </row>
    <row r="944" spans="39:43">
      <c r="AM944" s="40">
        <f>+IF('（別紙１）原油換算シート【計画用】'!AM944&lt;&gt;"",'（別紙１）原油換算シート【計画用】'!AM944,"")</f>
        <v>930</v>
      </c>
      <c r="AN944" s="40" t="str">
        <f>+IF('（別紙１）原油換算シート【計画用】'!AN944&lt;&gt;"",'（別紙１）原油換算シート【計画用】'!AN944,"")</f>
        <v>A0553</v>
      </c>
      <c r="AO944" s="64" t="str">
        <f>+IF('（別紙１）原油換算シート【計画用】'!AO944&lt;&gt;"",'（別紙１）原油換算シート【計画用】'!AO944,"")</f>
        <v>シェルジャパン(株)(参考値)事業者全体</v>
      </c>
      <c r="AP944" s="65">
        <f>+IF('（別紙１）原油換算シート【計画用】'!AP944&lt;&gt;"",'（別紙１）原油換算シート【計画用】'!AP944,"")</f>
        <v>4.2200000000000001E-4</v>
      </c>
      <c r="AQ944" s="1" t="str">
        <f>+IF('（別紙１）原油換算シート【計画用】'!AQ944&lt;&gt;"",'（別紙１）原油換算シート【計画用】'!AQ944,"")</f>
        <v>※</v>
      </c>
    </row>
    <row r="945" spans="39:43">
      <c r="AM945" s="40">
        <f>+IF('（別紙１）原油換算シート【計画用】'!AM945&lt;&gt;"",'（別紙１）原油換算シート【計画用】'!AM945,"")</f>
        <v>931</v>
      </c>
      <c r="AN945" s="40" t="str">
        <f>+IF('（別紙１）原油換算シート【計画用】'!AN945&lt;&gt;"",'（別紙１）原油換算シート【計画用】'!AN945,"")</f>
        <v>A0555</v>
      </c>
      <c r="AO945" s="64" t="str">
        <f>+IF('（別紙１）原油換算シート【計画用】'!AO945&lt;&gt;"",'（別紙１）原油換算シート【計画用】'!AO945,"")</f>
        <v>石油資源開発(株)</v>
      </c>
      <c r="AP945" s="65">
        <f>+IF('（別紙１）原油換算シート【計画用】'!AP945&lt;&gt;"",'（別紙１）原油換算シート【計画用】'!AP945,"")</f>
        <v>4.2200000000000001E-4</v>
      </c>
      <c r="AQ945" s="1" t="str">
        <f>+IF('（別紙１）原油換算シート【計画用】'!AQ945&lt;&gt;"",'（別紙１）原油換算シート【計画用】'!AQ945,"")</f>
        <v>※</v>
      </c>
    </row>
    <row r="946" spans="39:43">
      <c r="AM946" s="40">
        <f>+IF('（別紙１）原油換算シート【計画用】'!AM946&lt;&gt;"",'（別紙１）原油換算シート【計画用】'!AM946,"")</f>
        <v>932</v>
      </c>
      <c r="AN946" s="40" t="str">
        <f>+IF('（別紙１）原油換算シート【計画用】'!AN946&lt;&gt;"",'（別紙１）原油換算シート【計画用】'!AN946,"")</f>
        <v>A0556</v>
      </c>
      <c r="AO946" s="64" t="str">
        <f>+IF('（別紙１）原油換算シート【計画用】'!AO946&lt;&gt;"",'（別紙１）原油換算シート【計画用】'!AO946,"")</f>
        <v>越後天然ガス(株)メニューA</v>
      </c>
      <c r="AP946" s="65">
        <f>+IF('（別紙１）原油換算シート【計画用】'!AP946&lt;&gt;"",'（別紙１）原油換算シート【計画用】'!AP946,"")</f>
        <v>0</v>
      </c>
      <c r="AQ946" s="1" t="str">
        <f>+IF('（別紙１）原油換算シート【計画用】'!AQ946&lt;&gt;"",'（別紙１）原油換算シート【計画用】'!AQ946,"")</f>
        <v/>
      </c>
    </row>
    <row r="947" spans="39:43">
      <c r="AM947" s="40">
        <f>+IF('（別紙１）原油換算シート【計画用】'!AM947&lt;&gt;"",'（別紙１）原油換算シート【計画用】'!AM947,"")</f>
        <v>933</v>
      </c>
      <c r="AN947" s="40" t="str">
        <f>+IF('（別紙１）原油換算シート【計画用】'!AN947&lt;&gt;"",'（別紙１）原油換算シート【計画用】'!AN947,"")</f>
        <v>A0556</v>
      </c>
      <c r="AO947" s="64" t="str">
        <f>+IF('（別紙１）原油換算シート【計画用】'!AO947&lt;&gt;"",'（別紙１）原油換算シート【計画用】'!AO947,"")</f>
        <v>越後天然ガス(株)メニューB(残差)</v>
      </c>
      <c r="AP947" s="65">
        <f>+IF('（別紙１）原油換算シート【計画用】'!AP947&lt;&gt;"",'（別紙１）原油換算シート【計画用】'!AP947,"")</f>
        <v>6.9800000000000005E-4</v>
      </c>
      <c r="AQ947" s="1" t="str">
        <f>+IF('（別紙１）原油換算シート【計画用】'!AQ947&lt;&gt;"",'（別紙１）原油換算シート【計画用】'!AQ947,"")</f>
        <v/>
      </c>
    </row>
    <row r="948" spans="39:43">
      <c r="AM948" s="40">
        <f>+IF('（別紙１）原油換算シート【計画用】'!AM948&lt;&gt;"",'（別紙１）原油換算シート【計画用】'!AM948,"")</f>
        <v>934</v>
      </c>
      <c r="AN948" s="40" t="str">
        <f>+IF('（別紙１）原油換算シート【計画用】'!AN948&lt;&gt;"",'（別紙１）原油換算シート【計画用】'!AN948,"")</f>
        <v>A0556</v>
      </c>
      <c r="AO948" s="64" t="str">
        <f>+IF('（別紙１）原油換算シート【計画用】'!AO948&lt;&gt;"",'（別紙１）原油換算シート【計画用】'!AO948,"")</f>
        <v>越後天然ガス(株)(参考値)事業者全体</v>
      </c>
      <c r="AP948" s="65">
        <f>+IF('（別紙１）原油換算シート【計画用】'!AP948&lt;&gt;"",'（別紙１）原油換算シート【計画用】'!AP948,"")</f>
        <v>3.4400000000000001E-4</v>
      </c>
      <c r="AQ948" s="1" t="str">
        <f>+IF('（別紙１）原油換算シート【計画用】'!AQ948&lt;&gt;"",'（別紙１）原油換算シート【計画用】'!AQ948,"")</f>
        <v/>
      </c>
    </row>
    <row r="949" spans="39:43">
      <c r="AM949" s="40">
        <f>+IF('（別紙１）原油換算シート【計画用】'!AM949&lt;&gt;"",'（別紙１）原油換算シート【計画用】'!AM949,"")</f>
        <v>935</v>
      </c>
      <c r="AN949" s="40" t="str">
        <f>+IF('（別紙１）原油換算シート【計画用】'!AN949&lt;&gt;"",'（別紙１）原油換算シート【計画用】'!AN949,"")</f>
        <v>A0558</v>
      </c>
      <c r="AO949" s="64" t="str">
        <f>+IF('（別紙１）原油換算シート【計画用】'!AO949&lt;&gt;"",'（別紙１）原油換算シート【計画用】'!AO949,"")</f>
        <v>坂戸ガス(株)</v>
      </c>
      <c r="AP949" s="65">
        <f>+IF('（別紙１）原油換算シート【計画用】'!AP949&lt;&gt;"",'（別紙１）原油換算シート【計画用】'!AP949,"")</f>
        <v>3.88E-4</v>
      </c>
      <c r="AQ949" s="1" t="str">
        <f>+IF('（別紙１）原油換算シート【計画用】'!AQ949&lt;&gt;"",'（別紙１）原油換算シート【計画用】'!AQ949,"")</f>
        <v/>
      </c>
    </row>
    <row r="950" spans="39:43">
      <c r="AM950" s="40">
        <f>+IF('（別紙１）原油換算シート【計画用】'!AM950&lt;&gt;"",'（別紙１）原油換算シート【計画用】'!AM950,"")</f>
        <v>936</v>
      </c>
      <c r="AN950" s="40" t="str">
        <f>+IF('（別紙１）原油換算シート【計画用】'!AN950&lt;&gt;"",'（別紙１）原油換算シート【計画用】'!AN950,"")</f>
        <v>A0559</v>
      </c>
      <c r="AO950" s="64" t="str">
        <f>+IF('（別紙１）原油換算シート【計画用】'!AO950&lt;&gt;"",'（別紙１）原油換算シート【計画用】'!AO950,"")</f>
        <v>(株)デベロップ</v>
      </c>
      <c r="AP950" s="65">
        <f>+IF('（別紙１）原油換算シート【計画用】'!AP950&lt;&gt;"",'（別紙１）原油換算シート【計画用】'!AP950,"")</f>
        <v>5.3999999999999998E-5</v>
      </c>
      <c r="AQ950" s="1" t="str">
        <f>+IF('（別紙１）原油換算シート【計画用】'!AQ950&lt;&gt;"",'（別紙１）原油換算シート【計画用】'!AQ950,"")</f>
        <v/>
      </c>
    </row>
    <row r="951" spans="39:43">
      <c r="AM951" s="40">
        <f>+IF('（別紙１）原油換算シート【計画用】'!AM951&lt;&gt;"",'（別紙１）原油換算シート【計画用】'!AM951,"")</f>
        <v>937</v>
      </c>
      <c r="AN951" s="40" t="str">
        <f>+IF('（別紙１）原油換算シート【計画用】'!AN951&lt;&gt;"",'（別紙１）原油換算シート【計画用】'!AN951,"")</f>
        <v>A0560</v>
      </c>
      <c r="AO951" s="64" t="str">
        <f>+IF('（別紙１）原油換算シート【計画用】'!AO951&lt;&gt;"",'（別紙１）原油換算シート【計画用】'!AO951,"")</f>
        <v>(株)テレ・マーカー</v>
      </c>
      <c r="AP951" s="65">
        <f>+IF('（別紙１）原油換算シート【計画用】'!AP951&lt;&gt;"",'（別紙１）原油換算シート【計画用】'!AP951,"")</f>
        <v>8.1800000000000004E-4</v>
      </c>
      <c r="AQ951" s="1" t="str">
        <f>+IF('（別紙１）原油換算シート【計画用】'!AQ951&lt;&gt;"",'（別紙１）原油換算シート【計画用】'!AQ951,"")</f>
        <v/>
      </c>
    </row>
    <row r="952" spans="39:43">
      <c r="AM952" s="40">
        <f>+IF('（別紙１）原油換算シート【計画用】'!AM952&lt;&gt;"",'（別紙１）原油換算シート【計画用】'!AM952,"")</f>
        <v>938</v>
      </c>
      <c r="AN952" s="40" t="str">
        <f>+IF('（別紙１）原油換算シート【計画用】'!AN952&lt;&gt;"",'（別紙１）原油換算シート【計画用】'!AN952,"")</f>
        <v>A0562</v>
      </c>
      <c r="AO952" s="64" t="str">
        <f>+IF('（別紙１）原油換算シート【計画用】'!AO952&lt;&gt;"",'（別紙１）原油換算シート【計画用】'!AO952,"")</f>
        <v>MGCエネルギー(株)</v>
      </c>
      <c r="AP952" s="65">
        <f>+IF('（別紙１）原油換算シート【計画用】'!AP952&lt;&gt;"",'（別紙１）原油換算シート【計画用】'!AP952,"")</f>
        <v>2.7099999999999997E-4</v>
      </c>
      <c r="AQ952" s="1" t="str">
        <f>+IF('（別紙１）原油換算シート【計画用】'!AQ952&lt;&gt;"",'（別紙１）原油換算シート【計画用】'!AQ952,"")</f>
        <v/>
      </c>
    </row>
    <row r="953" spans="39:43">
      <c r="AM953" s="40">
        <f>+IF('（別紙１）原油換算シート【計画用】'!AM953&lt;&gt;"",'（別紙１）原油換算シート【計画用】'!AM953,"")</f>
        <v>939</v>
      </c>
      <c r="AN953" s="40" t="str">
        <f>+IF('（別紙１）原油換算シート【計画用】'!AN953&lt;&gt;"",'（別紙１）原油換算シート【計画用】'!AN953,"")</f>
        <v>A0565</v>
      </c>
      <c r="AO953" s="64" t="str">
        <f>+IF('（別紙１）原油換算シート【計画用】'!AO953&lt;&gt;"",'（別紙１）原油換算シート【計画用】'!AO953,"")</f>
        <v>福島フェニックス電力(株)</v>
      </c>
      <c r="AP953" s="65">
        <f>+IF('（別紙１）原油換算シート【計画用】'!AP953&lt;&gt;"",'（別紙１）原油換算シート【計画用】'!AP953,"")</f>
        <v>4.1399999999999998E-4</v>
      </c>
      <c r="AQ953" s="1" t="str">
        <f>+IF('（別紙１）原油換算シート【計画用】'!AQ953&lt;&gt;"",'（別紙１）原油換算シート【計画用】'!AQ953,"")</f>
        <v/>
      </c>
    </row>
    <row r="954" spans="39:43">
      <c r="AM954" s="40">
        <f>+IF('（別紙１）原油換算シート【計画用】'!AM954&lt;&gt;"",'（別紙１）原油換算シート【計画用】'!AM954,"")</f>
        <v>940</v>
      </c>
      <c r="AN954" s="40" t="str">
        <f>+IF('（別紙１）原油換算シート【計画用】'!AN954&lt;&gt;"",'（別紙１）原油換算シート【計画用】'!AN954,"")</f>
        <v>A0567</v>
      </c>
      <c r="AO954" s="64" t="str">
        <f>+IF('（別紙１）原油換算シート【計画用】'!AO954&lt;&gt;"",'（別紙１）原油換算シート【計画用】'!AO954,"")</f>
        <v>(株)美作国電力</v>
      </c>
      <c r="AP954" s="65">
        <f>+IF('（別紙１）原油換算シート【計画用】'!AP954&lt;&gt;"",'（別紙１）原油換算シート【計画用】'!AP954,"")</f>
        <v>4.4700000000000002E-4</v>
      </c>
      <c r="AQ954" s="1" t="str">
        <f>+IF('（別紙１）原油換算シート【計画用】'!AQ954&lt;&gt;"",'（別紙１）原油換算シート【計画用】'!AQ954,"")</f>
        <v/>
      </c>
    </row>
    <row r="955" spans="39:43">
      <c r="AM955" s="40">
        <f>+IF('（別紙１）原油換算シート【計画用】'!AM955&lt;&gt;"",'（別紙１）原油換算シート【計画用】'!AM955,"")</f>
        <v>941</v>
      </c>
      <c r="AN955" s="40" t="str">
        <f>+IF('（別紙１）原油換算シート【計画用】'!AN955&lt;&gt;"",'（別紙１）原油換算シート【計画用】'!AN955,"")</f>
        <v>A0570</v>
      </c>
      <c r="AO955" s="64" t="str">
        <f>+IF('（別紙１）原油換算シート【計画用】'!AO955&lt;&gt;"",'（別紙１）原油換算シート【計画用】'!AO955,"")</f>
        <v>八幡商事(株)</v>
      </c>
      <c r="AP955" s="65">
        <f>+IF('（別紙１）原油換算シート【計画用】'!AP955&lt;&gt;"",'（別紙１）原油換算シート【計画用】'!AP955,"")</f>
        <v>4.1899999999999999E-4</v>
      </c>
      <c r="AQ955" s="1" t="str">
        <f>+IF('（別紙１）原油換算シート【計画用】'!AQ955&lt;&gt;"",'（別紙１）原油換算シート【計画用】'!AQ955,"")</f>
        <v/>
      </c>
    </row>
    <row r="956" spans="39:43">
      <c r="AM956" s="40">
        <f>+IF('（別紙１）原油換算シート【計画用】'!AM956&lt;&gt;"",'（別紙１）原油換算シート【計画用】'!AM956,"")</f>
        <v>942</v>
      </c>
      <c r="AN956" s="40" t="str">
        <f>+IF('（別紙１）原油換算シート【計画用】'!AN956&lt;&gt;"",'（別紙１）原油換算シート【計画用】'!AN956,"")</f>
        <v>A0571</v>
      </c>
      <c r="AO956" s="64" t="str">
        <f>+IF('（別紙１）原油換算シート【計画用】'!AO956&lt;&gt;"",'（別紙１）原油換算シート【計画用】'!AO956,"")</f>
        <v>おいでんエネルギー(株)メニューA</v>
      </c>
      <c r="AP956" s="65">
        <f>+IF('（別紙１）原油換算シート【計画用】'!AP956&lt;&gt;"",'（別紙１）原油換算シート【計画用】'!AP956,"")</f>
        <v>0</v>
      </c>
      <c r="AQ956" s="1" t="str">
        <f>+IF('（別紙１）原油換算シート【計画用】'!AQ956&lt;&gt;"",'（別紙１）原油換算シート【計画用】'!AQ956,"")</f>
        <v/>
      </c>
    </row>
    <row r="957" spans="39:43">
      <c r="AM957" s="40">
        <f>+IF('（別紙１）原油換算シート【計画用】'!AM957&lt;&gt;"",'（別紙１）原油換算シート【計画用】'!AM957,"")</f>
        <v>943</v>
      </c>
      <c r="AN957" s="40" t="str">
        <f>+IF('（別紙１）原油換算シート【計画用】'!AN957&lt;&gt;"",'（別紙１）原油換算シート【計画用】'!AN957,"")</f>
        <v>A0571</v>
      </c>
      <c r="AO957" s="64" t="str">
        <f>+IF('（別紙１）原油換算シート【計画用】'!AO957&lt;&gt;"",'（別紙１）原油換算シート【計画用】'!AO957,"")</f>
        <v>おいでんエネルギー(株)メニューB</v>
      </c>
      <c r="AP957" s="65">
        <f>+IF('（別紙１）原油換算シート【計画用】'!AP957&lt;&gt;"",'（別紙１）原油換算シート【計画用】'!AP957,"")</f>
        <v>0</v>
      </c>
      <c r="AQ957" s="1" t="str">
        <f>+IF('（別紙１）原油換算シート【計画用】'!AQ957&lt;&gt;"",'（別紙１）原油換算シート【計画用】'!AQ957,"")</f>
        <v/>
      </c>
    </row>
    <row r="958" spans="39:43">
      <c r="AM958" s="40">
        <f>+IF('（別紙１）原油換算シート【計画用】'!AM958&lt;&gt;"",'（別紙１）原油換算シート【計画用】'!AM958,"")</f>
        <v>944</v>
      </c>
      <c r="AN958" s="40" t="str">
        <f>+IF('（別紙１）原油換算シート【計画用】'!AN958&lt;&gt;"",'（別紙１）原油換算シート【計画用】'!AN958,"")</f>
        <v>A0571</v>
      </c>
      <c r="AO958" s="64" t="str">
        <f>+IF('（別紙１）原油換算シート【計画用】'!AO958&lt;&gt;"",'（別紙１）原油換算シート【計画用】'!AO958,"")</f>
        <v>おいでんエネルギー(株)メニューC(残差)</v>
      </c>
      <c r="AP958" s="65">
        <f>+IF('（別紙１）原油換算シート【計画用】'!AP958&lt;&gt;"",'（別紙１）原油換算シート【計画用】'!AP958,"")</f>
        <v>4.2200000000000001E-4</v>
      </c>
      <c r="AQ958" s="1" t="str">
        <f>+IF('（別紙１）原油換算シート【計画用】'!AQ958&lt;&gt;"",'（別紙１）原油換算シート【計画用】'!AQ958,"")</f>
        <v>※</v>
      </c>
    </row>
    <row r="959" spans="39:43">
      <c r="AM959" s="40">
        <f>+IF('（別紙１）原油換算シート【計画用】'!AM959&lt;&gt;"",'（別紙１）原油換算シート【計画用】'!AM959,"")</f>
        <v>945</v>
      </c>
      <c r="AN959" s="40" t="str">
        <f>+IF('（別紙１）原油換算シート【計画用】'!AN959&lt;&gt;"",'（別紙１）原油換算シート【計画用】'!AN959,"")</f>
        <v>A0571</v>
      </c>
      <c r="AO959" s="64" t="str">
        <f>+IF('（別紙１）原油換算シート【計画用】'!AO959&lt;&gt;"",'（別紙１）原油換算シート【計画用】'!AO959,"")</f>
        <v>おいでんエネルギー(株)(参考値)事業者全体</v>
      </c>
      <c r="AP959" s="65">
        <f>+IF('（別紙１）原油換算シート【計画用】'!AP959&lt;&gt;"",'（別紙１）原油換算シート【計画用】'!AP959,"")</f>
        <v>2.8E-5</v>
      </c>
      <c r="AQ959" s="1" t="str">
        <f>+IF('（別紙１）原油換算シート【計画用】'!AQ959&lt;&gt;"",'（別紙１）原油換算シート【計画用】'!AQ959,"")</f>
        <v/>
      </c>
    </row>
    <row r="960" spans="39:43">
      <c r="AM960" s="40">
        <f>+IF('（別紙１）原油換算シート【計画用】'!AM960&lt;&gt;"",'（別紙１）原油換算シート【計画用】'!AM960,"")</f>
        <v>946</v>
      </c>
      <c r="AN960" s="40" t="str">
        <f>+IF('（別紙１）原油換算シート【計画用】'!AN960&lt;&gt;"",'（別紙１）原油換算シート【計画用】'!AN960,"")</f>
        <v>A0572</v>
      </c>
      <c r="AO960" s="64" t="str">
        <f>+IF('（別紙１）原油換算シート【計画用】'!AO960&lt;&gt;"",'（別紙１）原油換算シート【計画用】'!AO960,"")</f>
        <v>(株)イシオ</v>
      </c>
      <c r="AP960" s="65">
        <f>+IF('（別紙１）原油換算シート【計画用】'!AP960&lt;&gt;"",'（別紙１）原油換算シート【計画用】'!AP960,"")</f>
        <v>6.4300000000000002E-4</v>
      </c>
      <c r="AQ960" s="1" t="str">
        <f>+IF('（別紙１）原油換算シート【計画用】'!AQ960&lt;&gt;"",'（別紙１）原油換算シート【計画用】'!AQ960,"")</f>
        <v/>
      </c>
    </row>
    <row r="961" spans="39:43">
      <c r="AM961" s="40">
        <f>+IF('（別紙１）原油換算シート【計画用】'!AM961&lt;&gt;"",'（別紙１）原油換算シート【計画用】'!AM961,"")</f>
        <v>947</v>
      </c>
      <c r="AN961" s="40" t="str">
        <f>+IF('（別紙１）原油換算シート【計画用】'!AN961&lt;&gt;"",'（別紙１）原油換算シート【計画用】'!AN961,"")</f>
        <v>A0573</v>
      </c>
      <c r="AO961" s="64" t="str">
        <f>+IF('（別紙１）原油換算シート【計画用】'!AO961&lt;&gt;"",'（別紙１）原油換算シート【計画用】'!AO961,"")</f>
        <v>北陸電力ビズ・エナジーソリューション(株)メニューA</v>
      </c>
      <c r="AP961" s="65">
        <f>+IF('（別紙１）原油換算シート【計画用】'!AP961&lt;&gt;"",'（別紙１）原油換算シート【計画用】'!AP961,"")</f>
        <v>0</v>
      </c>
      <c r="AQ961" s="1" t="str">
        <f>+IF('（別紙１）原油換算シート【計画用】'!AQ961&lt;&gt;"",'（別紙１）原油換算シート【計画用】'!AQ961,"")</f>
        <v/>
      </c>
    </row>
    <row r="962" spans="39:43">
      <c r="AM962" s="40">
        <f>+IF('（別紙１）原油換算シート【計画用】'!AM962&lt;&gt;"",'（別紙１）原油換算シート【計画用】'!AM962,"")</f>
        <v>948</v>
      </c>
      <c r="AN962" s="40" t="str">
        <f>+IF('（別紙１）原油換算シート【計画用】'!AN962&lt;&gt;"",'（別紙１）原油換算シート【計画用】'!AN962,"")</f>
        <v>A0573</v>
      </c>
      <c r="AO962" s="64" t="str">
        <f>+IF('（別紙１）原油換算シート【計画用】'!AO962&lt;&gt;"",'（別紙１）原油換算シート【計画用】'!AO962,"")</f>
        <v>北陸電力ビズ・エナジーソリューション(株)メニューB(残差)</v>
      </c>
      <c r="AP962" s="65">
        <f>+IF('（別紙１）原油換算シート【計画用】'!AP962&lt;&gt;"",'（別紙１）原油換算シート【計画用】'!AP962,"")</f>
        <v>4.7399999999999997E-4</v>
      </c>
      <c r="AQ962" s="1" t="str">
        <f>+IF('（別紙１）原油換算シート【計画用】'!AQ962&lt;&gt;"",'（別紙１）原油換算シート【計画用】'!AQ962,"")</f>
        <v/>
      </c>
    </row>
    <row r="963" spans="39:43">
      <c r="AM963" s="40">
        <f>+IF('（別紙１）原油換算シート【計画用】'!AM963&lt;&gt;"",'（別紙１）原油換算シート【計画用】'!AM963,"")</f>
        <v>949</v>
      </c>
      <c r="AN963" s="40" t="str">
        <f>+IF('（別紙１）原油換算シート【計画用】'!AN963&lt;&gt;"",'（別紙１）原油換算シート【計画用】'!AN963,"")</f>
        <v>A0573</v>
      </c>
      <c r="AO963" s="64" t="str">
        <f>+IF('（別紙１）原油換算シート【計画用】'!AO963&lt;&gt;"",'（別紙１）原油換算シート【計画用】'!AO963,"")</f>
        <v>北陸電力ビズ・エナジーソリューション(株)(参考値)事業者全体</v>
      </c>
      <c r="AP963" s="65">
        <f>+IF('（別紙１）原油換算シート【計画用】'!AP963&lt;&gt;"",'（別紙１）原油換算シート【計画用】'!AP963,"")</f>
        <v>4.6999999999999999E-4</v>
      </c>
      <c r="AQ963" s="1" t="str">
        <f>+IF('（別紙１）原油換算シート【計画用】'!AQ963&lt;&gt;"",'（別紙１）原油換算シート【計画用】'!AQ963,"")</f>
        <v/>
      </c>
    </row>
    <row r="964" spans="39:43">
      <c r="AM964" s="40">
        <f>+IF('（別紙１）原油換算シート【計画用】'!AM964&lt;&gt;"",'（別紙１）原油換算シート【計画用】'!AM964,"")</f>
        <v>950</v>
      </c>
      <c r="AN964" s="40" t="str">
        <f>+IF('（別紙１）原油換算シート【計画用】'!AN964&lt;&gt;"",'（別紙１）原油換算シート【計画用】'!AN964,"")</f>
        <v>A0574</v>
      </c>
      <c r="AO964" s="64" t="str">
        <f>+IF('（別紙１）原油換算シート【計画用】'!AO964&lt;&gt;"",'（別紙１）原油換算シート【計画用】'!AO964,"")</f>
        <v>リニューアブルトレード(株)</v>
      </c>
      <c r="AP964" s="65">
        <f>+IF('（別紙１）原油換算シート【計画用】'!AP964&lt;&gt;"",'（別紙１）原油換算シート【計画用】'!AP964,"")</f>
        <v>6.1700000000000004E-4</v>
      </c>
      <c r="AQ964" s="1" t="str">
        <f>+IF('（別紙１）原油換算シート【計画用】'!AQ964&lt;&gt;"",'（別紙１）原油換算シート【計画用】'!AQ964,"")</f>
        <v/>
      </c>
    </row>
    <row r="965" spans="39:43">
      <c r="AM965" s="40">
        <f>+IF('（別紙１）原油換算シート【計画用】'!AM965&lt;&gt;"",'（別紙１）原油換算シート【計画用】'!AM965,"")</f>
        <v>951</v>
      </c>
      <c r="AN965" s="40" t="str">
        <f>+IF('（別紙１）原油換算シート【計画用】'!AN965&lt;&gt;"",'（別紙１）原油換算シート【計画用】'!AN965,"")</f>
        <v>A0577</v>
      </c>
      <c r="AO965" s="64" t="str">
        <f>+IF('（別紙１）原油換算シート【計画用】'!AO965&lt;&gt;"",'（別紙１）原油換算シート【計画用】'!AO965,"")</f>
        <v>ICT伊那みらいでんき(株)(旧:丸紅伊那みらいでんき(株))メニューA</v>
      </c>
      <c r="AP965" s="65">
        <f>+IF('（別紙１）原油換算シート【計画用】'!AP965&lt;&gt;"",'（別紙１）原油換算シート【計画用】'!AP965,"")</f>
        <v>0</v>
      </c>
      <c r="AQ965" s="1" t="str">
        <f>+IF('（別紙１）原油換算シート【計画用】'!AQ965&lt;&gt;"",'（別紙１）原油換算シート【計画用】'!AQ965,"")</f>
        <v/>
      </c>
    </row>
    <row r="966" spans="39:43">
      <c r="AM966" s="40">
        <f>+IF('（別紙１）原油換算シート【計画用】'!AM966&lt;&gt;"",'（別紙１）原油換算シート【計画用】'!AM966,"")</f>
        <v>952</v>
      </c>
      <c r="AN966" s="40" t="str">
        <f>+IF('（別紙１）原油換算シート【計画用】'!AN966&lt;&gt;"",'（別紙１）原油換算シート【計画用】'!AN966,"")</f>
        <v>A0577</v>
      </c>
      <c r="AO966" s="64" t="str">
        <f>+IF('（別紙１）原油換算シート【計画用】'!AO966&lt;&gt;"",'（別紙１）原油換算シート【計画用】'!AO966,"")</f>
        <v>ICT伊那みらいでんき(株)(旧:丸紅伊那みらいでんき(株))メニューB(残差)</v>
      </c>
      <c r="AP966" s="65">
        <f>+IF('（別紙１）原油換算シート【計画用】'!AP966&lt;&gt;"",'（別紙１）原油換算シート【計画用】'!AP966,"")</f>
        <v>3.6699999999999998E-4</v>
      </c>
      <c r="AQ966" s="1" t="str">
        <f>+IF('（別紙１）原油換算シート【計画用】'!AQ966&lt;&gt;"",'（別紙１）原油換算シート【計画用】'!AQ966,"")</f>
        <v/>
      </c>
    </row>
    <row r="967" spans="39:43">
      <c r="AM967" s="40">
        <f>+IF('（別紙１）原油換算シート【計画用】'!AM967&lt;&gt;"",'（別紙１）原油換算シート【計画用】'!AM967,"")</f>
        <v>953</v>
      </c>
      <c r="AN967" s="40" t="str">
        <f>+IF('（別紙１）原油換算シート【計画用】'!AN967&lt;&gt;"",'（別紙１）原油換算シート【計画用】'!AN967,"")</f>
        <v>A0577</v>
      </c>
      <c r="AO967" s="64" t="str">
        <f>+IF('（別紙１）原油換算シート【計画用】'!AO967&lt;&gt;"",'（別紙１）原油換算シート【計画用】'!AO967,"")</f>
        <v>ICT伊那みらいでんき(株)(旧:丸紅伊那みらいでんき(株))(参考値)事業者全体</v>
      </c>
      <c r="AP967" s="65">
        <f>+IF('（別紙１）原油換算シート【計画用】'!AP967&lt;&gt;"",'（別紙１）原油換算シート【計画用】'!AP967,"")</f>
        <v>3.4299999999999999E-4</v>
      </c>
      <c r="AQ967" s="1" t="str">
        <f>+IF('（別紙１）原油換算シート【計画用】'!AQ967&lt;&gt;"",'（別紙１）原油換算シート【計画用】'!AQ967,"")</f>
        <v/>
      </c>
    </row>
    <row r="968" spans="39:43">
      <c r="AM968" s="40">
        <f>+IF('（別紙１）原油換算シート【計画用】'!AM968&lt;&gt;"",'（別紙１）原油換算シート【計画用】'!AM968,"")</f>
        <v>954</v>
      </c>
      <c r="AN968" s="40" t="str">
        <f>+IF('（別紙１）原油換算シート【計画用】'!AN968&lt;&gt;"",'（別紙１）原油換算シート【計画用】'!AN968,"")</f>
        <v>A0578</v>
      </c>
      <c r="AO968" s="64" t="str">
        <f>+IF('（別紙１）原油換算シート【計画用】'!AO968&lt;&gt;"",'（別紙１）原油換算シート【計画用】'!AO968,"")</f>
        <v>富士山エナジー(株)</v>
      </c>
      <c r="AP968" s="65">
        <f>+IF('（別紙１）原油換算シート【計画用】'!AP968&lt;&gt;"",'（別紙１）原油換算シート【計画用】'!AP968,"")</f>
        <v>5.1800000000000001E-4</v>
      </c>
      <c r="AQ968" s="1" t="str">
        <f>+IF('（別紙１）原油換算シート【計画用】'!AQ968&lt;&gt;"",'（別紙１）原油換算シート【計画用】'!AQ968,"")</f>
        <v/>
      </c>
    </row>
    <row r="969" spans="39:43">
      <c r="AM969" s="40">
        <f>+IF('（別紙１）原油換算シート【計画用】'!AM969&lt;&gt;"",'（別紙１）原油換算シート【計画用】'!AM969,"")</f>
        <v>955</v>
      </c>
      <c r="AN969" s="40" t="str">
        <f>+IF('（別紙１）原油換算シート【計画用】'!AN969&lt;&gt;"",'（別紙１）原油換算シート【計画用】'!AN969,"")</f>
        <v>A0581</v>
      </c>
      <c r="AO969" s="64" t="str">
        <f>+IF('（別紙１）原油換算シート【計画用】'!AO969&lt;&gt;"",'（別紙１）原油換算シート【計画用】'!AO969,"")</f>
        <v>WSエナジー(株)</v>
      </c>
      <c r="AP969" s="65">
        <f>+IF('（別紙１）原油換算シート【計画用】'!AP969&lt;&gt;"",'（別紙１）原油換算シート【計画用】'!AP969,"")</f>
        <v>4.1899999999999999E-4</v>
      </c>
      <c r="AQ969" s="1" t="str">
        <f>+IF('（別紙１）原油換算シート【計画用】'!AQ969&lt;&gt;"",'（別紙１）原油換算シート【計画用】'!AQ969,"")</f>
        <v/>
      </c>
    </row>
    <row r="970" spans="39:43">
      <c r="AM970" s="40">
        <f>+IF('（別紙１）原油換算シート【計画用】'!AM970&lt;&gt;"",'（別紙１）原油換算シート【計画用】'!AM970,"")</f>
        <v>956</v>
      </c>
      <c r="AN970" s="40" t="str">
        <f>+IF('（別紙１）原油換算シート【計画用】'!AN970&lt;&gt;"",'（別紙１）原油換算シート【計画用】'!AN970,"")</f>
        <v>A0582</v>
      </c>
      <c r="AO970" s="64" t="str">
        <f>+IF('（別紙１）原油換算シート【計画用】'!AO970&lt;&gt;"",'（別紙１）原油換算シート【計画用】'!AO970,"")</f>
        <v>TERA Energy(株)メニューA</v>
      </c>
      <c r="AP970" s="65">
        <f>+IF('（別紙１）原油換算シート【計画用】'!AP970&lt;&gt;"",'（別紙１）原油換算シート【計画用】'!AP970,"")</f>
        <v>0</v>
      </c>
      <c r="AQ970" s="1" t="str">
        <f>+IF('（別紙１）原油換算シート【計画用】'!AQ970&lt;&gt;"",'（別紙１）原油換算シート【計画用】'!AQ970,"")</f>
        <v/>
      </c>
    </row>
    <row r="971" spans="39:43">
      <c r="AM971" s="40">
        <f>+IF('（別紙１）原油換算シート【計画用】'!AM971&lt;&gt;"",'（別紙１）原油換算シート【計画用】'!AM971,"")</f>
        <v>957</v>
      </c>
      <c r="AN971" s="40" t="str">
        <f>+IF('（別紙１）原油換算シート【計画用】'!AN971&lt;&gt;"",'（別紙１）原油換算シート【計画用】'!AN971,"")</f>
        <v>A0582</v>
      </c>
      <c r="AO971" s="64" t="str">
        <f>+IF('（別紙１）原油換算シート【計画用】'!AO971&lt;&gt;"",'（別紙１）原油換算シート【計画用】'!AO971,"")</f>
        <v>TERA Energy(株)メニューB</v>
      </c>
      <c r="AP971" s="65">
        <f>+IF('（別紙１）原油換算シート【計画用】'!AP971&lt;&gt;"",'（別紙１）原油換算シート【計画用】'!AP971,"")</f>
        <v>4.0099999999999999E-4</v>
      </c>
      <c r="AQ971" s="1" t="str">
        <f>+IF('（別紙１）原油換算シート【計画用】'!AQ971&lt;&gt;"",'（別紙１）原油換算シート【計画用】'!AQ971,"")</f>
        <v/>
      </c>
    </row>
    <row r="972" spans="39:43">
      <c r="AM972" s="40">
        <f>+IF('（別紙１）原油換算シート【計画用】'!AM972&lt;&gt;"",'（別紙１）原油換算シート【計画用】'!AM972,"")</f>
        <v>958</v>
      </c>
      <c r="AN972" s="40" t="str">
        <f>+IF('（別紙１）原油換算シート【計画用】'!AN972&lt;&gt;"",'（別紙１）原油換算シート【計画用】'!AN972,"")</f>
        <v>A0582</v>
      </c>
      <c r="AO972" s="64" t="str">
        <f>+IF('（別紙１）原油換算シート【計画用】'!AO972&lt;&gt;"",'（別紙１）原油換算シート【計画用】'!AO972,"")</f>
        <v>TERA Energy(株)(参考値)事業者全体</v>
      </c>
      <c r="AP972" s="65">
        <f>+IF('（別紙１）原油換算シート【計画用】'!AP972&lt;&gt;"",'（別紙１）原油換算シート【計画用】'!AP972,"")</f>
        <v>3.97E-4</v>
      </c>
      <c r="AQ972" s="1" t="str">
        <f>+IF('（別紙１）原油換算シート【計画用】'!AQ972&lt;&gt;"",'（別紙１）原油換算シート【計画用】'!AQ972,"")</f>
        <v>※</v>
      </c>
    </row>
    <row r="973" spans="39:43">
      <c r="AM973" s="40">
        <f>+IF('（別紙１）原油換算シート【計画用】'!AM973&lt;&gt;"",'（別紙１）原油換算シート【計画用】'!AM973,"")</f>
        <v>959</v>
      </c>
      <c r="AN973" s="40" t="str">
        <f>+IF('（別紙１）原油換算シート【計画用】'!AN973&lt;&gt;"",'（別紙１）原油換算シート【計画用】'!AN973,"")</f>
        <v>A0584</v>
      </c>
      <c r="AO973" s="64" t="str">
        <f>+IF('（別紙１）原油換算シート【計画用】'!AO973&lt;&gt;"",'（別紙１）原油換算シート【計画用】'!AO973,"")</f>
        <v>MCPD(株)メニューA</v>
      </c>
      <c r="AP973" s="65">
        <f>+IF('（別紙１）原油換算シート【計画用】'!AP973&lt;&gt;"",'（別紙１）原油換算シート【計画用】'!AP973,"")</f>
        <v>0</v>
      </c>
      <c r="AQ973" s="1" t="str">
        <f>+IF('（別紙１）原油換算シート【計画用】'!AQ973&lt;&gt;"",'（別紙１）原油換算シート【計画用】'!AQ973,"")</f>
        <v/>
      </c>
    </row>
    <row r="974" spans="39:43">
      <c r="AM974" s="40">
        <f>+IF('（別紙１）原油換算シート【計画用】'!AM974&lt;&gt;"",'（別紙１）原油換算シート【計画用】'!AM974,"")</f>
        <v>960</v>
      </c>
      <c r="AN974" s="40" t="str">
        <f>+IF('（別紙１）原油換算シート【計画用】'!AN974&lt;&gt;"",'（別紙１）原油換算シート【計画用】'!AN974,"")</f>
        <v>A0584</v>
      </c>
      <c r="AO974" s="64" t="str">
        <f>+IF('（別紙１）原油換算シート【計画用】'!AO974&lt;&gt;"",'（別紙１）原油換算シート【計画用】'!AO974,"")</f>
        <v>MCPD(株)メニューB(残差)</v>
      </c>
      <c r="AP974" s="65">
        <f>+IF('（別紙１）原油換算シート【計画用】'!AP974&lt;&gt;"",'（別紙１）原油換算シート【計画用】'!AP974,"")</f>
        <v>3.3399999999999999E-4</v>
      </c>
      <c r="AQ974" s="1" t="str">
        <f>+IF('（別紙１）原油換算シート【計画用】'!AQ974&lt;&gt;"",'（別紙１）原油換算シート【計画用】'!AQ974,"")</f>
        <v/>
      </c>
    </row>
    <row r="975" spans="39:43">
      <c r="AM975" s="40">
        <f>+IF('（別紙１）原油換算シート【計画用】'!AM975&lt;&gt;"",'（別紙１）原油換算シート【計画用】'!AM975,"")</f>
        <v>961</v>
      </c>
      <c r="AN975" s="40" t="str">
        <f>+IF('（別紙１）原油換算シート【計画用】'!AN975&lt;&gt;"",'（別紙１）原油換算シート【計画用】'!AN975,"")</f>
        <v>A0584</v>
      </c>
      <c r="AO975" s="64" t="str">
        <f>+IF('（別紙１）原油換算シート【計画用】'!AO975&lt;&gt;"",'（別紙１）原油換算シート【計画用】'!AO975,"")</f>
        <v>MCPD(株)(参考値)事業者全体</v>
      </c>
      <c r="AP975" s="65">
        <f>+IF('（別紙１）原油換算シート【計画用】'!AP975&lt;&gt;"",'（別紙１）原油換算シート【計画用】'!AP975,"")</f>
        <v>3.0000000000000001E-5</v>
      </c>
      <c r="AQ975" s="1" t="str">
        <f>+IF('（別紙１）原油換算シート【計画用】'!AQ975&lt;&gt;"",'（別紙１）原油換算シート【計画用】'!AQ975,"")</f>
        <v/>
      </c>
    </row>
    <row r="976" spans="39:43">
      <c r="AM976" s="40">
        <f>+IF('（別紙１）原油換算シート【計画用】'!AM976&lt;&gt;"",'（別紙１）原油換算シート【計画用】'!AM976,"")</f>
        <v>962</v>
      </c>
      <c r="AN976" s="40" t="str">
        <f>+IF('（別紙１）原油換算シート【計画用】'!AN976&lt;&gt;"",'（別紙１）原油換算シート【計画用】'!AN976,"")</f>
        <v>A0586</v>
      </c>
      <c r="AO976" s="64" t="str">
        <f>+IF('（別紙１）原油換算シート【計画用】'!AO976&lt;&gt;"",'（別紙１）原油換算シート【計画用】'!AO976,"")</f>
        <v>グリーンシティこばやし(株)</v>
      </c>
      <c r="AP976" s="65">
        <f>+IF('（別紙１）原油換算シート【計画用】'!AP976&lt;&gt;"",'（別紙１）原油換算シート【計画用】'!AP976,"")</f>
        <v>5.3700000000000004E-4</v>
      </c>
      <c r="AQ976" s="1" t="str">
        <f>+IF('（別紙１）原油換算シート【計画用】'!AQ976&lt;&gt;"",'（別紙１）原油換算シート【計画用】'!AQ976,"")</f>
        <v/>
      </c>
    </row>
    <row r="977" spans="39:43">
      <c r="AM977" s="40">
        <f>+IF('（別紙１）原油換算シート【計画用】'!AM977&lt;&gt;"",'（別紙１）原油換算シート【計画用】'!AM977,"")</f>
        <v>963</v>
      </c>
      <c r="AN977" s="40" t="str">
        <f>+IF('（別紙１）原油換算シート【計画用】'!AN977&lt;&gt;"",'（別紙１）原油換算シート【計画用】'!AN977,"")</f>
        <v>A0587</v>
      </c>
      <c r="AO977" s="64" t="str">
        <f>+IF('（別紙１）原油換算シート【計画用】'!AO977&lt;&gt;"",'（別紙１）原油換算シート【計画用】'!AO977,"")</f>
        <v>(株)吉田石油店</v>
      </c>
      <c r="AP977" s="65">
        <f>+IF('（別紙１）原油換算シート【計画用】'!AP977&lt;&gt;"",'（別紙１）原油換算シート【計画用】'!AP977,"")</f>
        <v>4.17E-4</v>
      </c>
      <c r="AQ977" s="1" t="str">
        <f>+IF('（別紙１）原油換算シート【計画用】'!AQ977&lt;&gt;"",'（別紙１）原油換算シート【計画用】'!AQ977,"")</f>
        <v/>
      </c>
    </row>
    <row r="978" spans="39:43">
      <c r="AM978" s="40">
        <f>+IF('（別紙１）原油換算シート【計画用】'!AM978&lt;&gt;"",'（別紙１）原油換算シート【計画用】'!AM978,"")</f>
        <v>964</v>
      </c>
      <c r="AN978" s="40" t="str">
        <f>+IF('（別紙１）原油換算シート【計画用】'!AN978&lt;&gt;"",'（別紙１）原油換算シート【計画用】'!AN978,"")</f>
        <v>A0589</v>
      </c>
      <c r="AO978" s="64" t="str">
        <f>+IF('（別紙１）原油換算シート【計画用】'!AO978&lt;&gt;"",'（別紙１）原油換算シート【計画用】'!AO978,"")</f>
        <v>スマートエナジー熊本(株)</v>
      </c>
      <c r="AP978" s="65">
        <f>+IF('（別紙１）原油換算シート【計画用】'!AP978&lt;&gt;"",'（別紙１）原油換算シート【計画用】'!AP978,"")</f>
        <v>0</v>
      </c>
      <c r="AQ978" s="1" t="str">
        <f>+IF('（別紙１）原油換算シート【計画用】'!AQ978&lt;&gt;"",'（別紙１）原油換算シート【計画用】'!AQ978,"")</f>
        <v/>
      </c>
    </row>
    <row r="979" spans="39:43">
      <c r="AM979" s="40">
        <f>+IF('（別紙１）原油換算シート【計画用】'!AM979&lt;&gt;"",'（別紙１）原油換算シート【計画用】'!AM979,"")</f>
        <v>965</v>
      </c>
      <c r="AN979" s="40" t="str">
        <f>+IF('（別紙１）原油換算シート【計画用】'!AN979&lt;&gt;"",'（別紙１）原油換算シート【計画用】'!AN979,"")</f>
        <v>A0590</v>
      </c>
      <c r="AO979" s="64" t="str">
        <f>+IF('（別紙１）原油換算シート【計画用】'!AO979&lt;&gt;"",'（別紙１）原油換算シート【計画用】'!AO979,"")</f>
        <v>福山未来エナジー(株)メニューA</v>
      </c>
      <c r="AP979" s="65">
        <f>+IF('（別紙１）原油換算シート【計画用】'!AP979&lt;&gt;"",'（別紙１）原油換算シート【計画用】'!AP979,"")</f>
        <v>0</v>
      </c>
      <c r="AQ979" s="1" t="str">
        <f>+IF('（別紙１）原油換算シート【計画用】'!AQ979&lt;&gt;"",'（別紙１）原油換算シート【計画用】'!AQ979,"")</f>
        <v/>
      </c>
    </row>
    <row r="980" spans="39:43">
      <c r="AM980" s="40">
        <f>+IF('（別紙１）原油換算シート【計画用】'!AM980&lt;&gt;"",'（別紙１）原油換算シート【計画用】'!AM980,"")</f>
        <v>966</v>
      </c>
      <c r="AN980" s="40" t="str">
        <f>+IF('（別紙１）原油換算シート【計画用】'!AN980&lt;&gt;"",'（別紙１）原油換算シート【計画用】'!AN980,"")</f>
        <v>A0590</v>
      </c>
      <c r="AO980" s="64" t="str">
        <f>+IF('（別紙１）原油換算シート【計画用】'!AO980&lt;&gt;"",'（別紙１）原油換算シート【計画用】'!AO980,"")</f>
        <v>福山未来エナジー(株)メニューB(残差)</v>
      </c>
      <c r="AP980" s="65">
        <f>+IF('（別紙１）原油換算シート【計画用】'!AP980&lt;&gt;"",'（別紙１）原油換算シート【計画用】'!AP980,"")</f>
        <v>1.7200000000000001E-4</v>
      </c>
      <c r="AQ980" s="1" t="str">
        <f>+IF('（別紙１）原油換算シート【計画用】'!AQ980&lt;&gt;"",'（別紙１）原油換算シート【計画用】'!AQ980,"")</f>
        <v/>
      </c>
    </row>
    <row r="981" spans="39:43">
      <c r="AM981" s="40">
        <f>+IF('（別紙１）原油換算シート【計画用】'!AM981&lt;&gt;"",'（別紙１）原油換算シート【計画用】'!AM981,"")</f>
        <v>967</v>
      </c>
      <c r="AN981" s="40" t="str">
        <f>+IF('（別紙１）原油換算シート【計画用】'!AN981&lt;&gt;"",'（別紙１）原油換算シート【計画用】'!AN981,"")</f>
        <v>A0590</v>
      </c>
      <c r="AO981" s="64" t="str">
        <f>+IF('（別紙１）原油換算シート【計画用】'!AO981&lt;&gt;"",'（別紙１）原油換算シート【計画用】'!AO981,"")</f>
        <v>福山未来エナジー(株)(参考値)事業者全体</v>
      </c>
      <c r="AP981" s="65">
        <f>+IF('（別紙１）原油換算シート【計画用】'!AP981&lt;&gt;"",'（別紙１）原油換算シート【計画用】'!AP981,"")</f>
        <v>1.2999999999999999E-4</v>
      </c>
      <c r="AQ981" s="1" t="str">
        <f>+IF('（別紙１）原油換算シート【計画用】'!AQ981&lt;&gt;"",'（別紙１）原油換算シート【計画用】'!AQ981,"")</f>
        <v/>
      </c>
    </row>
    <row r="982" spans="39:43">
      <c r="AM982" s="40">
        <f>+IF('（別紙１）原油換算シート【計画用】'!AM982&lt;&gt;"",'（別紙１）原油換算シート【計画用】'!AM982,"")</f>
        <v>968</v>
      </c>
      <c r="AN982" s="40" t="str">
        <f>+IF('（別紙１）原油換算シート【計画用】'!AN982&lt;&gt;"",'（別紙１）原油換算シート【計画用】'!AN982,"")</f>
        <v>A0596</v>
      </c>
      <c r="AO982" s="64" t="str">
        <f>+IF('（別紙１）原油換算シート【計画用】'!AO982&lt;&gt;"",'（別紙１）原油換算シート【計画用】'!AO982,"")</f>
        <v>五島市民電力(株)メニューA</v>
      </c>
      <c r="AP982" s="65">
        <f>+IF('（別紙１）原油換算シート【計画用】'!AP982&lt;&gt;"",'（別紙１）原油換算シート【計画用】'!AP982,"")</f>
        <v>0</v>
      </c>
      <c r="AQ982" s="1" t="str">
        <f>+IF('（別紙１）原油換算シート【計画用】'!AQ982&lt;&gt;"",'（別紙１）原油換算シート【計画用】'!AQ982,"")</f>
        <v/>
      </c>
    </row>
    <row r="983" spans="39:43">
      <c r="AM983" s="40">
        <f>+IF('（別紙１）原油換算シート【計画用】'!AM983&lt;&gt;"",'（別紙１）原油換算シート【計画用】'!AM983,"")</f>
        <v>969</v>
      </c>
      <c r="AN983" s="40" t="str">
        <f>+IF('（別紙１）原油換算シート【計画用】'!AN983&lt;&gt;"",'（別紙１）原油換算シート【計画用】'!AN983,"")</f>
        <v>A0596</v>
      </c>
      <c r="AO983" s="64" t="str">
        <f>+IF('（別紙１）原油換算シート【計画用】'!AO983&lt;&gt;"",'（別紙１）原油換算シート【計画用】'!AO983,"")</f>
        <v>五島市民電力(株)メニューB</v>
      </c>
      <c r="AP983" s="65">
        <f>+IF('（別紙１）原油換算シート【計画用】'!AP983&lt;&gt;"",'（別紙１）原油換算シート【計画用】'!AP983,"")</f>
        <v>0</v>
      </c>
      <c r="AQ983" s="1" t="str">
        <f>+IF('（別紙１）原油換算シート【計画用】'!AQ983&lt;&gt;"",'（別紙１）原油換算シート【計画用】'!AQ983,"")</f>
        <v/>
      </c>
    </row>
    <row r="984" spans="39:43">
      <c r="AM984" s="40">
        <f>+IF('（別紙１）原油換算シート【計画用】'!AM984&lt;&gt;"",'（別紙１）原油換算シート【計画用】'!AM984,"")</f>
        <v>970</v>
      </c>
      <c r="AN984" s="40" t="str">
        <f>+IF('（別紙１）原油換算シート【計画用】'!AN984&lt;&gt;"",'（別紙１）原油換算シート【計画用】'!AN984,"")</f>
        <v>A0596</v>
      </c>
      <c r="AO984" s="64" t="str">
        <f>+IF('（別紙１）原油換算シート【計画用】'!AO984&lt;&gt;"",'（別紙１）原油換算シート【計画用】'!AO984,"")</f>
        <v>五島市民電力(株)メニューC(残差)</v>
      </c>
      <c r="AP984" s="65">
        <f>+IF('（別紙１）原油換算シート【計画用】'!AP984&lt;&gt;"",'（別紙１）原油換算シート【計画用】'!AP984,"")</f>
        <v>6.4999999999999997E-4</v>
      </c>
      <c r="AQ984" s="1" t="str">
        <f>+IF('（別紙１）原油換算シート【計画用】'!AQ984&lt;&gt;"",'（別紙１）原油換算シート【計画用】'!AQ984,"")</f>
        <v/>
      </c>
    </row>
    <row r="985" spans="39:43">
      <c r="AM985" s="40">
        <f>+IF('（別紙１）原油換算シート【計画用】'!AM985&lt;&gt;"",'（別紙１）原油換算シート【計画用】'!AM985,"")</f>
        <v>971</v>
      </c>
      <c r="AN985" s="40" t="str">
        <f>+IF('（別紙１）原油換算シート【計画用】'!AN985&lt;&gt;"",'（別紙１）原油換算シート【計画用】'!AN985,"")</f>
        <v>A0596</v>
      </c>
      <c r="AO985" s="64" t="str">
        <f>+IF('（別紙１）原油換算シート【計画用】'!AO985&lt;&gt;"",'（別紙１）原油換算シート【計画用】'!AO985,"")</f>
        <v>五島市民電力(株)(参考値)事業者全体</v>
      </c>
      <c r="AP985" s="65">
        <f>+IF('（別紙１）原油換算シート【計画用】'!AP985&lt;&gt;"",'（別紙１）原油換算シート【計画用】'!AP985,"")</f>
        <v>2.6200000000000003E-4</v>
      </c>
      <c r="AQ985" s="1" t="str">
        <f>+IF('（別紙１）原油換算シート【計画用】'!AQ985&lt;&gt;"",'（別紙１）原油換算シート【計画用】'!AQ985,"")</f>
        <v/>
      </c>
    </row>
    <row r="986" spans="39:43">
      <c r="AM986" s="40">
        <f>+IF('（別紙１）原油換算シート【計画用】'!AM986&lt;&gt;"",'（別紙１）原油換算シート【計画用】'!AM986,"")</f>
        <v>972</v>
      </c>
      <c r="AN986" s="40" t="str">
        <f>+IF('（別紙１）原油換算シート【計画用】'!AN986&lt;&gt;"",'（別紙１）原油換算シート【計画用】'!AN986,"")</f>
        <v>A0598</v>
      </c>
      <c r="AO986" s="64" t="str">
        <f>+IF('（別紙１）原油換算シート【計画用】'!AO986&lt;&gt;"",'（別紙１）原油換算シート【計画用】'!AO986,"")</f>
        <v>リストプロパティーズ(株)</v>
      </c>
      <c r="AP986" s="65">
        <f>+IF('（別紙１）原油換算シート【計画用】'!AP986&lt;&gt;"",'（別紙１）原油換算シート【計画用】'!AP986,"")</f>
        <v>6.1799999999999995E-4</v>
      </c>
      <c r="AQ986" s="1" t="str">
        <f>+IF('（別紙１）原油換算シート【計画用】'!AQ986&lt;&gt;"",'（別紙１）原油換算シート【計画用】'!AQ986,"")</f>
        <v/>
      </c>
    </row>
    <row r="987" spans="39:43">
      <c r="AM987" s="40">
        <f>+IF('（別紙１）原油換算シート【計画用】'!AM987&lt;&gt;"",'（別紙１）原油換算シート【計画用】'!AM987,"")</f>
        <v>973</v>
      </c>
      <c r="AN987" s="40" t="str">
        <f>+IF('（別紙１）原油換算シート【計画用】'!AN987&lt;&gt;"",'（別紙１）原油換算シート【計画用】'!AN987,"")</f>
        <v>A0602</v>
      </c>
      <c r="AO987" s="64" t="str">
        <f>+IF('（別紙１）原油換算シート【計画用】'!AO987&lt;&gt;"",'（別紙１）原油換算シート【計画用】'!AO987,"")</f>
        <v>(株)情熱電力</v>
      </c>
      <c r="AP987" s="65">
        <f>+IF('（別紙１）原油換算シート【計画用】'!AP987&lt;&gt;"",'（別紙１）原油換算シート【計画用】'!AP987,"")</f>
        <v>4.5399999999999998E-4</v>
      </c>
      <c r="AQ987" s="1" t="str">
        <f>+IF('（別紙１）原油換算シート【計画用】'!AQ987&lt;&gt;"",'（別紙１）原油換算シート【計画用】'!AQ987,"")</f>
        <v/>
      </c>
    </row>
    <row r="988" spans="39:43">
      <c r="AM988" s="40">
        <f>+IF('（別紙１）原油換算シート【計画用】'!AM988&lt;&gt;"",'（別紙１）原油換算シート【計画用】'!AM988,"")</f>
        <v>974</v>
      </c>
      <c r="AN988" s="40" t="str">
        <f>+IF('（別紙１）原油換算シート【計画用】'!AN988&lt;&gt;"",'（別紙１）原油換算シート【計画用】'!AN988,"")</f>
        <v>A0603</v>
      </c>
      <c r="AO988" s="64" t="str">
        <f>+IF('（別紙１）原油換算シート【計画用】'!AO988&lt;&gt;"",'（別紙１）原油換算シート【計画用】'!AO988,"")</f>
        <v>バンプーパワートレーディング合同会社メニューA</v>
      </c>
      <c r="AP988" s="65">
        <f>+IF('（別紙１）原油換算シート【計画用】'!AP988&lt;&gt;"",'（別紙１）原油換算シート【計画用】'!AP988,"")</f>
        <v>0</v>
      </c>
      <c r="AQ988" s="1" t="str">
        <f>+IF('（別紙１）原油換算シート【計画用】'!AQ988&lt;&gt;"",'（別紙１）原油換算シート【計画用】'!AQ988,"")</f>
        <v/>
      </c>
    </row>
    <row r="989" spans="39:43">
      <c r="AM989" s="40">
        <f>+IF('（別紙１）原油換算シート【計画用】'!AM989&lt;&gt;"",'（別紙１）原油換算シート【計画用】'!AM989,"")</f>
        <v>975</v>
      </c>
      <c r="AN989" s="40" t="str">
        <f>+IF('（別紙１）原油換算シート【計画用】'!AN989&lt;&gt;"",'（別紙１）原油換算シート【計画用】'!AN989,"")</f>
        <v>A0603</v>
      </c>
      <c r="AO989" s="64" t="str">
        <f>+IF('（別紙１）原油換算シート【計画用】'!AO989&lt;&gt;"",'（別紙１）原油換算シート【計画用】'!AO989,"")</f>
        <v>バンプーパワートレーディング合同会社メニューB(残差)</v>
      </c>
      <c r="AP989" s="65">
        <f>+IF('（別紙１）原油換算シート【計画用】'!AP989&lt;&gt;"",'（別紙１）原油換算シート【計画用】'!AP989,"")</f>
        <v>1.94E-4</v>
      </c>
      <c r="AQ989" s="1" t="str">
        <f>+IF('（別紙１）原油換算シート【計画用】'!AQ989&lt;&gt;"",'（別紙１）原油換算シート【計画用】'!AQ989,"")</f>
        <v/>
      </c>
    </row>
    <row r="990" spans="39:43">
      <c r="AM990" s="40">
        <f>+IF('（別紙１）原油換算シート【計画用】'!AM990&lt;&gt;"",'（別紙１）原油換算シート【計画用】'!AM990,"")</f>
        <v>976</v>
      </c>
      <c r="AN990" s="40" t="str">
        <f>+IF('（別紙１）原油換算シート【計画用】'!AN990&lt;&gt;"",'（別紙１）原油換算シート【計画用】'!AN990,"")</f>
        <v>A0603</v>
      </c>
      <c r="AO990" s="64" t="str">
        <f>+IF('（別紙１）原油換算シート【計画用】'!AO990&lt;&gt;"",'（別紙１）原油換算シート【計画用】'!AO990,"")</f>
        <v>バンプーパワートレーディング合同会社(参考値)事業者全体</v>
      </c>
      <c r="AP990" s="65">
        <f>+IF('（別紙１）原油換算シート【計画用】'!AP990&lt;&gt;"",'（別紙１）原油換算シート【計画用】'!AP990,"")</f>
        <v>1.94E-4</v>
      </c>
      <c r="AQ990" s="1" t="str">
        <f>+IF('（別紙１）原油換算シート【計画用】'!AQ990&lt;&gt;"",'（別紙１）原油換算シート【計画用】'!AQ990,"")</f>
        <v/>
      </c>
    </row>
    <row r="991" spans="39:43">
      <c r="AM991" s="40">
        <f>+IF('（別紙１）原油換算シート【計画用】'!AM991&lt;&gt;"",'（別紙１）原油換算シート【計画用】'!AM991,"")</f>
        <v>977</v>
      </c>
      <c r="AN991" s="40" t="str">
        <f>+IF('（別紙１）原油換算シート【計画用】'!AN991&lt;&gt;"",'（別紙１）原油換算シート【計画用】'!AN991,"")</f>
        <v>A0605</v>
      </c>
      <c r="AO991" s="64" t="str">
        <f>+IF('（別紙１）原油換算シート【計画用】'!AO991&lt;&gt;"",'（別紙１）原油換算シート【計画用】'!AO991,"")</f>
        <v>(株)センカク</v>
      </c>
      <c r="AP991" s="65">
        <f>+IF('（別紙１）原油換算シート【計画用】'!AP991&lt;&gt;"",'（別紙１）原油換算シート【計画用】'!AP991,"")</f>
        <v>6.3699999999999998E-4</v>
      </c>
      <c r="AQ991" s="1" t="str">
        <f>+IF('（別紙１）原油換算シート【計画用】'!AQ991&lt;&gt;"",'（別紙１）原油換算シート【計画用】'!AQ991,"")</f>
        <v/>
      </c>
    </row>
    <row r="992" spans="39:43">
      <c r="AM992" s="40">
        <f>+IF('（別紙１）原油換算シート【計画用】'!AM992&lt;&gt;"",'（別紙１）原油換算シート【計画用】'!AM992,"")</f>
        <v>978</v>
      </c>
      <c r="AN992" s="40" t="str">
        <f>+IF('（別紙１）原油換算シート【計画用】'!AN992&lt;&gt;"",'（別紙１）原油換算シート【計画用】'!AN992,"")</f>
        <v>A0609</v>
      </c>
      <c r="AO992" s="64" t="str">
        <f>+IF('（別紙１）原油換算シート【計画用】'!AO992&lt;&gt;"",'（別紙１）原油換算シート【計画用】'!AO992,"")</f>
        <v>(株)ミナサポ</v>
      </c>
      <c r="AP992" s="65">
        <f>+IF('（別紙１）原油換算シート【計画用】'!AP992&lt;&gt;"",'（別紙１）原油換算シート【計画用】'!AP992,"")</f>
        <v>5.0100000000000003E-4</v>
      </c>
      <c r="AQ992" s="1" t="str">
        <f>+IF('（別紙１）原油換算シート【計画用】'!AQ992&lt;&gt;"",'（別紙１）原油換算シート【計画用】'!AQ992,"")</f>
        <v/>
      </c>
    </row>
    <row r="993" spans="39:43">
      <c r="AM993" s="40">
        <f>+IF('（別紙１）原油換算シート【計画用】'!AM993&lt;&gt;"",'（別紙１）原油換算シート【計画用】'!AM993,"")</f>
        <v>979</v>
      </c>
      <c r="AN993" s="40" t="str">
        <f>+IF('（別紙１）原油換算シート【計画用】'!AN993&lt;&gt;"",'（別紙１）原油換算シート【計画用】'!AN993,"")</f>
        <v>A0610</v>
      </c>
      <c r="AO993" s="64" t="str">
        <f>+IF('（別紙１）原油換算シート【計画用】'!AO993&lt;&gt;"",'（別紙１）原油換算シート【計画用】'!AO993,"")</f>
        <v>唐津電力(株)</v>
      </c>
      <c r="AP993" s="65">
        <f>+IF('（別紙１）原油換算シート【計画用】'!AP993&lt;&gt;"",'（別紙１）原油換算シート【計画用】'!AP993,"")</f>
        <v>4.26E-4</v>
      </c>
      <c r="AQ993" s="1" t="str">
        <f>+IF('（別紙１）原油換算シート【計画用】'!AQ993&lt;&gt;"",'（別紙１）原油換算シート【計画用】'!AQ993,"")</f>
        <v/>
      </c>
    </row>
    <row r="994" spans="39:43">
      <c r="AM994" s="40">
        <f>+IF('（別紙１）原油換算シート【計画用】'!AM994&lt;&gt;"",'（別紙１）原油換算シート【計画用】'!AM994,"")</f>
        <v>980</v>
      </c>
      <c r="AN994" s="40" t="str">
        <f>+IF('（別紙１）原油換算シート【計画用】'!AN994&lt;&gt;"",'（別紙１）原油換算シート【計画用】'!AN994,"")</f>
        <v>A0611</v>
      </c>
      <c r="AO994" s="64" t="str">
        <f>+IF('（別紙１）原油換算シート【計画用】'!AO994&lt;&gt;"",'（別紙１）原油換算シート【計画用】'!AO994,"")</f>
        <v>RE100電力(株)メニューA</v>
      </c>
      <c r="AP994" s="65">
        <f>+IF('（別紙１）原油換算シート【計画用】'!AP994&lt;&gt;"",'（別紙１）原油換算シート【計画用】'!AP994,"")</f>
        <v>0</v>
      </c>
      <c r="AQ994" s="1" t="str">
        <f>+IF('（別紙１）原油換算シート【計画用】'!AQ994&lt;&gt;"",'（別紙１）原油換算シート【計画用】'!AQ994,"")</f>
        <v/>
      </c>
    </row>
    <row r="995" spans="39:43">
      <c r="AM995" s="40">
        <f>+IF('（別紙１）原油換算シート【計画用】'!AM995&lt;&gt;"",'（別紙１）原油換算シート【計画用】'!AM995,"")</f>
        <v>981</v>
      </c>
      <c r="AN995" s="40" t="str">
        <f>+IF('（別紙１）原油換算シート【計画用】'!AN995&lt;&gt;"",'（別紙１）原油換算シート【計画用】'!AN995,"")</f>
        <v>A0611</v>
      </c>
      <c r="AO995" s="64" t="str">
        <f>+IF('（別紙１）原油換算シート【計画用】'!AO995&lt;&gt;"",'（別紙１）原油換算シート【計画用】'!AO995,"")</f>
        <v>RE100電力(株)メニューB</v>
      </c>
      <c r="AP995" s="65">
        <f>+IF('（別紙１）原油換算シート【計画用】'!AP995&lt;&gt;"",'（別紙１）原油換算シート【計画用】'!AP995,"")</f>
        <v>1.64E-4</v>
      </c>
      <c r="AQ995" s="1" t="str">
        <f>+IF('（別紙１）原油換算シート【計画用】'!AQ995&lt;&gt;"",'（別紙１）原油換算シート【計画用】'!AQ995,"")</f>
        <v/>
      </c>
    </row>
    <row r="996" spans="39:43">
      <c r="AM996" s="40">
        <f>+IF('（別紙１）原油換算シート【計画用】'!AM996&lt;&gt;"",'（別紙１）原油換算シート【計画用】'!AM996,"")</f>
        <v>982</v>
      </c>
      <c r="AN996" s="40" t="str">
        <f>+IF('（別紙１）原油換算シート【計画用】'!AN996&lt;&gt;"",'（別紙１）原油換算シート【計画用】'!AN996,"")</f>
        <v>A0611</v>
      </c>
      <c r="AO996" s="64" t="str">
        <f>+IF('（別紙１）原油換算シート【計画用】'!AO996&lt;&gt;"",'（別紙１）原油換算シート【計画用】'!AO996,"")</f>
        <v>RE100電力(株)メニューC</v>
      </c>
      <c r="AP996" s="65">
        <f>+IF('（別紙１）原油換算シート【計画用】'!AP996&lt;&gt;"",'（別紙１）原油換算シート【計画用】'!AP996,"")</f>
        <v>2.7399999999999999E-4</v>
      </c>
      <c r="AQ996" s="1" t="str">
        <f>+IF('（別紙１）原油換算シート【計画用】'!AQ996&lt;&gt;"",'（別紙１）原油換算シート【計画用】'!AQ996,"")</f>
        <v/>
      </c>
    </row>
    <row r="997" spans="39:43">
      <c r="AM997" s="40">
        <f>+IF('（別紙１）原油換算シート【計画用】'!AM997&lt;&gt;"",'（別紙１）原油換算シート【計画用】'!AM997,"")</f>
        <v>983</v>
      </c>
      <c r="AN997" s="40" t="str">
        <f>+IF('（別紙１）原油換算シート【計画用】'!AN997&lt;&gt;"",'（別紙１）原油換算シート【計画用】'!AN997,"")</f>
        <v>A0611</v>
      </c>
      <c r="AO997" s="64" t="str">
        <f>+IF('（別紙１）原油換算シート【計画用】'!AO997&lt;&gt;"",'（別紙１）原油換算シート【計画用】'!AO997,"")</f>
        <v>RE100電力(株)メニューD</v>
      </c>
      <c r="AP997" s="65">
        <f>+IF('（別紙１）原油換算シート【計画用】'!AP997&lt;&gt;"",'（別紙１）原油換算シート【計画用】'!AP997,"")</f>
        <v>2.9500000000000001E-4</v>
      </c>
      <c r="AQ997" s="1" t="str">
        <f>+IF('（別紙１）原油換算シート【計画用】'!AQ997&lt;&gt;"",'（別紙１）原油換算シート【計画用】'!AQ997,"")</f>
        <v/>
      </c>
    </row>
    <row r="998" spans="39:43">
      <c r="AM998" s="40">
        <f>+IF('（別紙１）原油換算シート【計画用】'!AM998&lt;&gt;"",'（別紙１）原油換算シート【計画用】'!AM998,"")</f>
        <v>984</v>
      </c>
      <c r="AN998" s="40" t="str">
        <f>+IF('（別紙１）原油換算シート【計画用】'!AN998&lt;&gt;"",'（別紙１）原油換算シート【計画用】'!AN998,"")</f>
        <v>A0611</v>
      </c>
      <c r="AO998" s="64" t="str">
        <f>+IF('（別紙１）原油換算シート【計画用】'!AO998&lt;&gt;"",'（別紙１）原油換算シート【計画用】'!AO998,"")</f>
        <v>RE100電力(株)メニューE(残差)</v>
      </c>
      <c r="AP998" s="65">
        <f>+IF('（別紙１）原油換算シート【計画用】'!AP998&lt;&gt;"",'（別紙１）原油換算シート【計画用】'!AP998,"")</f>
        <v>4.8799999999999999E-4</v>
      </c>
      <c r="AQ998" s="1" t="str">
        <f>+IF('（別紙１）原油換算シート【計画用】'!AQ998&lt;&gt;"",'（別紙１）原油換算シート【計画用】'!AQ998,"")</f>
        <v/>
      </c>
    </row>
    <row r="999" spans="39:43">
      <c r="AM999" s="40">
        <f>+IF('（別紙１）原油換算シート【計画用】'!AM999&lt;&gt;"",'（別紙１）原油換算シート【計画用】'!AM999,"")</f>
        <v>985</v>
      </c>
      <c r="AN999" s="40" t="str">
        <f>+IF('（別紙１）原油換算シート【計画用】'!AN999&lt;&gt;"",'（別紙１）原油換算シート【計画用】'!AN999,"")</f>
        <v>A0611</v>
      </c>
      <c r="AO999" s="64" t="str">
        <f>+IF('（別紙１）原油換算シート【計画用】'!AO999&lt;&gt;"",'（別紙１）原油換算シート【計画用】'!AO999,"")</f>
        <v>RE100電力(株)(参考値)事業者全体</v>
      </c>
      <c r="AP999" s="65">
        <f>+IF('（別紙１）原油換算シート【計画用】'!AP999&lt;&gt;"",'（別紙１）原油換算シート【計画用】'!AP999,"")</f>
        <v>3.48E-4</v>
      </c>
      <c r="AQ999" s="1" t="str">
        <f>+IF('（別紙１）原油換算シート【計画用】'!AQ999&lt;&gt;"",'（別紙１）原油換算シート【計画用】'!AQ999,"")</f>
        <v/>
      </c>
    </row>
    <row r="1000" spans="39:43">
      <c r="AM1000" s="40">
        <f>+IF('（別紙１）原油換算シート【計画用】'!AM1000&lt;&gt;"",'（別紙１）原油換算シート【計画用】'!AM1000,"")</f>
        <v>986</v>
      </c>
      <c r="AN1000" s="40" t="str">
        <f>+IF('（別紙１）原油換算シート【計画用】'!AN1000&lt;&gt;"",'（別紙１）原油換算シート【計画用】'!AN1000,"")</f>
        <v>A0612</v>
      </c>
      <c r="AO1000" s="64" t="str">
        <f>+IF('（別紙１）原油換算シート【計画用】'!AO1000&lt;&gt;"",'（別紙１）原油換算シート【計画用】'!AO1000,"")</f>
        <v>日本エネルギーファーム(株)</v>
      </c>
      <c r="AP1000" s="65">
        <f>+IF('（別紙１）原油換算シート【計画用】'!AP1000&lt;&gt;"",'（別紙１）原油換算シート【計画用】'!AP1000,"")</f>
        <v>5.9000000000000003E-4</v>
      </c>
      <c r="AQ1000" s="1" t="str">
        <f>+IF('（別紙１）原油換算シート【計画用】'!AQ1000&lt;&gt;"",'（別紙１）原油換算シート【計画用】'!AQ1000,"")</f>
        <v/>
      </c>
    </row>
    <row r="1001" spans="39:43">
      <c r="AM1001" s="40">
        <f>+IF('（別紙１）原油換算シート【計画用】'!AM1001&lt;&gt;"",'（別紙１）原油換算シート【計画用】'!AM1001,"")</f>
        <v>987</v>
      </c>
      <c r="AN1001" s="40" t="str">
        <f>+IF('（別紙１）原油換算シート【計画用】'!AN1001&lt;&gt;"",'（別紙１）原油換算シート【計画用】'!AN1001,"")</f>
        <v>A0615</v>
      </c>
      <c r="AO1001" s="64" t="str">
        <f>+IF('（別紙１）原油換算シート【計画用】'!AO1001&lt;&gt;"",'（別紙１）原油換算シート【計画用】'!AO1001,"")</f>
        <v>(株)イーネットワーク</v>
      </c>
      <c r="AP1001" s="65">
        <f>+IF('（別紙１）原油換算シート【計画用】'!AP1001&lt;&gt;"",'（別紙１）原油換算シート【計画用】'!AP1001,"")</f>
        <v>3.86E-4</v>
      </c>
      <c r="AQ1001" s="1" t="str">
        <f>+IF('（別紙１）原油換算シート【計画用】'!AQ1001&lt;&gt;"",'（別紙１）原油換算シート【計画用】'!AQ1001,"")</f>
        <v/>
      </c>
    </row>
    <row r="1002" spans="39:43">
      <c r="AM1002" s="40">
        <f>+IF('（別紙１）原油換算シート【計画用】'!AM1002&lt;&gt;"",'（別紙１）原油換算シート【計画用】'!AM1002,"")</f>
        <v>988</v>
      </c>
      <c r="AN1002" s="40" t="str">
        <f>+IF('（別紙１）原油換算シート【計画用】'!AN1002&lt;&gt;"",'（別紙１）原油換算シート【計画用】'!AN1002,"")</f>
        <v>A0617</v>
      </c>
      <c r="AO1002" s="64" t="str">
        <f>+IF('（別紙１）原油換算シート【計画用】'!AO1002&lt;&gt;"",'（別紙１）原油換算シート【計画用】'!AO1002,"")</f>
        <v>スマートエコエナジー(株)メニューA</v>
      </c>
      <c r="AP1002" s="65">
        <f>+IF('（別紙１）原油換算シート【計画用】'!AP1002&lt;&gt;"",'（別紙１）原油換算シート【計画用】'!AP1002,"")</f>
        <v>0</v>
      </c>
      <c r="AQ1002" s="1" t="str">
        <f>+IF('（別紙１）原油換算シート【計画用】'!AQ1002&lt;&gt;"",'（別紙１）原油換算シート【計画用】'!AQ1002,"")</f>
        <v/>
      </c>
    </row>
    <row r="1003" spans="39:43">
      <c r="AM1003" s="40">
        <f>+IF('（別紙１）原油換算シート【計画用】'!AM1003&lt;&gt;"",'（別紙１）原油換算シート【計画用】'!AM1003,"")</f>
        <v>989</v>
      </c>
      <c r="AN1003" s="40" t="str">
        <f>+IF('（別紙１）原油換算シート【計画用】'!AN1003&lt;&gt;"",'（別紙１）原油換算シート【計画用】'!AN1003,"")</f>
        <v>A0617</v>
      </c>
      <c r="AO1003" s="64" t="str">
        <f>+IF('（別紙１）原油換算シート【計画用】'!AO1003&lt;&gt;"",'（別紙１）原油換算シート【計画用】'!AO1003,"")</f>
        <v>スマートエコエナジー(株)メニューB</v>
      </c>
      <c r="AP1003" s="65">
        <f>+IF('（別紙１）原油換算シート【計画用】'!AP1003&lt;&gt;"",'（別紙１）原油換算シート【計画用】'!AP1003,"")</f>
        <v>0</v>
      </c>
      <c r="AQ1003" s="1" t="str">
        <f>+IF('（別紙１）原油換算シート【計画用】'!AQ1003&lt;&gt;"",'（別紙１）原油換算シート【計画用】'!AQ1003,"")</f>
        <v/>
      </c>
    </row>
    <row r="1004" spans="39:43">
      <c r="AM1004" s="40">
        <f>+IF('（別紙１）原油換算シート【計画用】'!AM1004&lt;&gt;"",'（別紙１）原油換算シート【計画用】'!AM1004,"")</f>
        <v>990</v>
      </c>
      <c r="AN1004" s="40" t="str">
        <f>+IF('（別紙１）原油換算シート【計画用】'!AN1004&lt;&gt;"",'（別紙１）原油換算シート【計画用】'!AN1004,"")</f>
        <v>A0617</v>
      </c>
      <c r="AO1004" s="64" t="str">
        <f>+IF('（別紙１）原油換算シート【計画用】'!AO1004&lt;&gt;"",'（別紙１）原油換算シート【計画用】'!AO1004,"")</f>
        <v>スマートエコエナジー(株)メニューC</v>
      </c>
      <c r="AP1004" s="65">
        <f>+IF('（別紙１）原油換算シート【計画用】'!AP1004&lt;&gt;"",'（別紙１）原油換算シート【計画用】'!AP1004,"")</f>
        <v>3.7800000000000003E-4</v>
      </c>
      <c r="AQ1004" s="1" t="str">
        <f>+IF('（別紙１）原油換算シート【計画用】'!AQ1004&lt;&gt;"",'（別紙１）原油換算シート【計画用】'!AQ1004,"")</f>
        <v/>
      </c>
    </row>
    <row r="1005" spans="39:43">
      <c r="AM1005" s="40">
        <f>+IF('（別紙１）原油換算シート【計画用】'!AM1005&lt;&gt;"",'（別紙１）原油換算シート【計画用】'!AM1005,"")</f>
        <v>991</v>
      </c>
      <c r="AN1005" s="40" t="str">
        <f>+IF('（別紙１）原油換算シート【計画用】'!AN1005&lt;&gt;"",'（別紙１）原油換算シート【計画用】'!AN1005,"")</f>
        <v>A0617</v>
      </c>
      <c r="AO1005" s="64" t="str">
        <f>+IF('（別紙１）原油換算シート【計画用】'!AO1005&lt;&gt;"",'（別紙１）原油換算シート【計画用】'!AO1005,"")</f>
        <v>スマートエコエナジー(株)メニューD</v>
      </c>
      <c r="AP1005" s="65">
        <f>+IF('（別紙１）原油換算シート【計画用】'!AP1005&lt;&gt;"",'（別紙１）原油換算シート【計画用】'!AP1005,"")</f>
        <v>3.8699999999999997E-4</v>
      </c>
      <c r="AQ1005" s="1" t="str">
        <f>+IF('（別紙１）原油換算シート【計画用】'!AQ1005&lt;&gt;"",'（別紙１）原油換算シート【計画用】'!AQ1005,"")</f>
        <v/>
      </c>
    </row>
    <row r="1006" spans="39:43">
      <c r="AM1006" s="40">
        <f>+IF('（別紙１）原油換算シート【計画用】'!AM1006&lt;&gt;"",'（別紙１）原油換算シート【計画用】'!AM1006,"")</f>
        <v>992</v>
      </c>
      <c r="AN1006" s="40" t="str">
        <f>+IF('（別紙１）原油換算シート【計画用】'!AN1006&lt;&gt;"",'（別紙１）原油換算シート【計画用】'!AN1006,"")</f>
        <v>A0617</v>
      </c>
      <c r="AO1006" s="64" t="str">
        <f>+IF('（別紙１）原油換算シート【計画用】'!AO1006&lt;&gt;"",'（別紙１）原油換算シート【計画用】'!AO1006,"")</f>
        <v>スマートエコエナジー(株)メニューE</v>
      </c>
      <c r="AP1006" s="65">
        <f>+IF('（別紙１）原油換算シート【計画用】'!AP1006&lt;&gt;"",'（別紙１）原油換算シート【計画用】'!AP1006,"")</f>
        <v>3.8699999999999997E-4</v>
      </c>
      <c r="AQ1006" s="1" t="str">
        <f>+IF('（別紙１）原油換算シート【計画用】'!AQ1006&lt;&gt;"",'（別紙１）原油換算シート【計画用】'!AQ1006,"")</f>
        <v/>
      </c>
    </row>
    <row r="1007" spans="39:43">
      <c r="AM1007" s="40">
        <f>+IF('（別紙１）原油換算シート【計画用】'!AM1007&lt;&gt;"",'（別紙１）原油換算シート【計画用】'!AM1007,"")</f>
        <v>993</v>
      </c>
      <c r="AN1007" s="40" t="str">
        <f>+IF('（別紙１）原油換算シート【計画用】'!AN1007&lt;&gt;"",'（別紙１）原油換算シート【計画用】'!AN1007,"")</f>
        <v>A0617</v>
      </c>
      <c r="AO1007" s="64" t="str">
        <f>+IF('（別紙１）原油換算シート【計画用】'!AO1007&lt;&gt;"",'（別紙１）原油換算シート【計画用】'!AO1007,"")</f>
        <v>スマートエコエナジー(株)メニューF</v>
      </c>
      <c r="AP1007" s="65">
        <f>+IF('（別紙１）原油換算シート【計画用】'!AP1007&lt;&gt;"",'（別紙１）原油換算シート【計画用】'!AP1007,"")</f>
        <v>4.0299999999999998E-4</v>
      </c>
      <c r="AQ1007" s="1" t="str">
        <f>+IF('（別紙１）原油換算シート【計画用】'!AQ1007&lt;&gt;"",'（別紙１）原油換算シート【計画用】'!AQ1007,"")</f>
        <v/>
      </c>
    </row>
    <row r="1008" spans="39:43">
      <c r="AM1008" s="40">
        <f>+IF('（別紙１）原油換算シート【計画用】'!AM1008&lt;&gt;"",'（別紙１）原油換算シート【計画用】'!AM1008,"")</f>
        <v>994</v>
      </c>
      <c r="AN1008" s="40" t="str">
        <f>+IF('（別紙１）原油換算シート【計画用】'!AN1008&lt;&gt;"",'（別紙１）原油換算シート【計画用】'!AN1008,"")</f>
        <v>A0617</v>
      </c>
      <c r="AO1008" s="64" t="str">
        <f>+IF('（別紙１）原油換算シート【計画用】'!AO1008&lt;&gt;"",'（別紙１）原油換算シート【計画用】'!AO1008,"")</f>
        <v>スマートエコエナジー(株)(参考値)事業者全体</v>
      </c>
      <c r="AP1008" s="65">
        <f>+IF('（別紙１）原油換算シート【計画用】'!AP1008&lt;&gt;"",'（別紙１）原油換算シート【計画用】'!AP1008,"")</f>
        <v>3.5100000000000002E-4</v>
      </c>
      <c r="AQ1008" s="1" t="str">
        <f>+IF('（別紙１）原油換算シート【計画用】'!AQ1008&lt;&gt;"",'（別紙１）原油換算シート【計画用】'!AQ1008,"")</f>
        <v/>
      </c>
    </row>
    <row r="1009" spans="39:43">
      <c r="AM1009" s="40">
        <f>+IF('（別紙１）原油換算シート【計画用】'!AM1009&lt;&gt;"",'（別紙１）原油換算シート【計画用】'!AM1009,"")</f>
        <v>995</v>
      </c>
      <c r="AN1009" s="40" t="str">
        <f>+IF('（別紙１）原油換算シート【計画用】'!AN1009&lt;&gt;"",'（別紙１）原油換算シート【計画用】'!AN1009,"")</f>
        <v>A0620</v>
      </c>
      <c r="AO1009" s="64" t="str">
        <f>+IF('（別紙１）原油換算シート【計画用】'!AO1009&lt;&gt;"",'（別紙１）原油換算シート【計画用】'!AO1009,"")</f>
        <v>(株)LENETS</v>
      </c>
      <c r="AP1009" s="65">
        <f>+IF('（別紙１）原油換算シート【計画用】'!AP1009&lt;&gt;"",'（別紙１）原油換算シート【計画用】'!AP1009,"")</f>
        <v>6.29E-4</v>
      </c>
      <c r="AQ1009" s="1" t="str">
        <f>+IF('（別紙１）原油換算シート【計画用】'!AQ1009&lt;&gt;"",'（別紙１）原油換算シート【計画用】'!AQ1009,"")</f>
        <v/>
      </c>
    </row>
    <row r="1010" spans="39:43">
      <c r="AM1010" s="40">
        <f>+IF('（別紙１）原油換算シート【計画用】'!AM1010&lt;&gt;"",'（別紙１）原油換算シート【計画用】'!AM1010,"")</f>
        <v>996</v>
      </c>
      <c r="AN1010" s="40" t="str">
        <f>+IF('（別紙１）原油換算シート【計画用】'!AN1010&lt;&gt;"",'（別紙１）原油換算シート【計画用】'!AN1010,"")</f>
        <v>A0622</v>
      </c>
      <c r="AO1010" s="64" t="str">
        <f>+IF('（別紙１）原油換算シート【計画用】'!AO1010&lt;&gt;"",'（別紙１）原油換算シート【計画用】'!AO1010,"")</f>
        <v>アイエスジー(株)</v>
      </c>
      <c r="AP1010" s="65">
        <f>+IF('（別紙１）原油換算シート【計画用】'!AP1010&lt;&gt;"",'（別紙１）原油換算シート【計画用】'!AP1010,"")</f>
        <v>1.6100000000000001E-4</v>
      </c>
      <c r="AQ1010" s="1" t="str">
        <f>+IF('（別紙１）原油換算シート【計画用】'!AQ1010&lt;&gt;"",'（別紙１）原油換算シート【計画用】'!AQ1010,"")</f>
        <v/>
      </c>
    </row>
    <row r="1011" spans="39:43">
      <c r="AM1011" s="40">
        <f>+IF('（別紙１）原油換算シート【計画用】'!AM1011&lt;&gt;"",'（別紙１）原油換算シート【計画用】'!AM1011,"")</f>
        <v>997</v>
      </c>
      <c r="AN1011" s="40" t="str">
        <f>+IF('（別紙１）原油換算シート【計画用】'!AN1011&lt;&gt;"",'（別紙１）原油換算シート【計画用】'!AN1011,"")</f>
        <v>A0624</v>
      </c>
      <c r="AO1011" s="64" t="str">
        <f>+IF('（別紙１）原油換算シート【計画用】'!AO1011&lt;&gt;"",'（別紙１）原油換算シート【計画用】'!AO1011,"")</f>
        <v>(株)エネクルメニューA</v>
      </c>
      <c r="AP1011" s="65">
        <f>+IF('（別紙１）原油換算シート【計画用】'!AP1011&lt;&gt;"",'（別紙１）原油換算シート【計画用】'!AP1011,"")</f>
        <v>0</v>
      </c>
      <c r="AQ1011" s="1" t="str">
        <f>+IF('（別紙１）原油換算シート【計画用】'!AQ1011&lt;&gt;"",'（別紙１）原油換算シート【計画用】'!AQ1011,"")</f>
        <v/>
      </c>
    </row>
    <row r="1012" spans="39:43">
      <c r="AM1012" s="40">
        <f>+IF('（別紙１）原油換算シート【計画用】'!AM1012&lt;&gt;"",'（別紙１）原油換算シート【計画用】'!AM1012,"")</f>
        <v>998</v>
      </c>
      <c r="AN1012" s="40" t="str">
        <f>+IF('（別紙１）原油換算シート【計画用】'!AN1012&lt;&gt;"",'（別紙１）原油換算シート【計画用】'!AN1012,"")</f>
        <v>A0624</v>
      </c>
      <c r="AO1012" s="64" t="str">
        <f>+IF('（別紙１）原油換算シート【計画用】'!AO1012&lt;&gt;"",'（別紙１）原油換算シート【計画用】'!AO1012,"")</f>
        <v>(株)エネクルメニューB(残差)</v>
      </c>
      <c r="AP1012" s="65">
        <f>+IF('（別紙１）原油換算シート【計画用】'!AP1012&lt;&gt;"",'（別紙１）原油換算シート【計画用】'!AP1012,"")</f>
        <v>4.2000000000000002E-4</v>
      </c>
      <c r="AQ1012" s="1" t="str">
        <f>+IF('（別紙１）原油換算シート【計画用】'!AQ1012&lt;&gt;"",'（別紙１）原油換算シート【計画用】'!AQ1012,"")</f>
        <v/>
      </c>
    </row>
    <row r="1013" spans="39:43">
      <c r="AM1013" s="40">
        <f>+IF('（別紙１）原油換算シート【計画用】'!AM1013&lt;&gt;"",'（別紙１）原油換算シート【計画用】'!AM1013,"")</f>
        <v>999</v>
      </c>
      <c r="AN1013" s="40" t="str">
        <f>+IF('（別紙１）原油換算シート【計画用】'!AN1013&lt;&gt;"",'（別紙１）原油換算シート【計画用】'!AN1013,"")</f>
        <v>A0624</v>
      </c>
      <c r="AO1013" s="64" t="str">
        <f>+IF('（別紙１）原油換算シート【計画用】'!AO1013&lt;&gt;"",'（別紙１）原油換算シート【計画用】'!AO1013,"")</f>
        <v>(株)エネクル(参考値)事業者全体</v>
      </c>
      <c r="AP1013" s="65">
        <f>+IF('（別紙１）原油換算シート【計画用】'!AP1013&lt;&gt;"",'（別紙１）原油換算シート【計画用】'!AP1013,"")</f>
        <v>4.17E-4</v>
      </c>
      <c r="AQ1013" s="1" t="str">
        <f>+IF('（別紙１）原油換算シート【計画用】'!AQ1013&lt;&gt;"",'（別紙１）原油換算シート【計画用】'!AQ1013,"")</f>
        <v/>
      </c>
    </row>
    <row r="1014" spans="39:43">
      <c r="AM1014" s="40">
        <f>+IF('（別紙１）原油換算シート【計画用】'!AM1014&lt;&gt;"",'（別紙１）原油換算シート【計画用】'!AM1014,"")</f>
        <v>1000</v>
      </c>
      <c r="AN1014" s="40" t="str">
        <f>+IF('（別紙１）原油換算シート【計画用】'!AN1014&lt;&gt;"",'（別紙１）原油換算シート【計画用】'!AN1014,"")</f>
        <v>A0627</v>
      </c>
      <c r="AO1014" s="64" t="str">
        <f>+IF('（別紙１）原油換算シート【計画用】'!AO1014&lt;&gt;"",'（別紙１）原油換算シート【計画用】'!AO1014,"")</f>
        <v>フィンテックラボ協同組合</v>
      </c>
      <c r="AP1014" s="65">
        <f>+IF('（別紙１）原油換算シート【計画用】'!AP1014&lt;&gt;"",'（別紙１）原油換算シート【計画用】'!AP1014,"")</f>
        <v>8.0800000000000002E-4</v>
      </c>
      <c r="AQ1014" s="1" t="str">
        <f>+IF('（別紙１）原油換算シート【計画用】'!AQ1014&lt;&gt;"",'（別紙１）原油換算シート【計画用】'!AQ1014,"")</f>
        <v/>
      </c>
    </row>
    <row r="1015" spans="39:43">
      <c r="AM1015" s="40">
        <f>+IF('（別紙１）原油換算シート【計画用】'!AM1015&lt;&gt;"",'（別紙１）原油換算シート【計画用】'!AM1015,"")</f>
        <v>1001</v>
      </c>
      <c r="AN1015" s="40" t="str">
        <f>+IF('（別紙１）原油換算シート【計画用】'!AN1015&lt;&gt;"",'（別紙１）原油換算シート【計画用】'!AN1015,"")</f>
        <v>A0629</v>
      </c>
      <c r="AO1015" s="64" t="str">
        <f>+IF('（別紙１）原油換算シート【計画用】'!AO1015&lt;&gt;"",'（別紙１）原油換算シート【計画用】'!AO1015,"")</f>
        <v>新電力新潟(株)</v>
      </c>
      <c r="AP1015" s="65">
        <f>+IF('（別紙１）原油換算シート【計画用】'!AP1015&lt;&gt;"",'（別紙１）原油換算シート【計画用】'!AP1015,"")</f>
        <v>5.9000000000000003E-4</v>
      </c>
      <c r="AQ1015" s="1" t="str">
        <f>+IF('（別紙１）原油換算シート【計画用】'!AQ1015&lt;&gt;"",'（別紙１）原油換算シート【計画用】'!AQ1015,"")</f>
        <v/>
      </c>
    </row>
    <row r="1016" spans="39:43">
      <c r="AM1016" s="40">
        <f>+IF('（別紙１）原油換算シート【計画用】'!AM1016&lt;&gt;"",'（別紙１）原油換算シート【計画用】'!AM1016,"")</f>
        <v>1002</v>
      </c>
      <c r="AN1016" s="40" t="str">
        <f>+IF('（別紙１）原油換算シート【計画用】'!AN1016&lt;&gt;"",'（別紙１）原油換算シート【計画用】'!AN1016,"")</f>
        <v>A0630</v>
      </c>
      <c r="AO1016" s="64" t="str">
        <f>+IF('（別紙１）原油換算シート【計画用】'!AO1016&lt;&gt;"",'（別紙１）原油換算シート【計画用】'!AO1016,"")</f>
        <v>(株)タケエイでんきメニューA</v>
      </c>
      <c r="AP1016" s="65">
        <f>+IF('（別紙１）原油換算シート【計画用】'!AP1016&lt;&gt;"",'（別紙１）原油換算シート【計画用】'!AP1016,"")</f>
        <v>0</v>
      </c>
      <c r="AQ1016" s="1" t="str">
        <f>+IF('（別紙１）原油換算シート【計画用】'!AQ1016&lt;&gt;"",'（別紙１）原油換算シート【計画用】'!AQ1016,"")</f>
        <v/>
      </c>
    </row>
    <row r="1017" spans="39:43">
      <c r="AM1017" s="40">
        <f>+IF('（別紙１）原油換算シート【計画用】'!AM1017&lt;&gt;"",'（別紙１）原油換算シート【計画用】'!AM1017,"")</f>
        <v>1003</v>
      </c>
      <c r="AN1017" s="40" t="str">
        <f>+IF('（別紙１）原油換算シート【計画用】'!AN1017&lt;&gt;"",'（別紙１）原油換算シート【計画用】'!AN1017,"")</f>
        <v>A0630</v>
      </c>
      <c r="AO1017" s="64" t="str">
        <f>+IF('（別紙１）原油換算シート【計画用】'!AO1017&lt;&gt;"",'（別紙１）原油換算シート【計画用】'!AO1017,"")</f>
        <v>(株)タケエイでんきメニューB</v>
      </c>
      <c r="AP1017" s="65">
        <f>+IF('（別紙１）原油換算シート【計画用】'!AP1017&lt;&gt;"",'（別紙１）原油換算シート【計画用】'!AP1017,"")</f>
        <v>0</v>
      </c>
      <c r="AQ1017" s="1" t="str">
        <f>+IF('（別紙１）原油換算シート【計画用】'!AQ1017&lt;&gt;"",'（別紙１）原油換算シート【計画用】'!AQ1017,"")</f>
        <v/>
      </c>
    </row>
    <row r="1018" spans="39:43">
      <c r="AM1018" s="40">
        <f>+IF('（別紙１）原油換算シート【計画用】'!AM1018&lt;&gt;"",'（別紙１）原油換算シート【計画用】'!AM1018,"")</f>
        <v>1004</v>
      </c>
      <c r="AN1018" s="40" t="str">
        <f>+IF('（別紙１）原油換算シート【計画用】'!AN1018&lt;&gt;"",'（別紙１）原油換算シート【計画用】'!AN1018,"")</f>
        <v>A0630</v>
      </c>
      <c r="AO1018" s="64" t="str">
        <f>+IF('（別紙１）原油換算シート【計画用】'!AO1018&lt;&gt;"",'（別紙１）原油換算シート【計画用】'!AO1018,"")</f>
        <v>(株)タケエイでんきメニューC(残差)</v>
      </c>
      <c r="AP1018" s="65">
        <f>+IF('（別紙１）原油換算シート【計画用】'!AP1018&lt;&gt;"",'（別紙１）原油換算シート【計画用】'!AP1018,"")</f>
        <v>3.2000000000000003E-4</v>
      </c>
      <c r="AQ1018" s="1" t="str">
        <f>+IF('（別紙１）原油換算シート【計画用】'!AQ1018&lt;&gt;"",'（別紙１）原油換算シート【計画用】'!AQ1018,"")</f>
        <v/>
      </c>
    </row>
    <row r="1019" spans="39:43">
      <c r="AM1019" s="40">
        <f>+IF('（別紙１）原油換算シート【計画用】'!AM1019&lt;&gt;"",'（別紙１）原油換算シート【計画用】'!AM1019,"")</f>
        <v>1005</v>
      </c>
      <c r="AN1019" s="40" t="str">
        <f>+IF('（別紙１）原油換算シート【計画用】'!AN1019&lt;&gt;"",'（別紙１）原油換算シート【計画用】'!AN1019,"")</f>
        <v>A0630</v>
      </c>
      <c r="AO1019" s="64" t="str">
        <f>+IF('（別紙１）原油換算シート【計画用】'!AO1019&lt;&gt;"",'（別紙１）原油換算シート【計画用】'!AO1019,"")</f>
        <v>(株)タケエイでんき(参考値)事業者全体</v>
      </c>
      <c r="AP1019" s="65">
        <f>+IF('（別紙１）原油換算シート【計画用】'!AP1019&lt;&gt;"",'（別紙１）原油換算シート【計画用】'!AP1019,"")</f>
        <v>6.6000000000000005E-5</v>
      </c>
      <c r="AQ1019" s="1" t="str">
        <f>+IF('（別紙１）原油換算シート【計画用】'!AQ1019&lt;&gt;"",'（別紙１）原油換算シート【計画用】'!AQ1019,"")</f>
        <v/>
      </c>
    </row>
    <row r="1020" spans="39:43">
      <c r="AM1020" s="40">
        <f>+IF('（別紙１）原油換算シート【計画用】'!AM1020&lt;&gt;"",'（別紙１）原油換算シート【計画用】'!AM1020,"")</f>
        <v>1006</v>
      </c>
      <c r="AN1020" s="40" t="str">
        <f>+IF('（別紙１）原油換算シート【計画用】'!AN1020&lt;&gt;"",'（別紙１）原油換算シート【計画用】'!AN1020,"")</f>
        <v>A0631</v>
      </c>
      <c r="AO1020" s="64" t="str">
        <f>+IF('（別紙１）原油換算シート【計画用】'!AO1020&lt;&gt;"",'（別紙１）原油換算シート【計画用】'!AO1020,"")</f>
        <v>気仙沼グリーンエナジー(株)メニューA</v>
      </c>
      <c r="AP1020" s="65">
        <f>+IF('（別紙１）原油換算シート【計画用】'!AP1020&lt;&gt;"",'（別紙１）原油換算シート【計画用】'!AP1020,"")</f>
        <v>3.8699999999999997E-4</v>
      </c>
      <c r="AQ1020" s="1" t="str">
        <f>+IF('（別紙１）原油換算シート【計画用】'!AQ1020&lt;&gt;"",'（別紙１）原油換算シート【計画用】'!AQ1020,"")</f>
        <v/>
      </c>
    </row>
    <row r="1021" spans="39:43">
      <c r="AM1021" s="40">
        <f>+IF('（別紙１）原油換算シート【計画用】'!AM1021&lt;&gt;"",'（別紙１）原油換算シート【計画用】'!AM1021,"")</f>
        <v>1007</v>
      </c>
      <c r="AN1021" s="40" t="str">
        <f>+IF('（別紙１）原油換算シート【計画用】'!AN1021&lt;&gt;"",'（別紙１）原油換算シート【計画用】'!AN1021,"")</f>
        <v>A0631</v>
      </c>
      <c r="AO1021" s="64" t="str">
        <f>+IF('（別紙１）原油換算シート【計画用】'!AO1021&lt;&gt;"",'（別紙１）原油換算シート【計画用】'!AO1021,"")</f>
        <v>気仙沼グリーンエナジー(株)メニューB(残差)</v>
      </c>
      <c r="AP1021" s="65">
        <f>+IF('（別紙１）原油換算シート【計画用】'!AP1021&lt;&gt;"",'（別紙１）原油換算シート【計画用】'!AP1021,"")</f>
        <v>4.0900000000000002E-4</v>
      </c>
      <c r="AQ1021" s="1" t="str">
        <f>+IF('（別紙１）原油換算シート【計画用】'!AQ1021&lt;&gt;"",'（別紙１）原油換算シート【計画用】'!AQ1021,"")</f>
        <v/>
      </c>
    </row>
    <row r="1022" spans="39:43">
      <c r="AM1022" s="40">
        <f>+IF('（別紙１）原油換算シート【計画用】'!AM1022&lt;&gt;"",'（別紙１）原油換算シート【計画用】'!AM1022,"")</f>
        <v>1008</v>
      </c>
      <c r="AN1022" s="40" t="str">
        <f>+IF('（別紙１）原油換算シート【計画用】'!AN1022&lt;&gt;"",'（別紙１）原油換算シート【計画用】'!AN1022,"")</f>
        <v>A0631</v>
      </c>
      <c r="AO1022" s="64" t="str">
        <f>+IF('（別紙１）原油換算シート【計画用】'!AO1022&lt;&gt;"",'（別紙１）原油換算シート【計画用】'!AO1022,"")</f>
        <v>気仙沼グリーンエナジー(株)(参考値)事業者全体</v>
      </c>
      <c r="AP1022" s="65">
        <f>+IF('（別紙１）原油換算シート【計画用】'!AP1022&lt;&gt;"",'（別紙１）原油換算シート【計画用】'!AP1022,"")</f>
        <v>4.0299999999999998E-4</v>
      </c>
      <c r="AQ1022" s="1" t="str">
        <f>+IF('（別紙１）原油換算シート【計画用】'!AQ1022&lt;&gt;"",'（別紙１）原油換算シート【計画用】'!AQ1022,"")</f>
        <v/>
      </c>
    </row>
    <row r="1023" spans="39:43">
      <c r="AM1023" s="40">
        <f>+IF('（別紙１）原油換算シート【計画用】'!AM1023&lt;&gt;"",'（別紙１）原油換算シート【計画用】'!AM1023,"")</f>
        <v>1009</v>
      </c>
      <c r="AN1023" s="40" t="str">
        <f>+IF('（別紙１）原油換算シート【計画用】'!AN1023&lt;&gt;"",'（別紙１）原油換算シート【計画用】'!AN1023,"")</f>
        <v>A0632</v>
      </c>
      <c r="AO1023" s="64" t="str">
        <f>+IF('（別紙１）原油換算シート【計画用】'!AO1023&lt;&gt;"",'（別紙１）原油換算シート【計画用】'!AO1023,"")</f>
        <v>(株)ユーラスグリーンエナジーメニューA</v>
      </c>
      <c r="AP1023" s="65">
        <f>+IF('（別紙１）原油換算シート【計画用】'!AP1023&lt;&gt;"",'（別紙１）原油換算シート【計画用】'!AP1023,"")</f>
        <v>0</v>
      </c>
      <c r="AQ1023" s="1" t="str">
        <f>+IF('（別紙１）原油換算シート【計画用】'!AQ1023&lt;&gt;"",'（別紙１）原油換算シート【計画用】'!AQ1023,"")</f>
        <v/>
      </c>
    </row>
    <row r="1024" spans="39:43">
      <c r="AM1024" s="40">
        <f>+IF('（別紙１）原油換算シート【計画用】'!AM1024&lt;&gt;"",'（別紙１）原油換算シート【計画用】'!AM1024,"")</f>
        <v>1010</v>
      </c>
      <c r="AN1024" s="40" t="str">
        <f>+IF('（別紙１）原油換算シート【計画用】'!AN1024&lt;&gt;"",'（別紙１）原油換算シート【計画用】'!AN1024,"")</f>
        <v>A0632</v>
      </c>
      <c r="AO1024" s="64" t="str">
        <f>+IF('（別紙１）原油換算シート【計画用】'!AO1024&lt;&gt;"",'（別紙１）原油換算シート【計画用】'!AO1024,"")</f>
        <v>(株)ユーラスグリーンエナジーメニューB(残差)</v>
      </c>
      <c r="AP1024" s="65">
        <f>+IF('（別紙１）原油換算シート【計画用】'!AP1024&lt;&gt;"",'（別紙１）原油換算シート【計画用】'!AP1024,"")</f>
        <v>6.7500000000000004E-4</v>
      </c>
      <c r="AQ1024" s="1" t="str">
        <f>+IF('（別紙１）原油換算シート【計画用】'!AQ1024&lt;&gt;"",'（別紙１）原油換算シート【計画用】'!AQ1024,"")</f>
        <v/>
      </c>
    </row>
    <row r="1025" spans="39:43">
      <c r="AM1025" s="40">
        <f>+IF('（別紙１）原油換算シート【計画用】'!AM1025&lt;&gt;"",'（別紙１）原油換算シート【計画用】'!AM1025,"")</f>
        <v>1011</v>
      </c>
      <c r="AN1025" s="40" t="str">
        <f>+IF('（別紙１）原油換算シート【計画用】'!AN1025&lt;&gt;"",'（別紙１）原油換算シート【計画用】'!AN1025,"")</f>
        <v>A0632</v>
      </c>
      <c r="AO1025" s="64" t="str">
        <f>+IF('（別紙１）原油換算シート【計画用】'!AO1025&lt;&gt;"",'（別紙１）原油換算シート【計画用】'!AO1025,"")</f>
        <v>(株)ユーラスグリーンエナジー(参考値)事業者全体</v>
      </c>
      <c r="AP1025" s="65">
        <f>+IF('（別紙１）原油換算シート【計画用】'!AP1025&lt;&gt;"",'（別紙１）原油換算シート【計画用】'!AP1025,"")</f>
        <v>3.1999999999999999E-5</v>
      </c>
      <c r="AQ1025" s="1" t="str">
        <f>+IF('（別紙１）原油換算シート【計画用】'!AQ1025&lt;&gt;"",'（別紙１）原油換算シート【計画用】'!AQ1025,"")</f>
        <v/>
      </c>
    </row>
    <row r="1026" spans="39:43">
      <c r="AM1026" s="40">
        <f>+IF('（別紙１）原油換算シート【計画用】'!AM1026&lt;&gt;"",'（別紙１）原油換算シート【計画用】'!AM1026,"")</f>
        <v>1012</v>
      </c>
      <c r="AN1026" s="40" t="str">
        <f>+IF('（別紙１）原油換算シート【計画用】'!AN1026&lt;&gt;"",'（別紙１）原油換算シート【計画用】'!AN1026,"")</f>
        <v>A0639</v>
      </c>
      <c r="AO1026" s="64" t="str">
        <f>+IF('（別紙１）原油換算シート【計画用】'!AO1026&lt;&gt;"",'（別紙１）原油換算シート【計画用】'!AO1026,"")</f>
        <v>酒田天然瓦斯(株)</v>
      </c>
      <c r="AP1026" s="65">
        <f>+IF('（別紙１）原油換算シート【計画用】'!AP1026&lt;&gt;"",'（別紙１）原油換算シート【計画用】'!AP1026,"")</f>
        <v>4.1899999999999999E-4</v>
      </c>
      <c r="AQ1026" s="1" t="str">
        <f>+IF('（別紙１）原油換算シート【計画用】'!AQ1026&lt;&gt;"",'（別紙１）原油換算シート【計画用】'!AQ1026,"")</f>
        <v/>
      </c>
    </row>
    <row r="1027" spans="39:43">
      <c r="AM1027" s="40">
        <f>+IF('（別紙１）原油換算シート【計画用】'!AM1027&lt;&gt;"",'（別紙１）原油換算シート【計画用】'!AM1027,"")</f>
        <v>1013</v>
      </c>
      <c r="AN1027" s="40" t="str">
        <f>+IF('（別紙１）原油換算シート【計画用】'!AN1027&lt;&gt;"",'（別紙１）原油換算シート【計画用】'!AN1027,"")</f>
        <v>A0640</v>
      </c>
      <c r="AO1027" s="64" t="str">
        <f>+IF('（別紙１）原油換算シート【計画用】'!AO1027&lt;&gt;"",'（別紙１）原油換算シート【計画用】'!AO1027,"")</f>
        <v>東亜ガス(株)</v>
      </c>
      <c r="AP1027" s="65">
        <f>+IF('（別紙１）原油換算シート【計画用】'!AP1027&lt;&gt;"",'（別紙１）原油換算シート【計画用】'!AP1027,"")</f>
        <v>6.4400000000000004E-4</v>
      </c>
      <c r="AQ1027" s="1" t="str">
        <f>+IF('（別紙１）原油換算シート【計画用】'!AQ1027&lt;&gt;"",'（別紙１）原油換算シート【計画用】'!AQ1027,"")</f>
        <v/>
      </c>
    </row>
    <row r="1028" spans="39:43">
      <c r="AM1028" s="40">
        <f>+IF('（別紙１）原油換算シート【計画用】'!AM1028&lt;&gt;"",'（別紙１）原油換算シート【計画用】'!AM1028,"")</f>
        <v>1014</v>
      </c>
      <c r="AN1028" s="40" t="str">
        <f>+IF('（別紙１）原油換算シート【計画用】'!AN1028&lt;&gt;"",'（別紙１）原油換算シート【計画用】'!AN1028,"")</f>
        <v>A0641</v>
      </c>
      <c r="AO1028" s="64" t="str">
        <f>+IF('（別紙１）原油換算シート【計画用】'!AO1028&lt;&gt;"",'（別紙１）原油換算シート【計画用】'!AO1028,"")</f>
        <v>(株)三河の山里コミュニティパワーメニューA</v>
      </c>
      <c r="AP1028" s="65">
        <f>+IF('（別紙１）原油換算シート【計画用】'!AP1028&lt;&gt;"",'（別紙１）原油換算シート【計画用】'!AP1028,"")</f>
        <v>0</v>
      </c>
      <c r="AQ1028" s="1" t="str">
        <f>+IF('（別紙１）原油換算シート【計画用】'!AQ1028&lt;&gt;"",'（別紙１）原油換算シート【計画用】'!AQ1028,"")</f>
        <v/>
      </c>
    </row>
    <row r="1029" spans="39:43">
      <c r="AM1029" s="40">
        <f>+IF('（別紙１）原油換算シート【計画用】'!AM1029&lt;&gt;"",'（別紙１）原油換算シート【計画用】'!AM1029,"")</f>
        <v>1015</v>
      </c>
      <c r="AN1029" s="40" t="str">
        <f>+IF('（別紙１）原油換算シート【計画用】'!AN1029&lt;&gt;"",'（別紙１）原油換算シート【計画用】'!AN1029,"")</f>
        <v>A0641</v>
      </c>
      <c r="AO1029" s="64" t="str">
        <f>+IF('（別紙１）原油換算シート【計画用】'!AO1029&lt;&gt;"",'（別紙１）原油換算シート【計画用】'!AO1029,"")</f>
        <v>(株)三河の山里コミュニティパワーメニューB(残差)</v>
      </c>
      <c r="AP1029" s="65">
        <f>+IF('（別紙１）原油換算シート【計画用】'!AP1029&lt;&gt;"",'（別紙１）原油換算シート【計画用】'!AP1029,"")</f>
        <v>4.2200000000000001E-4</v>
      </c>
      <c r="AQ1029" s="1" t="str">
        <f>+IF('（別紙１）原油換算シート【計画用】'!AQ1029&lt;&gt;"",'（別紙１）原油換算シート【計画用】'!AQ1029,"")</f>
        <v>※</v>
      </c>
    </row>
    <row r="1030" spans="39:43">
      <c r="AM1030" s="40">
        <f>+IF('（別紙１）原油換算シート【計画用】'!AM1030&lt;&gt;"",'（別紙１）原油換算シート【計画用】'!AM1030,"")</f>
        <v>1016</v>
      </c>
      <c r="AN1030" s="40" t="str">
        <f>+IF('（別紙１）原油換算シート【計画用】'!AN1030&lt;&gt;"",'（別紙１）原油換算シート【計画用】'!AN1030,"")</f>
        <v>A0641</v>
      </c>
      <c r="AO1030" s="64" t="str">
        <f>+IF('（別紙１）原油換算シート【計画用】'!AO1030&lt;&gt;"",'（別紙１）原油換算シート【計画用】'!AO1030,"")</f>
        <v>(株)三河の山里コミュニティパワー(参考値)事業者全体</v>
      </c>
      <c r="AP1030" s="65">
        <f>+IF('（別紙１）原油換算シート【計画用】'!AP1030&lt;&gt;"",'（別紙１）原油換算シート【計画用】'!AP1030,"")</f>
        <v>7.7999999999999999E-5</v>
      </c>
      <c r="AQ1030" s="1" t="str">
        <f>+IF('（別紙１）原油換算シート【計画用】'!AQ1030&lt;&gt;"",'（別紙１）原油換算シート【計画用】'!AQ1030,"")</f>
        <v/>
      </c>
    </row>
    <row r="1031" spans="39:43">
      <c r="AM1031" s="40">
        <f>+IF('（別紙１）原油換算シート【計画用】'!AM1031&lt;&gt;"",'（別紙１）原油換算シート【計画用】'!AM1031,"")</f>
        <v>1017</v>
      </c>
      <c r="AN1031" s="40" t="str">
        <f>+IF('（別紙１）原油換算シート【計画用】'!AN1031&lt;&gt;"",'（別紙１）原油換算シート【計画用】'!AN1031,"")</f>
        <v>A0642</v>
      </c>
      <c r="AO1031" s="64" t="str">
        <f>+IF('（別紙１）原油換算シート【計画用】'!AO1031&lt;&gt;"",'（別紙１）原油換算シート【計画用】'!AO1031,"")</f>
        <v>新潟スワンエナジー(株)メニューA</v>
      </c>
      <c r="AP1031" s="65">
        <f>+IF('（別紙１）原油換算シート【計画用】'!AP1031&lt;&gt;"",'（別紙１）原油換算シート【計画用】'!AP1031,"")</f>
        <v>0</v>
      </c>
      <c r="AQ1031" s="1" t="str">
        <f>+IF('（別紙１）原油換算シート【計画用】'!AQ1031&lt;&gt;"",'（別紙１）原油換算シート【計画用】'!AQ1031,"")</f>
        <v/>
      </c>
    </row>
    <row r="1032" spans="39:43">
      <c r="AM1032" s="40">
        <f>+IF('（別紙１）原油換算シート【計画用】'!AM1032&lt;&gt;"",'（別紙１）原油換算シート【計画用】'!AM1032,"")</f>
        <v>1018</v>
      </c>
      <c r="AN1032" s="40" t="str">
        <f>+IF('（別紙１）原油換算シート【計画用】'!AN1032&lt;&gt;"",'（別紙１）原油換算シート【計画用】'!AN1032,"")</f>
        <v>A0642</v>
      </c>
      <c r="AO1032" s="64" t="str">
        <f>+IF('（別紙１）原油換算シート【計画用】'!AO1032&lt;&gt;"",'（別紙１）原油換算シート【計画用】'!AO1032,"")</f>
        <v>新潟スワンエナジー(株)メニューB</v>
      </c>
      <c r="AP1032" s="65">
        <f>+IF('（別紙１）原油換算シート【計画用】'!AP1032&lt;&gt;"",'（別紙１）原油換算シート【計画用】'!AP1032,"")</f>
        <v>2.6600000000000001E-4</v>
      </c>
      <c r="AQ1032" s="1" t="str">
        <f>+IF('（別紙１）原油換算シート【計画用】'!AQ1032&lt;&gt;"",'（別紙１）原油換算シート【計画用】'!AQ1032,"")</f>
        <v/>
      </c>
    </row>
    <row r="1033" spans="39:43">
      <c r="AM1033" s="40">
        <f>+IF('（別紙１）原油換算シート【計画用】'!AM1033&lt;&gt;"",'（別紙１）原油換算シート【計画用】'!AM1033,"")</f>
        <v>1019</v>
      </c>
      <c r="AN1033" s="40" t="str">
        <f>+IF('（別紙１）原油換算シート【計画用】'!AN1033&lt;&gt;"",'（別紙１）原油換算シート【計画用】'!AN1033,"")</f>
        <v>A0642</v>
      </c>
      <c r="AO1033" s="64" t="str">
        <f>+IF('（別紙１）原油換算シート【計画用】'!AO1033&lt;&gt;"",'（別紙１）原油換算シート【計画用】'!AO1033,"")</f>
        <v>新潟スワンエナジー(株)メニューC</v>
      </c>
      <c r="AP1033" s="65">
        <f>+IF('（別紙１）原油換算シート【計画用】'!AP1033&lt;&gt;"",'（別紙１）原油換算シート【計画用】'!AP1033,"")</f>
        <v>1.3799999999999999E-4</v>
      </c>
      <c r="AQ1033" s="1" t="str">
        <f>+IF('（別紙１）原油換算シート【計画用】'!AQ1033&lt;&gt;"",'（別紙１）原油換算シート【計画用】'!AQ1033,"")</f>
        <v/>
      </c>
    </row>
    <row r="1034" spans="39:43">
      <c r="AM1034" s="40">
        <f>+IF('（別紙１）原油換算シート【計画用】'!AM1034&lt;&gt;"",'（別紙１）原油換算シート【計画用】'!AM1034,"")</f>
        <v>1020</v>
      </c>
      <c r="AN1034" s="40" t="str">
        <f>+IF('（別紙１）原油換算シート【計画用】'!AN1034&lt;&gt;"",'（別紙１）原油換算シート【計画用】'!AN1034,"")</f>
        <v>A0642</v>
      </c>
      <c r="AO1034" s="64" t="str">
        <f>+IF('（別紙１）原油換算シート【計画用】'!AO1034&lt;&gt;"",'（別紙１）原油換算シート【計画用】'!AO1034,"")</f>
        <v>新潟スワンエナジー(株)メニューD(残差)</v>
      </c>
      <c r="AP1034" s="65">
        <f>+IF('（別紙１）原油換算シート【計画用】'!AP1034&lt;&gt;"",'（別紙１）原油換算シート【計画用】'!AP1034,"")</f>
        <v>2.8800000000000001E-4</v>
      </c>
      <c r="AQ1034" s="1" t="str">
        <f>+IF('（別紙１）原油換算シート【計画用】'!AQ1034&lt;&gt;"",'（別紙１）原油換算シート【計画用】'!AQ1034,"")</f>
        <v/>
      </c>
    </row>
    <row r="1035" spans="39:43">
      <c r="AM1035" s="40">
        <f>+IF('（別紙１）原油換算シート【計画用】'!AM1035&lt;&gt;"",'（別紙１）原油換算シート【計画用】'!AM1035,"")</f>
        <v>1021</v>
      </c>
      <c r="AN1035" s="40" t="str">
        <f>+IF('（別紙１）原油換算シート【計画用】'!AN1035&lt;&gt;"",'（別紙１）原油換算シート【計画用】'!AN1035,"")</f>
        <v>A0642</v>
      </c>
      <c r="AO1035" s="64" t="str">
        <f>+IF('（別紙１）原油換算シート【計画用】'!AO1035&lt;&gt;"",'（別紙１）原油換算シート【計画用】'!AO1035,"")</f>
        <v>新潟スワンエナジー(株)(参考値)事業者全体</v>
      </c>
      <c r="AP1035" s="65">
        <f>+IF('（別紙１）原油換算シート【計画用】'!AP1035&lt;&gt;"",'（別紙１）原油換算シート【計画用】'!AP1035,"")</f>
        <v>2.0000000000000001E-4</v>
      </c>
      <c r="AQ1035" s="1" t="str">
        <f>+IF('（別紙１）原油換算シート【計画用】'!AQ1035&lt;&gt;"",'（別紙１）原油換算シート【計画用】'!AQ1035,"")</f>
        <v/>
      </c>
    </row>
    <row r="1036" spans="39:43">
      <c r="AM1036" s="40">
        <f>+IF('（別紙１）原油換算シート【計画用】'!AM1036&lt;&gt;"",'（別紙１）原油換算シート【計画用】'!AM1036,"")</f>
        <v>1022</v>
      </c>
      <c r="AN1036" s="40" t="str">
        <f>+IF('（別紙１）原油換算シート【計画用】'!AN1036&lt;&gt;"",'（別紙１）原油換算シート【計画用】'!AN1036,"")</f>
        <v>A0644</v>
      </c>
      <c r="AO1036" s="64" t="str">
        <f>+IF('（別紙１）原油換算シート【計画用】'!AO1036&lt;&gt;"",'（別紙１）原油換算シート【計画用】'!AO1036,"")</f>
        <v>グリーンピープルズパワー(株)</v>
      </c>
      <c r="AP1036" s="65">
        <f>+IF('（別紙１）原油換算シート【計画用】'!AP1036&lt;&gt;"",'（別紙１）原油換算シート【計画用】'!AP1036,"")</f>
        <v>2.4600000000000002E-4</v>
      </c>
      <c r="AQ1036" s="1" t="str">
        <f>+IF('（別紙１）原油換算シート【計画用】'!AQ1036&lt;&gt;"",'（別紙１）原油換算シート【計画用】'!AQ1036,"")</f>
        <v/>
      </c>
    </row>
    <row r="1037" spans="39:43">
      <c r="AM1037" s="40">
        <f>+IF('（別紙１）原油換算シート【計画用】'!AM1037&lt;&gt;"",'（別紙１）原油換算シート【計画用】'!AM1037,"")</f>
        <v>1023</v>
      </c>
      <c r="AN1037" s="40" t="str">
        <f>+IF('（別紙１）原油換算シート【計画用】'!AN1037&lt;&gt;"",'（別紙１）原油換算シート【計画用】'!AN1037,"")</f>
        <v>A0648</v>
      </c>
      <c r="AO1037" s="64" t="str">
        <f>+IF('（別紙１）原油換算シート【計画用】'!AO1037&lt;&gt;"",'（別紙１）原油換算シート【計画用】'!AO1037,"")</f>
        <v>(株)マルイファシリティーズ</v>
      </c>
      <c r="AP1037" s="65">
        <f>+IF('（別紙１）原油換算シート【計画用】'!AP1037&lt;&gt;"",'（別紙１）原油換算シート【計画用】'!AP1037,"")</f>
        <v>2.05E-4</v>
      </c>
      <c r="AQ1037" s="1" t="str">
        <f>+IF('（別紙１）原油換算シート【計画用】'!AQ1037&lt;&gt;"",'（別紙１）原油換算シート【計画用】'!AQ1037,"")</f>
        <v/>
      </c>
    </row>
    <row r="1038" spans="39:43">
      <c r="AM1038" s="40">
        <f>+IF('（別紙１）原油換算シート【計画用】'!AM1038&lt;&gt;"",'（別紙１）原油換算シート【計画用】'!AM1038,"")</f>
        <v>1024</v>
      </c>
      <c r="AN1038" s="40" t="str">
        <f>+IF('（別紙１）原油換算シート【計画用】'!AN1038&lt;&gt;"",'（別紙１）原油換算シート【計画用】'!AN1038,"")</f>
        <v>A0649</v>
      </c>
      <c r="AO1038" s="64" t="str">
        <f>+IF('（別紙１）原油換算シート【計画用】'!AO1038&lt;&gt;"",'（別紙１）原油換算シート【計画用】'!AO1038,"")</f>
        <v>(株)デンケン</v>
      </c>
      <c r="AP1038" s="65">
        <f>+IF('（別紙１）原油換算シート【計画用】'!AP1038&lt;&gt;"",'（別紙１）原油換算シート【計画用】'!AP1038,"")</f>
        <v>4.6099999999999998E-4</v>
      </c>
      <c r="AQ1038" s="1" t="str">
        <f>+IF('（別紙１）原油換算シート【計画用】'!AQ1038&lt;&gt;"",'（別紙１）原油換算シート【計画用】'!AQ1038,"")</f>
        <v/>
      </c>
    </row>
    <row r="1039" spans="39:43">
      <c r="AM1039" s="40">
        <f>+IF('（別紙１）原油換算シート【計画用】'!AM1039&lt;&gt;"",'（別紙１）原油換算シート【計画用】'!AM1039,"")</f>
        <v>1025</v>
      </c>
      <c r="AN1039" s="40" t="str">
        <f>+IF('（別紙１）原油換算シート【計画用】'!AN1039&lt;&gt;"",'（別紙１）原油換算シート【計画用】'!AN1039,"")</f>
        <v>A0650</v>
      </c>
      <c r="AO1039" s="64" t="str">
        <f>+IF('（別紙１）原油換算シート【計画用】'!AO1039&lt;&gt;"",'（別紙１）原油換算シート【計画用】'!AO1039,"")</f>
        <v>(株)東名メニューA</v>
      </c>
      <c r="AP1039" s="65">
        <f>+IF('（別紙１）原油換算シート【計画用】'!AP1039&lt;&gt;"",'（別紙１）原油換算シート【計画用】'!AP1039,"")</f>
        <v>0</v>
      </c>
      <c r="AQ1039" s="1" t="str">
        <f>+IF('（別紙１）原油換算シート【計画用】'!AQ1039&lt;&gt;"",'（別紙１）原油換算シート【計画用】'!AQ1039,"")</f>
        <v/>
      </c>
    </row>
    <row r="1040" spans="39:43">
      <c r="AM1040" s="40">
        <f>+IF('（別紙１）原油換算シート【計画用】'!AM1040&lt;&gt;"",'（別紙１）原油換算シート【計画用】'!AM1040,"")</f>
        <v>1026</v>
      </c>
      <c r="AN1040" s="40" t="str">
        <f>+IF('（別紙１）原油換算シート【計画用】'!AN1040&lt;&gt;"",'（別紙１）原油換算シート【計画用】'!AN1040,"")</f>
        <v>A0650</v>
      </c>
      <c r="AO1040" s="64" t="str">
        <f>+IF('（別紙１）原油換算シート【計画用】'!AO1040&lt;&gt;"",'（別紙１）原油換算シート【計画用】'!AO1040,"")</f>
        <v>(株)東名メニューB(残差)</v>
      </c>
      <c r="AP1040" s="65">
        <f>+IF('（別紙１）原油換算シート【計画用】'!AP1040&lt;&gt;"",'（別紙１）原油換算シート【計画用】'!AP1040,"")</f>
        <v>9.1E-4</v>
      </c>
      <c r="AQ1040" s="1" t="str">
        <f>+IF('（別紙１）原油換算シート【計画用】'!AQ1040&lt;&gt;"",'（別紙１）原油換算シート【計画用】'!AQ1040,"")</f>
        <v/>
      </c>
    </row>
    <row r="1041" spans="39:43">
      <c r="AM1041" s="40">
        <f>+IF('（別紙１）原油換算シート【計画用】'!AM1041&lt;&gt;"",'（別紙１）原油換算シート【計画用】'!AM1041,"")</f>
        <v>1027</v>
      </c>
      <c r="AN1041" s="40" t="str">
        <f>+IF('（別紙１）原油換算シート【計画用】'!AN1041&lt;&gt;"",'（別紙１）原油換算シート【計画用】'!AN1041,"")</f>
        <v>A0650</v>
      </c>
      <c r="AO1041" s="64" t="str">
        <f>+IF('（別紙１）原油換算シート【計画用】'!AO1041&lt;&gt;"",'（別紙１）原油換算シート【計画用】'!AO1041,"")</f>
        <v>(株)東名(参考値)事業者全体</v>
      </c>
      <c r="AP1041" s="65">
        <f>+IF('（別紙１）原油換算シート【計画用】'!AP1041&lt;&gt;"",'（別紙１）原油換算シート【計画用】'!AP1041,"")</f>
        <v>3.7100000000000002E-4</v>
      </c>
      <c r="AQ1041" s="1" t="str">
        <f>+IF('（別紙１）原油換算シート【計画用】'!AQ1041&lt;&gt;"",'（別紙１）原油換算シート【計画用】'!AQ1041,"")</f>
        <v/>
      </c>
    </row>
    <row r="1042" spans="39:43">
      <c r="AM1042" s="40">
        <f>+IF('（別紙１）原油換算シート【計画用】'!AM1042&lt;&gt;"",'（別紙１）原油換算シート【計画用】'!AM1042,"")</f>
        <v>1028</v>
      </c>
      <c r="AN1042" s="40" t="str">
        <f>+IF('（別紙１）原油換算シート【計画用】'!AN1042&lt;&gt;"",'（別紙１）原油換算シート【計画用】'!AN1042,"")</f>
        <v>A0653</v>
      </c>
      <c r="AO1042" s="64" t="str">
        <f>+IF('（別紙１）原油換算シート【計画用】'!AO1042&lt;&gt;"",'（別紙１）原油換算シート【計画用】'!AO1042,"")</f>
        <v>NTTアノードエナジー(株)メニューA</v>
      </c>
      <c r="AP1042" s="65">
        <f>+IF('（別紙１）原油換算シート【計画用】'!AP1042&lt;&gt;"",'（別紙１）原油換算シート【計画用】'!AP1042,"")</f>
        <v>0</v>
      </c>
      <c r="AQ1042" s="1" t="str">
        <f>+IF('（別紙１）原油換算シート【計画用】'!AQ1042&lt;&gt;"",'（別紙１）原油換算シート【計画用】'!AQ1042,"")</f>
        <v/>
      </c>
    </row>
    <row r="1043" spans="39:43">
      <c r="AM1043" s="40">
        <f>+IF('（別紙１）原油換算シート【計画用】'!AM1043&lt;&gt;"",'（別紙１）原油換算シート【計画用】'!AM1043,"")</f>
        <v>1029</v>
      </c>
      <c r="AN1043" s="40" t="str">
        <f>+IF('（別紙１）原油換算シート【計画用】'!AN1043&lt;&gt;"",'（別紙１）原油換算シート【計画用】'!AN1043,"")</f>
        <v>A0653</v>
      </c>
      <c r="AO1043" s="64" t="str">
        <f>+IF('（別紙１）原油換算シート【計画用】'!AO1043&lt;&gt;"",'（別紙１）原油換算シート【計画用】'!AO1043,"")</f>
        <v>NTTアノードエナジー(株)メニューB(残差)</v>
      </c>
      <c r="AP1043" s="65">
        <f>+IF('（別紙１）原油換算シート【計画用】'!AP1043&lt;&gt;"",'（別紙１）原油換算シート【計画用】'!AP1043,"")</f>
        <v>9.19E-4</v>
      </c>
      <c r="AQ1043" s="1" t="str">
        <f>+IF('（別紙１）原油換算シート【計画用】'!AQ1043&lt;&gt;"",'（別紙１）原油換算シート【計画用】'!AQ1043,"")</f>
        <v/>
      </c>
    </row>
    <row r="1044" spans="39:43">
      <c r="AM1044" s="40">
        <f>+IF('（別紙１）原油換算シート【計画用】'!AM1044&lt;&gt;"",'（別紙１）原油換算シート【計画用】'!AM1044,"")</f>
        <v>1030</v>
      </c>
      <c r="AN1044" s="40" t="str">
        <f>+IF('（別紙１）原油換算シート【計画用】'!AN1044&lt;&gt;"",'（別紙１）原油換算シート【計画用】'!AN1044,"")</f>
        <v>A0653</v>
      </c>
      <c r="AO1044" s="64" t="str">
        <f>+IF('（別紙１）原油換算シート【計画用】'!AO1044&lt;&gt;"",'（別紙１）原油換算シート【計画用】'!AO1044,"")</f>
        <v>NTTアノードエナジー(株)(参考値)事業者全体</v>
      </c>
      <c r="AP1044" s="65">
        <f>+IF('（別紙１）原油換算シート【計画用】'!AP1044&lt;&gt;"",'（別紙１）原油換算シート【計画用】'!AP1044,"")</f>
        <v>2.2800000000000001E-4</v>
      </c>
      <c r="AQ1044" s="1" t="str">
        <f>+IF('（別紙１）原油換算シート【計画用】'!AQ1044&lt;&gt;"",'（別紙１）原油換算シート【計画用】'!AQ1044,"")</f>
        <v/>
      </c>
    </row>
    <row r="1045" spans="39:43">
      <c r="AM1045" s="40">
        <f>+IF('（別紙１）原油換算シート【計画用】'!AM1045&lt;&gt;"",'（別紙１）原油換算シート【計画用】'!AM1045,"")</f>
        <v>1031</v>
      </c>
      <c r="AN1045" s="40" t="str">
        <f>+IF('（別紙１）原油換算シート【計画用】'!AN1045&lt;&gt;"",'（別紙１）原油換算シート【計画用】'!AN1045,"")</f>
        <v>A0654</v>
      </c>
      <c r="AO1045" s="64" t="str">
        <f>+IF('（別紙１）原油換算シート【計画用】'!AO1045&lt;&gt;"",'（別紙１）原油換算シート【計画用】'!AO1045,"")</f>
        <v>スマート電気(株)</v>
      </c>
      <c r="AP1045" s="65">
        <f>+IF('（別紙１）原油換算シート【計画用】'!AP1045&lt;&gt;"",'（別紙１）原油換算シート【計画用】'!AP1045,"")</f>
        <v>8.4599999999999996E-4</v>
      </c>
      <c r="AQ1045" s="1" t="str">
        <f>+IF('（別紙１）原油換算シート【計画用】'!AQ1045&lt;&gt;"",'（別紙１）原油換算シート【計画用】'!AQ1045,"")</f>
        <v/>
      </c>
    </row>
    <row r="1046" spans="39:43">
      <c r="AM1046" s="40">
        <f>+IF('（別紙１）原油換算シート【計画用】'!AM1046&lt;&gt;"",'（別紙１）原油換算シート【計画用】'!AM1046,"")</f>
        <v>1032</v>
      </c>
      <c r="AN1046" s="40" t="str">
        <f>+IF('（別紙１）原油換算シート【計画用】'!AN1046&lt;&gt;"",'（別紙１）原油換算シート【計画用】'!AN1046,"")</f>
        <v>A0655</v>
      </c>
      <c r="AO1046" s="64" t="str">
        <f>+IF('（別紙１）原油換算シート【計画用】'!AO1046&lt;&gt;"",'（別紙１）原油換算シート【計画用】'!AO1046,"")</f>
        <v>(株)唐津パワーホールディングス</v>
      </c>
      <c r="AP1046" s="65">
        <f>+IF('（別紙１）原油換算シート【計画用】'!AP1046&lt;&gt;"",'（別紙１）原油換算シート【計画用】'!AP1046,"")</f>
        <v>5.2800000000000004E-4</v>
      </c>
      <c r="AQ1046" s="1" t="str">
        <f>+IF('（別紙１）原油換算シート【計画用】'!AQ1046&lt;&gt;"",'（別紙１）原油換算シート【計画用】'!AQ1046,"")</f>
        <v/>
      </c>
    </row>
    <row r="1047" spans="39:43">
      <c r="AM1047" s="40">
        <f>+IF('（別紙１）原油換算シート【計画用】'!AM1047&lt;&gt;"",'（別紙１）原油換算シート【計画用】'!AM1047,"")</f>
        <v>1033</v>
      </c>
      <c r="AN1047" s="40" t="str">
        <f>+IF('（別紙１）原油換算シート【計画用】'!AN1047&lt;&gt;"",'（別紙１）原油換算シート【計画用】'!AN1047,"")</f>
        <v>A0656</v>
      </c>
      <c r="AO1047" s="64" t="str">
        <f>+IF('（別紙１）原油換算シート【計画用】'!AO1047&lt;&gt;"",'（別紙１）原油換算シート【計画用】'!AO1047,"")</f>
        <v>(株)クリーンエネルギー総合研究所メニューA</v>
      </c>
      <c r="AP1047" s="65">
        <f>+IF('（別紙１）原油換算シート【計画用】'!AP1047&lt;&gt;"",'（別紙１）原油換算シート【計画用】'!AP1047,"")</f>
        <v>0</v>
      </c>
      <c r="AQ1047" s="1" t="str">
        <f>+IF('（別紙１）原油換算シート【計画用】'!AQ1047&lt;&gt;"",'（別紙１）原油換算シート【計画用】'!AQ1047,"")</f>
        <v/>
      </c>
    </row>
    <row r="1048" spans="39:43">
      <c r="AM1048" s="40">
        <f>+IF('（別紙１）原油換算シート【計画用】'!AM1048&lt;&gt;"",'（別紙１）原油換算シート【計画用】'!AM1048,"")</f>
        <v>1034</v>
      </c>
      <c r="AN1048" s="40" t="str">
        <f>+IF('（別紙１）原油換算シート【計画用】'!AN1048&lt;&gt;"",'（別紙１）原油換算シート【計画用】'!AN1048,"")</f>
        <v>A0656</v>
      </c>
      <c r="AO1048" s="64" t="str">
        <f>+IF('（別紙１）原油換算シート【計画用】'!AO1048&lt;&gt;"",'（別紙１）原油換算シート【計画用】'!AO1048,"")</f>
        <v>(株)クリーンエネルギー総合研究所メニューB</v>
      </c>
      <c r="AP1048" s="65">
        <f>+IF('（別紙１）原油換算シート【計画用】'!AP1048&lt;&gt;"",'（別紙１）原油換算シート【計画用】'!AP1048,"")</f>
        <v>3.4000000000000002E-4</v>
      </c>
      <c r="AQ1048" s="1" t="str">
        <f>+IF('（別紙１）原油換算シート【計画用】'!AQ1048&lt;&gt;"",'（別紙１）原油換算シート【計画用】'!AQ1048,"")</f>
        <v/>
      </c>
    </row>
    <row r="1049" spans="39:43">
      <c r="AM1049" s="40">
        <f>+IF('（別紙１）原油換算シート【計画用】'!AM1049&lt;&gt;"",'（別紙１）原油換算シート【計画用】'!AM1049,"")</f>
        <v>1035</v>
      </c>
      <c r="AN1049" s="40" t="str">
        <f>+IF('（別紙１）原油換算シート【計画用】'!AN1049&lt;&gt;"",'（別紙１）原油換算シート【計画用】'!AN1049,"")</f>
        <v>A0656</v>
      </c>
      <c r="AO1049" s="64" t="str">
        <f>+IF('（別紙１）原油換算シート【計画用】'!AO1049&lt;&gt;"",'（別紙１）原油換算シート【計画用】'!AO1049,"")</f>
        <v>(株)クリーンエネルギー総合研究所メニューC</v>
      </c>
      <c r="AP1049" s="65">
        <f>+IF('（別紙１）原油換算シート【計画用】'!AP1049&lt;&gt;"",'（別紙１）原油換算シート【計画用】'!AP1049,"")</f>
        <v>2.9599999999999998E-4</v>
      </c>
      <c r="AQ1049" s="1" t="str">
        <f>+IF('（別紙１）原油換算シート【計画用】'!AQ1049&lt;&gt;"",'（別紙１）原油換算シート【計画用】'!AQ1049,"")</f>
        <v/>
      </c>
    </row>
    <row r="1050" spans="39:43">
      <c r="AM1050" s="40">
        <f>+IF('（別紙１）原油換算シート【計画用】'!AM1050&lt;&gt;"",'（別紙１）原油換算シート【計画用】'!AM1050,"")</f>
        <v>1036</v>
      </c>
      <c r="AN1050" s="40" t="str">
        <f>+IF('（別紙１）原油換算シート【計画用】'!AN1050&lt;&gt;"",'（別紙１）原油換算シート【計画用】'!AN1050,"")</f>
        <v>A0656</v>
      </c>
      <c r="AO1050" s="64" t="str">
        <f>+IF('（別紙１）原油換算シート【計画用】'!AO1050&lt;&gt;"",'（別紙１）原油換算シート【計画用】'!AO1050,"")</f>
        <v>(株)クリーンエネルギー総合研究所メニューD(残差)</v>
      </c>
      <c r="AP1050" s="65">
        <f>+IF('（別紙１）原油換算シート【計画用】'!AP1050&lt;&gt;"",'（別紙１）原油換算シート【計画用】'!AP1050,"")</f>
        <v>4.2400000000000001E-4</v>
      </c>
      <c r="AQ1050" s="1" t="str">
        <f>+IF('（別紙１）原油換算シート【計画用】'!AQ1050&lt;&gt;"",'（別紙１）原油換算シート【計画用】'!AQ1050,"")</f>
        <v/>
      </c>
    </row>
    <row r="1051" spans="39:43">
      <c r="AM1051" s="40">
        <f>+IF('（別紙１）原油換算シート【計画用】'!AM1051&lt;&gt;"",'（別紙１）原油換算シート【計画用】'!AM1051,"")</f>
        <v>1037</v>
      </c>
      <c r="AN1051" s="40" t="str">
        <f>+IF('（別紙１）原油換算シート【計画用】'!AN1051&lt;&gt;"",'（別紙１）原油換算シート【計画用】'!AN1051,"")</f>
        <v>A0656</v>
      </c>
      <c r="AO1051" s="64" t="str">
        <f>+IF('（別紙１）原油換算シート【計画用】'!AO1051&lt;&gt;"",'（別紙１）原油換算シート【計画用】'!AO1051,"")</f>
        <v>(株)クリーンエネルギー総合研究所(参考値)事業者全体</v>
      </c>
      <c r="AP1051" s="65">
        <f>+IF('（別紙１）原油換算シート【計画用】'!AP1051&lt;&gt;"",'（別紙１）原油換算シート【計画用】'!AP1051,"")</f>
        <v>3.1E-4</v>
      </c>
      <c r="AQ1051" s="1" t="str">
        <f>+IF('（別紙１）原油換算シート【計画用】'!AQ1051&lt;&gt;"",'（別紙１）原油換算シート【計画用】'!AQ1051,"")</f>
        <v/>
      </c>
    </row>
    <row r="1052" spans="39:43">
      <c r="AM1052" s="40">
        <f>+IF('（別紙１）原油換算シート【計画用】'!AM1052&lt;&gt;"",'（別紙１）原油換算シート【計画用】'!AM1052,"")</f>
        <v>1038</v>
      </c>
      <c r="AN1052" s="40" t="str">
        <f>+IF('（別紙１）原油換算シート【計画用】'!AN1052&lt;&gt;"",'（別紙１）原油換算シート【計画用】'!AN1052,"")</f>
        <v>A0659</v>
      </c>
      <c r="AO1052" s="64" t="str">
        <f>+IF('（別紙１）原油換算シート【計画用】'!AO1052&lt;&gt;"",'（別紙１）原油換算シート【計画用】'!AO1052,"")</f>
        <v>(株)かづのパワー</v>
      </c>
      <c r="AP1052" s="65">
        <f>+IF('（別紙１）原油換算シート【計画用】'!AP1052&lt;&gt;"",'（別紙１）原油換算シート【計画用】'!AP1052,"")</f>
        <v>1.9900000000000001E-4</v>
      </c>
      <c r="AQ1052" s="1" t="str">
        <f>+IF('（別紙１）原油換算シート【計画用】'!AQ1052&lt;&gt;"",'（別紙１）原油換算シート【計画用】'!AQ1052,"")</f>
        <v/>
      </c>
    </row>
    <row r="1053" spans="39:43">
      <c r="AM1053" s="40">
        <f>+IF('（別紙１）原油換算シート【計画用】'!AM1053&lt;&gt;"",'（別紙１）原油換算シート【計画用】'!AM1053,"")</f>
        <v>1039</v>
      </c>
      <c r="AN1053" s="40" t="str">
        <f>+IF('（別紙１）原油換算シート【計画用】'!AN1053&lt;&gt;"",'（別紙１）原油換算シート【計画用】'!AN1053,"")</f>
        <v>A0660</v>
      </c>
      <c r="AO1053" s="64" t="str">
        <f>+IF('（別紙１）原油換算シート【計画用】'!AO1053&lt;&gt;"",'（別紙１）原油換算シート【計画用】'!AO1053,"")</f>
        <v>UNIVERGY(株)メニューA</v>
      </c>
      <c r="AP1053" s="65">
        <f>+IF('（別紙１）原油換算シート【計画用】'!AP1053&lt;&gt;"",'（別紙１）原油換算シート【計画用】'!AP1053,"")</f>
        <v>0</v>
      </c>
      <c r="AQ1053" s="1" t="str">
        <f>+IF('（別紙１）原油換算シート【計画用】'!AQ1053&lt;&gt;"",'（別紙１）原油換算シート【計画用】'!AQ1053,"")</f>
        <v/>
      </c>
    </row>
    <row r="1054" spans="39:43">
      <c r="AM1054" s="40">
        <f>+IF('（別紙１）原油換算シート【計画用】'!AM1054&lt;&gt;"",'（別紙１）原油換算シート【計画用】'!AM1054,"")</f>
        <v>1040</v>
      </c>
      <c r="AN1054" s="40" t="str">
        <f>+IF('（別紙１）原油換算シート【計画用】'!AN1054&lt;&gt;"",'（別紙１）原油換算シート【計画用】'!AN1054,"")</f>
        <v>A0660</v>
      </c>
      <c r="AO1054" s="64" t="str">
        <f>+IF('（別紙１）原油換算シート【計画用】'!AO1054&lt;&gt;"",'（別紙１）原油換算シート【計画用】'!AO1054,"")</f>
        <v>UNIVERGY(株)メニューB(残差)</v>
      </c>
      <c r="AP1054" s="65">
        <f>+IF('（別紙１）原油換算シート【計画用】'!AP1054&lt;&gt;"",'（別紙１）原油換算シート【計画用】'!AP1054,"")</f>
        <v>5.8399999999999999E-4</v>
      </c>
      <c r="AQ1054" s="1" t="str">
        <f>+IF('（別紙１）原油換算シート【計画用】'!AQ1054&lt;&gt;"",'（別紙１）原油換算シート【計画用】'!AQ1054,"")</f>
        <v/>
      </c>
    </row>
    <row r="1055" spans="39:43">
      <c r="AM1055" s="40">
        <f>+IF('（別紙１）原油換算シート【計画用】'!AM1055&lt;&gt;"",'（別紙１）原油換算シート【計画用】'!AM1055,"")</f>
        <v>1041</v>
      </c>
      <c r="AN1055" s="40" t="str">
        <f>+IF('（別紙１）原油換算シート【計画用】'!AN1055&lt;&gt;"",'（別紙１）原油換算シート【計画用】'!AN1055,"")</f>
        <v>A0660</v>
      </c>
      <c r="AO1055" s="64" t="str">
        <f>+IF('（別紙１）原油換算シート【計画用】'!AO1055&lt;&gt;"",'（別紙１）原油換算シート【計画用】'!AO1055,"")</f>
        <v>UNIVERGY(株)(参考値)事業者全体</v>
      </c>
      <c r="AP1055" s="65">
        <f>+IF('（別紙１）原油換算シート【計画用】'!AP1055&lt;&gt;"",'（別紙１）原油換算シート【計画用】'!AP1055,"")</f>
        <v>5.8299999999999997E-4</v>
      </c>
      <c r="AQ1055" s="1" t="str">
        <f>+IF('（別紙１）原油換算シート【計画用】'!AQ1055&lt;&gt;"",'（別紙１）原油換算シート【計画用】'!AQ1055,"")</f>
        <v/>
      </c>
    </row>
    <row r="1056" spans="39:43">
      <c r="AM1056" s="40">
        <f>+IF('（別紙１）原油換算シート【計画用】'!AM1056&lt;&gt;"",'（別紙１）原油換算シート【計画用】'!AM1056,"")</f>
        <v>1042</v>
      </c>
      <c r="AN1056" s="40" t="str">
        <f>+IF('（別紙１）原油換算シート【計画用】'!AN1056&lt;&gt;"",'（別紙１）原油換算シート【計画用】'!AN1056,"")</f>
        <v>A0664</v>
      </c>
      <c r="AO1056" s="64" t="str">
        <f>+IF('（別紙１）原油換算シート【計画用】'!AO1056&lt;&gt;"",'（別紙１）原油換算シート【計画用】'!AO1056,"")</f>
        <v>デジタルグリッド(株)メニューA</v>
      </c>
      <c r="AP1056" s="65">
        <f>+IF('（別紙１）原油換算シート【計画用】'!AP1056&lt;&gt;"",'（別紙１）原油換算シート【計画用】'!AP1056,"")</f>
        <v>0</v>
      </c>
      <c r="AQ1056" s="1" t="str">
        <f>+IF('（別紙１）原油換算シート【計画用】'!AQ1056&lt;&gt;"",'（別紙１）原油換算シート【計画用】'!AQ1056,"")</f>
        <v/>
      </c>
    </row>
    <row r="1057" spans="39:43">
      <c r="AM1057" s="40">
        <f>+IF('（別紙１）原油換算シート【計画用】'!AM1057&lt;&gt;"",'（別紙１）原油換算シート【計画用】'!AM1057,"")</f>
        <v>1043</v>
      </c>
      <c r="AN1057" s="40" t="str">
        <f>+IF('（別紙１）原油換算シート【計画用】'!AN1057&lt;&gt;"",'（別紙１）原油換算シート【計画用】'!AN1057,"")</f>
        <v>A0664</v>
      </c>
      <c r="AO1057" s="64" t="str">
        <f>+IF('（別紙１）原油換算シート【計画用】'!AO1057&lt;&gt;"",'（別紙１）原油換算シート【計画用】'!AO1057,"")</f>
        <v>デジタルグリッド(株)メニューB</v>
      </c>
      <c r="AP1057" s="65">
        <f>+IF('（別紙１）原油換算シート【計画用】'!AP1057&lt;&gt;"",'（別紙１）原油換算シート【計画用】'!AP1057,"")</f>
        <v>2.12E-4</v>
      </c>
      <c r="AQ1057" s="1" t="str">
        <f>+IF('（別紙１）原油換算シート【計画用】'!AQ1057&lt;&gt;"",'（別紙１）原油換算シート【計画用】'!AQ1057,"")</f>
        <v/>
      </c>
    </row>
    <row r="1058" spans="39:43">
      <c r="AM1058" s="40">
        <f>+IF('（別紙１）原油換算シート【計画用】'!AM1058&lt;&gt;"",'（別紙１）原油換算シート【計画用】'!AM1058,"")</f>
        <v>1044</v>
      </c>
      <c r="AN1058" s="40" t="str">
        <f>+IF('（別紙１）原油換算シート【計画用】'!AN1058&lt;&gt;"",'（別紙１）原油換算シート【計画用】'!AN1058,"")</f>
        <v>A0664</v>
      </c>
      <c r="AO1058" s="64" t="str">
        <f>+IF('（別紙１）原油換算シート【計画用】'!AO1058&lt;&gt;"",'（別紙１）原油換算シート【計画用】'!AO1058,"")</f>
        <v>デジタルグリッド(株)メニューC</v>
      </c>
      <c r="AP1058" s="65">
        <f>+IF('（別紙１）原油換算シート【計画用】'!AP1058&lt;&gt;"",'（別紙１）原油換算シート【計画用】'!AP1058,"")</f>
        <v>3.1799999999999998E-4</v>
      </c>
      <c r="AQ1058" s="1" t="str">
        <f>+IF('（別紙１）原油換算シート【計画用】'!AQ1058&lt;&gt;"",'（別紙１）原油換算シート【計画用】'!AQ1058,"")</f>
        <v/>
      </c>
    </row>
    <row r="1059" spans="39:43">
      <c r="AM1059" s="40">
        <f>+IF('（別紙１）原油換算シート【計画用】'!AM1059&lt;&gt;"",'（別紙１）原油換算シート【計画用】'!AM1059,"")</f>
        <v>1045</v>
      </c>
      <c r="AN1059" s="40" t="str">
        <f>+IF('（別紙１）原油換算シート【計画用】'!AN1059&lt;&gt;"",'（別紙１）原油換算シート【計画用】'!AN1059,"")</f>
        <v>A0664</v>
      </c>
      <c r="AO1059" s="64" t="str">
        <f>+IF('（別紙１）原油換算シート【計画用】'!AO1059&lt;&gt;"",'（別紙１）原油換算シート【計画用】'!AO1059,"")</f>
        <v>デジタルグリッド(株)メニューD</v>
      </c>
      <c r="AP1059" s="65">
        <f>+IF('（別紙１）原油換算シート【計画用】'!AP1059&lt;&gt;"",'（別紙１）原油換算シート【計画用】'!AP1059,"")</f>
        <v>3.39E-4</v>
      </c>
      <c r="AQ1059" s="1" t="str">
        <f>+IF('（別紙１）原油換算シート【計画用】'!AQ1059&lt;&gt;"",'（別紙１）原油換算シート【計画用】'!AQ1059,"")</f>
        <v/>
      </c>
    </row>
    <row r="1060" spans="39:43">
      <c r="AM1060" s="40">
        <f>+IF('（別紙１）原油換算シート【計画用】'!AM1060&lt;&gt;"",'（別紙１）原油換算シート【計画用】'!AM1060,"")</f>
        <v>1046</v>
      </c>
      <c r="AN1060" s="40" t="str">
        <f>+IF('（別紙１）原油換算シート【計画用】'!AN1060&lt;&gt;"",'（別紙１）原油換算シート【計画用】'!AN1060,"")</f>
        <v>A0664</v>
      </c>
      <c r="AO1060" s="64" t="str">
        <f>+IF('（別紙１）原油換算シート【計画用】'!AO1060&lt;&gt;"",'（別紙１）原油換算シート【計画用】'!AO1060,"")</f>
        <v>デジタルグリッド(株)メニューE</v>
      </c>
      <c r="AP1060" s="65">
        <f>+IF('（別紙１）原油換算シート【計画用】'!AP1060&lt;&gt;"",'（別紙１）原油換算シート【計画用】'!AP1060,"")</f>
        <v>3.3700000000000001E-4</v>
      </c>
      <c r="AQ1060" s="1" t="str">
        <f>+IF('（別紙１）原油換算シート【計画用】'!AQ1060&lt;&gt;"",'（別紙１）原油換算シート【計画用】'!AQ1060,"")</f>
        <v/>
      </c>
    </row>
    <row r="1061" spans="39:43">
      <c r="AM1061" s="40">
        <f>+IF('（別紙１）原油換算シート【計画用】'!AM1061&lt;&gt;"",'（別紙１）原油換算シート【計画用】'!AM1061,"")</f>
        <v>1047</v>
      </c>
      <c r="AN1061" s="40" t="str">
        <f>+IF('（別紙１）原油換算シート【計画用】'!AN1061&lt;&gt;"",'（別紙１）原油換算シート【計画用】'!AN1061,"")</f>
        <v>A0664</v>
      </c>
      <c r="AO1061" s="64" t="str">
        <f>+IF('（別紙１）原油換算シート【計画用】'!AO1061&lt;&gt;"",'（別紙１）原油換算シート【計画用】'!AO1061,"")</f>
        <v>デジタルグリッド(株)メニューF</v>
      </c>
      <c r="AP1061" s="65">
        <f>+IF('（別紙１）原油換算シート【計画用】'!AP1061&lt;&gt;"",'（別紙１）原油換算シート【計画用】'!AP1061,"")</f>
        <v>3.5500000000000001E-4</v>
      </c>
      <c r="AQ1061" s="1" t="str">
        <f>+IF('（別紙１）原油換算シート【計画用】'!AQ1061&lt;&gt;"",'（別紙１）原油換算シート【計画用】'!AQ1061,"")</f>
        <v/>
      </c>
    </row>
    <row r="1062" spans="39:43">
      <c r="AM1062" s="40">
        <f>+IF('（別紙１）原油換算シート【計画用】'!AM1062&lt;&gt;"",'（別紙１）原油換算シート【計画用】'!AM1062,"")</f>
        <v>1048</v>
      </c>
      <c r="AN1062" s="40" t="str">
        <f>+IF('（別紙１）原油換算シート【計画用】'!AN1062&lt;&gt;"",'（別紙１）原油換算シート【計画用】'!AN1062,"")</f>
        <v>A0664</v>
      </c>
      <c r="AO1062" s="64" t="str">
        <f>+IF('（別紙１）原油換算シート【計画用】'!AO1062&lt;&gt;"",'（別紙１）原油換算シート【計画用】'!AO1062,"")</f>
        <v>デジタルグリッド(株)メニューG(残差)</v>
      </c>
      <c r="AP1062" s="65">
        <f>+IF('（別紙１）原油換算シート【計画用】'!AP1062&lt;&gt;"",'（別紙１）原油換算シート【計画用】'!AP1062,"")</f>
        <v>6.11E-4</v>
      </c>
      <c r="AQ1062" s="1" t="str">
        <f>+IF('（別紙１）原油換算シート【計画用】'!AQ1062&lt;&gt;"",'（別紙１）原油換算シート【計画用】'!AQ1062,"")</f>
        <v/>
      </c>
    </row>
    <row r="1063" spans="39:43">
      <c r="AM1063" s="40">
        <f>+IF('（別紙１）原油換算シート【計画用】'!AM1063&lt;&gt;"",'（別紙１）原油換算シート【計画用】'!AM1063,"")</f>
        <v>1049</v>
      </c>
      <c r="AN1063" s="40" t="str">
        <f>+IF('（別紙１）原油換算シート【計画用】'!AN1063&lt;&gt;"",'（別紙１）原油換算シート【計画用】'!AN1063,"")</f>
        <v>A0664</v>
      </c>
      <c r="AO1063" s="64" t="str">
        <f>+IF('（別紙１）原油換算シート【計画用】'!AO1063&lt;&gt;"",'（別紙１）原油換算シート【計画用】'!AO1063,"")</f>
        <v>デジタルグリッド(株)(参考値)事業者全体</v>
      </c>
      <c r="AP1063" s="65">
        <f>+IF('（別紙１）原油換算シート【計画用】'!AP1063&lt;&gt;"",'（別紙１）原油換算シート【計画用】'!AP1063,"")</f>
        <v>5.1199999999999998E-4</v>
      </c>
      <c r="AQ1063" s="1" t="str">
        <f>+IF('（別紙１）原油換算シート【計画用】'!AQ1063&lt;&gt;"",'（別紙１）原油換算シート【計画用】'!AQ1063,"")</f>
        <v/>
      </c>
    </row>
    <row r="1064" spans="39:43">
      <c r="AM1064" s="40">
        <f>+IF('（別紙１）原油換算シート【計画用】'!AM1064&lt;&gt;"",'（別紙１）原油換算シート【計画用】'!AM1064,"")</f>
        <v>1050</v>
      </c>
      <c r="AN1064" s="40" t="str">
        <f>+IF('（別紙１）原油換算シート【計画用】'!AN1064&lt;&gt;"",'（別紙１）原油換算シート【計画用】'!AN1064,"")</f>
        <v>A0666</v>
      </c>
      <c r="AO1064" s="64" t="str">
        <f>+IF('（別紙１）原油換算シート【計画用】'!AO1064&lt;&gt;"",'（別紙１）原油換算シート【計画用】'!AO1064,"")</f>
        <v>(株)西九州させぼパワーズメニューA</v>
      </c>
      <c r="AP1064" s="65">
        <f>+IF('（別紙１）原油換算シート【計画用】'!AP1064&lt;&gt;"",'（別紙１）原油換算シート【計画用】'!AP1064,"")</f>
        <v>0</v>
      </c>
      <c r="AQ1064" s="1" t="str">
        <f>+IF('（別紙１）原油換算シート【計画用】'!AQ1064&lt;&gt;"",'（別紙１）原油換算シート【計画用】'!AQ1064,"")</f>
        <v/>
      </c>
    </row>
    <row r="1065" spans="39:43">
      <c r="AM1065" s="40">
        <f>+IF('（別紙１）原油換算シート【計画用】'!AM1065&lt;&gt;"",'（別紙１）原油換算シート【計画用】'!AM1065,"")</f>
        <v>1051</v>
      </c>
      <c r="AN1065" s="40" t="str">
        <f>+IF('（別紙１）原油換算シート【計画用】'!AN1065&lt;&gt;"",'（別紙１）原油換算シート【計画用】'!AN1065,"")</f>
        <v>A0666</v>
      </c>
      <c r="AO1065" s="64" t="str">
        <f>+IF('（別紙１）原油換算シート【計画用】'!AO1065&lt;&gt;"",'（別紙１）原油換算シート【計画用】'!AO1065,"")</f>
        <v>(株)西九州させぼパワーズメニューB</v>
      </c>
      <c r="AP1065" s="65">
        <f>+IF('（別紙１）原油換算シート【計画用】'!AP1065&lt;&gt;"",'（別紙１）原油換算シート【計画用】'!AP1065,"")</f>
        <v>3.9300000000000001E-4</v>
      </c>
      <c r="AQ1065" s="1" t="str">
        <f>+IF('（別紙１）原油換算シート【計画用】'!AQ1065&lt;&gt;"",'（別紙１）原油換算シート【計画用】'!AQ1065,"")</f>
        <v/>
      </c>
    </row>
    <row r="1066" spans="39:43">
      <c r="AM1066" s="40">
        <f>+IF('（別紙１）原油換算シート【計画用】'!AM1066&lt;&gt;"",'（別紙１）原油換算シート【計画用】'!AM1066,"")</f>
        <v>1052</v>
      </c>
      <c r="AN1066" s="40" t="str">
        <f>+IF('（別紙１）原油換算シート【計画用】'!AN1066&lt;&gt;"",'（別紙１）原油換算シート【計画用】'!AN1066,"")</f>
        <v>A0666</v>
      </c>
      <c r="AO1066" s="64" t="str">
        <f>+IF('（別紙１）原油換算シート【計画用】'!AO1066&lt;&gt;"",'（別紙１）原油換算シート【計画用】'!AO1066,"")</f>
        <v>(株)西九州させぼパワーズメニューC(残差)</v>
      </c>
      <c r="AP1066" s="65">
        <f>+IF('（別紙１）原油換算シート【計画用】'!AP1066&lt;&gt;"",'（別紙１）原油換算シート【計画用】'!AP1066,"")</f>
        <v>5.3300000000000005E-4</v>
      </c>
      <c r="AQ1066" s="1" t="str">
        <f>+IF('（別紙１）原油換算シート【計画用】'!AQ1066&lt;&gt;"",'（別紙１）原油換算シート【計画用】'!AQ1066,"")</f>
        <v/>
      </c>
    </row>
    <row r="1067" spans="39:43">
      <c r="AM1067" s="40">
        <f>+IF('（別紙１）原油換算シート【計画用】'!AM1067&lt;&gt;"",'（別紙１）原油換算シート【計画用】'!AM1067,"")</f>
        <v>1053</v>
      </c>
      <c r="AN1067" s="40" t="str">
        <f>+IF('（別紙１）原油換算シート【計画用】'!AN1067&lt;&gt;"",'（別紙１）原油換算シート【計画用】'!AN1067,"")</f>
        <v>A0666</v>
      </c>
      <c r="AO1067" s="64" t="str">
        <f>+IF('（別紙１）原油換算シート【計画用】'!AO1067&lt;&gt;"",'（別紙１）原油換算シート【計画用】'!AO1067,"")</f>
        <v>(株)西九州させぼパワーズ(参考値)事業者全体</v>
      </c>
      <c r="AP1067" s="65">
        <f>+IF('（別紙１）原油換算シート【計画用】'!AP1067&lt;&gt;"",'（別紙１）原油換算シート【計画用】'!AP1067,"")</f>
        <v>5.1199999999999998E-4</v>
      </c>
      <c r="AQ1067" s="1" t="str">
        <f>+IF('（別紙１）原油換算シート【計画用】'!AQ1067&lt;&gt;"",'（別紙１）原油換算シート【計画用】'!AQ1067,"")</f>
        <v/>
      </c>
    </row>
    <row r="1068" spans="39:43">
      <c r="AM1068" s="40">
        <f>+IF('（別紙１）原油換算シート【計画用】'!AM1068&lt;&gt;"",'（別紙１）原油換算シート【計画用】'!AM1068,"")</f>
        <v>1054</v>
      </c>
      <c r="AN1068" s="40" t="str">
        <f>+IF('（別紙１）原油換算シート【計画用】'!AN1068&lt;&gt;"",'（別紙１）原油換算シート【計画用】'!AN1068,"")</f>
        <v>A0667</v>
      </c>
      <c r="AO1068" s="64" t="str">
        <f>+IF('（別紙１）原油換算シート【計画用】'!AO1068&lt;&gt;"",'（別紙１）原油換算シート【計画用】'!AO1068,"")</f>
        <v>たんたんエナジー(株)メニューA</v>
      </c>
      <c r="AP1068" s="65">
        <f>+IF('（別紙１）原油換算シート【計画用】'!AP1068&lt;&gt;"",'（別紙１）原油換算シート【計画用】'!AP1068,"")</f>
        <v>0</v>
      </c>
      <c r="AQ1068" s="1" t="str">
        <f>+IF('（別紙１）原油換算シート【計画用】'!AQ1068&lt;&gt;"",'（別紙１）原油換算シート【計画用】'!AQ1068,"")</f>
        <v/>
      </c>
    </row>
    <row r="1069" spans="39:43">
      <c r="AM1069" s="40">
        <f>+IF('（別紙１）原油換算シート【計画用】'!AM1069&lt;&gt;"",'（別紙１）原油換算シート【計画用】'!AM1069,"")</f>
        <v>1055</v>
      </c>
      <c r="AN1069" s="40" t="str">
        <f>+IF('（別紙１）原油換算シート【計画用】'!AN1069&lt;&gt;"",'（別紙１）原油換算シート【計画用】'!AN1069,"")</f>
        <v>A0667</v>
      </c>
      <c r="AO1069" s="64" t="str">
        <f>+IF('（別紙１）原油換算シート【計画用】'!AO1069&lt;&gt;"",'（別紙１）原油換算シート【計画用】'!AO1069,"")</f>
        <v>たんたんエナジー(株)メニューB(残差)</v>
      </c>
      <c r="AP1069" s="65">
        <f>+IF('（別紙１）原油換算シート【計画用】'!AP1069&lt;&gt;"",'（別紙１）原油換算シート【計画用】'!AP1069,"")</f>
        <v>2.4600000000000002E-4</v>
      </c>
      <c r="AQ1069" s="1" t="str">
        <f>+IF('（別紙１）原油換算シート【計画用】'!AQ1069&lt;&gt;"",'（別紙１）原油換算シート【計画用】'!AQ1069,"")</f>
        <v/>
      </c>
    </row>
    <row r="1070" spans="39:43">
      <c r="AM1070" s="40">
        <f>+IF('（別紙１）原油換算シート【計画用】'!AM1070&lt;&gt;"",'（別紙１）原油換算シート【計画用】'!AM1070,"")</f>
        <v>1056</v>
      </c>
      <c r="AN1070" s="40" t="str">
        <f>+IF('（別紙１）原油換算シート【計画用】'!AN1070&lt;&gt;"",'（別紙１）原油換算シート【計画用】'!AN1070,"")</f>
        <v>A0667</v>
      </c>
      <c r="AO1070" s="64" t="str">
        <f>+IF('（別紙１）原油換算シート【計画用】'!AO1070&lt;&gt;"",'（別紙１）原油換算シート【計画用】'!AO1070,"")</f>
        <v>たんたんエナジー(株)(参考値)事業者全体</v>
      </c>
      <c r="AP1070" s="65">
        <f>+IF('（別紙１）原油換算シート【計画用】'!AP1070&lt;&gt;"",'（別紙１）原油換算シート【計画用】'!AP1070,"")</f>
        <v>0</v>
      </c>
      <c r="AQ1070" s="1" t="str">
        <f>+IF('（別紙１）原油換算シート【計画用】'!AQ1070&lt;&gt;"",'（別紙１）原油換算シート【計画用】'!AQ1070,"")</f>
        <v/>
      </c>
    </row>
    <row r="1071" spans="39:43">
      <c r="AM1071" s="40">
        <f>+IF('（別紙１）原油換算シート【計画用】'!AM1071&lt;&gt;"",'（別紙１）原油換算シート【計画用】'!AM1071,"")</f>
        <v>1057</v>
      </c>
      <c r="AN1071" s="40" t="str">
        <f>+IF('（別紙１）原油換算シート【計画用】'!AN1071&lt;&gt;"",'（別紙１）原油換算シート【計画用】'!AN1071,"")</f>
        <v>A0668</v>
      </c>
      <c r="AO1071" s="64" t="str">
        <f>+IF('（別紙１）原油換算シート【計画用】'!AO1071&lt;&gt;"",'（別紙１）原油換算シート【計画用】'!AO1071,"")</f>
        <v>(株)能勢・豊能まちづくりメニューA</v>
      </c>
      <c r="AP1071" s="65">
        <f>+IF('（別紙１）原油換算シート【計画用】'!AP1071&lt;&gt;"",'（別紙１）原油換算シート【計画用】'!AP1071,"")</f>
        <v>0</v>
      </c>
      <c r="AQ1071" s="1" t="str">
        <f>+IF('（別紙１）原油換算シート【計画用】'!AQ1071&lt;&gt;"",'（別紙１）原油換算シート【計画用】'!AQ1071,"")</f>
        <v/>
      </c>
    </row>
    <row r="1072" spans="39:43">
      <c r="AM1072" s="40">
        <f>+IF('（別紙１）原油換算シート【計画用】'!AM1072&lt;&gt;"",'（別紙１）原油換算シート【計画用】'!AM1072,"")</f>
        <v>1058</v>
      </c>
      <c r="AN1072" s="40" t="str">
        <f>+IF('（別紙１）原油換算シート【計画用】'!AN1072&lt;&gt;"",'（別紙１）原油換算シート【計画用】'!AN1072,"")</f>
        <v>A0668</v>
      </c>
      <c r="AO1072" s="64" t="str">
        <f>+IF('（別紙１）原油換算シート【計画用】'!AO1072&lt;&gt;"",'（別紙１）原油換算シート【計画用】'!AO1072,"")</f>
        <v>(株)能勢・豊能まちづくりメニューB(残差)</v>
      </c>
      <c r="AP1072" s="65">
        <f>+IF('（別紙１）原油換算シート【計画用】'!AP1072&lt;&gt;"",'（別紙１）原油換算シート【計画用】'!AP1072,"")</f>
        <v>0</v>
      </c>
      <c r="AQ1072" s="1" t="str">
        <f>+IF('（別紙１）原油換算シート【計画用】'!AQ1072&lt;&gt;"",'（別紙１）原油換算シート【計画用】'!AQ1072,"")</f>
        <v/>
      </c>
    </row>
    <row r="1073" spans="39:43">
      <c r="AM1073" s="40">
        <f>+IF('（別紙１）原油換算シート【計画用】'!AM1073&lt;&gt;"",'（別紙１）原油換算シート【計画用】'!AM1073,"")</f>
        <v>1059</v>
      </c>
      <c r="AN1073" s="40" t="str">
        <f>+IF('（別紙１）原油換算シート【計画用】'!AN1073&lt;&gt;"",'（別紙１）原油換算シート【計画用】'!AN1073,"")</f>
        <v>A0668</v>
      </c>
      <c r="AO1073" s="64" t="str">
        <f>+IF('（別紙１）原油換算シート【計画用】'!AO1073&lt;&gt;"",'（別紙１）原油換算シート【計画用】'!AO1073,"")</f>
        <v>(株)能勢・豊能まちづくり(参考値)事業者全体</v>
      </c>
      <c r="AP1073" s="65">
        <f>+IF('（別紙１）原油換算シート【計画用】'!AP1073&lt;&gt;"",'（別紙１）原油換算シート【計画用】'!AP1073,"")</f>
        <v>0</v>
      </c>
      <c r="AQ1073" s="1" t="str">
        <f>+IF('（別紙１）原油換算シート【計画用】'!AQ1073&lt;&gt;"",'（別紙１）原油換算シート【計画用】'!AQ1073,"")</f>
        <v/>
      </c>
    </row>
    <row r="1074" spans="39:43">
      <c r="AM1074" s="40">
        <f>+IF('（別紙１）原油換算シート【計画用】'!AM1074&lt;&gt;"",'（別紙１）原油換算シート【計画用】'!AM1074,"")</f>
        <v>1060</v>
      </c>
      <c r="AN1074" s="40" t="str">
        <f>+IF('（別紙１）原油換算シート【計画用】'!AN1074&lt;&gt;"",'（別紙１）原油換算シート【計画用】'!AN1074,"")</f>
        <v>A0670</v>
      </c>
      <c r="AO1074" s="64" t="str">
        <f>+IF('（別紙１）原油換算シート【計画用】'!AO1074&lt;&gt;"",'（別紙１）原油換算シート【計画用】'!AO1074,"")</f>
        <v>(株)再エネ思考電力</v>
      </c>
      <c r="AP1074" s="65">
        <f>+IF('（別紙１）原油換算シート【計画用】'!AP1074&lt;&gt;"",'（別紙１）原油換算シート【計画用】'!AP1074,"")</f>
        <v>6.3500000000000004E-4</v>
      </c>
      <c r="AQ1074" s="1" t="str">
        <f>+IF('（別紙１）原油換算シート【計画用】'!AQ1074&lt;&gt;"",'（別紙１）原油換算シート【計画用】'!AQ1074,"")</f>
        <v/>
      </c>
    </row>
    <row r="1075" spans="39:43">
      <c r="AM1075" s="40">
        <f>+IF('（別紙１）原油換算シート【計画用】'!AM1075&lt;&gt;"",'（別紙１）原油換算シート【計画用】'!AM1075,"")</f>
        <v>1061</v>
      </c>
      <c r="AN1075" s="40" t="str">
        <f>+IF('（別紙１）原油換算シート【計画用】'!AN1075&lt;&gt;"",'（別紙１）原油換算シート【計画用】'!AN1075,"")</f>
        <v>A0671</v>
      </c>
      <c r="AO1075" s="64" t="str">
        <f>+IF('（別紙１）原油換算シート【計画用】'!AO1075&lt;&gt;"",'（別紙１）原油換算シート【計画用】'!AO1075,"")</f>
        <v>(株)スマート</v>
      </c>
      <c r="AP1075" s="65">
        <f>+IF('（別紙１）原油換算シート【計画用】'!AP1075&lt;&gt;"",'（別紙１）原油換算シート【計画用】'!AP1075,"")</f>
        <v>6.3199999999999997E-4</v>
      </c>
      <c r="AQ1075" s="1" t="str">
        <f>+IF('（別紙１）原油換算シート【計画用】'!AQ1075&lt;&gt;"",'（別紙１）原油換算シート【計画用】'!AQ1075,"")</f>
        <v/>
      </c>
    </row>
    <row r="1076" spans="39:43">
      <c r="AM1076" s="40">
        <f>+IF('（別紙１）原油換算シート【計画用】'!AM1076&lt;&gt;"",'（別紙１）原油換算シート【計画用】'!AM1076,"")</f>
        <v>1062</v>
      </c>
      <c r="AN1076" s="40" t="str">
        <f>+IF('（別紙１）原油換算シート【計画用】'!AN1076&lt;&gt;"",'（別紙１）原油換算シート【計画用】'!AN1076,"")</f>
        <v>A0673</v>
      </c>
      <c r="AO1076" s="64" t="str">
        <f>+IF('（別紙１）原油換算シート【計画用】'!AO1076&lt;&gt;"",'（別紙１）原油換算シート【計画用】'!AO1076,"")</f>
        <v>(株)ジャパネットサービスイノベーション</v>
      </c>
      <c r="AP1076" s="65">
        <f>+IF('（別紙１）原油換算シート【計画用】'!AP1076&lt;&gt;"",'（別紙１）原油換算シート【計画用】'!AP1076,"")</f>
        <v>6.4400000000000004E-4</v>
      </c>
      <c r="AQ1076" s="1" t="str">
        <f>+IF('（別紙１）原油換算シート【計画用】'!AQ1076&lt;&gt;"",'（別紙１）原油換算シート【計画用】'!AQ1076,"")</f>
        <v/>
      </c>
    </row>
    <row r="1077" spans="39:43">
      <c r="AM1077" s="40">
        <f>+IF('（別紙１）原油換算シート【計画用】'!AM1077&lt;&gt;"",'（別紙１）原油換算シート【計画用】'!AM1077,"")</f>
        <v>1063</v>
      </c>
      <c r="AN1077" s="40" t="str">
        <f>+IF('（別紙１）原油換算シート【計画用】'!AN1077&lt;&gt;"",'（別紙１）原油換算シート【計画用】'!AN1077,"")</f>
        <v>A0676</v>
      </c>
      <c r="AO1077" s="64" t="str">
        <f>+IF('（別紙１）原油換算シート【計画用】'!AO1077&lt;&gt;"",'（別紙１）原油換算シート【計画用】'!AO1077,"")</f>
        <v>KBN(株)</v>
      </c>
      <c r="AP1077" s="65">
        <f>+IF('（別紙１）原油換算シート【計画用】'!AP1077&lt;&gt;"",'（別紙１）原油換算シート【計画用】'!AP1077,"")</f>
        <v>7.2599999999999997E-4</v>
      </c>
      <c r="AQ1077" s="1" t="str">
        <f>+IF('（別紙１）原油換算シート【計画用】'!AQ1077&lt;&gt;"",'（別紙１）原油換算シート【計画用】'!AQ1077,"")</f>
        <v/>
      </c>
    </row>
    <row r="1078" spans="39:43">
      <c r="AM1078" s="40">
        <f>+IF('（別紙１）原油換算シート【計画用】'!AM1078&lt;&gt;"",'（別紙１）原油換算シート【計画用】'!AM1078,"")</f>
        <v>1064</v>
      </c>
      <c r="AN1078" s="40" t="str">
        <f>+IF('（別紙１）原油換算シート【計画用】'!AN1078&lt;&gt;"",'（別紙１）原油換算シート【計画用】'!AN1078,"")</f>
        <v>A0677</v>
      </c>
      <c r="AO1078" s="64" t="str">
        <f>+IF('（別紙１）原油換算シート【計画用】'!AO1078&lt;&gt;"",'（別紙１）原油換算シート【計画用】'!AO1078,"")</f>
        <v>(株)しおさい電力メニューA</v>
      </c>
      <c r="AP1078" s="65">
        <f>+IF('（別紙１）原油換算シート【計画用】'!AP1078&lt;&gt;"",'（別紙１）原油換算シート【計画用】'!AP1078,"")</f>
        <v>0</v>
      </c>
      <c r="AQ1078" s="1" t="str">
        <f>+IF('（別紙１）原油換算シート【計画用】'!AQ1078&lt;&gt;"",'（別紙１）原油換算シート【計画用】'!AQ1078,"")</f>
        <v/>
      </c>
    </row>
    <row r="1079" spans="39:43">
      <c r="AM1079" s="40">
        <f>+IF('（別紙１）原油換算シート【計画用】'!AM1079&lt;&gt;"",'（別紙１）原油換算シート【計画用】'!AM1079,"")</f>
        <v>1065</v>
      </c>
      <c r="AN1079" s="40" t="str">
        <f>+IF('（別紙１）原油換算シート【計画用】'!AN1079&lt;&gt;"",'（別紙１）原油換算シート【計画用】'!AN1079,"")</f>
        <v>A0677</v>
      </c>
      <c r="AO1079" s="64" t="str">
        <f>+IF('（別紙１）原油換算シート【計画用】'!AO1079&lt;&gt;"",'（別紙１）原油換算シート【計画用】'!AO1079,"")</f>
        <v>(株)しおさい電力メニューB</v>
      </c>
      <c r="AP1079" s="65">
        <f>+IF('（別紙１）原油換算シート【計画用】'!AP1079&lt;&gt;"",'（別紙１）原油換算シート【計画用】'!AP1079,"")</f>
        <v>0</v>
      </c>
      <c r="AQ1079" s="1" t="str">
        <f>+IF('（別紙１）原油換算シート【計画用】'!AQ1079&lt;&gt;"",'（別紙１）原油換算シート【計画用】'!AQ1079,"")</f>
        <v/>
      </c>
    </row>
    <row r="1080" spans="39:43">
      <c r="AM1080" s="40">
        <f>+IF('（別紙１）原油換算シート【計画用】'!AM1080&lt;&gt;"",'（別紙１）原油換算シート【計画用】'!AM1080,"")</f>
        <v>1066</v>
      </c>
      <c r="AN1080" s="40" t="str">
        <f>+IF('（別紙１）原油換算シート【計画用】'!AN1080&lt;&gt;"",'（別紙１）原油換算シート【計画用】'!AN1080,"")</f>
        <v>A0677</v>
      </c>
      <c r="AO1080" s="64" t="str">
        <f>+IF('（別紙１）原油換算シート【計画用】'!AO1080&lt;&gt;"",'（別紙１）原油換算シート【計画用】'!AO1080,"")</f>
        <v>(株)しおさい電力メニューC(残差)</v>
      </c>
      <c r="AP1080" s="65">
        <f>+IF('（別紙１）原油換算シート【計画用】'!AP1080&lt;&gt;"",'（別紙１）原油換算シート【計画用】'!AP1080,"")</f>
        <v>4.1800000000000002E-4</v>
      </c>
      <c r="AQ1080" s="1" t="str">
        <f>+IF('（別紙１）原油換算シート【計画用】'!AQ1080&lt;&gt;"",'（別紙１）原油換算シート【計画用】'!AQ1080,"")</f>
        <v/>
      </c>
    </row>
    <row r="1081" spans="39:43">
      <c r="AM1081" s="40">
        <f>+IF('（別紙１）原油換算シート【計画用】'!AM1081&lt;&gt;"",'（別紙１）原油換算シート【計画用】'!AM1081,"")</f>
        <v>1067</v>
      </c>
      <c r="AN1081" s="40" t="str">
        <f>+IF('（別紙１）原油換算シート【計画用】'!AN1081&lt;&gt;"",'（別紙１）原油換算シート【計画用】'!AN1081,"")</f>
        <v>A0677</v>
      </c>
      <c r="AO1081" s="64" t="str">
        <f>+IF('（別紙１）原油換算シート【計画用】'!AO1081&lt;&gt;"",'（別紙１）原油換算シート【計画用】'!AO1081,"")</f>
        <v>(株)しおさい電力(参考値)事業者全体</v>
      </c>
      <c r="AP1081" s="65">
        <f>+IF('（別紙１）原油換算シート【計画用】'!AP1081&lt;&gt;"",'（別紙１）原油換算シート【計画用】'!AP1081,"")</f>
        <v>3.6699999999999998E-4</v>
      </c>
      <c r="AQ1081" s="1" t="str">
        <f>+IF('（別紙１）原油換算シート【計画用】'!AQ1081&lt;&gt;"",'（別紙１）原油換算シート【計画用】'!AQ1081,"")</f>
        <v/>
      </c>
    </row>
    <row r="1082" spans="39:43">
      <c r="AM1082" s="40">
        <f>+IF('（別紙１）原油換算シート【計画用】'!AM1082&lt;&gt;"",'（別紙１）原油換算シート【計画用】'!AM1082,"")</f>
        <v>1068</v>
      </c>
      <c r="AN1082" s="40" t="str">
        <f>+IF('（別紙１）原油換算シート【計画用】'!AN1082&lt;&gt;"",'（別紙１）原油換算シート【計画用】'!AN1082,"")</f>
        <v>A0680</v>
      </c>
      <c r="AO1082" s="64" t="str">
        <f>+IF('（別紙１）原油換算シート【計画用】'!AO1082&lt;&gt;"",'（別紙１）原油換算シート【計画用】'!AO1082,"")</f>
        <v>会津エナジー(株)メニューA</v>
      </c>
      <c r="AP1082" s="65">
        <f>+IF('（別紙１）原油換算シート【計画用】'!AP1082&lt;&gt;"",'（別紙１）原油換算シート【計画用】'!AP1082,"")</f>
        <v>0</v>
      </c>
      <c r="AQ1082" s="1" t="str">
        <f>+IF('（別紙１）原油換算シート【計画用】'!AQ1082&lt;&gt;"",'（別紙１）原油換算シート【計画用】'!AQ1082,"")</f>
        <v/>
      </c>
    </row>
    <row r="1083" spans="39:43">
      <c r="AM1083" s="40">
        <f>+IF('（別紙１）原油換算シート【計画用】'!AM1083&lt;&gt;"",'（別紙１）原油換算シート【計画用】'!AM1083,"")</f>
        <v>1069</v>
      </c>
      <c r="AN1083" s="40" t="str">
        <f>+IF('（別紙１）原油換算シート【計画用】'!AN1083&lt;&gt;"",'（別紙１）原油換算シート【計画用】'!AN1083,"")</f>
        <v>A0680</v>
      </c>
      <c r="AO1083" s="64" t="str">
        <f>+IF('（別紙１）原油換算シート【計画用】'!AO1083&lt;&gt;"",'（別紙１）原油換算シート【計画用】'!AO1083,"")</f>
        <v>会津エナジー(株)メニューB</v>
      </c>
      <c r="AP1083" s="65">
        <f>+IF('（別紙１）原油換算シート【計画用】'!AP1083&lt;&gt;"",'（別紙１）原油換算シート【計画用】'!AP1083,"")</f>
        <v>0</v>
      </c>
      <c r="AQ1083" s="1" t="str">
        <f>+IF('（別紙１）原油換算シート【計画用】'!AQ1083&lt;&gt;"",'（別紙１）原油換算シート【計画用】'!AQ1083,"")</f>
        <v/>
      </c>
    </row>
    <row r="1084" spans="39:43">
      <c r="AM1084" s="40">
        <f>+IF('（別紙１）原油換算シート【計画用】'!AM1084&lt;&gt;"",'（別紙１）原油換算シート【計画用】'!AM1084,"")</f>
        <v>1070</v>
      </c>
      <c r="AN1084" s="40" t="str">
        <f>+IF('（別紙１）原油換算シート【計画用】'!AN1084&lt;&gt;"",'（別紙１）原油換算シート【計画用】'!AN1084,"")</f>
        <v>A0680</v>
      </c>
      <c r="AO1084" s="64" t="str">
        <f>+IF('（別紙１）原油換算シート【計画用】'!AO1084&lt;&gt;"",'（別紙１）原油換算シート【計画用】'!AO1084,"")</f>
        <v>会津エナジー(株)メニューC</v>
      </c>
      <c r="AP1084" s="65">
        <f>+IF('（別紙１）原油換算シート【計画用】'!AP1084&lt;&gt;"",'（別紙１）原油換算シート【計画用】'!AP1084,"")</f>
        <v>0</v>
      </c>
      <c r="AQ1084" s="1" t="str">
        <f>+IF('（別紙１）原油換算シート【計画用】'!AQ1084&lt;&gt;"",'（別紙１）原油換算シート【計画用】'!AQ1084,"")</f>
        <v/>
      </c>
    </row>
    <row r="1085" spans="39:43">
      <c r="AM1085" s="40">
        <f>+IF('（別紙１）原油換算シート【計画用】'!AM1085&lt;&gt;"",'（別紙１）原油換算シート【計画用】'!AM1085,"")</f>
        <v>1071</v>
      </c>
      <c r="AN1085" s="40" t="str">
        <f>+IF('（別紙１）原油換算シート【計画用】'!AN1085&lt;&gt;"",'（別紙１）原油換算シート【計画用】'!AN1085,"")</f>
        <v>A0680</v>
      </c>
      <c r="AO1085" s="64" t="str">
        <f>+IF('（別紙１）原油換算シート【計画用】'!AO1085&lt;&gt;"",'（別紙１）原油換算シート【計画用】'!AO1085,"")</f>
        <v>会津エナジー(株)メニューD</v>
      </c>
      <c r="AP1085" s="65">
        <f>+IF('（別紙１）原油換算シート【計画用】'!AP1085&lt;&gt;"",'（別紙１）原油換算シート【計画用】'!AP1085,"")</f>
        <v>0</v>
      </c>
      <c r="AQ1085" s="1" t="str">
        <f>+IF('（別紙１）原油換算シート【計画用】'!AQ1085&lt;&gt;"",'（別紙１）原油換算シート【計画用】'!AQ1085,"")</f>
        <v/>
      </c>
    </row>
    <row r="1086" spans="39:43">
      <c r="AM1086" s="40">
        <f>+IF('（別紙１）原油換算シート【計画用】'!AM1086&lt;&gt;"",'（別紙１）原油換算シート【計画用】'!AM1086,"")</f>
        <v>1072</v>
      </c>
      <c r="AN1086" s="40" t="str">
        <f>+IF('（別紙１）原油換算シート【計画用】'!AN1086&lt;&gt;"",'（別紙１）原油換算シート【計画用】'!AN1086,"")</f>
        <v>A0680</v>
      </c>
      <c r="AO1086" s="64" t="str">
        <f>+IF('（別紙１）原油換算シート【計画用】'!AO1086&lt;&gt;"",'（別紙１）原油換算シート【計画用】'!AO1086,"")</f>
        <v>会津エナジー(株)メニューE</v>
      </c>
      <c r="AP1086" s="65">
        <f>+IF('（別紙１）原油換算シート【計画用】'!AP1086&lt;&gt;"",'（別紙１）原油換算シート【計画用】'!AP1086,"")</f>
        <v>0</v>
      </c>
      <c r="AQ1086" s="1" t="str">
        <f>+IF('（別紙１）原油換算シート【計画用】'!AQ1086&lt;&gt;"",'（別紙１）原油換算シート【計画用】'!AQ1086,"")</f>
        <v/>
      </c>
    </row>
    <row r="1087" spans="39:43">
      <c r="AM1087" s="40">
        <f>+IF('（別紙１）原油換算シート【計画用】'!AM1087&lt;&gt;"",'（別紙１）原油換算シート【計画用】'!AM1087,"")</f>
        <v>1073</v>
      </c>
      <c r="AN1087" s="40" t="str">
        <f>+IF('（別紙１）原油換算シート【計画用】'!AN1087&lt;&gt;"",'（別紙１）原油換算シート【計画用】'!AN1087,"")</f>
        <v>A0680</v>
      </c>
      <c r="AO1087" s="64" t="str">
        <f>+IF('（別紙１）原油換算シート【計画用】'!AO1087&lt;&gt;"",'（別紙１）原油換算シート【計画用】'!AO1087,"")</f>
        <v>会津エナジー(株)メニューF</v>
      </c>
      <c r="AP1087" s="65">
        <f>+IF('（別紙１）原油換算シート【計画用】'!AP1087&lt;&gt;"",'（別紙１）原油換算シート【計画用】'!AP1087,"")</f>
        <v>0</v>
      </c>
      <c r="AQ1087" s="1" t="str">
        <f>+IF('（別紙１）原油換算シート【計画用】'!AQ1087&lt;&gt;"",'（別紙１）原油換算シート【計画用】'!AQ1087,"")</f>
        <v/>
      </c>
    </row>
    <row r="1088" spans="39:43">
      <c r="AM1088" s="40">
        <f>+IF('（別紙１）原油換算シート【計画用】'!AM1088&lt;&gt;"",'（別紙１）原油換算シート【計画用】'!AM1088,"")</f>
        <v>1074</v>
      </c>
      <c r="AN1088" s="40" t="str">
        <f>+IF('（別紙１）原油換算シート【計画用】'!AN1088&lt;&gt;"",'（別紙１）原油換算シート【計画用】'!AN1088,"")</f>
        <v>A0680</v>
      </c>
      <c r="AO1088" s="64" t="str">
        <f>+IF('（別紙１）原油換算シート【計画用】'!AO1088&lt;&gt;"",'（別紙１）原油換算シート【計画用】'!AO1088,"")</f>
        <v>会津エナジー(株)メニューG</v>
      </c>
      <c r="AP1088" s="65">
        <f>+IF('（別紙１）原油換算シート【計画用】'!AP1088&lt;&gt;"",'（別紙１）原油換算シート【計画用】'!AP1088,"")</f>
        <v>0</v>
      </c>
      <c r="AQ1088" s="1" t="str">
        <f>+IF('（別紙１）原油換算シート【計画用】'!AQ1088&lt;&gt;"",'（別紙１）原油換算シート【計画用】'!AQ1088,"")</f>
        <v/>
      </c>
    </row>
    <row r="1089" spans="39:43">
      <c r="AM1089" s="40">
        <f>+IF('（別紙１）原油換算シート【計画用】'!AM1089&lt;&gt;"",'（別紙１）原油換算シート【計画用】'!AM1089,"")</f>
        <v>1075</v>
      </c>
      <c r="AN1089" s="40" t="str">
        <f>+IF('（別紙１）原油換算シート【計画用】'!AN1089&lt;&gt;"",'（別紙１）原油換算シート【計画用】'!AN1089,"")</f>
        <v>A0680</v>
      </c>
      <c r="AO1089" s="64" t="str">
        <f>+IF('（別紙１）原油換算シート【計画用】'!AO1089&lt;&gt;"",'（別紙１）原油換算シート【計画用】'!AO1089,"")</f>
        <v>会津エナジー(株)メニューH</v>
      </c>
      <c r="AP1089" s="65">
        <f>+IF('（別紙１）原油換算シート【計画用】'!AP1089&lt;&gt;"",'（別紙１）原油換算シート【計画用】'!AP1089,"")</f>
        <v>0</v>
      </c>
      <c r="AQ1089" s="1" t="str">
        <f>+IF('（別紙１）原油換算シート【計画用】'!AQ1089&lt;&gt;"",'（別紙１）原油換算シート【計画用】'!AQ1089,"")</f>
        <v/>
      </c>
    </row>
    <row r="1090" spans="39:43">
      <c r="AM1090" s="40">
        <f>+IF('（別紙１）原油換算シート【計画用】'!AM1090&lt;&gt;"",'（別紙１）原油換算シート【計画用】'!AM1090,"")</f>
        <v>1076</v>
      </c>
      <c r="AN1090" s="40" t="str">
        <f>+IF('（別紙１）原油換算シート【計画用】'!AN1090&lt;&gt;"",'（別紙１）原油換算シート【計画用】'!AN1090,"")</f>
        <v>A0680</v>
      </c>
      <c r="AO1090" s="64" t="str">
        <f>+IF('（別紙１）原油換算シート【計画用】'!AO1090&lt;&gt;"",'（別紙１）原油換算シート【計画用】'!AO1090,"")</f>
        <v>会津エナジー(株)メニューI</v>
      </c>
      <c r="AP1090" s="65">
        <f>+IF('（別紙１）原油換算シート【計画用】'!AP1090&lt;&gt;"",'（別紙１）原油換算シート【計画用】'!AP1090,"")</f>
        <v>0</v>
      </c>
      <c r="AQ1090" s="1" t="str">
        <f>+IF('（別紙１）原油換算シート【計画用】'!AQ1090&lt;&gt;"",'（別紙１）原油換算シート【計画用】'!AQ1090,"")</f>
        <v/>
      </c>
    </row>
    <row r="1091" spans="39:43">
      <c r="AM1091" s="40">
        <f>+IF('（別紙１）原油換算シート【計画用】'!AM1091&lt;&gt;"",'（別紙１）原油換算シート【計画用】'!AM1091,"")</f>
        <v>1077</v>
      </c>
      <c r="AN1091" s="40" t="str">
        <f>+IF('（別紙１）原油換算シート【計画用】'!AN1091&lt;&gt;"",'（別紙１）原油換算シート【計画用】'!AN1091,"")</f>
        <v>A0680</v>
      </c>
      <c r="AO1091" s="64" t="str">
        <f>+IF('（別紙１）原油換算シート【計画用】'!AO1091&lt;&gt;"",'（別紙１）原油換算シート【計画用】'!AO1091,"")</f>
        <v>会津エナジー(株)メニューJ</v>
      </c>
      <c r="AP1091" s="65">
        <f>+IF('（別紙１）原油換算シート【計画用】'!AP1091&lt;&gt;"",'（別紙１）原油換算シート【計画用】'!AP1091,"")</f>
        <v>0</v>
      </c>
      <c r="AQ1091" s="1" t="str">
        <f>+IF('（別紙１）原油換算シート【計画用】'!AQ1091&lt;&gt;"",'（別紙１）原油換算シート【計画用】'!AQ1091,"")</f>
        <v/>
      </c>
    </row>
    <row r="1092" spans="39:43">
      <c r="AM1092" s="40">
        <f>+IF('（別紙１）原油換算シート【計画用】'!AM1092&lt;&gt;"",'（別紙１）原油換算シート【計画用】'!AM1092,"")</f>
        <v>1078</v>
      </c>
      <c r="AN1092" s="40" t="str">
        <f>+IF('（別紙１）原油換算シート【計画用】'!AN1092&lt;&gt;"",'（別紙１）原油換算シート【計画用】'!AN1092,"")</f>
        <v>A0680</v>
      </c>
      <c r="AO1092" s="64" t="str">
        <f>+IF('（別紙１）原油換算シート【計画用】'!AO1092&lt;&gt;"",'（別紙１）原油換算シート【計画用】'!AO1092,"")</f>
        <v>会津エナジー(株)メニューK</v>
      </c>
      <c r="AP1092" s="65">
        <f>+IF('（別紙１）原油換算シート【計画用】'!AP1092&lt;&gt;"",'（別紙１）原油換算シート【計画用】'!AP1092,"")</f>
        <v>0</v>
      </c>
      <c r="AQ1092" s="1" t="str">
        <f>+IF('（別紙１）原油換算シート【計画用】'!AQ1092&lt;&gt;"",'（別紙１）原油換算シート【計画用】'!AQ1092,"")</f>
        <v/>
      </c>
    </row>
    <row r="1093" spans="39:43">
      <c r="AM1093" s="40">
        <f>+IF('（別紙１）原油換算シート【計画用】'!AM1093&lt;&gt;"",'（別紙１）原油換算シート【計画用】'!AM1093,"")</f>
        <v>1079</v>
      </c>
      <c r="AN1093" s="40" t="str">
        <f>+IF('（別紙１）原油換算シート【計画用】'!AN1093&lt;&gt;"",'（別紙１）原油換算シート【計画用】'!AN1093,"")</f>
        <v>A0680</v>
      </c>
      <c r="AO1093" s="64" t="str">
        <f>+IF('（別紙１）原油換算シート【計画用】'!AO1093&lt;&gt;"",'（別紙１）原油換算シート【計画用】'!AO1093,"")</f>
        <v>会津エナジー(株)メニューL(残差)</v>
      </c>
      <c r="AP1093" s="65">
        <f>+IF('（別紙１）原油換算シート【計画用】'!AP1093&lt;&gt;"",'（別紙１）原油換算シート【計画用】'!AP1093,"")</f>
        <v>4.2200000000000001E-4</v>
      </c>
      <c r="AQ1093" s="1" t="str">
        <f>+IF('（別紙１）原油換算シート【計画用】'!AQ1093&lt;&gt;"",'（別紙１）原油換算シート【計画用】'!AQ1093,"")</f>
        <v>※</v>
      </c>
    </row>
    <row r="1094" spans="39:43">
      <c r="AM1094" s="40">
        <f>+IF('（別紙１）原油換算シート【計画用】'!AM1094&lt;&gt;"",'（別紙１）原油換算シート【計画用】'!AM1094,"")</f>
        <v>1080</v>
      </c>
      <c r="AN1094" s="40" t="str">
        <f>+IF('（別紙１）原油換算シート【計画用】'!AN1094&lt;&gt;"",'（別紙１）原油換算シート【計画用】'!AN1094,"")</f>
        <v>A0680</v>
      </c>
      <c r="AO1094" s="64" t="str">
        <f>+IF('（別紙１）原油換算シート【計画用】'!AO1094&lt;&gt;"",'（別紙１）原油換算シート【計画用】'!AO1094,"")</f>
        <v>会津エナジー(株)(参考値)事業者全体</v>
      </c>
      <c r="AP1094" s="65">
        <f>+IF('（別紙１）原油換算シート【計画用】'!AP1094&lt;&gt;"",'（別紙１）原油換算シート【計画用】'!AP1094,"")</f>
        <v>1.0000000000000001E-5</v>
      </c>
      <c r="AQ1094" s="1" t="str">
        <f>+IF('（別紙１）原油換算シート【計画用】'!AQ1094&lt;&gt;"",'（別紙１）原油換算シート【計画用】'!AQ1094,"")</f>
        <v/>
      </c>
    </row>
    <row r="1095" spans="39:43">
      <c r="AM1095" s="40">
        <f>+IF('（別紙１）原油換算シート【計画用】'!AM1095&lt;&gt;"",'（別紙１）原油換算シート【計画用】'!AM1095,"")</f>
        <v>1081</v>
      </c>
      <c r="AN1095" s="40" t="str">
        <f>+IF('（別紙１）原油換算シート【計画用】'!AN1095&lt;&gt;"",'（別紙１）原油換算シート【計画用】'!AN1095,"")</f>
        <v>A0681</v>
      </c>
      <c r="AO1095" s="64" t="str">
        <f>+IF('（別紙１）原油換算シート【計画用】'!AO1095&lt;&gt;"",'（別紙１）原油換算シート【計画用】'!AO1095,"")</f>
        <v>うべ未来エネルギー(株)メニューA</v>
      </c>
      <c r="AP1095" s="65">
        <f>+IF('（別紙１）原油換算シート【計画用】'!AP1095&lt;&gt;"",'（別紙１）原油換算シート【計画用】'!AP1095,"")</f>
        <v>0</v>
      </c>
      <c r="AQ1095" s="1" t="str">
        <f>+IF('（別紙１）原油換算シート【計画用】'!AQ1095&lt;&gt;"",'（別紙１）原油換算シート【計画用】'!AQ1095,"")</f>
        <v/>
      </c>
    </row>
    <row r="1096" spans="39:43">
      <c r="AM1096" s="40">
        <f>+IF('（別紙１）原油換算シート【計画用】'!AM1096&lt;&gt;"",'（別紙１）原油換算シート【計画用】'!AM1096,"")</f>
        <v>1082</v>
      </c>
      <c r="AN1096" s="40" t="str">
        <f>+IF('（別紙１）原油換算シート【計画用】'!AN1096&lt;&gt;"",'（別紙１）原油換算シート【計画用】'!AN1096,"")</f>
        <v>A0681</v>
      </c>
      <c r="AO1096" s="64" t="str">
        <f>+IF('（別紙１）原油換算シート【計画用】'!AO1096&lt;&gt;"",'（別紙１）原油換算シート【計画用】'!AO1096,"")</f>
        <v>うべ未来エネルギー(株)メニューB(残差)</v>
      </c>
      <c r="AP1096" s="65">
        <f>+IF('（別紙１）原油換算シート【計画用】'!AP1096&lt;&gt;"",'（別紙１）原油換算シート【計画用】'!AP1096,"")</f>
        <v>5.5599999999999996E-4</v>
      </c>
      <c r="AQ1096" s="1" t="str">
        <f>+IF('（別紙１）原油換算シート【計画用】'!AQ1096&lt;&gt;"",'（別紙１）原油換算シート【計画用】'!AQ1096,"")</f>
        <v/>
      </c>
    </row>
    <row r="1097" spans="39:43">
      <c r="AM1097" s="40">
        <f>+IF('（別紙１）原油換算シート【計画用】'!AM1097&lt;&gt;"",'（別紙１）原油換算シート【計画用】'!AM1097,"")</f>
        <v>1083</v>
      </c>
      <c r="AN1097" s="40" t="str">
        <f>+IF('（別紙１）原油換算シート【計画用】'!AN1097&lt;&gt;"",'（別紙１）原油換算シート【計画用】'!AN1097,"")</f>
        <v>A0681</v>
      </c>
      <c r="AO1097" s="64" t="str">
        <f>+IF('（別紙１）原油換算シート【計画用】'!AO1097&lt;&gt;"",'（別紙１）原油換算シート【計画用】'!AO1097,"")</f>
        <v>うべ未来エネルギー(株)(参考値)事業者全体</v>
      </c>
      <c r="AP1097" s="65">
        <f>+IF('（別紙１）原油換算シート【計画用】'!AP1097&lt;&gt;"",'（別紙１）原油換算シート【計画用】'!AP1097,"")</f>
        <v>5.5000000000000003E-4</v>
      </c>
      <c r="AQ1097" s="1" t="str">
        <f>+IF('（別紙１）原油換算シート【計画用】'!AQ1097&lt;&gt;"",'（別紙１）原油換算シート【計画用】'!AQ1097,"")</f>
        <v/>
      </c>
    </row>
    <row r="1098" spans="39:43">
      <c r="AM1098" s="40">
        <f>+IF('（別紙１）原油換算シート【計画用】'!AM1098&lt;&gt;"",'（別紙１）原油換算シート【計画用】'!AM1098,"")</f>
        <v>1084</v>
      </c>
      <c r="AN1098" s="40" t="str">
        <f>+IF('（別紙１）原油換算シート【計画用】'!AN1098&lt;&gt;"",'（別紙１）原油換算シート【計画用】'!AN1098,"")</f>
        <v>A0683</v>
      </c>
      <c r="AO1098" s="64" t="str">
        <f>+IF('（別紙１）原油換算シート【計画用】'!AO1098&lt;&gt;"",'（別紙１）原油換算シート【計画用】'!AO1098,"")</f>
        <v>永井自動車工業(株)</v>
      </c>
      <c r="AP1098" s="65">
        <f>+IF('（別紙１）原油換算シート【計画用】'!AP1098&lt;&gt;"",'（別紙１）原油換算シート【計画用】'!AP1098,"")</f>
        <v>4.9600000000000002E-4</v>
      </c>
      <c r="AQ1098" s="1" t="str">
        <f>+IF('（別紙１）原油換算シート【計画用】'!AQ1098&lt;&gt;"",'（別紙１）原油換算シート【計画用】'!AQ1098,"")</f>
        <v/>
      </c>
    </row>
    <row r="1099" spans="39:43">
      <c r="AM1099" s="40">
        <f>+IF('（別紙１）原油換算シート【計画用】'!AM1099&lt;&gt;"",'（別紙１）原油換算シート【計画用】'!AM1099,"")</f>
        <v>1085</v>
      </c>
      <c r="AN1099" s="40" t="str">
        <f>+IF('（別紙１）原油換算シート【計画用】'!AN1099&lt;&gt;"",'（別紙１）原油換算シート【計画用】'!AN1099,"")</f>
        <v>A0685</v>
      </c>
      <c r="AO1099" s="64" t="str">
        <f>+IF('（別紙１）原油換算シート【計画用】'!AO1099&lt;&gt;"",'（別紙１）原油換算シート【計画用】'!AO1099,"")</f>
        <v>陸前高田しみんエネルギー(株)</v>
      </c>
      <c r="AP1099" s="65">
        <f>+IF('（別紙１）原油換算シート【計画用】'!AP1099&lt;&gt;"",'（別紙１）原油換算シート【計画用】'!AP1099,"")</f>
        <v>5.44E-4</v>
      </c>
      <c r="AQ1099" s="1" t="str">
        <f>+IF('（別紙１）原油換算シート【計画用】'!AQ1099&lt;&gt;"",'（別紙１）原油換算シート【計画用】'!AQ1099,"")</f>
        <v/>
      </c>
    </row>
    <row r="1100" spans="39:43">
      <c r="AM1100" s="40">
        <f>+IF('（別紙１）原油換算シート【計画用】'!AM1100&lt;&gt;"",'（別紙１）原油換算シート【計画用】'!AM1100,"")</f>
        <v>1086</v>
      </c>
      <c r="AN1100" s="40" t="str">
        <f>+IF('（別紙１）原油換算シート【計画用】'!AN1100&lt;&gt;"",'（別紙１）原油換算シート【計画用】'!AN1100,"")</f>
        <v>A0687</v>
      </c>
      <c r="AO1100" s="64" t="str">
        <f>+IF('（別紙１）原油換算シート【計画用】'!AO1100&lt;&gt;"",'（別紙１）原油換算シート【計画用】'!AO1100,"")</f>
        <v>(株)チャームドライフ</v>
      </c>
      <c r="AP1100" s="65">
        <f>+IF('（別紙１）原油換算シート【計画用】'!AP1100&lt;&gt;"",'（別紙１）原油換算シート【計画用】'!AP1100,"")</f>
        <v>5.5400000000000002E-4</v>
      </c>
      <c r="AQ1100" s="1" t="str">
        <f>+IF('（別紙１）原油換算シート【計画用】'!AQ1100&lt;&gt;"",'（別紙１）原油換算シート【計画用】'!AQ1100,"")</f>
        <v/>
      </c>
    </row>
    <row r="1101" spans="39:43">
      <c r="AM1101" s="40">
        <f>+IF('（別紙１）原油換算シート【計画用】'!AM1101&lt;&gt;"",'（別紙１）原油換算シート【計画用】'!AM1101,"")</f>
        <v>1087</v>
      </c>
      <c r="AN1101" s="40" t="str">
        <f>+IF('（別紙１）原油換算シート【計画用】'!AN1101&lt;&gt;"",'（別紙１）原油換算シート【計画用】'!AN1101,"")</f>
        <v>A0689</v>
      </c>
      <c r="AO1101" s="64" t="str">
        <f>+IF('（別紙１）原油換算シート【計画用】'!AO1101&lt;&gt;"",'（別紙１）原油換算シート【計画用】'!AO1101,"")</f>
        <v>スターティア(株)メニューA</v>
      </c>
      <c r="AP1101" s="65">
        <f>+IF('（別紙１）原油換算シート【計画用】'!AP1101&lt;&gt;"",'（別紙１）原油換算シート【計画用】'!AP1101,"")</f>
        <v>2.3E-5</v>
      </c>
      <c r="AQ1101" s="1" t="str">
        <f>+IF('（別紙１）原油換算シート【計画用】'!AQ1101&lt;&gt;"",'（別紙１）原油換算シート【計画用】'!AQ1101,"")</f>
        <v/>
      </c>
    </row>
    <row r="1102" spans="39:43">
      <c r="AM1102" s="40">
        <f>+IF('（別紙１）原油換算シート【計画用】'!AM1102&lt;&gt;"",'（別紙１）原油換算シート【計画用】'!AM1102,"")</f>
        <v>1088</v>
      </c>
      <c r="AN1102" s="40" t="str">
        <f>+IF('（別紙１）原油換算シート【計画用】'!AN1102&lt;&gt;"",'（別紙１）原油換算シート【計画用】'!AN1102,"")</f>
        <v>A0689</v>
      </c>
      <c r="AO1102" s="64" t="str">
        <f>+IF('（別紙１）原油換算シート【計画用】'!AO1102&lt;&gt;"",'（別紙１）原油換算シート【計画用】'!AO1102,"")</f>
        <v>スターティア(株)メニューB(残差)</v>
      </c>
      <c r="AP1102" s="65">
        <f>+IF('（別紙１）原油換算シート【計画用】'!AP1102&lt;&gt;"",'（別紙１）原油換算シート【計画用】'!AP1102,"")</f>
        <v>6.6100000000000002E-4</v>
      </c>
      <c r="AQ1102" s="1" t="str">
        <f>+IF('（別紙１）原油換算シート【計画用】'!AQ1102&lt;&gt;"",'（別紙１）原油換算シート【計画用】'!AQ1102,"")</f>
        <v/>
      </c>
    </row>
    <row r="1103" spans="39:43">
      <c r="AM1103" s="40">
        <f>+IF('（別紙１）原油換算シート【計画用】'!AM1103&lt;&gt;"",'（別紙１）原油換算シート【計画用】'!AM1103,"")</f>
        <v>1089</v>
      </c>
      <c r="AN1103" s="40" t="str">
        <f>+IF('（別紙１）原油換算シート【計画用】'!AN1103&lt;&gt;"",'（別紙１）原油換算シート【計画用】'!AN1103,"")</f>
        <v>A0689</v>
      </c>
      <c r="AO1103" s="64" t="str">
        <f>+IF('（別紙１）原油換算シート【計画用】'!AO1103&lt;&gt;"",'（別紙１）原油換算シート【計画用】'!AO1103,"")</f>
        <v>スターティア(株)(参考値)事業者全体</v>
      </c>
      <c r="AP1103" s="65">
        <f>+IF('（別紙１）原油換算シート【計画用】'!AP1103&lt;&gt;"",'（別紙１）原油換算シート【計画用】'!AP1103,"")</f>
        <v>6.6E-4</v>
      </c>
      <c r="AQ1103" s="1" t="str">
        <f>+IF('（別紙１）原油換算シート【計画用】'!AQ1103&lt;&gt;"",'（別紙１）原油換算シート【計画用】'!AQ1103,"")</f>
        <v/>
      </c>
    </row>
    <row r="1104" spans="39:43">
      <c r="AM1104" s="40">
        <f>+IF('（別紙１）原油換算シート【計画用】'!AM1104&lt;&gt;"",'（別紙１）原油換算シート【計画用】'!AM1104,"")</f>
        <v>1090</v>
      </c>
      <c r="AN1104" s="40" t="str">
        <f>+IF('（別紙１）原油換算シート【計画用】'!AN1104&lt;&gt;"",'（別紙１）原油換算シート【計画用】'!AN1104,"")</f>
        <v>A0690</v>
      </c>
      <c r="AO1104" s="64" t="str">
        <f>+IF('（別紙１）原油換算シート【計画用】'!AO1104&lt;&gt;"",'（別紙１）原油換算シート【計画用】'!AO1104,"")</f>
        <v>東広島スマートエネルギー(株)</v>
      </c>
      <c r="AP1104" s="65">
        <f>+IF('（別紙１）原油換算シート【計画用】'!AP1104&lt;&gt;"",'（別紙１）原油換算シート【計画用】'!AP1104,"")</f>
        <v>3.68E-4</v>
      </c>
      <c r="AQ1104" s="1" t="str">
        <f>+IF('（別紙１）原油換算シート【計画用】'!AQ1104&lt;&gt;"",'（別紙１）原油換算シート【計画用】'!AQ1104,"")</f>
        <v/>
      </c>
    </row>
    <row r="1105" spans="39:43">
      <c r="AM1105" s="40">
        <f>+IF('（別紙１）原油換算シート【計画用】'!AM1105&lt;&gt;"",'（別紙１）原油換算シート【計画用】'!AM1105,"")</f>
        <v>1091</v>
      </c>
      <c r="AN1105" s="40" t="str">
        <f>+IF('（別紙１）原油換算シート【計画用】'!AN1105&lt;&gt;"",'（別紙１）原油換算シート【計画用】'!AN1105,"")</f>
        <v>A0692</v>
      </c>
      <c r="AO1105" s="64" t="str">
        <f>+IF('（別紙１）原油換算シート【計画用】'!AO1105&lt;&gt;"",'（別紙１）原油換算シート【計画用】'!AO1105,"")</f>
        <v>旭化成(株)メニューA</v>
      </c>
      <c r="AP1105" s="65">
        <f>+IF('（別紙１）原油換算シート【計画用】'!AP1105&lt;&gt;"",'（別紙１）原油換算シート【計画用】'!AP1105,"")</f>
        <v>3.5199999999999999E-4</v>
      </c>
      <c r="AQ1105" s="1" t="str">
        <f>+IF('（別紙１）原油換算シート【計画用】'!AQ1105&lt;&gt;"",'（別紙１）原油換算シート【計画用】'!AQ1105,"")</f>
        <v/>
      </c>
    </row>
    <row r="1106" spans="39:43">
      <c r="AM1106" s="40">
        <f>+IF('（別紙１）原油換算シート【計画用】'!AM1106&lt;&gt;"",'（別紙１）原油換算シート【計画用】'!AM1106,"")</f>
        <v>1092</v>
      </c>
      <c r="AN1106" s="40" t="str">
        <f>+IF('（別紙１）原油換算シート【計画用】'!AN1106&lt;&gt;"",'（別紙１）原油換算シート【計画用】'!AN1106,"")</f>
        <v>A0692</v>
      </c>
      <c r="AO1106" s="64" t="str">
        <f>+IF('（別紙１）原油換算シート【計画用】'!AO1106&lt;&gt;"",'（別紙１）原油換算シート【計画用】'!AO1106,"")</f>
        <v>旭化成(株)メニューB</v>
      </c>
      <c r="AP1106" s="65">
        <f>+IF('（別紙１）原油換算シート【計画用】'!AP1106&lt;&gt;"",'（別紙１）原油換算シート【計画用】'!AP1106,"")</f>
        <v>5.9900000000000003E-4</v>
      </c>
      <c r="AQ1106" s="1" t="str">
        <f>+IF('（別紙１）原油換算シート【計画用】'!AQ1106&lt;&gt;"",'（別紙１）原油換算シート【計画用】'!AQ1106,"")</f>
        <v/>
      </c>
    </row>
    <row r="1107" spans="39:43">
      <c r="AM1107" s="40">
        <f>+IF('（別紙１）原油換算シート【計画用】'!AM1107&lt;&gt;"",'（別紙１）原油換算シート【計画用】'!AM1107,"")</f>
        <v>1093</v>
      </c>
      <c r="AN1107" s="40" t="str">
        <f>+IF('（別紙１）原油換算シート【計画用】'!AN1107&lt;&gt;"",'（別紙１）原油換算シート【計画用】'!AN1107,"")</f>
        <v>A0692</v>
      </c>
      <c r="AO1107" s="64" t="str">
        <f>+IF('（別紙１）原油換算シート【計画用】'!AO1107&lt;&gt;"",'（別紙１）原油換算シート【計画用】'!AO1107,"")</f>
        <v>旭化成(株)メニューC</v>
      </c>
      <c r="AP1107" s="65">
        <f>+IF('（別紙１）原油換算シート【計画用】'!AP1107&lt;&gt;"",'（別紙１）原油換算シート【計画用】'!AP1107,"")</f>
        <v>3.77E-4</v>
      </c>
      <c r="AQ1107" s="1" t="str">
        <f>+IF('（別紙１）原油換算シート【計画用】'!AQ1107&lt;&gt;"",'（別紙１）原油換算シート【計画用】'!AQ1107,"")</f>
        <v/>
      </c>
    </row>
    <row r="1108" spans="39:43">
      <c r="AM1108" s="40">
        <f>+IF('（別紙１）原油換算シート【計画用】'!AM1108&lt;&gt;"",'（別紙１）原油換算シート【計画用】'!AM1108,"")</f>
        <v>1094</v>
      </c>
      <c r="AN1108" s="40" t="str">
        <f>+IF('（別紙１）原油換算シート【計画用】'!AN1108&lt;&gt;"",'（別紙１）原油換算シート【計画用】'!AN1108,"")</f>
        <v>A0692</v>
      </c>
      <c r="AO1108" s="64" t="str">
        <f>+IF('（別紙１）原油換算シート【計画用】'!AO1108&lt;&gt;"",'（別紙１）原油換算シート【計画用】'!AO1108,"")</f>
        <v>旭化成(株)メニューD</v>
      </c>
      <c r="AP1108" s="65">
        <f>+IF('（別紙１）原油換算シート【計画用】'!AP1108&lt;&gt;"",'（別紙１）原油換算シート【計画用】'!AP1108,"")</f>
        <v>3.5399999999999999E-4</v>
      </c>
      <c r="AQ1108" s="1" t="str">
        <f>+IF('（別紙１）原油換算シート【計画用】'!AQ1108&lt;&gt;"",'（別紙１）原油換算シート【計画用】'!AQ1108,"")</f>
        <v/>
      </c>
    </row>
    <row r="1109" spans="39:43">
      <c r="AM1109" s="40">
        <f>+IF('（別紙１）原油換算シート【計画用】'!AM1109&lt;&gt;"",'（別紙１）原油換算シート【計画用】'!AM1109,"")</f>
        <v>1095</v>
      </c>
      <c r="AN1109" s="40" t="str">
        <f>+IF('（別紙１）原油換算シート【計画用】'!AN1109&lt;&gt;"",'（別紙１）原油換算シート【計画用】'!AN1109,"")</f>
        <v>A0692</v>
      </c>
      <c r="AO1109" s="64" t="str">
        <f>+IF('（別紙１）原油換算シート【計画用】'!AO1109&lt;&gt;"",'（別紙１）原油換算シート【計画用】'!AO1109,"")</f>
        <v>旭化成(株)メニューE</v>
      </c>
      <c r="AP1109" s="65">
        <f>+IF('（別紙１）原油換算シート【計画用】'!AP1109&lt;&gt;"",'（別紙１）原油換算シート【計画用】'!AP1109,"")</f>
        <v>3.6000000000000002E-4</v>
      </c>
      <c r="AQ1109" s="1" t="str">
        <f>+IF('（別紙１）原油換算シート【計画用】'!AQ1109&lt;&gt;"",'（別紙１）原油換算シート【計画用】'!AQ1109,"")</f>
        <v/>
      </c>
    </row>
    <row r="1110" spans="39:43">
      <c r="AM1110" s="40">
        <f>+IF('（別紙１）原油換算シート【計画用】'!AM1110&lt;&gt;"",'（別紙１）原油換算シート【計画用】'!AM1110,"")</f>
        <v>1096</v>
      </c>
      <c r="AN1110" s="40" t="str">
        <f>+IF('（別紙１）原油換算シート【計画用】'!AN1110&lt;&gt;"",'（別紙１）原油換算シート【計画用】'!AN1110,"")</f>
        <v>A0692</v>
      </c>
      <c r="AO1110" s="64" t="str">
        <f>+IF('（別紙１）原油換算シート【計画用】'!AO1110&lt;&gt;"",'（別紙１）原油換算シート【計画用】'!AO1110,"")</f>
        <v>旭化成(株)メニューF</v>
      </c>
      <c r="AP1110" s="65">
        <f>+IF('（別紙１）原油換算シート【計画用】'!AP1110&lt;&gt;"",'（別紙１）原油換算シート【計画用】'!AP1110,"")</f>
        <v>0</v>
      </c>
      <c r="AQ1110" s="1" t="str">
        <f>+IF('（別紙１）原油換算シート【計画用】'!AQ1110&lt;&gt;"",'（別紙１）原油換算シート【計画用】'!AQ1110,"")</f>
        <v/>
      </c>
    </row>
    <row r="1111" spans="39:43">
      <c r="AM1111" s="40">
        <f>+IF('（別紙１）原油換算シート【計画用】'!AM1111&lt;&gt;"",'（別紙１）原油換算シート【計画用】'!AM1111,"")</f>
        <v>1097</v>
      </c>
      <c r="AN1111" s="40" t="str">
        <f>+IF('（別紙１）原油換算シート【計画用】'!AN1111&lt;&gt;"",'（別紙１）原油換算シート【計画用】'!AN1111,"")</f>
        <v>A0692</v>
      </c>
      <c r="AO1111" s="64" t="str">
        <f>+IF('（別紙１）原油換算シート【計画用】'!AO1111&lt;&gt;"",'（別紙１）原油換算シート【計画用】'!AO1111,"")</f>
        <v>旭化成(株)メニューG</v>
      </c>
      <c r="AP1111" s="65">
        <f>+IF('（別紙１）原油換算シート【計画用】'!AP1111&lt;&gt;"",'（別紙１）原油換算シート【計画用】'!AP1111,"")</f>
        <v>0</v>
      </c>
      <c r="AQ1111" s="1" t="str">
        <f>+IF('（別紙１）原油換算シート【計画用】'!AQ1111&lt;&gt;"",'（別紙１）原油換算シート【計画用】'!AQ1111,"")</f>
        <v/>
      </c>
    </row>
    <row r="1112" spans="39:43">
      <c r="AM1112" s="40">
        <f>+IF('（別紙１）原油換算シート【計画用】'!AM1112&lt;&gt;"",'（別紙１）原油換算シート【計画用】'!AM1112,"")</f>
        <v>1098</v>
      </c>
      <c r="AN1112" s="40" t="str">
        <f>+IF('（別紙１）原油換算シート【計画用】'!AN1112&lt;&gt;"",'（別紙１）原油換算シート【計画用】'!AN1112,"")</f>
        <v>A0692</v>
      </c>
      <c r="AO1112" s="64" t="str">
        <f>+IF('（別紙１）原油換算シート【計画用】'!AO1112&lt;&gt;"",'（別紙１）原油換算シート【計画用】'!AO1112,"")</f>
        <v>旭化成(株)(参考値)事業者全体</v>
      </c>
      <c r="AP1112" s="65">
        <f>+IF('（別紙１）原油換算シート【計画用】'!AP1112&lt;&gt;"",'（別紙１）原油換算シート【計画用】'!AP1112,"")</f>
        <v>4.3199999999999998E-4</v>
      </c>
      <c r="AQ1112" s="1" t="str">
        <f>+IF('（別紙１）原油換算シート【計画用】'!AQ1112&lt;&gt;"",'（別紙１）原油換算シート【計画用】'!AQ1112,"")</f>
        <v/>
      </c>
    </row>
    <row r="1113" spans="39:43">
      <c r="AM1113" s="40">
        <f>+IF('（別紙１）原油換算シート【計画用】'!AM1113&lt;&gt;"",'（別紙１）原油換算シート【計画用】'!AM1113,"")</f>
        <v>1099</v>
      </c>
      <c r="AN1113" s="40" t="str">
        <f>+IF('（別紙１）原油換算シート【計画用】'!AN1113&lt;&gt;"",'（別紙１）原油換算シート【計画用】'!AN1113,"")</f>
        <v>A0693</v>
      </c>
      <c r="AO1113" s="64" t="str">
        <f>+IF('（別紙１）原油換算シート【計画用】'!AO1113&lt;&gt;"",'（別紙１）原油換算シート【計画用】'!AO1113,"")</f>
        <v>京和ガス(株)</v>
      </c>
      <c r="AP1113" s="65">
        <f>+IF('（別紙１）原油換算シート【計画用】'!AP1113&lt;&gt;"",'（別紙１）原油換算シート【計画用】'!AP1113,"")</f>
        <v>4.2900000000000002E-4</v>
      </c>
      <c r="AQ1113" s="1" t="str">
        <f>+IF('（別紙１）原油換算シート【計画用】'!AQ1113&lt;&gt;"",'（別紙１）原油換算シート【計画用】'!AQ1113,"")</f>
        <v/>
      </c>
    </row>
    <row r="1114" spans="39:43">
      <c r="AM1114" s="40">
        <f>+IF('（別紙１）原油換算シート【計画用】'!AM1114&lt;&gt;"",'（別紙１）原油換算シート【計画用】'!AM1114,"")</f>
        <v>1100</v>
      </c>
      <c r="AN1114" s="40" t="str">
        <f>+IF('（別紙１）原油換算シート【計画用】'!AN1114&lt;&gt;"",'（別紙１）原油換算シート【計画用】'!AN1114,"")</f>
        <v>A0695</v>
      </c>
      <c r="AO1114" s="64" t="str">
        <f>+IF('（別紙１）原油換算シート【計画用】'!AO1114&lt;&gt;"",'（別紙１）原油換算シート【計画用】'!AO1114,"")</f>
        <v>KMパワー(株)</v>
      </c>
      <c r="AP1114" s="65">
        <f>+IF('（別紙１）原油換算シート【計画用】'!AP1114&lt;&gt;"",'（別紙１）原油換算シート【計画用】'!AP1114,"")</f>
        <v>4.57E-4</v>
      </c>
      <c r="AQ1114" s="1" t="str">
        <f>+IF('（別紙１）原油換算シート【計画用】'!AQ1114&lt;&gt;"",'（別紙１）原油換算シート【計画用】'!AQ1114,"")</f>
        <v/>
      </c>
    </row>
    <row r="1115" spans="39:43">
      <c r="AM1115" s="40">
        <f>+IF('（別紙１）原油換算シート【計画用】'!AM1115&lt;&gt;"",'（別紙１）原油換算シート【計画用】'!AM1115,"")</f>
        <v>1101</v>
      </c>
      <c r="AN1115" s="40" t="str">
        <f>+IF('（別紙１）原油換算シート【計画用】'!AN1115&lt;&gt;"",'（別紙１）原油換算シート【計画用】'!AN1115,"")</f>
        <v>A0696</v>
      </c>
      <c r="AO1115" s="64" t="str">
        <f>+IF('（別紙１）原油換算シート【計画用】'!AO1115&lt;&gt;"",'（別紙１）原油換算シート【計画用】'!AO1115,"")</f>
        <v>(株)Okazaki</v>
      </c>
      <c r="AP1115" s="65">
        <f>+IF('（別紙１）原油換算シート【計画用】'!AP1115&lt;&gt;"",'（別紙１）原油換算シート【計画用】'!AP1115,"")</f>
        <v>6.2699999999999995E-4</v>
      </c>
      <c r="AQ1115" s="1" t="str">
        <f>+IF('（別紙１）原油換算シート【計画用】'!AQ1115&lt;&gt;"",'（別紙１）原油換算シート【計画用】'!AQ1115,"")</f>
        <v/>
      </c>
    </row>
    <row r="1116" spans="39:43">
      <c r="AM1116" s="40">
        <f>+IF('（別紙１）原油換算シート【計画用】'!AM1116&lt;&gt;"",'（別紙１）原油換算シート【計画用】'!AM1116,"")</f>
        <v>1102</v>
      </c>
      <c r="AN1116" s="40" t="str">
        <f>+IF('（別紙１）原油換算シート【計画用】'!AN1116&lt;&gt;"",'（別紙１）原油換算シート【計画用】'!AN1116,"")</f>
        <v>A0698</v>
      </c>
      <c r="AO1116" s="64" t="str">
        <f>+IF('（別紙１）原油換算シート【計画用】'!AO1116&lt;&gt;"",'（別紙１）原油換算シート【計画用】'!AO1116,"")</f>
        <v>(株)エフオンメニューA</v>
      </c>
      <c r="AP1116" s="65">
        <f>+IF('（別紙１）原油換算シート【計画用】'!AP1116&lt;&gt;"",'（別紙１）原油換算シート【計画用】'!AP1116,"")</f>
        <v>0</v>
      </c>
      <c r="AQ1116" s="1" t="str">
        <f>+IF('（別紙１）原油換算シート【計画用】'!AQ1116&lt;&gt;"",'（別紙１）原油換算シート【計画用】'!AQ1116,"")</f>
        <v/>
      </c>
    </row>
    <row r="1117" spans="39:43">
      <c r="AM1117" s="40">
        <f>+IF('（別紙１）原油換算シート【計画用】'!AM1117&lt;&gt;"",'（別紙１）原油換算シート【計画用】'!AM1117,"")</f>
        <v>1103</v>
      </c>
      <c r="AN1117" s="40" t="str">
        <f>+IF('（別紙１）原油換算シート【計画用】'!AN1117&lt;&gt;"",'（別紙１）原油換算シート【計画用】'!AN1117,"")</f>
        <v>A0698</v>
      </c>
      <c r="AO1117" s="64" t="str">
        <f>+IF('（別紙１）原油換算シート【計画用】'!AO1117&lt;&gt;"",'（別紙１）原油換算シート【計画用】'!AO1117,"")</f>
        <v>(株)エフオンメニューB</v>
      </c>
      <c r="AP1117" s="65">
        <f>+IF('（別紙１）原油換算シート【計画用】'!AP1117&lt;&gt;"",'（別紙１）原油換算シート【計画用】'!AP1117,"")</f>
        <v>1.74E-4</v>
      </c>
      <c r="AQ1117" s="1" t="str">
        <f>+IF('（別紙１）原油換算シート【計画用】'!AQ1117&lt;&gt;"",'（別紙１）原油換算シート【計画用】'!AQ1117,"")</f>
        <v/>
      </c>
    </row>
    <row r="1118" spans="39:43">
      <c r="AM1118" s="40">
        <f>+IF('（別紙１）原油換算シート【計画用】'!AM1118&lt;&gt;"",'（別紙１）原油換算シート【計画用】'!AM1118,"")</f>
        <v>1104</v>
      </c>
      <c r="AN1118" s="40" t="str">
        <f>+IF('（別紙１）原油換算シート【計画用】'!AN1118&lt;&gt;"",'（別紙１）原油換算シート【計画用】'!AN1118,"")</f>
        <v>A0698</v>
      </c>
      <c r="AO1118" s="64" t="str">
        <f>+IF('（別紙１）原油換算シート【計画用】'!AO1118&lt;&gt;"",'（別紙１）原油換算シート【計画用】'!AO1118,"")</f>
        <v>(株)エフオンメニューC</v>
      </c>
      <c r="AP1118" s="65">
        <f>+IF('（別紙１）原油換算シート【計画用】'!AP1118&lt;&gt;"",'（別紙１）原油換算シート【計画用】'!AP1118,"")</f>
        <v>2.6200000000000003E-4</v>
      </c>
      <c r="AQ1118" s="1" t="str">
        <f>+IF('（別紙１）原油換算シート【計画用】'!AQ1118&lt;&gt;"",'（別紙１）原油換算シート【計画用】'!AQ1118,"")</f>
        <v/>
      </c>
    </row>
    <row r="1119" spans="39:43">
      <c r="AM1119" s="40">
        <f>+IF('（別紙１）原油換算シート【計画用】'!AM1119&lt;&gt;"",'（別紙１）原油換算シート【計画用】'!AM1119,"")</f>
        <v>1105</v>
      </c>
      <c r="AN1119" s="40" t="str">
        <f>+IF('（別紙１）原油換算シート【計画用】'!AN1119&lt;&gt;"",'（別紙１）原油換算シート【計画用】'!AN1119,"")</f>
        <v>A0698</v>
      </c>
      <c r="AO1119" s="64" t="str">
        <f>+IF('（別紙１）原油換算シート【計画用】'!AO1119&lt;&gt;"",'（別紙１）原油換算シート【計画用】'!AO1119,"")</f>
        <v>(株)エフオンメニューD</v>
      </c>
      <c r="AP1119" s="65">
        <f>+IF('（別紙１）原油換算シート【計画用】'!AP1119&lt;&gt;"",'（別紙１）原油換算シート【計画用】'!AP1119,"")</f>
        <v>3.48E-4</v>
      </c>
      <c r="AQ1119" s="1" t="str">
        <f>+IF('（別紙１）原油換算シート【計画用】'!AQ1119&lt;&gt;"",'（別紙１）原油換算シート【計画用】'!AQ1119,"")</f>
        <v/>
      </c>
    </row>
    <row r="1120" spans="39:43">
      <c r="AM1120" s="40">
        <f>+IF('（別紙１）原油換算シート【計画用】'!AM1120&lt;&gt;"",'（別紙１）原油換算シート【計画用】'!AM1120,"")</f>
        <v>1106</v>
      </c>
      <c r="AN1120" s="40" t="str">
        <f>+IF('（別紙１）原油換算シート【計画用】'!AN1120&lt;&gt;"",'（別紙１）原油換算シート【計画用】'!AN1120,"")</f>
        <v>A0698</v>
      </c>
      <c r="AO1120" s="64" t="str">
        <f>+IF('（別紙１）原油換算シート【計画用】'!AO1120&lt;&gt;"",'（別紙１）原油換算シート【計画用】'!AO1120,"")</f>
        <v>(株)エフオン(参考値)事業者全体</v>
      </c>
      <c r="AP1120" s="65">
        <f>+IF('（別紙１）原油換算シート【計画用】'!AP1120&lt;&gt;"",'（別紙１）原油換算シート【計画用】'!AP1120,"")</f>
        <v>1.01E-4</v>
      </c>
      <c r="AQ1120" s="1" t="str">
        <f>+IF('（別紙１）原油換算シート【計画用】'!AQ1120&lt;&gt;"",'（別紙１）原油換算シート【計画用】'!AQ1120,"")</f>
        <v/>
      </c>
    </row>
    <row r="1121" spans="39:43">
      <c r="AM1121" s="40">
        <f>+IF('（別紙１）原油換算シート【計画用】'!AM1121&lt;&gt;"",'（別紙１）原油換算シート【計画用】'!AM1121,"")</f>
        <v>1107</v>
      </c>
      <c r="AN1121" s="40" t="str">
        <f>+IF('（別紙１）原油換算シート【計画用】'!AN1121&lt;&gt;"",'（別紙１）原油換算シート【計画用】'!AN1121,"")</f>
        <v>A0699</v>
      </c>
      <c r="AO1121" s="64" t="str">
        <f>+IF('（別紙１）原油換算シート【計画用】'!AO1121&lt;&gt;"",'（別紙１）原油換算シート【計画用】'!AO1121,"")</f>
        <v>(株)岡崎さくら電力</v>
      </c>
      <c r="AP1121" s="65">
        <f>+IF('（別紙１）原油換算シート【計画用】'!AP1121&lt;&gt;"",'（別紙１）原油換算シート【計画用】'!AP1121,"")</f>
        <v>3.2000000000000003E-4</v>
      </c>
      <c r="AQ1121" s="1" t="str">
        <f>+IF('（別紙１）原油換算シート【計画用】'!AQ1121&lt;&gt;"",'（別紙１）原油換算シート【計画用】'!AQ1121,"")</f>
        <v/>
      </c>
    </row>
    <row r="1122" spans="39:43">
      <c r="AM1122" s="40">
        <f>+IF('（別紙１）原油換算シート【計画用】'!AM1122&lt;&gt;"",'（別紙１）原油換算シート【計画用】'!AM1122,"")</f>
        <v>1108</v>
      </c>
      <c r="AN1122" s="40" t="str">
        <f>+IF('（別紙１）原油換算シート【計画用】'!AN1122&lt;&gt;"",'（別紙１）原油換算シート【計画用】'!AN1122,"")</f>
        <v>A0702</v>
      </c>
      <c r="AO1122" s="64" t="str">
        <f>+IF('（別紙１）原油換算シート【計画用】'!AO1122&lt;&gt;"",'（別紙１）原油換算シート【計画用】'!AO1122,"")</f>
        <v>旭マルヰ(株)(旧：旭マルヰガス(株))</v>
      </c>
      <c r="AP1122" s="65">
        <f>+IF('（別紙１）原油換算シート【計画用】'!AP1122&lt;&gt;"",'（別紙１）原油換算シート【計画用】'!AP1122,"")</f>
        <v>4.2499999999999998E-4</v>
      </c>
      <c r="AQ1122" s="1" t="str">
        <f>+IF('（別紙１）原油換算シート【計画用】'!AQ1122&lt;&gt;"",'（別紙１）原油換算シート【計画用】'!AQ1122,"")</f>
        <v/>
      </c>
    </row>
    <row r="1123" spans="39:43">
      <c r="AM1123" s="40">
        <f>+IF('（別紙１）原油換算シート【計画用】'!AM1123&lt;&gt;"",'（別紙１）原油換算シート【計画用】'!AM1123,"")</f>
        <v>1109</v>
      </c>
      <c r="AN1123" s="40" t="str">
        <f>+IF('（別紙１）原油換算シート【計画用】'!AN1123&lt;&gt;"",'（別紙１）原油換算シート【計画用】'!AN1123,"")</f>
        <v>A0703</v>
      </c>
      <c r="AO1123" s="64" t="str">
        <f>+IF('（別紙１）原油換算シート【計画用】'!AO1123&lt;&gt;"",'（別紙１）原油換算シート【計画用】'!AO1123,"")</f>
        <v>ENEOSリニューアブル・エナジー・ソリューションズ(株)(旧：JREトレーディング(株))</v>
      </c>
      <c r="AP1123" s="65">
        <f>+IF('（別紙１）原油換算シート【計画用】'!AP1123&lt;&gt;"",'（別紙１）原油換算シート【計画用】'!AP1123,"")</f>
        <v>0</v>
      </c>
      <c r="AQ1123" s="1" t="str">
        <f>+IF('（別紙１）原油換算シート【計画用】'!AQ1123&lt;&gt;"",'（別紙１）原油換算シート【計画用】'!AQ1123,"")</f>
        <v/>
      </c>
    </row>
    <row r="1124" spans="39:43">
      <c r="AM1124" s="40">
        <f>+IF('（別紙１）原油換算シート【計画用】'!AM1124&lt;&gt;"",'（別紙１）原油換算シート【計画用】'!AM1124,"")</f>
        <v>1110</v>
      </c>
      <c r="AN1124" s="40" t="str">
        <f>+IF('（別紙１）原油換算シート【計画用】'!AN1124&lt;&gt;"",'（別紙１）原油換算シート【計画用】'!AN1124,"")</f>
        <v>A0704</v>
      </c>
      <c r="AO1124" s="64" t="str">
        <f>+IF('（別紙１）原油換算シート【計画用】'!AO1124&lt;&gt;"",'（別紙１）原油換算シート【計画用】'!AO1124,"")</f>
        <v>Castleton Commodities Japan合同会社</v>
      </c>
      <c r="AP1124" s="65">
        <f>+IF('（別紙１）原油換算シート【計画用】'!AP1124&lt;&gt;"",'（別紙１）原油換算シート【計画用】'!AP1124,"")</f>
        <v>3.86E-4</v>
      </c>
      <c r="AQ1124" s="1" t="str">
        <f>+IF('（別紙１）原油換算シート【計画用】'!AQ1124&lt;&gt;"",'（別紙１）原油換算シート【計画用】'!AQ1124,"")</f>
        <v/>
      </c>
    </row>
    <row r="1125" spans="39:43">
      <c r="AM1125" s="40">
        <f>+IF('（別紙１）原油換算シート【計画用】'!AM1125&lt;&gt;"",'（別紙１）原油換算シート【計画用】'!AM1125,"")</f>
        <v>1111</v>
      </c>
      <c r="AN1125" s="40" t="str">
        <f>+IF('（別紙１）原油換算シート【計画用】'!AN1125&lt;&gt;"",'（別紙１）原油換算シート【計画用】'!AN1125,"")</f>
        <v>A0705</v>
      </c>
      <c r="AO1125" s="64" t="str">
        <f>+IF('（別紙１）原油換算シート【計画用】'!AO1125&lt;&gt;"",'（別紙１）原油換算シート【計画用】'!AO1125,"")</f>
        <v>神戸電力(株)</v>
      </c>
      <c r="AP1125" s="65">
        <f>+IF('（別紙１）原油換算シート【計画用】'!AP1125&lt;&gt;"",'（別紙１）原油換算シート【計画用】'!AP1125,"")</f>
        <v>2.04E-4</v>
      </c>
      <c r="AQ1125" s="1" t="str">
        <f>+IF('（別紙１）原油換算シート【計画用】'!AQ1125&lt;&gt;"",'（別紙１）原油換算シート【計画用】'!AQ1125,"")</f>
        <v/>
      </c>
    </row>
    <row r="1126" spans="39:43">
      <c r="AM1126" s="40">
        <f>+IF('（別紙１）原油換算シート【計画用】'!AM1126&lt;&gt;"",'（別紙１）原油換算シート【計画用】'!AM1126,"")</f>
        <v>1112</v>
      </c>
      <c r="AN1126" s="40" t="str">
        <f>+IF('（別紙１）原油換算シート【計画用】'!AN1126&lt;&gt;"",'（別紙１）原油換算シート【計画用】'!AN1126,"")</f>
        <v>A0707</v>
      </c>
      <c r="AO1126" s="64" t="str">
        <f>+IF('（別紙１）原油換算シート【計画用】'!AO1126&lt;&gt;"",'（別紙１）原油換算シート【計画用】'!AO1126,"")</f>
        <v>Valhall合同会社</v>
      </c>
      <c r="AP1126" s="65">
        <f>+IF('（別紙１）原油換算シート【計画用】'!AP1126&lt;&gt;"",'（別紙１）原油換算シート【計画用】'!AP1126,"")</f>
        <v>4.2200000000000001E-4</v>
      </c>
      <c r="AQ1126" s="1" t="str">
        <f>+IF('（別紙１）原油換算シート【計画用】'!AQ1126&lt;&gt;"",'（別紙１）原油換算シート【計画用】'!AQ1126,"")</f>
        <v>※</v>
      </c>
    </row>
    <row r="1127" spans="39:43">
      <c r="AM1127" s="40">
        <f>+IF('（別紙１）原油換算シート【計画用】'!AM1127&lt;&gt;"",'（別紙１）原油換算シート【計画用】'!AM1127,"")</f>
        <v>1113</v>
      </c>
      <c r="AN1127" s="40" t="str">
        <f>+IF('（別紙１）原油換算シート【計画用】'!AN1127&lt;&gt;"",'（別紙１）原油換算シート【計画用】'!AN1127,"")</f>
        <v>A0708</v>
      </c>
      <c r="AO1127" s="64" t="str">
        <f>+IF('（別紙１）原油換算シート【計画用】'!AO1127&lt;&gt;"",'（別紙１）原油換算シート【計画用】'!AO1127,"")</f>
        <v>エア・ウォーター・ライフソリューション(株)</v>
      </c>
      <c r="AP1127" s="65">
        <f>+IF('（別紙１）原油換算シート【計画用】'!AP1127&lt;&gt;"",'（別紙１）原油換算シート【計画用】'!AP1127,"")</f>
        <v>5.6099999999999998E-4</v>
      </c>
      <c r="AQ1127" s="1" t="str">
        <f>+IF('（別紙１）原油換算シート【計画用】'!AQ1127&lt;&gt;"",'（別紙１）原油換算シート【計画用】'!AQ1127,"")</f>
        <v/>
      </c>
    </row>
    <row r="1128" spans="39:43">
      <c r="AM1128" s="40">
        <f>+IF('（別紙１）原油換算シート【計画用】'!AM1128&lt;&gt;"",'（別紙１）原油換算シート【計画用】'!AM1128,"")</f>
        <v>1114</v>
      </c>
      <c r="AN1128" s="40" t="str">
        <f>+IF('（別紙１）原油換算シート【計画用】'!AN1128&lt;&gt;"",'（別紙１）原油換算シート【計画用】'!AN1128,"")</f>
        <v>A0709</v>
      </c>
      <c r="AO1128" s="64" t="str">
        <f>+IF('（別紙１）原油換算シート【計画用】'!AO1128&lt;&gt;"",'（別紙１）原油換算シート【計画用】'!AO1128,"")</f>
        <v>生活協同組合ひろしまメニューA</v>
      </c>
      <c r="AP1128" s="65">
        <f>+IF('（別紙１）原油換算シート【計画用】'!AP1128&lt;&gt;"",'（別紙１）原油換算シート【計画用】'!AP1128,"")</f>
        <v>3.4499999999999998E-4</v>
      </c>
      <c r="AQ1128" s="1" t="str">
        <f>+IF('（別紙１）原油換算シート【計画用】'!AQ1128&lt;&gt;"",'（別紙１）原油換算シート【計画用】'!AQ1128,"")</f>
        <v/>
      </c>
    </row>
    <row r="1129" spans="39:43">
      <c r="AM1129" s="40">
        <f>+IF('（別紙１）原油換算シート【計画用】'!AM1129&lt;&gt;"",'（別紙１）原油換算シート【計画用】'!AM1129,"")</f>
        <v>1115</v>
      </c>
      <c r="AN1129" s="40" t="str">
        <f>+IF('（別紙１）原油換算シート【計画用】'!AN1129&lt;&gt;"",'（別紙１）原油換算シート【計画用】'!AN1129,"")</f>
        <v>A0709</v>
      </c>
      <c r="AO1129" s="64" t="str">
        <f>+IF('（別紙１）原油換算シート【計画用】'!AO1129&lt;&gt;"",'（別紙１）原油換算シート【計画用】'!AO1129,"")</f>
        <v>生活協同組合ひろしまメニューB(残差)</v>
      </c>
      <c r="AP1129" s="65">
        <f>+IF('（別紙１）原油換算シート【計画用】'!AP1129&lt;&gt;"",'（別紙１）原油換算シート【計画用】'!AP1129,"")</f>
        <v>2.7099999999999997E-4</v>
      </c>
      <c r="AQ1129" s="1" t="str">
        <f>+IF('（別紙１）原油換算シート【計画用】'!AQ1129&lt;&gt;"",'（別紙１）原油換算シート【計画用】'!AQ1129,"")</f>
        <v/>
      </c>
    </row>
    <row r="1130" spans="39:43">
      <c r="AM1130" s="40">
        <f>+IF('（別紙１）原油換算シート【計画用】'!AM1130&lt;&gt;"",'（別紙１）原油換算シート【計画用】'!AM1130,"")</f>
        <v>1116</v>
      </c>
      <c r="AN1130" s="40" t="str">
        <f>+IF('（別紙１）原油換算シート【計画用】'!AN1130&lt;&gt;"",'（別紙１）原油換算シート【計画用】'!AN1130,"")</f>
        <v>A0709</v>
      </c>
      <c r="AO1130" s="64" t="str">
        <f>+IF('（別紙１）原油換算シート【計画用】'!AO1130&lt;&gt;"",'（別紙１）原油換算シート【計画用】'!AO1130,"")</f>
        <v>生活協同組合ひろしま(参考値)事業者全体</v>
      </c>
      <c r="AP1130" s="65">
        <f>+IF('（別紙１）原油換算シート【計画用】'!AP1130&lt;&gt;"",'（別紙１）原油換算シート【計画用】'!AP1130,"")</f>
        <v>2.72E-4</v>
      </c>
      <c r="AQ1130" s="1" t="str">
        <f>+IF('（別紙１）原油換算シート【計画用】'!AQ1130&lt;&gt;"",'（別紙１）原油換算シート【計画用】'!AQ1130,"")</f>
        <v/>
      </c>
    </row>
    <row r="1131" spans="39:43">
      <c r="AM1131" s="40">
        <f>+IF('（別紙１）原油換算シート【計画用】'!AM1131&lt;&gt;"",'（別紙１）原油換算シート【計画用】'!AM1131,"")</f>
        <v>1117</v>
      </c>
      <c r="AN1131" s="40" t="str">
        <f>+IF('（別紙１）原油換算シート【計画用】'!AN1131&lt;&gt;"",'（別紙１）原油換算シート【計画用】'!AN1131,"")</f>
        <v>A0711</v>
      </c>
      <c r="AO1131" s="64" t="str">
        <f>+IF('（別紙１）原油換算シート【計画用】'!AO1131&lt;&gt;"",'（別紙１）原油換算シート【計画用】'!AO1131,"")</f>
        <v>(株)RenoLabo</v>
      </c>
      <c r="AP1131" s="65">
        <f>+IF('（別紙１）原油換算シート【計画用】'!AP1131&lt;&gt;"",'（別紙１）原油換算シート【計画用】'!AP1131,"")</f>
        <v>6.3299999999999999E-4</v>
      </c>
      <c r="AQ1131" s="1" t="str">
        <f>+IF('（別紙１）原油換算シート【計画用】'!AQ1131&lt;&gt;"",'（別紙１）原油換算シート【計画用】'!AQ1131,"")</f>
        <v/>
      </c>
    </row>
    <row r="1132" spans="39:43">
      <c r="AM1132" s="40">
        <f>+IF('（別紙１）原油換算シート【計画用】'!AM1132&lt;&gt;"",'（別紙１）原油換算シート【計画用】'!AM1132,"")</f>
        <v>1118</v>
      </c>
      <c r="AN1132" s="40" t="str">
        <f>+IF('（別紙１）原油換算シート【計画用】'!AN1132&lt;&gt;"",'（別紙１）原油換算シート【計画用】'!AN1132,"")</f>
        <v>A0712</v>
      </c>
      <c r="AO1132" s="64" t="str">
        <f>+IF('（別紙１）原油換算シート【計画用】'!AO1132&lt;&gt;"",'（別紙１）原油換算シート【計画用】'!AO1132,"")</f>
        <v>アークエルテクノロジーズ(株)</v>
      </c>
      <c r="AP1132" s="65">
        <f>+IF('（別紙１）原油換算シート【計画用】'!AP1132&lt;&gt;"",'（別紙１）原油換算シート【計画用】'!AP1132,"")</f>
        <v>1.07E-4</v>
      </c>
      <c r="AQ1132" s="1" t="str">
        <f>+IF('（別紙１）原油換算シート【計画用】'!AQ1132&lt;&gt;"",'（別紙１）原油換算シート【計画用】'!AQ1132,"")</f>
        <v/>
      </c>
    </row>
    <row r="1133" spans="39:43">
      <c r="AM1133" s="40">
        <f>+IF('（別紙１）原油換算シート【計画用】'!AM1133&lt;&gt;"",'（別紙１）原油換算シート【計画用】'!AM1133,"")</f>
        <v>1119</v>
      </c>
      <c r="AN1133" s="40" t="str">
        <f>+IF('（別紙１）原油換算シート【計画用】'!AN1133&lt;&gt;"",'（別紙１）原油換算シート【計画用】'!AN1133,"")</f>
        <v>A0714</v>
      </c>
      <c r="AO1133" s="64" t="str">
        <f>+IF('（別紙１）原油換算シート【計画用】'!AO1133&lt;&gt;"",'（別紙１）原油換算シート【計画用】'!AO1133,"")</f>
        <v>エルメック(株)</v>
      </c>
      <c r="AP1133" s="65">
        <f>+IF('（別紙１）原油換算シート【計画用】'!AP1133&lt;&gt;"",'（別紙１）原油換算シート【計画用】'!AP1133,"")</f>
        <v>6.0400000000000004E-4</v>
      </c>
      <c r="AQ1133" s="1" t="str">
        <f>+IF('（別紙１）原油換算シート【計画用】'!AQ1133&lt;&gt;"",'（別紙１）原油換算シート【計画用】'!AQ1133,"")</f>
        <v/>
      </c>
    </row>
    <row r="1134" spans="39:43">
      <c r="AM1134" s="40">
        <f>+IF('（別紙１）原油換算シート【計画用】'!AM1134&lt;&gt;"",'（別紙１）原油換算シート【計画用】'!AM1134,"")</f>
        <v>1120</v>
      </c>
      <c r="AN1134" s="40" t="str">
        <f>+IF('（別紙１）原油換算シート【計画用】'!AN1134&lt;&gt;"",'（別紙１）原油換算シート【計画用】'!AN1134,"")</f>
        <v>A0715</v>
      </c>
      <c r="AO1134" s="64" t="str">
        <f>+IF('（別紙１）原油換算シート【計画用】'!AO1134&lt;&gt;"",'（別紙１）原油換算シート【計画用】'!AO1134,"")</f>
        <v>(株)オズエナジー</v>
      </c>
      <c r="AP1134" s="65">
        <f>+IF('（別紙１）原油換算シート【計画用】'!AP1134&lt;&gt;"",'（別紙１）原油換算シート【計画用】'!AP1134,"")</f>
        <v>4.4099999999999999E-4</v>
      </c>
      <c r="AQ1134" s="1" t="str">
        <f>+IF('（別紙１）原油換算シート【計画用】'!AQ1134&lt;&gt;"",'（別紙１）原油換算シート【計画用】'!AQ1134,"")</f>
        <v/>
      </c>
    </row>
    <row r="1135" spans="39:43">
      <c r="AM1135" s="40">
        <f>+IF('（別紙１）原油換算シート【計画用】'!AM1135&lt;&gt;"",'（別紙１）原油換算シート【計画用】'!AM1135,"")</f>
        <v>1121</v>
      </c>
      <c r="AN1135" s="40" t="str">
        <f>+IF('（別紙１）原油換算シート【計画用】'!AN1135&lt;&gt;"",'（別紙１）原油換算シート【計画用】'!AN1135,"")</f>
        <v>A0716</v>
      </c>
      <c r="AO1135" s="64" t="str">
        <f>+IF('（別紙１）原油換算シート【計画用】'!AO1135&lt;&gt;"",'（別紙１）原油換算シート【計画用】'!AO1135,"")</f>
        <v>レモンガス(株)</v>
      </c>
      <c r="AP1135" s="65">
        <f>+IF('（別紙１）原油換算シート【計画用】'!AP1135&lt;&gt;"",'（別紙１）原油換算シート【計画用】'!AP1135,"")</f>
        <v>4.2700000000000002E-4</v>
      </c>
      <c r="AQ1135" s="1" t="str">
        <f>+IF('（別紙１）原油換算シート【計画用】'!AQ1135&lt;&gt;"",'（別紙１）原油換算シート【計画用】'!AQ1135,"")</f>
        <v/>
      </c>
    </row>
    <row r="1136" spans="39:43">
      <c r="AM1136" s="40">
        <f>+IF('（別紙１）原油換算シート【計画用】'!AM1136&lt;&gt;"",'（別紙１）原油換算シート【計画用】'!AM1136,"")</f>
        <v>1122</v>
      </c>
      <c r="AN1136" s="40" t="str">
        <f>+IF('（別紙１）原油換算シート【計画用】'!AN1136&lt;&gt;"",'（別紙１）原油換算シート【計画用】'!AN1136,"")</f>
        <v>A0718</v>
      </c>
      <c r="AO1136" s="64" t="str">
        <f>+IF('（別紙１）原油換算シート【計画用】'!AO1136&lt;&gt;"",'（別紙１）原油換算シート【計画用】'!AO1136,"")</f>
        <v>(株)日本海水</v>
      </c>
      <c r="AP1136" s="65">
        <f>+IF('（別紙１）原油換算シート【計画用】'!AP1136&lt;&gt;"",'（別紙１）原油換算シート【計画用】'!AP1136,"")</f>
        <v>3.0600000000000001E-4</v>
      </c>
      <c r="AQ1136" s="1" t="str">
        <f>+IF('（別紙１）原油換算シート【計画用】'!AQ1136&lt;&gt;"",'（別紙１）原油換算シート【計画用】'!AQ1136,"")</f>
        <v/>
      </c>
    </row>
    <row r="1137" spans="39:43">
      <c r="AM1137" s="40">
        <f>+IF('（別紙１）原油換算シート【計画用】'!AM1137&lt;&gt;"",'（別紙１）原油換算シート【計画用】'!AM1137,"")</f>
        <v>1123</v>
      </c>
      <c r="AN1137" s="40" t="str">
        <f>+IF('（別紙１）原油換算シート【計画用】'!AN1137&lt;&gt;"",'（別紙１）原油換算シート【計画用】'!AN1137,"")</f>
        <v>A0720</v>
      </c>
      <c r="AO1137" s="64" t="str">
        <f>+IF('（別紙１）原油換算シート【計画用】'!AO1137&lt;&gt;"",'（別紙１）原油換算シート【計画用】'!AO1137,"")</f>
        <v>しろくま電力(株)メニューA</v>
      </c>
      <c r="AP1137" s="65">
        <f>+IF('（別紙１）原油換算シート【計画用】'!AP1137&lt;&gt;"",'（別紙１）原油換算シート【計画用】'!AP1137,"")</f>
        <v>0</v>
      </c>
      <c r="AQ1137" s="1" t="str">
        <f>+IF('（別紙１）原油換算シート【計画用】'!AQ1137&lt;&gt;"",'（別紙１）原油換算シート【計画用】'!AQ1137,"")</f>
        <v/>
      </c>
    </row>
    <row r="1138" spans="39:43">
      <c r="AM1138" s="40">
        <f>+IF('（別紙１）原油換算シート【計画用】'!AM1138&lt;&gt;"",'（別紙１）原油換算シート【計画用】'!AM1138,"")</f>
        <v>1124</v>
      </c>
      <c r="AN1138" s="40" t="str">
        <f>+IF('（別紙１）原油換算シート【計画用】'!AN1138&lt;&gt;"",'（別紙１）原油換算シート【計画用】'!AN1138,"")</f>
        <v>A0720</v>
      </c>
      <c r="AO1138" s="64" t="str">
        <f>+IF('（別紙１）原油換算シート【計画用】'!AO1138&lt;&gt;"",'（別紙１）原油換算シート【計画用】'!AO1138,"")</f>
        <v>しろくま電力(株)メニューB</v>
      </c>
      <c r="AP1138" s="65">
        <f>+IF('（別紙１）原油換算シート【計画用】'!AP1138&lt;&gt;"",'（別紙１）原油換算シート【計画用】'!AP1138,"")</f>
        <v>3.9899999999999999E-4</v>
      </c>
      <c r="AQ1138" s="1" t="str">
        <f>+IF('（別紙１）原油換算シート【計画用】'!AQ1138&lt;&gt;"",'（別紙１）原油換算シート【計画用】'!AQ1138,"")</f>
        <v/>
      </c>
    </row>
    <row r="1139" spans="39:43">
      <c r="AM1139" s="40">
        <f>+IF('（別紙１）原油換算シート【計画用】'!AM1139&lt;&gt;"",'（別紙１）原油換算シート【計画用】'!AM1139,"")</f>
        <v>1125</v>
      </c>
      <c r="AN1139" s="40" t="str">
        <f>+IF('（別紙１）原油換算シート【計画用】'!AN1139&lt;&gt;"",'（別紙１）原油換算シート【計画用】'!AN1139,"")</f>
        <v>A0720</v>
      </c>
      <c r="AO1139" s="64" t="str">
        <f>+IF('（別紙１）原油換算シート【計画用】'!AO1139&lt;&gt;"",'（別紙１）原油換算シート【計画用】'!AO1139,"")</f>
        <v>しろくま電力(株)メニューC(残差)</v>
      </c>
      <c r="AP1139" s="65">
        <f>+IF('（別紙１）原油換算シート【計画用】'!AP1139&lt;&gt;"",'（別紙１）原油換算シート【計画用】'!AP1139,"")</f>
        <v>5.3200000000000003E-4</v>
      </c>
      <c r="AQ1139" s="1" t="str">
        <f>+IF('（別紙１）原油換算シート【計画用】'!AQ1139&lt;&gt;"",'（別紙１）原油換算シート【計画用】'!AQ1139,"")</f>
        <v/>
      </c>
    </row>
    <row r="1140" spans="39:43">
      <c r="AM1140" s="40">
        <f>+IF('（別紙１）原油換算シート【計画用】'!AM1140&lt;&gt;"",'（別紙１）原油換算シート【計画用】'!AM1140,"")</f>
        <v>1126</v>
      </c>
      <c r="AN1140" s="40" t="str">
        <f>+IF('（別紙１）原油換算シート【計画用】'!AN1140&lt;&gt;"",'（別紙１）原油換算シート【計画用】'!AN1140,"")</f>
        <v>A0720</v>
      </c>
      <c r="AO1140" s="64" t="str">
        <f>+IF('（別紙１）原油換算シート【計画用】'!AO1140&lt;&gt;"",'（別紙１）原油換算シート【計画用】'!AO1140,"")</f>
        <v>しろくま電力(株)(参考値)事業者全体</v>
      </c>
      <c r="AP1140" s="65">
        <f>+IF('（別紙１）原油換算シート【計画用】'!AP1140&lt;&gt;"",'（別紙１）原油換算シート【計画用】'!AP1140,"")</f>
        <v>1.5699999999999999E-4</v>
      </c>
      <c r="AQ1140" s="1" t="str">
        <f>+IF('（別紙１）原油換算シート【計画用】'!AQ1140&lt;&gt;"",'（別紙１）原油換算シート【計画用】'!AQ1140,"")</f>
        <v/>
      </c>
    </row>
    <row r="1141" spans="39:43">
      <c r="AM1141" s="40">
        <f>+IF('（別紙１）原油換算シート【計画用】'!AM1141&lt;&gt;"",'（別紙１）原油換算シート【計画用】'!AM1141,"")</f>
        <v>1127</v>
      </c>
      <c r="AN1141" s="40" t="str">
        <f>+IF('（別紙１）原油換算シート【計画用】'!AN1141&lt;&gt;"",'（別紙１）原油換算シート【計画用】'!AN1141,"")</f>
        <v>A0721</v>
      </c>
      <c r="AO1141" s="64" t="str">
        <f>+IF('（別紙１）原油換算シート【計画用】'!AO1141&lt;&gt;"",'（別紙１）原油換算シート【計画用】'!AO1141,"")</f>
        <v>中小企業支援(株)</v>
      </c>
      <c r="AP1141" s="65">
        <f>+IF('（別紙１）原油換算シート【計画用】'!AP1141&lt;&gt;"",'（別紙１）原油換算シート【計画用】'!AP1141,"")</f>
        <v>4.8899999999999996E-4</v>
      </c>
      <c r="AQ1141" s="1" t="str">
        <f>+IF('（別紙１）原油換算シート【計画用】'!AQ1141&lt;&gt;"",'（別紙１）原油換算シート【計画用】'!AQ1141,"")</f>
        <v/>
      </c>
    </row>
    <row r="1142" spans="39:43">
      <c r="AM1142" s="40">
        <f>+IF('（別紙１）原油換算シート【計画用】'!AM1142&lt;&gt;"",'（別紙１）原油換算シート【計画用】'!AM1142,"")</f>
        <v>1128</v>
      </c>
      <c r="AN1142" s="40" t="str">
        <f>+IF('（別紙１）原油換算シート【計画用】'!AN1142&lt;&gt;"",'（別紙１）原油換算シート【計画用】'!AN1142,"")</f>
        <v>A0722</v>
      </c>
      <c r="AO1142" s="64" t="str">
        <f>+IF('（別紙１）原油換算シート【計画用】'!AO1142&lt;&gt;"",'（別紙１）原油換算シート【計画用】'!AO1142,"")</f>
        <v>サントラベラーズサービス有限会社</v>
      </c>
      <c r="AP1142" s="65">
        <f>+IF('（別紙１）原油換算シート【計画用】'!AP1142&lt;&gt;"",'（別紙１）原油換算シート【計画用】'!AP1142,"")</f>
        <v>6.1799999999999995E-4</v>
      </c>
      <c r="AQ1142" s="1" t="str">
        <f>+IF('（別紙１）原油換算シート【計画用】'!AQ1142&lt;&gt;"",'（別紙１）原油換算シート【計画用】'!AQ1142,"")</f>
        <v/>
      </c>
    </row>
    <row r="1143" spans="39:43">
      <c r="AM1143" s="40">
        <f>+IF('（別紙１）原油換算シート【計画用】'!AM1143&lt;&gt;"",'（別紙１）原油換算シート【計画用】'!AM1143,"")</f>
        <v>1129</v>
      </c>
      <c r="AN1143" s="40" t="str">
        <f>+IF('（別紙１）原油換算シート【計画用】'!AN1143&lt;&gt;"",'（別紙１）原油換算シート【計画用】'!AN1143,"")</f>
        <v>A0726</v>
      </c>
      <c r="AO1143" s="64" t="str">
        <f>+IF('（別紙１）原油換算シート【計画用】'!AO1143&lt;&gt;"",'（別紙１）原油換算シート【計画用】'!AO1143,"")</f>
        <v>八千代エンジニヤリング(株)</v>
      </c>
      <c r="AP1143" s="65">
        <f>+IF('（別紙１）原油換算シート【計画用】'!AP1143&lt;&gt;"",'（別紙１）原油換算シート【計画用】'!AP1143,"")</f>
        <v>3.8299999999999999E-4</v>
      </c>
      <c r="AQ1143" s="1" t="str">
        <f>+IF('（別紙１）原油換算シート【計画用】'!AQ1143&lt;&gt;"",'（別紙１）原油換算シート【計画用】'!AQ1143,"")</f>
        <v/>
      </c>
    </row>
    <row r="1144" spans="39:43">
      <c r="AM1144" s="40">
        <f>+IF('（別紙１）原油換算シート【計画用】'!AM1144&lt;&gt;"",'（別紙１）原油換算シート【計画用】'!AM1144,"")</f>
        <v>1130</v>
      </c>
      <c r="AN1144" s="40" t="str">
        <f>+IF('（別紙１）原油換算シート【計画用】'!AN1144&lt;&gt;"",'（別紙１）原油換算シート【計画用】'!AN1144,"")</f>
        <v>A0729</v>
      </c>
      <c r="AO1144" s="64" t="str">
        <f>+IF('（別紙１）原油換算シート【計画用】'!AO1144&lt;&gt;"",'（別紙１）原油換算シート【計画用】'!AO1144,"")</f>
        <v>神楽電力(株)メニューA</v>
      </c>
      <c r="AP1144" s="65">
        <f>+IF('（別紙１）原油換算シート【計画用】'!AP1144&lt;&gt;"",'（別紙１）原油換算シート【計画用】'!AP1144,"")</f>
        <v>0</v>
      </c>
      <c r="AQ1144" s="1" t="str">
        <f>+IF('（別紙１）原油換算シート【計画用】'!AQ1144&lt;&gt;"",'（別紙１）原油換算シート【計画用】'!AQ1144,"")</f>
        <v/>
      </c>
    </row>
    <row r="1145" spans="39:43">
      <c r="AM1145" s="40">
        <f>+IF('（別紙１）原油換算シート【計画用】'!AM1145&lt;&gt;"",'（別紙１）原油換算シート【計画用】'!AM1145,"")</f>
        <v>1131</v>
      </c>
      <c r="AN1145" s="40" t="str">
        <f>+IF('（別紙１）原油換算シート【計画用】'!AN1145&lt;&gt;"",'（別紙１）原油換算シート【計画用】'!AN1145,"")</f>
        <v>A0729</v>
      </c>
      <c r="AO1145" s="64" t="str">
        <f>+IF('（別紙１）原油換算シート【計画用】'!AO1145&lt;&gt;"",'（別紙１）原油換算シート【計画用】'!AO1145,"")</f>
        <v>神楽電力(株)メニューB</v>
      </c>
      <c r="AP1145" s="65">
        <f>+IF('（別紙１）原油換算シート【計画用】'!AP1145&lt;&gt;"",'（別紙１）原油換算シート【計画用】'!AP1145,"")</f>
        <v>0</v>
      </c>
      <c r="AQ1145" s="1" t="str">
        <f>+IF('（別紙１）原油換算シート【計画用】'!AQ1145&lt;&gt;"",'（別紙１）原油換算シート【計画用】'!AQ1145,"")</f>
        <v/>
      </c>
    </row>
    <row r="1146" spans="39:43">
      <c r="AM1146" s="40">
        <f>+IF('（別紙１）原油換算シート【計画用】'!AM1146&lt;&gt;"",'（別紙１）原油換算シート【計画用】'!AM1146,"")</f>
        <v>1132</v>
      </c>
      <c r="AN1146" s="40" t="str">
        <f>+IF('（別紙１）原油換算シート【計画用】'!AN1146&lt;&gt;"",'（別紙１）原油換算シート【計画用】'!AN1146,"")</f>
        <v>A0729</v>
      </c>
      <c r="AO1146" s="64" t="str">
        <f>+IF('（別紙１）原油換算シート【計画用】'!AO1146&lt;&gt;"",'（別紙１）原油換算シート【計画用】'!AO1146,"")</f>
        <v>神楽電力(株)メニューC(残差)</v>
      </c>
      <c r="AP1146" s="65">
        <f>+IF('（別紙１）原油換算シート【計画用】'!AP1146&lt;&gt;"",'（別紙１）原油換算シート【計画用】'!AP1146,"")</f>
        <v>5.9400000000000002E-4</v>
      </c>
      <c r="AQ1146" s="1" t="str">
        <f>+IF('（別紙１）原油換算シート【計画用】'!AQ1146&lt;&gt;"",'（別紙１）原油換算シート【計画用】'!AQ1146,"")</f>
        <v/>
      </c>
    </row>
    <row r="1147" spans="39:43">
      <c r="AM1147" s="40">
        <f>+IF('（別紙１）原油換算シート【計画用】'!AM1147&lt;&gt;"",'（別紙１）原油換算シート【計画用】'!AM1147,"")</f>
        <v>1133</v>
      </c>
      <c r="AN1147" s="40" t="str">
        <f>+IF('（別紙１）原油換算シート【計画用】'!AN1147&lt;&gt;"",'（別紙１）原油換算シート【計画用】'!AN1147,"")</f>
        <v>A0729</v>
      </c>
      <c r="AO1147" s="64" t="str">
        <f>+IF('（別紙１）原油換算シート【計画用】'!AO1147&lt;&gt;"",'（別紙１）原油換算シート【計画用】'!AO1147,"")</f>
        <v>神楽電力(株)(参考値)事業者全体</v>
      </c>
      <c r="AP1147" s="65">
        <f>+IF('（別紙１）原油換算シート【計画用】'!AP1147&lt;&gt;"",'（別紙１）原油換算シート【計画用】'!AP1147,"")</f>
        <v>2.0799999999999999E-4</v>
      </c>
      <c r="AQ1147" s="1" t="str">
        <f>+IF('（別紙１）原油換算シート【計画用】'!AQ1147&lt;&gt;"",'（別紙１）原油換算シート【計画用】'!AQ1147,"")</f>
        <v/>
      </c>
    </row>
    <row r="1148" spans="39:43">
      <c r="AM1148" s="40">
        <f>+IF('（別紙１）原油換算シート【計画用】'!AM1148&lt;&gt;"",'（別紙１）原油換算シート【計画用】'!AM1148,"")</f>
        <v>1134</v>
      </c>
      <c r="AN1148" s="40" t="str">
        <f>+IF('（別紙１）原油換算シート【計画用】'!AN1148&lt;&gt;"",'（別紙１）原油換算シート【計画用】'!AN1148,"")</f>
        <v>A0730</v>
      </c>
      <c r="AO1148" s="64" t="str">
        <f>+IF('（別紙１）原油換算シート【計画用】'!AO1148&lt;&gt;"",'（別紙１）原油換算シート【計画用】'!AO1148,"")</f>
        <v>ゆきぐに新電力(株)</v>
      </c>
      <c r="AP1148" s="65">
        <f>+IF('（別紙１）原油換算シート【計画用】'!AP1148&lt;&gt;"",'（別紙１）原油換算シート【計画用】'!AP1148,"")</f>
        <v>4.3300000000000001E-4</v>
      </c>
      <c r="AQ1148" s="1" t="str">
        <f>+IF('（別紙１）原油換算シート【計画用】'!AQ1148&lt;&gt;"",'（別紙１）原油換算シート【計画用】'!AQ1148,"")</f>
        <v/>
      </c>
    </row>
    <row r="1149" spans="39:43">
      <c r="AM1149" s="40">
        <f>+IF('（別紙１）原油換算シート【計画用】'!AM1149&lt;&gt;"",'（別紙１）原油換算シート【計画用】'!AM1149,"")</f>
        <v>1135</v>
      </c>
      <c r="AN1149" s="40" t="str">
        <f>+IF('（別紙１）原油換算シート【計画用】'!AN1149&lt;&gt;"",'（別紙１）原油換算シート【計画用】'!AN1149,"")</f>
        <v>A0732</v>
      </c>
      <c r="AO1149" s="64" t="str">
        <f>+IF('（別紙１）原油換算シート【計画用】'!AO1149&lt;&gt;"",'（別紙１）原油換算シート【計画用】'!AO1149,"")</f>
        <v>(株)ながさきサステナエナジー</v>
      </c>
      <c r="AP1149" s="65">
        <f>+IF('（別紙１）原油換算シート【計画用】'!AP1149&lt;&gt;"",'（別紙１）原油換算シート【計画用】'!AP1149,"")</f>
        <v>3.0000000000000001E-6</v>
      </c>
      <c r="AQ1149" s="1" t="str">
        <f>+IF('（別紙１）原油換算シート【計画用】'!AQ1149&lt;&gt;"",'（別紙１）原油換算シート【計画用】'!AQ1149,"")</f>
        <v/>
      </c>
    </row>
    <row r="1150" spans="39:43">
      <c r="AM1150" s="40">
        <f>+IF('（別紙１）原油換算シート【計画用】'!AM1150&lt;&gt;"",'（別紙１）原油換算シート【計画用】'!AM1150,"")</f>
        <v>1136</v>
      </c>
      <c r="AN1150" s="40" t="str">
        <f>+IF('（別紙１）原油換算シート【計画用】'!AN1150&lt;&gt;"",'（別紙１）原油換算シート【計画用】'!AN1150,"")</f>
        <v>A0733</v>
      </c>
      <c r="AO1150" s="64" t="str">
        <f>+IF('（別紙１）原油換算シート【計画用】'!AO1150&lt;&gt;"",'（別紙１）原油換算シート【計画用】'!AO1150,"")</f>
        <v>葛尾創生電力(株)</v>
      </c>
      <c r="AP1150" s="65">
        <f>+IF('（別紙１）原油換算シート【計画用】'!AP1150&lt;&gt;"",'（別紙１）原油換算シート【計画用】'!AP1150,"")</f>
        <v>3.6299999999999999E-4</v>
      </c>
      <c r="AQ1150" s="1" t="str">
        <f>+IF('（別紙１）原油換算シート【計画用】'!AQ1150&lt;&gt;"",'（別紙１）原油換算シート【計画用】'!AQ1150,"")</f>
        <v/>
      </c>
    </row>
    <row r="1151" spans="39:43">
      <c r="AM1151" s="40">
        <f>+IF('（別紙１）原油換算シート【計画用】'!AM1151&lt;&gt;"",'（別紙１）原油換算シート【計画用】'!AM1151,"")</f>
        <v>1137</v>
      </c>
      <c r="AN1151" s="40" t="str">
        <f>+IF('（別紙１）原油換算シート【計画用】'!AN1151&lt;&gt;"",'（別紙１）原油換算シート【計画用】'!AN1151,"")</f>
        <v>A0737</v>
      </c>
      <c r="AO1151" s="64" t="str">
        <f>+IF('（別紙１）原油換算シート【計画用】'!AO1151&lt;&gt;"",'（別紙１）原油換算シート【計画用】'!AO1151,"")</f>
        <v>(株)EFでんき(旧：(株)ライフエナジー)メニューA</v>
      </c>
      <c r="AP1151" s="65">
        <f>+IF('（別紙１）原油換算シート【計画用】'!AP1151&lt;&gt;"",'（別紙１）原油換算シート【計画用】'!AP1151,"")</f>
        <v>0</v>
      </c>
      <c r="AQ1151" s="1" t="str">
        <f>+IF('（別紙１）原油換算シート【計画用】'!AQ1151&lt;&gt;"",'（別紙１）原油換算シート【計画用】'!AQ1151,"")</f>
        <v/>
      </c>
    </row>
    <row r="1152" spans="39:43">
      <c r="AM1152" s="40">
        <f>+IF('（別紙１）原油換算シート【計画用】'!AM1152&lt;&gt;"",'（別紙１）原油換算シート【計画用】'!AM1152,"")</f>
        <v>1138</v>
      </c>
      <c r="AN1152" s="40" t="str">
        <f>+IF('（別紙１）原油換算シート【計画用】'!AN1152&lt;&gt;"",'（別紙１）原油換算シート【計画用】'!AN1152,"")</f>
        <v>A0737</v>
      </c>
      <c r="AO1152" s="64" t="str">
        <f>+IF('（別紙１）原油換算シート【計画用】'!AO1152&lt;&gt;"",'（別紙１）原油換算シート【計画用】'!AO1152,"")</f>
        <v>(株)EFでんき(旧：(株)ライフエナジー)メニューB</v>
      </c>
      <c r="AP1152" s="65">
        <f>+IF('（別紙１）原油換算シート【計画用】'!AP1152&lt;&gt;"",'（別紙１）原油換算シート【計画用】'!AP1152,"")</f>
        <v>1.2400000000000001E-4</v>
      </c>
      <c r="AQ1152" s="1" t="str">
        <f>+IF('（別紙１）原油換算シート【計画用】'!AQ1152&lt;&gt;"",'（別紙１）原油換算シート【計画用】'!AQ1152,"")</f>
        <v/>
      </c>
    </row>
    <row r="1153" spans="39:43">
      <c r="AM1153" s="40">
        <f>+IF('（別紙１）原油換算シート【計画用】'!AM1153&lt;&gt;"",'（別紙１）原油換算シート【計画用】'!AM1153,"")</f>
        <v>1139</v>
      </c>
      <c r="AN1153" s="40" t="str">
        <f>+IF('（別紙１）原油換算シート【計画用】'!AN1153&lt;&gt;"",'（別紙１）原油換算シート【計画用】'!AN1153,"")</f>
        <v>A0737</v>
      </c>
      <c r="AO1153" s="64" t="str">
        <f>+IF('（別紙１）原油換算シート【計画用】'!AO1153&lt;&gt;"",'（別紙１）原油換算シート【計画用】'!AO1153,"")</f>
        <v>(株)EFでんき(旧：(株)ライフエナジー)メニューC(残差)</v>
      </c>
      <c r="AP1153" s="65">
        <f>+IF('（別紙１）原油換算シート【計画用】'!AP1153&lt;&gt;"",'（別紙１）原油換算シート【計画用】'!AP1153,"")</f>
        <v>0</v>
      </c>
      <c r="AQ1153" s="1" t="str">
        <f>+IF('（別紙１）原油換算シート【計画用】'!AQ1153&lt;&gt;"",'（別紙１）原油換算シート【計画用】'!AQ1153,"")</f>
        <v/>
      </c>
    </row>
    <row r="1154" spans="39:43">
      <c r="AM1154" s="40">
        <f>+IF('（別紙１）原油換算シート【計画用】'!AM1154&lt;&gt;"",'（別紙１）原油換算シート【計画用】'!AM1154,"")</f>
        <v>1140</v>
      </c>
      <c r="AN1154" s="40" t="str">
        <f>+IF('（別紙１）原油換算シート【計画用】'!AN1154&lt;&gt;"",'（別紙１）原油換算シート【計画用】'!AN1154,"")</f>
        <v>A0737</v>
      </c>
      <c r="AO1154" s="64" t="str">
        <f>+IF('（別紙１）原油換算シート【計画用】'!AO1154&lt;&gt;"",'（別紙１）原油換算シート【計画用】'!AO1154,"")</f>
        <v>(株)EFでんき(旧：(株)ライフエナジー)(参考値)事業者全体</v>
      </c>
      <c r="AP1154" s="65">
        <f>+IF('（別紙１）原油換算シート【計画用】'!AP1154&lt;&gt;"",'（別紙１）原油換算シート【計画用】'!AP1154,"")</f>
        <v>0</v>
      </c>
      <c r="AQ1154" s="1" t="str">
        <f>+IF('（別紙１）原油換算シート【計画用】'!AQ1154&lt;&gt;"",'（別紙１）原油換算シート【計画用】'!AQ1154,"")</f>
        <v/>
      </c>
    </row>
    <row r="1155" spans="39:43">
      <c r="AM1155" s="40">
        <f>+IF('（別紙１）原油換算シート【計画用】'!AM1155&lt;&gt;"",'（別紙１）原油換算シート【計画用】'!AM1155,"")</f>
        <v>1141</v>
      </c>
      <c r="AN1155" s="40" t="str">
        <f>+IF('（別紙１）原油換算シート【計画用】'!AN1155&lt;&gt;"",'（別紙１）原油換算シート【計画用】'!AN1155,"")</f>
        <v>A0738</v>
      </c>
      <c r="AO1155" s="64" t="str">
        <f>+IF('（別紙１）原油換算シート【計画用】'!AO1155&lt;&gt;"",'（別紙１）原油換算シート【計画用】'!AO1155,"")</f>
        <v>(株)グルーヴエナジー</v>
      </c>
      <c r="AP1155" s="65">
        <f>+IF('（別紙１）原油換算シート【計画用】'!AP1155&lt;&gt;"",'（別紙１）原油換算シート【計画用】'!AP1155,"")</f>
        <v>4.2999999999999999E-4</v>
      </c>
      <c r="AQ1155" s="1" t="str">
        <f>+IF('（別紙１）原油換算シート【計画用】'!AQ1155&lt;&gt;"",'（別紙１）原油換算シート【計画用】'!AQ1155,"")</f>
        <v/>
      </c>
    </row>
    <row r="1156" spans="39:43">
      <c r="AM1156" s="40">
        <f>+IF('（別紙１）原油換算シート【計画用】'!AM1156&lt;&gt;"",'（別紙１）原油換算シート【計画用】'!AM1156,"")</f>
        <v>1142</v>
      </c>
      <c r="AN1156" s="40" t="str">
        <f>+IF('（別紙１）原油換算シート【計画用】'!AN1156&lt;&gt;"",'（別紙１）原油換算シート【計画用】'!AN1156,"")</f>
        <v>A0739</v>
      </c>
      <c r="AO1156" s="64" t="str">
        <f>+IF('（別紙１）原油換算シート【計画用】'!AO1156&lt;&gt;"",'（別紙１）原油換算シート【計画用】'!AO1156,"")</f>
        <v>高知ニューエナジー(株)</v>
      </c>
      <c r="AP1156" s="65">
        <f>+IF('（別紙１）原油換算シート【計画用】'!AP1156&lt;&gt;"",'（別紙１）原油換算シート【計画用】'!AP1156,"")</f>
        <v>5.1199999999999998E-4</v>
      </c>
      <c r="AQ1156" s="1" t="str">
        <f>+IF('（別紙１）原油換算シート【計画用】'!AQ1156&lt;&gt;"",'（別紙１）原油換算シート【計画用】'!AQ1156,"")</f>
        <v/>
      </c>
    </row>
    <row r="1157" spans="39:43">
      <c r="AM1157" s="40">
        <f>+IF('（別紙１）原油換算シート【計画用】'!AM1157&lt;&gt;"",'（別紙１）原油換算シート【計画用】'!AM1157,"")</f>
        <v>1143</v>
      </c>
      <c r="AN1157" s="40" t="str">
        <f>+IF('（別紙１）原油換算シート【計画用】'!AN1157&lt;&gt;"",'（別紙１）原油換算シート【計画用】'!AN1157,"")</f>
        <v>A0740</v>
      </c>
      <c r="AO1157" s="64" t="str">
        <f>+IF('（別紙１）原油換算シート【計画用】'!AO1157&lt;&gt;"",'（別紙１）原油換算シート【計画用】'!AO1157,"")</f>
        <v>もみじ電力(株)</v>
      </c>
      <c r="AP1157" s="65">
        <f>+IF('（別紙１）原油換算シート【計画用】'!AP1157&lt;&gt;"",'（別紙１）原油換算シート【計画用】'!AP1157,"")</f>
        <v>4.64E-4</v>
      </c>
      <c r="AQ1157" s="1" t="str">
        <f>+IF('（別紙１）原油換算シート【計画用】'!AQ1157&lt;&gt;"",'（別紙１）原油換算シート【計画用】'!AQ1157,"")</f>
        <v/>
      </c>
    </row>
    <row r="1158" spans="39:43">
      <c r="AM1158" s="40">
        <f>+IF('（別紙１）原油換算シート【計画用】'!AM1158&lt;&gt;"",'（別紙１）原油換算シート【計画用】'!AM1158,"")</f>
        <v>1144</v>
      </c>
      <c r="AN1158" s="40" t="str">
        <f>+IF('（別紙１）原油換算シート【計画用】'!AN1158&lt;&gt;"",'（別紙１）原油換算シート【計画用】'!AN1158,"")</f>
        <v>A0742</v>
      </c>
      <c r="AO1158" s="64" t="str">
        <f>+IF('（別紙１）原油換算シート【計画用】'!AO1158&lt;&gt;"",'（別紙１）原油換算シート【計画用】'!AO1158,"")</f>
        <v>(株)縁人</v>
      </c>
      <c r="AP1158" s="65">
        <f>+IF('（別紙１）原油換算シート【計画用】'!AP1158&lt;&gt;"",'（別紙１）原油換算シート【計画用】'!AP1158,"")</f>
        <v>5.1199999999999998E-4</v>
      </c>
      <c r="AQ1158" s="1" t="str">
        <f>+IF('（別紙１）原油換算シート【計画用】'!AQ1158&lt;&gt;"",'（別紙１）原油換算シート【計画用】'!AQ1158,"")</f>
        <v/>
      </c>
    </row>
    <row r="1159" spans="39:43">
      <c r="AM1159" s="40">
        <f>+IF('（別紙１）原油換算シート【計画用】'!AM1159&lt;&gt;"",'（別紙１）原油換算シート【計画用】'!AM1159,"")</f>
        <v>1145</v>
      </c>
      <c r="AN1159" s="40" t="str">
        <f>+IF('（別紙１）原油換算シート【計画用】'!AN1159&lt;&gt;"",'（別紙１）原油換算シート【計画用】'!AN1159,"")</f>
        <v>A0743</v>
      </c>
      <c r="AO1159" s="64" t="str">
        <f>+IF('（別紙１）原油換算シート【計画用】'!AO1159&lt;&gt;"",'（別紙１）原油換算シート【計画用】'!AO1159,"")</f>
        <v>T＆Tエナジー(株)</v>
      </c>
      <c r="AP1159" s="65">
        <f>+IF('（別紙１）原油換算シート【計画用】'!AP1159&lt;&gt;"",'（別紙１）原油換算シート【計画用】'!AP1159,"")</f>
        <v>4.55E-4</v>
      </c>
      <c r="AQ1159" s="1" t="str">
        <f>+IF('（別紙１）原油換算シート【計画用】'!AQ1159&lt;&gt;"",'（別紙１）原油換算シート【計画用】'!AQ1159,"")</f>
        <v/>
      </c>
    </row>
    <row r="1160" spans="39:43">
      <c r="AM1160" s="40">
        <f>+IF('（別紙１）原油換算シート【計画用】'!AM1160&lt;&gt;"",'（別紙１）原油換算シート【計画用】'!AM1160,"")</f>
        <v>1146</v>
      </c>
      <c r="AN1160" s="40" t="str">
        <f>+IF('（別紙１）原油換算シート【計画用】'!AN1160&lt;&gt;"",'（別紙１）原油換算シート【計画用】'!AN1160,"")</f>
        <v>A0744</v>
      </c>
      <c r="AO1160" s="64" t="str">
        <f>+IF('（別紙１）原油換算シート【計画用】'!AO1160&lt;&gt;"",'（別紙１）原油換算シート【計画用】'!AO1160,"")</f>
        <v>(株)ルークメニューA</v>
      </c>
      <c r="AP1160" s="65">
        <f>+IF('（別紙１）原油換算シート【計画用】'!AP1160&lt;&gt;"",'（別紙１）原油換算シート【計画用】'!AP1160,"")</f>
        <v>0</v>
      </c>
      <c r="AQ1160" s="1" t="str">
        <f>+IF('（別紙１）原油換算シート【計画用】'!AQ1160&lt;&gt;"",'（別紙１）原油換算シート【計画用】'!AQ1160,"")</f>
        <v/>
      </c>
    </row>
    <row r="1161" spans="39:43">
      <c r="AM1161" s="40">
        <f>+IF('（別紙１）原油換算シート【計画用】'!AM1161&lt;&gt;"",'（別紙１）原油換算シート【計画用】'!AM1161,"")</f>
        <v>1147</v>
      </c>
      <c r="AN1161" s="40" t="str">
        <f>+IF('（別紙１）原油換算シート【計画用】'!AN1161&lt;&gt;"",'（別紙１）原油換算シート【計画用】'!AN1161,"")</f>
        <v>A0744</v>
      </c>
      <c r="AO1161" s="64" t="str">
        <f>+IF('（別紙１）原油換算シート【計画用】'!AO1161&lt;&gt;"",'（別紙１）原油換算シート【計画用】'!AO1161,"")</f>
        <v>(株)ルークメニューB(残差)</v>
      </c>
      <c r="AP1161" s="65">
        <f>+IF('（別紙１）原油換算シート【計画用】'!AP1161&lt;&gt;"",'（別紙１）原油換算シート【計画用】'!AP1161,"")</f>
        <v>4.2999999999999999E-4</v>
      </c>
      <c r="AQ1161" s="1" t="str">
        <f>+IF('（別紙１）原油換算シート【計画用】'!AQ1161&lt;&gt;"",'（別紙１）原油換算シート【計画用】'!AQ1161,"")</f>
        <v/>
      </c>
    </row>
    <row r="1162" spans="39:43">
      <c r="AM1162" s="40">
        <f>+IF('（別紙１）原油換算シート【計画用】'!AM1162&lt;&gt;"",'（別紙１）原油換算シート【計画用】'!AM1162,"")</f>
        <v>1148</v>
      </c>
      <c r="AN1162" s="40" t="str">
        <f>+IF('（別紙１）原油換算シート【計画用】'!AN1162&lt;&gt;"",'（別紙１）原油換算シート【計画用】'!AN1162,"")</f>
        <v>A0744</v>
      </c>
      <c r="AO1162" s="64" t="str">
        <f>+IF('（別紙１）原油換算シート【計画用】'!AO1162&lt;&gt;"",'（別紙１）原油換算シート【計画用】'!AO1162,"")</f>
        <v>(株)ルーク(参考値)事業者全体</v>
      </c>
      <c r="AP1162" s="65">
        <f>+IF('（別紙１）原油換算シート【計画用】'!AP1162&lt;&gt;"",'（別紙１）原油換算シート【計画用】'!AP1162,"")</f>
        <v>4.0900000000000002E-4</v>
      </c>
      <c r="AQ1162" s="1" t="str">
        <f>+IF('（別紙１）原油換算シート【計画用】'!AQ1162&lt;&gt;"",'（別紙１）原油換算シート【計画用】'!AQ1162,"")</f>
        <v/>
      </c>
    </row>
    <row r="1163" spans="39:43">
      <c r="AM1163" s="40">
        <f>+IF('（別紙１）原油換算シート【計画用】'!AM1163&lt;&gt;"",'（別紙１）原油換算シート【計画用】'!AM1163,"")</f>
        <v>1149</v>
      </c>
      <c r="AN1163" s="40" t="str">
        <f>+IF('（別紙１）原油換算シート【計画用】'!AN1163&lt;&gt;"",'（別紙１）原油換算シート【計画用】'!AN1163,"")</f>
        <v>A0746</v>
      </c>
      <c r="AO1163" s="64" t="str">
        <f>+IF('（別紙１）原油換算シート【計画用】'!AO1163&lt;&gt;"",'（別紙１）原油換算シート【計画用】'!AO1163,"")</f>
        <v>かけがわ報徳パワー(株)</v>
      </c>
      <c r="AP1163" s="65">
        <f>+IF('（別紙１）原油換算シート【計画用】'!AP1163&lt;&gt;"",'（別紙１）原油換算シート【計画用】'!AP1163,"")</f>
        <v>0</v>
      </c>
      <c r="AQ1163" s="1" t="str">
        <f>+IF('（別紙１）原油換算シート【計画用】'!AQ1163&lt;&gt;"",'（別紙１）原油換算シート【計画用】'!AQ1163,"")</f>
        <v/>
      </c>
    </row>
    <row r="1164" spans="39:43">
      <c r="AM1164" s="40">
        <f>+IF('（別紙１）原油換算シート【計画用】'!AM1164&lt;&gt;"",'（別紙１）原油換算シート【計画用】'!AM1164,"")</f>
        <v>1150</v>
      </c>
      <c r="AN1164" s="40" t="str">
        <f>+IF('（別紙１）原油換算シート【計画用】'!AN1164&lt;&gt;"",'（別紙１）原油換算シート【計画用】'!AN1164,"")</f>
        <v>A0747</v>
      </c>
      <c r="AO1164" s="64" t="str">
        <f>+IF('（別紙１）原油換算シート【計画用】'!AO1164&lt;&gt;"",'（別紙１）原油換算シート【計画用】'!AO1164,"")</f>
        <v>SustainableEnergy(株)</v>
      </c>
      <c r="AP1164" s="65">
        <f>+IF('（別紙１）原油換算シート【計画用】'!AP1164&lt;&gt;"",'（別紙１）原油換算シート【計画用】'!AP1164,"")</f>
        <v>6.2100000000000002E-4</v>
      </c>
      <c r="AQ1164" s="1" t="str">
        <f>+IF('（別紙１）原油換算シート【計画用】'!AQ1164&lt;&gt;"",'（別紙１）原油換算シート【計画用】'!AQ1164,"")</f>
        <v/>
      </c>
    </row>
    <row r="1165" spans="39:43">
      <c r="AM1165" s="40">
        <f>+IF('（別紙１）原油換算シート【計画用】'!AM1165&lt;&gt;"",'（別紙１）原油換算シート【計画用】'!AM1165,"")</f>
        <v>1151</v>
      </c>
      <c r="AN1165" s="40" t="str">
        <f>+IF('（別紙１）原油換算シート【計画用】'!AN1165&lt;&gt;"",'（別紙１）原油換算シート【計画用】'!AN1165,"")</f>
        <v>A0748</v>
      </c>
      <c r="AO1165" s="64" t="str">
        <f>+IF('（別紙１）原油換算シート【計画用】'!AO1165&lt;&gt;"",'（別紙１）原油換算シート【計画用】'!AO1165,"")</f>
        <v>穂の国とよはし電力(株)</v>
      </c>
      <c r="AP1165" s="65">
        <f>+IF('（別紙１）原油換算シート【計画用】'!AP1165&lt;&gt;"",'（別紙１）原油換算シート【計画用】'!AP1165,"")</f>
        <v>2.4600000000000002E-4</v>
      </c>
      <c r="AQ1165" s="1" t="str">
        <f>+IF('（別紙１）原油換算シート【計画用】'!AQ1165&lt;&gt;"",'（別紙１）原油換算シート【計画用】'!AQ1165,"")</f>
        <v/>
      </c>
    </row>
    <row r="1166" spans="39:43">
      <c r="AM1166" s="40">
        <f>+IF('（別紙１）原油換算シート【計画用】'!AM1166&lt;&gt;"",'（別紙１）原油換算シート【計画用】'!AM1166,"")</f>
        <v>1152</v>
      </c>
      <c r="AN1166" s="40" t="str">
        <f>+IF('（別紙１）原油換算シート【計画用】'!AN1166&lt;&gt;"",'（別紙１）原油換算シート【計画用】'!AN1166,"")</f>
        <v>A0752</v>
      </c>
      <c r="AO1166" s="64" t="str">
        <f>+IF('（別紙１）原油換算シート【計画用】'!AO1166&lt;&gt;"",'（別紙１）原油換算シート【計画用】'!AO1166,"")</f>
        <v>イワタニセントラル北海道(株)</v>
      </c>
      <c r="AP1166" s="65">
        <f>+IF('（別紙１）原油換算シート【計画用】'!AP1166&lt;&gt;"",'（別紙１）原油換算シート【計画用】'!AP1166,"")</f>
        <v>5.6499999999999996E-4</v>
      </c>
      <c r="AQ1166" s="1" t="str">
        <f>+IF('（別紙１）原油換算シート【計画用】'!AQ1166&lt;&gt;"",'（別紙１）原油換算シート【計画用】'!AQ1166,"")</f>
        <v/>
      </c>
    </row>
    <row r="1167" spans="39:43">
      <c r="AM1167" s="40">
        <f>+IF('（別紙１）原油換算シート【計画用】'!AM1167&lt;&gt;"",'（別紙１）原油換算シート【計画用】'!AM1167,"")</f>
        <v>1153</v>
      </c>
      <c r="AN1167" s="40" t="str">
        <f>+IF('（別紙１）原油換算シート【計画用】'!AN1167&lt;&gt;"",'（別紙１）原油換算シート【計画用】'!AN1167,"")</f>
        <v>A0753</v>
      </c>
      <c r="AO1167" s="64" t="str">
        <f>+IF('（別紙１）原油換算シート【計画用】'!AO1167&lt;&gt;"",'（別紙１）原油換算シート【計画用】'!AO1167,"")</f>
        <v>ホームタウンエナジー(株)メニューA</v>
      </c>
      <c r="AP1167" s="65">
        <f>+IF('（別紙１）原油換算シート【計画用】'!AP1167&lt;&gt;"",'（別紙１）原油換算シート【計画用】'!AP1167,"")</f>
        <v>2.63E-4</v>
      </c>
      <c r="AQ1167" s="1" t="str">
        <f>+IF('（別紙１）原油換算シート【計画用】'!AQ1167&lt;&gt;"",'（別紙１）原油換算シート【計画用】'!AQ1167,"")</f>
        <v/>
      </c>
    </row>
    <row r="1168" spans="39:43">
      <c r="AM1168" s="40">
        <f>+IF('（別紙１）原油換算シート【計画用】'!AM1168&lt;&gt;"",'（別紙１）原油換算シート【計画用】'!AM1168,"")</f>
        <v>1154</v>
      </c>
      <c r="AN1168" s="40" t="str">
        <f>+IF('（別紙１）原油換算シート【計画用】'!AN1168&lt;&gt;"",'（別紙１）原油換算シート【計画用】'!AN1168,"")</f>
        <v>A0753</v>
      </c>
      <c r="AO1168" s="64" t="str">
        <f>+IF('（別紙１）原油換算シート【計画用】'!AO1168&lt;&gt;"",'（別紙１）原油換算シート【計画用】'!AO1168,"")</f>
        <v>ホームタウンエナジー(株)メニューB(残差)</v>
      </c>
      <c r="AP1168" s="65">
        <f>+IF('（別紙１）原油換算シート【計画用】'!AP1168&lt;&gt;"",'（別紙１）原油換算シート【計画用】'!AP1168,"")</f>
        <v>5.7899999999999998E-4</v>
      </c>
      <c r="AQ1168" s="1" t="str">
        <f>+IF('（別紙１）原油換算シート【計画用】'!AQ1168&lt;&gt;"",'（別紙１）原油換算シート【計画用】'!AQ1168,"")</f>
        <v/>
      </c>
    </row>
    <row r="1169" spans="39:43">
      <c r="AM1169" s="40">
        <f>+IF('（別紙１）原油換算シート【計画用】'!AM1169&lt;&gt;"",'（別紙１）原油換算シート【計画用】'!AM1169,"")</f>
        <v>1155</v>
      </c>
      <c r="AN1169" s="40" t="str">
        <f>+IF('（別紙１）原油換算シート【計画用】'!AN1169&lt;&gt;"",'（別紙１）原油換算シート【計画用】'!AN1169,"")</f>
        <v>A0753</v>
      </c>
      <c r="AO1169" s="64" t="str">
        <f>+IF('（別紙１）原油換算シート【計画用】'!AO1169&lt;&gt;"",'（別紙１）原油換算シート【計画用】'!AO1169,"")</f>
        <v>ホームタウンエナジー(株)(参考値)事業者全体</v>
      </c>
      <c r="AP1169" s="65">
        <f>+IF('（別紙１）原油換算シート【計画用】'!AP1169&lt;&gt;"",'（別紙１）原油換算シート【計画用】'!AP1169,"")</f>
        <v>5.4600000000000004E-4</v>
      </c>
      <c r="AQ1169" s="1" t="str">
        <f>+IF('（別紙１）原油換算シート【計画用】'!AQ1169&lt;&gt;"",'（別紙１）原油換算シート【計画用】'!AQ1169,"")</f>
        <v/>
      </c>
    </row>
    <row r="1170" spans="39:43">
      <c r="AM1170" s="40">
        <f>+IF('（別紙１）原油換算シート【計画用】'!AM1170&lt;&gt;"",'（別紙１）原油換算シート【計画用】'!AM1170,"")</f>
        <v>1156</v>
      </c>
      <c r="AN1170" s="40" t="str">
        <f>+IF('（別紙１）原油換算シート【計画用】'!AN1170&lt;&gt;"",'（別紙１）原油換算シート【計画用】'!AN1170,"")</f>
        <v>A0754</v>
      </c>
      <c r="AO1170" s="64" t="str">
        <f>+IF('（別紙１）原油換算シート【計画用】'!AO1170&lt;&gt;"",'（別紙１）原油換算シート【計画用】'!AO1170,"")</f>
        <v>(株)彩の国でんき</v>
      </c>
      <c r="AP1170" s="65">
        <f>+IF('（別紙１）原油換算シート【計画用】'!AP1170&lt;&gt;"",'（別紙１）原油換算シート【計画用】'!AP1170,"")</f>
        <v>6.6200000000000005E-4</v>
      </c>
      <c r="AQ1170" s="1" t="str">
        <f>+IF('（別紙１）原油換算シート【計画用】'!AQ1170&lt;&gt;"",'（別紙１）原油換算シート【計画用】'!AQ1170,"")</f>
        <v/>
      </c>
    </row>
    <row r="1171" spans="39:43">
      <c r="AM1171" s="40">
        <f>+IF('（別紙１）原油換算シート【計画用】'!AM1171&lt;&gt;"",'（別紙１）原油換算シート【計画用】'!AM1171,"")</f>
        <v>1157</v>
      </c>
      <c r="AN1171" s="40" t="str">
        <f>+IF('（別紙１）原油換算シート【計画用】'!AN1171&lt;&gt;"",'（別紙１）原油換算シート【計画用】'!AN1171,"")</f>
        <v>A0758</v>
      </c>
      <c r="AO1171" s="64" t="str">
        <f>+IF('（別紙１）原油換算シート【計画用】'!AO1171&lt;&gt;"",'（別紙１）原油換算シート【計画用】'!AO1171,"")</f>
        <v>(株)みやきエネルギー</v>
      </c>
      <c r="AP1171" s="65">
        <f>+IF('（別紙１）原油換算シート【計画用】'!AP1171&lt;&gt;"",'（別紙１）原油換算シート【計画用】'!AP1171,"")</f>
        <v>5.8299999999999997E-4</v>
      </c>
      <c r="AQ1171" s="1" t="str">
        <f>+IF('（別紙１）原油換算シート【計画用】'!AQ1171&lt;&gt;"",'（別紙１）原油換算シート【計画用】'!AQ1171,"")</f>
        <v/>
      </c>
    </row>
    <row r="1172" spans="39:43">
      <c r="AM1172" s="40">
        <f>+IF('（別紙１）原油換算シート【計画用】'!AM1172&lt;&gt;"",'（別紙１）原油換算シート【計画用】'!AM1172,"")</f>
        <v>1158</v>
      </c>
      <c r="AN1172" s="40" t="str">
        <f>+IF('（別紙１）原油換算シート【計画用】'!AN1172&lt;&gt;"",'（別紙１）原油換算シート【計画用】'!AN1172,"")</f>
        <v>A0759</v>
      </c>
      <c r="AO1172" s="64" t="str">
        <f>+IF('（別紙１）原油換算シート【計画用】'!AO1172&lt;&gt;"",'（別紙１）原油換算シート【計画用】'!AO1172,"")</f>
        <v>(株)クリーンベンチャー21</v>
      </c>
      <c r="AP1172" s="65">
        <f>+IF('（別紙１）原油換算シート【計画用】'!AP1172&lt;&gt;"",'（別紙１）原油換算シート【計画用】'!AP1172,"")</f>
        <v>5.5400000000000002E-4</v>
      </c>
      <c r="AQ1172" s="1" t="str">
        <f>+IF('（別紙１）原油換算シート【計画用】'!AQ1172&lt;&gt;"",'（別紙１）原油換算シート【計画用】'!AQ1172,"")</f>
        <v/>
      </c>
    </row>
    <row r="1173" spans="39:43">
      <c r="AM1173" s="40">
        <f>+IF('（別紙１）原油換算シート【計画用】'!AM1173&lt;&gt;"",'（別紙１）原油換算シート【計画用】'!AM1173,"")</f>
        <v>1159</v>
      </c>
      <c r="AN1173" s="40" t="str">
        <f>+IF('（別紙１）原油換算シート【計画用】'!AN1173&lt;&gt;"",'（別紙１）原油換算シート【計画用】'!AN1173,"")</f>
        <v>A0760</v>
      </c>
      <c r="AO1173" s="64" t="str">
        <f>+IF('（別紙１）原油換算シート【計画用】'!AO1173&lt;&gt;"",'（別紙１）原油換算シート【計画用】'!AO1173,"")</f>
        <v>三河商事(株)</v>
      </c>
      <c r="AP1173" s="65">
        <f>+IF('（別紙１）原油換算シート【計画用】'!AP1173&lt;&gt;"",'（別紙１）原油換算シート【計画用】'!AP1173,"")</f>
        <v>6.0300000000000002E-4</v>
      </c>
      <c r="AQ1173" s="1" t="str">
        <f>+IF('（別紙１）原油換算シート【計画用】'!AQ1173&lt;&gt;"",'（別紙１）原油換算シート【計画用】'!AQ1173,"")</f>
        <v/>
      </c>
    </row>
    <row r="1174" spans="39:43">
      <c r="AM1174" s="40">
        <f>+IF('（別紙１）原油換算シート【計画用】'!AM1174&lt;&gt;"",'（別紙１）原油換算シート【計画用】'!AM1174,"")</f>
        <v>1160</v>
      </c>
      <c r="AN1174" s="40" t="str">
        <f>+IF('（別紙１）原油換算シート【計画用】'!AN1174&lt;&gt;"",'（別紙１）原油換算シート【計画用】'!AN1174,"")</f>
        <v>A0764</v>
      </c>
      <c r="AO1174" s="64" t="str">
        <f>+IF('（別紙１）原油換算シート【計画用】'!AO1174&lt;&gt;"",'（別紙１）原油換算シート【計画用】'!AO1174,"")</f>
        <v>沖縄新エネ開発(株)</v>
      </c>
      <c r="AP1174" s="65">
        <f>+IF('（別紙１）原油換算シート【計画用】'!AP1174&lt;&gt;"",'（別紙１）原油換算シート【計画用】'!AP1174,"")</f>
        <v>5.8100000000000003E-4</v>
      </c>
      <c r="AQ1174" s="1" t="str">
        <f>+IF('（別紙１）原油換算シート【計画用】'!AQ1174&lt;&gt;"",'（別紙１）原油換算シート【計画用】'!AQ1174,"")</f>
        <v/>
      </c>
    </row>
    <row r="1175" spans="39:43">
      <c r="AM1175" s="40">
        <f>+IF('（別紙１）原油換算シート【計画用】'!AM1175&lt;&gt;"",'（別紙１）原油換算シート【計画用】'!AM1175,"")</f>
        <v>1161</v>
      </c>
      <c r="AN1175" s="40" t="str">
        <f>+IF('（別紙１）原油換算シート【計画用】'!AN1175&lt;&gt;"",'（別紙１）原油換算シート【計画用】'!AN1175,"")</f>
        <v>A0770</v>
      </c>
      <c r="AO1175" s="64" t="str">
        <f>+IF('（別紙１）原油換算シート【計画用】'!AO1175&lt;&gt;"",'（別紙１）原油換算シート【計画用】'!AO1175,"")</f>
        <v>(株)ほくだん</v>
      </c>
      <c r="AP1175" s="65">
        <f>+IF('（別紙１）原油換算シート【計画用】'!AP1175&lt;&gt;"",'（別紙１）原油換算シート【計画用】'!AP1175,"")</f>
        <v>4.0099999999999999E-4</v>
      </c>
      <c r="AQ1175" s="1" t="str">
        <f>+IF('（別紙１）原油換算シート【計画用】'!AQ1175&lt;&gt;"",'（別紙１）原油換算シート【計画用】'!AQ1175,"")</f>
        <v/>
      </c>
    </row>
    <row r="1176" spans="39:43">
      <c r="AM1176" s="40">
        <f>+IF('（別紙１）原油換算シート【計画用】'!AM1176&lt;&gt;"",'（別紙１）原油換算シート【計画用】'!AM1176,"")</f>
        <v>1162</v>
      </c>
      <c r="AN1176" s="40" t="str">
        <f>+IF('（別紙１）原油換算シート【計画用】'!AN1176&lt;&gt;"",'（別紙１）原油換算シート【計画用】'!AN1176,"")</f>
        <v>A0772</v>
      </c>
      <c r="AO1176" s="64" t="str">
        <f>+IF('（別紙１）原油換算シート【計画用】'!AO1176&lt;&gt;"",'（別紙１）原油換算シート【計画用】'!AO1176,"")</f>
        <v>(株)エスコ</v>
      </c>
      <c r="AP1176" s="65">
        <f>+IF('（別紙１）原油換算シート【計画用】'!AP1176&lt;&gt;"",'（別紙１）原油換算シート【計画用】'!AP1176,"")</f>
        <v>4.06E-4</v>
      </c>
      <c r="AQ1176" s="1" t="str">
        <f>+IF('（別紙１）原油換算シート【計画用】'!AQ1176&lt;&gt;"",'（別紙１）原油換算シート【計画用】'!AQ1176,"")</f>
        <v/>
      </c>
    </row>
    <row r="1177" spans="39:43">
      <c r="AM1177" s="40">
        <f>+IF('（別紙１）原油換算シート【計画用】'!AM1177&lt;&gt;"",'（別紙１）原油換算シート【計画用】'!AM1177,"")</f>
        <v>1163</v>
      </c>
      <c r="AN1177" s="40" t="str">
        <f>+IF('（別紙１）原油換算シート【計画用】'!AN1177&lt;&gt;"",'（別紙１）原油換算シート【計画用】'!AN1177,"")</f>
        <v>A0773</v>
      </c>
      <c r="AO1177" s="64" t="str">
        <f>+IF('（別紙１）原油換算シート【計画用】'!AO1177&lt;&gt;"",'（別紙１）原油換算シート【計画用】'!AO1177,"")</f>
        <v>(株)Qvou</v>
      </c>
      <c r="AP1177" s="65">
        <f>+IF('（別紙１）原油換算シート【計画用】'!AP1177&lt;&gt;"",'（別紙１）原油換算シート【計画用】'!AP1177,"")</f>
        <v>3.88E-4</v>
      </c>
      <c r="AQ1177" s="1" t="str">
        <f>+IF('（別紙１）原油換算シート【計画用】'!AQ1177&lt;&gt;"",'（別紙１）原油換算シート【計画用】'!AQ1177,"")</f>
        <v/>
      </c>
    </row>
    <row r="1178" spans="39:43">
      <c r="AM1178" s="40">
        <f>+IF('（別紙１）原油換算シート【計画用】'!AM1178&lt;&gt;"",'（別紙１）原油換算シート【計画用】'!AM1178,"")</f>
        <v>1164</v>
      </c>
      <c r="AN1178" s="40" t="str">
        <f>+IF('（別紙１）原油換算シート【計画用】'!AN1178&lt;&gt;"",'（別紙１）原油換算シート【計画用】'!AN1178,"")</f>
        <v>A0777</v>
      </c>
      <c r="AO1178" s="64" t="str">
        <f>+IF('（別紙１）原油換算シート【計画用】'!AO1178&lt;&gt;"",'（別紙１）原油換算シート【計画用】'!AO1178,"")</f>
        <v>住友商事(株)メニューA</v>
      </c>
      <c r="AP1178" s="65">
        <f>+IF('（別紙１）原油換算シート【計画用】'!AP1178&lt;&gt;"",'（別紙１）原油換算シート【計画用】'!AP1178,"")</f>
        <v>0</v>
      </c>
      <c r="AQ1178" s="1" t="str">
        <f>+IF('（別紙１）原油換算シート【計画用】'!AQ1178&lt;&gt;"",'（別紙１）原油換算シート【計画用】'!AQ1178,"")</f>
        <v/>
      </c>
    </row>
    <row r="1179" spans="39:43">
      <c r="AM1179" s="40">
        <f>+IF('（別紙１）原油換算シート【計画用】'!AM1179&lt;&gt;"",'（別紙１）原油換算シート【計画用】'!AM1179,"")</f>
        <v>1165</v>
      </c>
      <c r="AN1179" s="40" t="str">
        <f>+IF('（別紙１）原油換算シート【計画用】'!AN1179&lt;&gt;"",'（別紙１）原油換算シート【計画用】'!AN1179,"")</f>
        <v>A0777</v>
      </c>
      <c r="AO1179" s="64" t="str">
        <f>+IF('（別紙１）原油換算シート【計画用】'!AO1179&lt;&gt;"",'（別紙１）原油換算シート【計画用】'!AO1179,"")</f>
        <v>住友商事(株)メニューB(残差)</v>
      </c>
      <c r="AP1179" s="65">
        <f>+IF('（別紙１）原油換算シート【計画用】'!AP1179&lt;&gt;"",'（別紙１）原油換算シート【計画用】'!AP1179,"")</f>
        <v>3.77E-4</v>
      </c>
      <c r="AQ1179" s="1" t="str">
        <f>+IF('（別紙１）原油換算シート【計画用】'!AQ1179&lt;&gt;"",'（別紙１）原油換算シート【計画用】'!AQ1179,"")</f>
        <v/>
      </c>
    </row>
    <row r="1180" spans="39:43">
      <c r="AM1180" s="40">
        <f>+IF('（別紙１）原油換算シート【計画用】'!AM1180&lt;&gt;"",'（別紙１）原油換算シート【計画用】'!AM1180,"")</f>
        <v>1166</v>
      </c>
      <c r="AN1180" s="40" t="str">
        <f>+IF('（別紙１）原油換算シート【計画用】'!AN1180&lt;&gt;"",'（別紙１）原油換算シート【計画用】'!AN1180,"")</f>
        <v>A0777</v>
      </c>
      <c r="AO1180" s="64" t="str">
        <f>+IF('（別紙１）原油換算シート【計画用】'!AO1180&lt;&gt;"",'（別紙１）原油換算シート【計画用】'!AO1180,"")</f>
        <v>住友商事(株)(参考値)事業者全体</v>
      </c>
      <c r="AP1180" s="65">
        <f>+IF('（別紙１）原油換算シート【計画用】'!AP1180&lt;&gt;"",'（別紙１）原油換算シート【計画用】'!AP1180,"")</f>
        <v>3.6999999999999999E-4</v>
      </c>
      <c r="AQ1180" s="1" t="str">
        <f>+IF('（別紙１）原油換算シート【計画用】'!AQ1180&lt;&gt;"",'（別紙１）原油換算シート【計画用】'!AQ1180,"")</f>
        <v/>
      </c>
    </row>
    <row r="1181" spans="39:43">
      <c r="AM1181" s="40">
        <f>+IF('（別紙１）原油換算シート【計画用】'!AM1181&lt;&gt;"",'（別紙１）原油換算シート【計画用】'!AM1181,"")</f>
        <v>1167</v>
      </c>
      <c r="AN1181" s="40" t="str">
        <f>+IF('（別紙１）原油換算シート【計画用】'!AN1181&lt;&gt;"",'（別紙１）原油換算シート【計画用】'!AN1181,"")</f>
        <v>A0781</v>
      </c>
      <c r="AO1181" s="64" t="str">
        <f>+IF('（別紙１）原油換算シート【計画用】'!AO1181&lt;&gt;"",'（別紙１）原油換算シート【計画用】'!AO1181,"")</f>
        <v>(株)丸の内電力</v>
      </c>
      <c r="AP1181" s="65">
        <f>+IF('（別紙１）原油換算シート【計画用】'!AP1181&lt;&gt;"",'（別紙１）原油換算シート【計画用】'!AP1181,"")</f>
        <v>6.2699999999999995E-4</v>
      </c>
      <c r="AQ1181" s="1" t="str">
        <f>+IF('（別紙１）原油換算シート【計画用】'!AQ1181&lt;&gt;"",'（別紙１）原油換算シート【計画用】'!AQ1181,"")</f>
        <v/>
      </c>
    </row>
    <row r="1182" spans="39:43">
      <c r="AM1182" s="40">
        <f>+IF('（別紙１）原油換算シート【計画用】'!AM1182&lt;&gt;"",'（別紙１）原油換算シート【計画用】'!AM1182,"")</f>
        <v>1168</v>
      </c>
      <c r="AN1182" s="40" t="str">
        <f>+IF('（別紙１）原油換算シート【計画用】'!AN1182&lt;&gt;"",'（別紙１）原油換算シート【計画用】'!AN1182,"")</f>
        <v>A0783</v>
      </c>
      <c r="AO1182" s="64" t="str">
        <f>+IF('（別紙１）原油換算シート【計画用】'!AO1182&lt;&gt;"",'（別紙１）原油換算シート【計画用】'!AO1182,"")</f>
        <v>(株)中京電力</v>
      </c>
      <c r="AP1182" s="65">
        <f>+IF('（別紙１）原油換算シート【計画用】'!AP1182&lt;&gt;"",'（別紙１）原油換算シート【計画用】'!AP1182,"")</f>
        <v>4.6799999999999999E-4</v>
      </c>
      <c r="AQ1182" s="1" t="str">
        <f>+IF('（別紙１）原油換算シート【計画用】'!AQ1182&lt;&gt;"",'（別紙１）原油換算シート【計画用】'!AQ1182,"")</f>
        <v/>
      </c>
    </row>
    <row r="1183" spans="39:43">
      <c r="AM1183" s="40">
        <f>+IF('（別紙１）原油換算シート【計画用】'!AM1183&lt;&gt;"",'（別紙１）原油換算シート【計画用】'!AM1183,"")</f>
        <v>1169</v>
      </c>
      <c r="AN1183" s="40" t="str">
        <f>+IF('（別紙１）原油換算シート【計画用】'!AN1183&lt;&gt;"",'（別紙１）原油換算シート【計画用】'!AN1183,"")</f>
        <v>A0785</v>
      </c>
      <c r="AO1183" s="64" t="str">
        <f>+IF('（別紙１）原油換算シート【計画用】'!AO1183&lt;&gt;"",'（別紙１）原油換算シート【計画用】'!AO1183,"")</f>
        <v>(株)クオリティプラス</v>
      </c>
      <c r="AP1183" s="65">
        <f>+IF('（別紙１）原油換算シート【計画用】'!AP1183&lt;&gt;"",'（別紙１）原油換算シート【計画用】'!AP1183,"")</f>
        <v>4.7600000000000002E-4</v>
      </c>
      <c r="AQ1183" s="1" t="str">
        <f>+IF('（別紙１）原油換算シート【計画用】'!AQ1183&lt;&gt;"",'（別紙１）原油換算シート【計画用】'!AQ1183,"")</f>
        <v/>
      </c>
    </row>
    <row r="1184" spans="39:43">
      <c r="AM1184" s="40">
        <f>+IF('（別紙１）原油換算シート【計画用】'!AM1184&lt;&gt;"",'（別紙１）原油換算シート【計画用】'!AM1184,"")</f>
        <v>1170</v>
      </c>
      <c r="AN1184" s="40" t="str">
        <f>+IF('（別紙１）原油換算シート【計画用】'!AN1184&lt;&gt;"",'（別紙１）原油換算シート【計画用】'!AN1184,"")</f>
        <v>A0786</v>
      </c>
      <c r="AO1184" s="64" t="str">
        <f>+IF('（別紙１）原油換算シート【計画用】'!AO1184&lt;&gt;"",'（別紙１）原油換算シート【計画用】'!AO1184,"")</f>
        <v>Y.W.C.(株)メニューA</v>
      </c>
      <c r="AP1184" s="65">
        <f>+IF('（別紙１）原油換算シート【計画用】'!AP1184&lt;&gt;"",'（別紙１）原油換算シート【計画用】'!AP1184,"")</f>
        <v>4.0999999999999999E-4</v>
      </c>
      <c r="AQ1184" s="1" t="str">
        <f>+IF('（別紙１）原油換算シート【計画用】'!AQ1184&lt;&gt;"",'（別紙１）原油換算シート【計画用】'!AQ1184,"")</f>
        <v/>
      </c>
    </row>
    <row r="1185" spans="39:43">
      <c r="AM1185" s="40">
        <f>+IF('（別紙１）原油換算シート【計画用】'!AM1185&lt;&gt;"",'（別紙１）原油換算シート【計画用】'!AM1185,"")</f>
        <v>1171</v>
      </c>
      <c r="AN1185" s="40" t="str">
        <f>+IF('（別紙１）原油換算シート【計画用】'!AN1185&lt;&gt;"",'（別紙１）原油換算シート【計画用】'!AN1185,"")</f>
        <v>A0786</v>
      </c>
      <c r="AO1185" s="64" t="str">
        <f>+IF('（別紙１）原油換算シート【計画用】'!AO1185&lt;&gt;"",'（別紙１）原油換算シート【計画用】'!AO1185,"")</f>
        <v>Y.W.C.(株)メニューB(残差)</v>
      </c>
      <c r="AP1185" s="65">
        <f>+IF('（別紙１）原油換算シート【計画用】'!AP1185&lt;&gt;"",'（別紙１）原油換算シート【計画用】'!AP1185,"")</f>
        <v>4.2499999999999998E-4</v>
      </c>
      <c r="AQ1185" s="1" t="str">
        <f>+IF('（別紙１）原油換算シート【計画用】'!AQ1185&lt;&gt;"",'（別紙１）原油換算シート【計画用】'!AQ1185,"")</f>
        <v/>
      </c>
    </row>
    <row r="1186" spans="39:43">
      <c r="AM1186" s="40">
        <f>+IF('（別紙１）原油換算シート【計画用】'!AM1186&lt;&gt;"",'（別紙１）原油換算シート【計画用】'!AM1186,"")</f>
        <v>1172</v>
      </c>
      <c r="AN1186" s="40" t="str">
        <f>+IF('（別紙１）原油換算シート【計画用】'!AN1186&lt;&gt;"",'（別紙１）原油換算シート【計画用】'!AN1186,"")</f>
        <v>A0786</v>
      </c>
      <c r="AO1186" s="64" t="str">
        <f>+IF('（別紙１）原油換算シート【計画用】'!AO1186&lt;&gt;"",'（別紙１）原油換算シート【計画用】'!AO1186,"")</f>
        <v>Y.W.C.(株)(参考値)事業者全体</v>
      </c>
      <c r="AP1186" s="65">
        <f>+IF('（別紙１）原油換算シート【計画用】'!AP1186&lt;&gt;"",'（別紙１）原油換算シート【計画用】'!AP1186,"")</f>
        <v>4.2099999999999999E-4</v>
      </c>
      <c r="AQ1186" s="1" t="str">
        <f>+IF('（別紙１）原油換算シート【計画用】'!AQ1186&lt;&gt;"",'（別紙１）原油換算シート【計画用】'!AQ1186,"")</f>
        <v/>
      </c>
    </row>
    <row r="1187" spans="39:43">
      <c r="AM1187" s="40">
        <f>+IF('（別紙１）原油換算シート【計画用】'!AM1187&lt;&gt;"",'（別紙１）原油換算シート【計画用】'!AM1187,"")</f>
        <v>1173</v>
      </c>
      <c r="AN1187" s="40" t="str">
        <f>+IF('（別紙１）原油換算シート【計画用】'!AN1187&lt;&gt;"",'（別紙１）原油換算シート【計画用】'!AN1187,"")</f>
        <v>A0792</v>
      </c>
      <c r="AO1187" s="64" t="str">
        <f>+IF('（別紙１）原油換算シート【計画用】'!AO1187&lt;&gt;"",'（別紙１）原油換算シート【計画用】'!AO1187,"")</f>
        <v>(株)MTエナジー</v>
      </c>
      <c r="AP1187" s="65">
        <f>+IF('（別紙１）原油換算シート【計画用】'!AP1187&lt;&gt;"",'（別紙１）原油換算シート【計画用】'!AP1187,"")</f>
        <v>6.2299999999999996E-4</v>
      </c>
      <c r="AQ1187" s="1" t="str">
        <f>+IF('（別紙１）原油換算シート【計画用】'!AQ1187&lt;&gt;"",'（別紙１）原油換算シート【計画用】'!AQ1187,"")</f>
        <v/>
      </c>
    </row>
    <row r="1188" spans="39:43">
      <c r="AM1188" s="40">
        <f>+IF('（別紙１）原油換算シート【計画用】'!AM1188&lt;&gt;"",'（別紙１）原油換算シート【計画用】'!AM1188,"")</f>
        <v>1174</v>
      </c>
      <c r="AN1188" s="40" t="str">
        <f>+IF('（別紙１）原油換算シート【計画用】'!AN1188&lt;&gt;"",'（別紙１）原油換算シート【計画用】'!AN1188,"")</f>
        <v>A0793</v>
      </c>
      <c r="AO1188" s="64" t="str">
        <f>+IF('（別紙１）原油換算シート【計画用】'!AO1188&lt;&gt;"",'（別紙１）原油換算シート【計画用】'!AO1188,"")</f>
        <v>TGオクトパスエナジー(株)メニューA</v>
      </c>
      <c r="AP1188" s="65">
        <f>+IF('（別紙１）原油換算シート【計画用】'!AP1188&lt;&gt;"",'（別紙１）原油換算シート【計画用】'!AP1188,"")</f>
        <v>0</v>
      </c>
      <c r="AQ1188" s="1" t="str">
        <f>+IF('（別紙１）原油換算シート【計画用】'!AQ1188&lt;&gt;"",'（別紙１）原油換算シート【計画用】'!AQ1188,"")</f>
        <v/>
      </c>
    </row>
    <row r="1189" spans="39:43">
      <c r="AM1189" s="40">
        <f>+IF('（別紙１）原油換算シート【計画用】'!AM1189&lt;&gt;"",'（別紙１）原油換算シート【計画用】'!AM1189,"")</f>
        <v>1175</v>
      </c>
      <c r="AN1189" s="40" t="str">
        <f>+IF('（別紙１）原油換算シート【計画用】'!AN1189&lt;&gt;"",'（別紙１）原油換算シート【計画用】'!AN1189,"")</f>
        <v>A0793</v>
      </c>
      <c r="AO1189" s="64" t="str">
        <f>+IF('（別紙１）原油換算シート【計画用】'!AO1189&lt;&gt;"",'（別紙１）原油換算シート【計画用】'!AO1189,"")</f>
        <v>TGオクトパスエナジー(株)メニューB</v>
      </c>
      <c r="AP1189" s="65">
        <f>+IF('（別紙１）原油換算シート【計画用】'!AP1189&lt;&gt;"",'（別紙１）原油換算シート【計画用】'!AP1189,"")</f>
        <v>2.9999999999999997E-4</v>
      </c>
      <c r="AQ1189" s="1" t="str">
        <f>+IF('（別紙１）原油換算シート【計画用】'!AQ1189&lt;&gt;"",'（別紙１）原油換算シート【計画用】'!AQ1189,"")</f>
        <v/>
      </c>
    </row>
    <row r="1190" spans="39:43">
      <c r="AM1190" s="40">
        <f>+IF('（別紙１）原油換算シート【計画用】'!AM1190&lt;&gt;"",'（別紙１）原油換算シート【計画用】'!AM1190,"")</f>
        <v>1176</v>
      </c>
      <c r="AN1190" s="40" t="str">
        <f>+IF('（別紙１）原油換算シート【計画用】'!AN1190&lt;&gt;"",'（別紙１）原油換算シート【計画用】'!AN1190,"")</f>
        <v>A0793</v>
      </c>
      <c r="AO1190" s="64" t="str">
        <f>+IF('（別紙１）原油換算シート【計画用】'!AO1190&lt;&gt;"",'（別紙１）原油換算シート【計画用】'!AO1190,"")</f>
        <v>TGオクトパスエナジー(株)(参考値)事業者全体</v>
      </c>
      <c r="AP1190" s="65">
        <f>+IF('（別紙１）原油換算シート【計画用】'!AP1190&lt;&gt;"",'（別紙１）原油換算シート【計画用】'!AP1190,"")</f>
        <v>4.6E-5</v>
      </c>
      <c r="AQ1190" s="1" t="str">
        <f>+IF('（別紙１）原油換算シート【計画用】'!AQ1190&lt;&gt;"",'（別紙１）原油換算シート【計画用】'!AQ1190,"")</f>
        <v/>
      </c>
    </row>
    <row r="1191" spans="39:43">
      <c r="AM1191" s="40">
        <f>+IF('（別紙１）原油換算シート【計画用】'!AM1191&lt;&gt;"",'（別紙１）原油換算シート【計画用】'!AM1191,"")</f>
        <v>1177</v>
      </c>
      <c r="AN1191" s="40" t="str">
        <f>+IF('（別紙１）原油換算シート【計画用】'!AN1191&lt;&gt;"",'（別紙１）原油換算シート【計画用】'!AN1191,"")</f>
        <v>A0796</v>
      </c>
      <c r="AO1191" s="64" t="str">
        <f>+IF('（別紙１）原油換算シート【計画用】'!AO1191&lt;&gt;"",'（別紙１）原油換算シート【計画用】'!AO1191,"")</f>
        <v>東北電力フロンティア(株)メニューA</v>
      </c>
      <c r="AP1191" s="65">
        <f>+IF('（別紙１）原油換算シート【計画用】'!AP1191&lt;&gt;"",'（別紙１）原油換算シート【計画用】'!AP1191,"")</f>
        <v>0</v>
      </c>
      <c r="AQ1191" s="1" t="str">
        <f>+IF('（別紙１）原油換算シート【計画用】'!AQ1191&lt;&gt;"",'（別紙１）原油換算シート【計画用】'!AQ1191,"")</f>
        <v/>
      </c>
    </row>
    <row r="1192" spans="39:43">
      <c r="AM1192" s="40">
        <f>+IF('（別紙１）原油換算シート【計画用】'!AM1192&lt;&gt;"",'（別紙１）原油換算シート【計画用】'!AM1192,"")</f>
        <v>1178</v>
      </c>
      <c r="AN1192" s="40" t="str">
        <f>+IF('（別紙１）原油換算シート【計画用】'!AN1192&lt;&gt;"",'（別紙１）原油換算シート【計画用】'!AN1192,"")</f>
        <v>A0796</v>
      </c>
      <c r="AO1192" s="64" t="str">
        <f>+IF('（別紙１）原油換算シート【計画用】'!AO1192&lt;&gt;"",'（別紙１）原油換算シート【計画用】'!AO1192,"")</f>
        <v>東北電力フロンティア(株)メニューB(残差)</v>
      </c>
      <c r="AP1192" s="65">
        <f>+IF('（別紙１）原油換算シート【計画用】'!AP1192&lt;&gt;"",'（別紙１）原油換算シート【計画用】'!AP1192,"")</f>
        <v>5.2899999999999996E-4</v>
      </c>
      <c r="AQ1192" s="1" t="str">
        <f>+IF('（別紙１）原油換算シート【計画用】'!AQ1192&lt;&gt;"",'（別紙１）原油換算シート【計画用】'!AQ1192,"")</f>
        <v/>
      </c>
    </row>
    <row r="1193" spans="39:43">
      <c r="AM1193" s="40">
        <f>+IF('（別紙１）原油換算シート【計画用】'!AM1193&lt;&gt;"",'（別紙１）原油換算シート【計画用】'!AM1193,"")</f>
        <v>1179</v>
      </c>
      <c r="AN1193" s="40" t="str">
        <f>+IF('（別紙１）原油換算シート【計画用】'!AN1193&lt;&gt;"",'（別紙１）原油換算シート【計画用】'!AN1193,"")</f>
        <v>A0796</v>
      </c>
      <c r="AO1193" s="64" t="str">
        <f>+IF('（別紙１）原油換算シート【計画用】'!AO1193&lt;&gt;"",'（別紙１）原油換算シート【計画用】'!AO1193,"")</f>
        <v>東北電力フロンティア(株)(参考値)事業者全体</v>
      </c>
      <c r="AP1193" s="65">
        <f>+IF('（別紙１）原油換算シート【計画用】'!AP1193&lt;&gt;"",'（別紙１）原油換算シート【計画用】'!AP1193,"")</f>
        <v>5.2700000000000002E-4</v>
      </c>
      <c r="AQ1193" s="1" t="str">
        <f>+IF('（別紙１）原油換算シート【計画用】'!AQ1193&lt;&gt;"",'（別紙１）原油換算シート【計画用】'!AQ1193,"")</f>
        <v/>
      </c>
    </row>
    <row r="1194" spans="39:43">
      <c r="AM1194" s="40">
        <f>+IF('（別紙１）原油換算シート【計画用】'!AM1194&lt;&gt;"",'（別紙１）原油換算シート【計画用】'!AM1194,"")</f>
        <v>1180</v>
      </c>
      <c r="AN1194" s="40" t="str">
        <f>+IF('（別紙１）原油換算シート【計画用】'!AN1194&lt;&gt;"",'（別紙１）原油換算シート【計画用】'!AN1194,"")</f>
        <v>A0798</v>
      </c>
      <c r="AO1194" s="64" t="str">
        <f>+IF('（別紙１）原油換算シート【計画用】'!AO1194&lt;&gt;"",'（別紙１）原油換算シート【計画用】'!AO1194,"")</f>
        <v>(株)ファラデー</v>
      </c>
      <c r="AP1194" s="65">
        <f>+IF('（別紙１）原油換算シート【計画用】'!AP1194&lt;&gt;"",'（別紙１）原油換算シート【計画用】'!AP1194,"")</f>
        <v>4.3300000000000001E-4</v>
      </c>
      <c r="AQ1194" s="1" t="str">
        <f>+IF('（別紙１）原油換算シート【計画用】'!AQ1194&lt;&gt;"",'（別紙１）原油換算シート【計画用】'!AQ1194,"")</f>
        <v/>
      </c>
    </row>
    <row r="1195" spans="39:43">
      <c r="AM1195" s="40">
        <f>+IF('（別紙１）原油換算シート【計画用】'!AM1195&lt;&gt;"",'（別紙１）原油換算シート【計画用】'!AM1195,"")</f>
        <v>1181</v>
      </c>
      <c r="AN1195" s="40" t="str">
        <f>+IF('（別紙１）原油換算シート【計画用】'!AN1195&lt;&gt;"",'（別紙１）原油換算シート【計画用】'!AN1195,"")</f>
        <v>A0799</v>
      </c>
      <c r="AO1195" s="64" t="str">
        <f>+IF('（別紙１）原油換算シート【計画用】'!AO1195&lt;&gt;"",'（別紙１）原油換算シート【計画用】'!AO1195,"")</f>
        <v>三菱HCキャピタルエナジー(株)</v>
      </c>
      <c r="AP1195" s="65">
        <f>+IF('（別紙１）原油換算シート【計画用】'!AP1195&lt;&gt;"",'（別紙１）原油換算シート【計画用】'!AP1195,"")</f>
        <v>0</v>
      </c>
      <c r="AQ1195" s="1" t="str">
        <f>+IF('（別紙１）原油換算シート【計画用】'!AQ1195&lt;&gt;"",'（別紙１）原油換算シート【計画用】'!AQ1195,"")</f>
        <v/>
      </c>
    </row>
    <row r="1196" spans="39:43">
      <c r="AM1196" s="40">
        <f>+IF('（別紙１）原油換算シート【計画用】'!AM1196&lt;&gt;"",'（別紙１）原油換算シート【計画用】'!AM1196,"")</f>
        <v>1182</v>
      </c>
      <c r="AN1196" s="40" t="str">
        <f>+IF('（別紙１）原油換算シート【計画用】'!AN1196&lt;&gt;"",'（別紙１）原油換算シート【計画用】'!AN1196,"")</f>
        <v>A0800</v>
      </c>
      <c r="AO1196" s="64" t="str">
        <f>+IF('（別紙１）原油換算シート【計画用】'!AO1196&lt;&gt;"",'（別紙１）原油換算シート【計画用】'!AO1196,"")</f>
        <v>(株)Meisin</v>
      </c>
      <c r="AP1196" s="65">
        <f>+IF('（別紙１）原油換算シート【計画用】'!AP1196&lt;&gt;"",'（別紙１）原油換算シート【計画用】'!AP1196,"")</f>
        <v>6.3199999999999997E-4</v>
      </c>
      <c r="AQ1196" s="1" t="str">
        <f>+IF('（別紙１）原油換算シート【計画用】'!AQ1196&lt;&gt;"",'（別紙１）原油換算シート【計画用】'!AQ1196,"")</f>
        <v/>
      </c>
    </row>
    <row r="1197" spans="39:43">
      <c r="AM1197" s="40">
        <f>+IF('（別紙１）原油換算シート【計画用】'!AM1197&lt;&gt;"",'（別紙１）原油換算シート【計画用】'!AM1197,"")</f>
        <v>1183</v>
      </c>
      <c r="AN1197" s="40" t="str">
        <f>+IF('（別紙１）原油換算シート【計画用】'!AN1197&lt;&gt;"",'（別紙１）原油換算シート【計画用】'!AN1197,"")</f>
        <v>A0802</v>
      </c>
      <c r="AO1197" s="64" t="str">
        <f>+IF('（別紙１）原油換算シート【計画用】'!AO1197&lt;&gt;"",'（別紙１）原油換算シート【計画用】'!AO1197,"")</f>
        <v>大塚ビジネスサポート(株)</v>
      </c>
      <c r="AP1197" s="65">
        <f>+IF('（別紙１）原油換算シート【計画用】'!AP1197&lt;&gt;"",'（別紙１）原油換算シート【計画用】'!AP1197,"")</f>
        <v>3.9999999999999998E-6</v>
      </c>
      <c r="AQ1197" s="1" t="str">
        <f>+IF('（別紙１）原油換算シート【計画用】'!AQ1197&lt;&gt;"",'（別紙１）原油換算シート【計画用】'!AQ1197,"")</f>
        <v/>
      </c>
    </row>
    <row r="1198" spans="39:43">
      <c r="AM1198" s="40">
        <f>+IF('（別紙１）原油換算シート【計画用】'!AM1198&lt;&gt;"",'（別紙１）原油換算シート【計画用】'!AM1198,"")</f>
        <v>1184</v>
      </c>
      <c r="AN1198" s="40" t="str">
        <f>+IF('（別紙１）原油換算シート【計画用】'!AN1198&lt;&gt;"",'（別紙１）原油換算シート【計画用】'!AN1198,"")</f>
        <v>A0803</v>
      </c>
      <c r="AO1198" s="64" t="str">
        <f>+IF('（別紙１）原油換算シート【計画用】'!AO1198&lt;&gt;"",'（別紙１）原油換算シート【計画用】'!AO1198,"")</f>
        <v>出雲ケーブルビジョン(株)</v>
      </c>
      <c r="AP1198" s="65">
        <f>+IF('（別紙１）原油換算シート【計画用】'!AP1198&lt;&gt;"",'（別紙１）原油換算シート【計画用】'!AP1198,"")</f>
        <v>7.1199999999999996E-4</v>
      </c>
      <c r="AQ1198" s="1" t="str">
        <f>+IF('（別紙１）原油換算シート【計画用】'!AQ1198&lt;&gt;"",'（別紙１）原油換算シート【計画用】'!AQ1198,"")</f>
        <v/>
      </c>
    </row>
    <row r="1199" spans="39:43">
      <c r="AM1199" s="40">
        <f>+IF('（別紙１）原油換算シート【計画用】'!AM1199&lt;&gt;"",'（別紙１）原油換算シート【計画用】'!AM1199,"")</f>
        <v>1185</v>
      </c>
      <c r="AN1199" s="40" t="str">
        <f>+IF('（別紙１）原油換算シート【計画用】'!AN1199&lt;&gt;"",'（別紙１）原油換算シート【計画用】'!AN1199,"")</f>
        <v>A0806</v>
      </c>
      <c r="AO1199" s="64" t="str">
        <f>+IF('（別紙１）原油換算シート【計画用】'!AO1199&lt;&gt;"",'（別紙１）原油換算シート【計画用】'!AO1199,"")</f>
        <v>いずも縁結び電力(株)</v>
      </c>
      <c r="AP1199" s="65">
        <f>+IF('（別紙１）原油換算シート【計画用】'!AP1199&lt;&gt;"",'（別紙１）原油換算シート【計画用】'!AP1199,"")</f>
        <v>9.8999999999999994E-5</v>
      </c>
      <c r="AQ1199" s="1" t="str">
        <f>+IF('（別紙１）原油換算シート【計画用】'!AQ1199&lt;&gt;"",'（別紙１）原油換算シート【計画用】'!AQ1199,"")</f>
        <v/>
      </c>
    </row>
    <row r="1200" spans="39:43">
      <c r="AM1200" s="40">
        <f>+IF('（別紙１）原油換算シート【計画用】'!AM1200&lt;&gt;"",'（別紙１）原油換算シート【計画用】'!AM1200,"")</f>
        <v>1186</v>
      </c>
      <c r="AN1200" s="40" t="str">
        <f>+IF('（別紙１）原油換算シート【計画用】'!AN1200&lt;&gt;"",'（別紙１）原油換算シート【計画用】'!AN1200,"")</f>
        <v>A0807</v>
      </c>
      <c r="AO1200" s="64" t="str">
        <f>+IF('（別紙１）原油換算シート【計画用】'!AO1200&lt;&gt;"",'（別紙１）原油換算シート【計画用】'!AO1200,"")</f>
        <v>恵那電力(株)メニューA</v>
      </c>
      <c r="AP1200" s="65">
        <f>+IF('（別紙１）原油換算シート【計画用】'!AP1200&lt;&gt;"",'（別紙１）原油換算シート【計画用】'!AP1200,"")</f>
        <v>2.6600000000000001E-4</v>
      </c>
      <c r="AQ1200" s="1" t="str">
        <f>+IF('（別紙１）原油換算シート【計画用】'!AQ1200&lt;&gt;"",'（別紙１）原油換算シート【計画用】'!AQ1200,"")</f>
        <v/>
      </c>
    </row>
    <row r="1201" spans="39:43">
      <c r="AM1201" s="40">
        <f>+IF('（別紙１）原油換算シート【計画用】'!AM1201&lt;&gt;"",'（別紙１）原油換算シート【計画用】'!AM1201,"")</f>
        <v>1187</v>
      </c>
      <c r="AN1201" s="40" t="str">
        <f>+IF('（別紙１）原油換算シート【計画用】'!AN1201&lt;&gt;"",'（別紙１）原油換算シート【計画用】'!AN1201,"")</f>
        <v>A0807</v>
      </c>
      <c r="AO1201" s="64" t="str">
        <f>+IF('（別紙１）原油換算シート【計画用】'!AO1201&lt;&gt;"",'（別紙１）原油換算シート【計画用】'!AO1201,"")</f>
        <v>恵那電力(株)メニューB(残差)</v>
      </c>
      <c r="AP1201" s="65">
        <f>+IF('（別紙１）原油換算シート【計画用】'!AP1201&lt;&gt;"",'（別紙１）原油換算シート【計画用】'!AP1201,"")</f>
        <v>3.4499999999999998E-4</v>
      </c>
      <c r="AQ1201" s="1" t="str">
        <f>+IF('（別紙１）原油換算シート【計画用】'!AQ1201&lt;&gt;"",'（別紙１）原油換算シート【計画用】'!AQ1201,"")</f>
        <v/>
      </c>
    </row>
    <row r="1202" spans="39:43">
      <c r="AM1202" s="40">
        <f>+IF('（別紙１）原油換算シート【計画用】'!AM1202&lt;&gt;"",'（別紙１）原油換算シート【計画用】'!AM1202,"")</f>
        <v>1188</v>
      </c>
      <c r="AN1202" s="40" t="str">
        <f>+IF('（別紙１）原油換算シート【計画用】'!AN1202&lt;&gt;"",'（別紙１）原油換算シート【計画用】'!AN1202,"")</f>
        <v>A0807</v>
      </c>
      <c r="AO1202" s="64" t="str">
        <f>+IF('（別紙１）原油換算シート【計画用】'!AO1202&lt;&gt;"",'（別紙１）原油換算シート【計画用】'!AO1202,"")</f>
        <v>恵那電力(株)(参考値)事業者全体</v>
      </c>
      <c r="AP1202" s="65">
        <f>+IF('（別紙１）原油換算シート【計画用】'!AP1202&lt;&gt;"",'（別紙１）原油換算シート【計画用】'!AP1202,"")</f>
        <v>3.3599999999999998E-4</v>
      </c>
      <c r="AQ1202" s="1" t="str">
        <f>+IF('（別紙１）原油換算シート【計画用】'!AQ1202&lt;&gt;"",'（別紙１）原油換算シート【計画用】'!AQ1202,"")</f>
        <v/>
      </c>
    </row>
    <row r="1203" spans="39:43">
      <c r="AM1203" s="40">
        <f>+IF('（別紙１）原油換算シート【計画用】'!AM1203&lt;&gt;"",'（別紙１）原油換算シート【計画用】'!AM1203,"")</f>
        <v>1189</v>
      </c>
      <c r="AN1203" s="40" t="str">
        <f>+IF('（別紙１）原油換算シート【計画用】'!AN1203&lt;&gt;"",'（別紙１）原油換算シート【計画用】'!AN1203,"")</f>
        <v>A0808</v>
      </c>
      <c r="AO1203" s="64" t="str">
        <f>+IF('（別紙１）原油換算シート【計画用】'!AO1203&lt;&gt;"",'（別紙１）原油換算シート【計画用】'!AO1203,"")</f>
        <v>宇都宮ライトパワー(株)メニューA</v>
      </c>
      <c r="AP1203" s="65">
        <f>+IF('（別紙１）原油換算シート【計画用】'!AP1203&lt;&gt;"",'（別紙１）原油換算シート【計画用】'!AP1203,"")</f>
        <v>0</v>
      </c>
      <c r="AQ1203" s="1" t="str">
        <f>+IF('（別紙１）原油換算シート【計画用】'!AQ1203&lt;&gt;"",'（別紙１）原油換算シート【計画用】'!AQ1203,"")</f>
        <v/>
      </c>
    </row>
    <row r="1204" spans="39:43">
      <c r="AM1204" s="40">
        <f>+IF('（別紙１）原油換算シート【計画用】'!AM1204&lt;&gt;"",'（別紙１）原油換算シート【計画用】'!AM1204,"")</f>
        <v>1190</v>
      </c>
      <c r="AN1204" s="40" t="str">
        <f>+IF('（別紙１）原油換算シート【計画用】'!AN1204&lt;&gt;"",'（別紙１）原油換算シート【計画用】'!AN1204,"")</f>
        <v>A0808</v>
      </c>
      <c r="AO1204" s="64" t="str">
        <f>+IF('（別紙１）原油換算シート【計画用】'!AO1204&lt;&gt;"",'（別紙１）原油換算シート【計画用】'!AO1204,"")</f>
        <v>宇都宮ライトパワー(株)メニューB(残差)</v>
      </c>
      <c r="AP1204" s="65">
        <f>+IF('（別紙１）原油換算シート【計画用】'!AP1204&lt;&gt;"",'（別紙１）原油換算シート【計画用】'!AP1204,"")</f>
        <v>3.6099999999999999E-4</v>
      </c>
      <c r="AQ1204" s="1" t="str">
        <f>+IF('（別紙１）原油換算シート【計画用】'!AQ1204&lt;&gt;"",'（別紙１）原油換算シート【計画用】'!AQ1204,"")</f>
        <v/>
      </c>
    </row>
    <row r="1205" spans="39:43">
      <c r="AM1205" s="40">
        <f>+IF('（別紙１）原油換算シート【計画用】'!AM1205&lt;&gt;"",'（別紙１）原油換算シート【計画用】'!AM1205,"")</f>
        <v>1191</v>
      </c>
      <c r="AN1205" s="40" t="str">
        <f>+IF('（別紙１）原油換算シート【計画用】'!AN1205&lt;&gt;"",'（別紙１）原油換算シート【計画用】'!AN1205,"")</f>
        <v>A0808</v>
      </c>
      <c r="AO1205" s="64" t="str">
        <f>+IF('（別紙１）原油換算シート【計画用】'!AO1205&lt;&gt;"",'（別紙１）原油換算シート【計画用】'!AO1205,"")</f>
        <v>宇都宮ライトパワー(株)(参考値)事業者全体</v>
      </c>
      <c r="AP1205" s="65">
        <f>+IF('（別紙１）原油換算シート【計画用】'!AP1205&lt;&gt;"",'（別紙１）原油換算シート【計画用】'!AP1205,"")</f>
        <v>3.1100000000000002E-4</v>
      </c>
      <c r="AQ1205" s="1" t="str">
        <f>+IF('（別紙１）原油換算シート【計画用】'!AQ1205&lt;&gt;"",'（別紙１）原油換算シート【計画用】'!AQ1205,"")</f>
        <v/>
      </c>
    </row>
    <row r="1206" spans="39:43">
      <c r="AM1206" s="40">
        <f>+IF('（別紙１）原油換算シート【計画用】'!AM1206&lt;&gt;"",'（別紙１）原油換算シート【計画用】'!AM1206,"")</f>
        <v>1192</v>
      </c>
      <c r="AN1206" s="40" t="str">
        <f>+IF('（別紙１）原油換算シート【計画用】'!AN1206&lt;&gt;"",'（別紙１）原油換算シート【計画用】'!AN1206,"")</f>
        <v>A0809</v>
      </c>
      <c r="AO1206" s="64" t="str">
        <f>+IF('（別紙１）原油換算シート【計画用】'!AO1206&lt;&gt;"",'（別紙１）原油換算シート【計画用】'!AO1206,"")</f>
        <v>帯広電力(株)</v>
      </c>
      <c r="AP1206" s="65">
        <f>+IF('（別紙１）原油換算シート【計画用】'!AP1206&lt;&gt;"",'（別紙１）原油換算シート【計画用】'!AP1206,"")</f>
        <v>4.75E-4</v>
      </c>
      <c r="AQ1206" s="1" t="str">
        <f>+IF('（別紙１）原油換算シート【計画用】'!AQ1206&lt;&gt;"",'（別紙１）原油換算シート【計画用】'!AQ1206,"")</f>
        <v/>
      </c>
    </row>
    <row r="1207" spans="39:43">
      <c r="AM1207" s="40">
        <f>+IF('（別紙１）原油換算シート【計画用】'!AM1207&lt;&gt;"",'（別紙１）原油換算シート【計画用】'!AM1207,"")</f>
        <v>1193</v>
      </c>
      <c r="AN1207" s="40" t="str">
        <f>+IF('（別紙１）原油換算シート【計画用】'!AN1207&lt;&gt;"",'（別紙１）原油換算シート【計画用】'!AN1207,"")</f>
        <v>A0810</v>
      </c>
      <c r="AO1207" s="64" t="str">
        <f>+IF('（別紙１）原油換算シート【計画用】'!AO1207&lt;&gt;"",'（別紙１）原油換算シート【計画用】'!AO1207,"")</f>
        <v>フジ物産(株)</v>
      </c>
      <c r="AP1207" s="65">
        <f>+IF('（別紙１）原油換算シート【計画用】'!AP1207&lt;&gt;"",'（別紙１）原油換算シート【計画用】'!AP1207,"")</f>
        <v>4.73E-4</v>
      </c>
      <c r="AQ1207" s="1" t="str">
        <f>+IF('（別紙１）原油換算シート【計画用】'!AQ1207&lt;&gt;"",'（別紙１）原油換算シート【計画用】'!AQ1207,"")</f>
        <v/>
      </c>
    </row>
    <row r="1208" spans="39:43">
      <c r="AM1208" s="40">
        <f>+IF('（別紙１）原油換算シート【計画用】'!AM1208&lt;&gt;"",'（別紙１）原油換算シート【計画用】'!AM1208,"")</f>
        <v>1194</v>
      </c>
      <c r="AN1208" s="40" t="str">
        <f>+IF('（別紙１）原油換算シート【計画用】'!AN1208&lt;&gt;"",'（別紙１）原油換算シート【計画用】'!AN1208,"")</f>
        <v>A0812</v>
      </c>
      <c r="AO1208" s="64" t="str">
        <f>+IF('（別紙１）原油換算シート【計画用】'!AO1208&lt;&gt;"",'（別紙１）原油換算シート【計画用】'!AO1208,"")</f>
        <v>金沢エナジー(株)メニューA</v>
      </c>
      <c r="AP1208" s="65">
        <f>+IF('（別紙１）原油換算シート【計画用】'!AP1208&lt;&gt;"",'（別紙１）原油換算シート【計画用】'!AP1208,"")</f>
        <v>0</v>
      </c>
      <c r="AQ1208" s="1" t="str">
        <f>+IF('（別紙１）原油換算シート【計画用】'!AQ1208&lt;&gt;"",'（別紙１）原油換算シート【計画用】'!AQ1208,"")</f>
        <v/>
      </c>
    </row>
    <row r="1209" spans="39:43">
      <c r="AM1209" s="40">
        <f>+IF('（別紙１）原油換算シート【計画用】'!AM1209&lt;&gt;"",'（別紙１）原油換算シート【計画用】'!AM1209,"")</f>
        <v>1195</v>
      </c>
      <c r="AN1209" s="40" t="str">
        <f>+IF('（別紙１）原油換算シート【計画用】'!AN1209&lt;&gt;"",'（別紙１）原油換算シート【計画用】'!AN1209,"")</f>
        <v>A0812</v>
      </c>
      <c r="AO1209" s="64" t="str">
        <f>+IF('（別紙１）原油換算シート【計画用】'!AO1209&lt;&gt;"",'（別紙１）原油換算シート【計画用】'!AO1209,"")</f>
        <v>金沢エナジー(株)メニューB(残差)</v>
      </c>
      <c r="AP1209" s="65">
        <f>+IF('（別紙１）原油換算シート【計画用】'!AP1209&lt;&gt;"",'（別紙１）原油換算シート【計画用】'!AP1209,"")</f>
        <v>3.88E-4</v>
      </c>
      <c r="AQ1209" s="1" t="str">
        <f>+IF('（別紙１）原油換算シート【計画用】'!AQ1209&lt;&gt;"",'（別紙１）原油換算シート【計画用】'!AQ1209,"")</f>
        <v/>
      </c>
    </row>
    <row r="1210" spans="39:43">
      <c r="AM1210" s="40">
        <f>+IF('（別紙１）原油換算シート【計画用】'!AM1210&lt;&gt;"",'（別紙１）原油換算シート【計画用】'!AM1210,"")</f>
        <v>1196</v>
      </c>
      <c r="AN1210" s="40" t="str">
        <f>+IF('（別紙１）原油換算シート【計画用】'!AN1210&lt;&gt;"",'（別紙１）原油換算シート【計画用】'!AN1210,"")</f>
        <v>A0812</v>
      </c>
      <c r="AO1210" s="64" t="str">
        <f>+IF('（別紙１）原油換算シート【計画用】'!AO1210&lt;&gt;"",'（別紙１）原油換算シート【計画用】'!AO1210,"")</f>
        <v>金沢エナジー(株)(参考値)事業者全体</v>
      </c>
      <c r="AP1210" s="65">
        <f>+IF('（別紙１）原油換算シート【計画用】'!AP1210&lt;&gt;"",'（別紙１）原油換算シート【計画用】'!AP1210,"")</f>
        <v>3.3100000000000002E-4</v>
      </c>
      <c r="AQ1210" s="1" t="str">
        <f>+IF('（別紙１）原油換算シート【計画用】'!AQ1210&lt;&gt;"",'（別紙１）原油換算シート【計画用】'!AQ1210,"")</f>
        <v/>
      </c>
    </row>
    <row r="1211" spans="39:43">
      <c r="AM1211" s="40">
        <f>+IF('（別紙１）原油換算シート【計画用】'!AM1211&lt;&gt;"",'（別紙１）原油換算シート【計画用】'!AM1211,"")</f>
        <v>1197</v>
      </c>
      <c r="AN1211" s="40" t="str">
        <f>+IF('（別紙１）原油換算シート【計画用】'!AN1211&lt;&gt;"",'（別紙１）原油換算シート【計画用】'!AN1211,"")</f>
        <v>A0817</v>
      </c>
      <c r="AO1211" s="64" t="str">
        <f>+IF('（別紙１）原油換算シート【計画用】'!AO1211&lt;&gt;"",'（別紙１）原油換算シート【計画用】'!AO1211,"")</f>
        <v>(株)なんとエナジー</v>
      </c>
      <c r="AP1211" s="65">
        <f>+IF('（別紙１）原油換算シート【計画用】'!AP1211&lt;&gt;"",'（別紙１）原油換算シート【計画用】'!AP1211,"")</f>
        <v>4.4299999999999998E-4</v>
      </c>
      <c r="AQ1211" s="1" t="str">
        <f>+IF('（別紙１）原油換算シート【計画用】'!AQ1211&lt;&gt;"",'（別紙１）原油換算シート【計画用】'!AQ1211,"")</f>
        <v/>
      </c>
    </row>
    <row r="1212" spans="39:43">
      <c r="AM1212" s="40">
        <f>+IF('（別紙１）原油換算シート【計画用】'!AM1212&lt;&gt;"",'（別紙１）原油換算シート【計画用】'!AM1212,"")</f>
        <v>1198</v>
      </c>
      <c r="AN1212" s="40" t="str">
        <f>+IF('（別紙１）原油換算シート【計画用】'!AN1212&lt;&gt;"",'（別紙１）原油換算シート【計画用】'!AN1212,"")</f>
        <v>A0819</v>
      </c>
      <c r="AO1212" s="64" t="str">
        <f>+IF('（別紙１）原油換算シート【計画用】'!AO1212&lt;&gt;"",'（別紙１）原油換算シート【計画用】'!AO1212,"")</f>
        <v>(株)ボーダレス・ジャパン</v>
      </c>
      <c r="AP1212" s="65">
        <f>+IF('（別紙１）原油換算シート【計画用】'!AP1212&lt;&gt;"",'（別紙１）原油換算シート【計画用】'!AP1212,"")</f>
        <v>0</v>
      </c>
      <c r="AQ1212" s="1" t="str">
        <f>+IF('（別紙１）原油換算シート【計画用】'!AQ1212&lt;&gt;"",'（別紙１）原油換算シート【計画用】'!AQ1212,"")</f>
        <v/>
      </c>
    </row>
    <row r="1213" spans="39:43">
      <c r="AM1213" s="40">
        <f>+IF('（別紙１）原油換算シート【計画用】'!AM1213&lt;&gt;"",'（別紙１）原油換算シート【計画用】'!AM1213,"")</f>
        <v>1199</v>
      </c>
      <c r="AN1213" s="40" t="str">
        <f>+IF('（別紙１）原油換算シート【計画用】'!AN1213&lt;&gt;"",'（別紙１）原油換算シート【計画用】'!AN1213,"")</f>
        <v>A0820</v>
      </c>
      <c r="AO1213" s="64" t="str">
        <f>+IF('（別紙１）原油換算シート【計画用】'!AO1213&lt;&gt;"",'（別紙１）原油換算シート【計画用】'!AO1213,"")</f>
        <v>(株)ワットメニューA</v>
      </c>
      <c r="AP1213" s="65">
        <f>+IF('（別紙１）原油換算シート【計画用】'!AP1213&lt;&gt;"",'（別紙１）原油換算シート【計画用】'!AP1213,"")</f>
        <v>0</v>
      </c>
      <c r="AQ1213" s="1" t="str">
        <f>+IF('（別紙１）原油換算シート【計画用】'!AQ1213&lt;&gt;"",'（別紙１）原油換算シート【計画用】'!AQ1213,"")</f>
        <v/>
      </c>
    </row>
    <row r="1214" spans="39:43">
      <c r="AM1214" s="40">
        <f>+IF('（別紙１）原油換算シート【計画用】'!AM1214&lt;&gt;"",'（別紙１）原油換算シート【計画用】'!AM1214,"")</f>
        <v>1200</v>
      </c>
      <c r="AN1214" s="40" t="str">
        <f>+IF('（別紙１）原油換算シート【計画用】'!AN1214&lt;&gt;"",'（別紙１）原油換算シート【計画用】'!AN1214,"")</f>
        <v>A0820</v>
      </c>
      <c r="AO1214" s="64" t="str">
        <f>+IF('（別紙１）原油換算シート【計画用】'!AO1214&lt;&gt;"",'（別紙１）原油換算シート【計画用】'!AO1214,"")</f>
        <v>(株)ワットメニューB</v>
      </c>
      <c r="AP1214" s="65">
        <f>+IF('（別紙１）原油換算シート【計画用】'!AP1214&lt;&gt;"",'（別紙１）原油換算シート【計画用】'!AP1214,"")</f>
        <v>0</v>
      </c>
      <c r="AQ1214" s="1" t="str">
        <f>+IF('（別紙１）原油換算シート【計画用】'!AQ1214&lt;&gt;"",'（別紙１）原油換算シート【計画用】'!AQ1214,"")</f>
        <v/>
      </c>
    </row>
    <row r="1215" spans="39:43">
      <c r="AM1215" s="40">
        <f>+IF('（別紙１）原油換算シート【計画用】'!AM1215&lt;&gt;"",'（別紙１）原油換算シート【計画用】'!AM1215,"")</f>
        <v>1201</v>
      </c>
      <c r="AN1215" s="40" t="str">
        <f>+IF('（別紙１）原油換算シート【計画用】'!AN1215&lt;&gt;"",'（別紙１）原油換算シート【計画用】'!AN1215,"")</f>
        <v>A0820</v>
      </c>
      <c r="AO1215" s="64" t="str">
        <f>+IF('（別紙１）原油換算シート【計画用】'!AO1215&lt;&gt;"",'（別紙１）原油換算シート【計画用】'!AO1215,"")</f>
        <v>(株)ワット(参考値)事業者全体</v>
      </c>
      <c r="AP1215" s="65">
        <f>+IF('（別紙１）原油換算シート【計画用】'!AP1215&lt;&gt;"",'（別紙１）原油換算シート【計画用】'!AP1215,"")</f>
        <v>0</v>
      </c>
      <c r="AQ1215" s="1" t="str">
        <f>+IF('（別紙１）原油換算シート【計画用】'!AQ1215&lt;&gt;"",'（別紙１）原油換算シート【計画用】'!AQ1215,"")</f>
        <v/>
      </c>
    </row>
    <row r="1216" spans="39:43">
      <c r="AM1216" s="40">
        <f>+IF('（別紙１）原油換算シート【計画用】'!AM1216&lt;&gt;"",'（別紙１）原油換算シート【計画用】'!AM1216,"")</f>
        <v>1202</v>
      </c>
      <c r="AN1216" s="40" t="str">
        <f>+IF('（別紙１）原油換算シート【計画用】'!AN1216&lt;&gt;"",'（別紙１）原油換算シート【計画用】'!AN1216,"")</f>
        <v>A0821</v>
      </c>
      <c r="AO1216" s="64" t="str">
        <f>+IF('（別紙１）原油換算シート【計画用】'!AO1216&lt;&gt;"",'（別紙１）原油換算シート【計画用】'!AO1216,"")</f>
        <v>ジケイ・スペース(株)</v>
      </c>
      <c r="AP1216" s="65">
        <f>+IF('（別紙１）原油換算シート【計画用】'!AP1216&lt;&gt;"",'（別紙１）原油換算シート【計画用】'!AP1216,"")</f>
        <v>5.7399999999999997E-4</v>
      </c>
      <c r="AQ1216" s="1" t="str">
        <f>+IF('（別紙１）原油換算シート【計画用】'!AQ1216&lt;&gt;"",'（別紙１）原油換算シート【計画用】'!AQ1216,"")</f>
        <v/>
      </c>
    </row>
    <row r="1217" spans="39:43">
      <c r="AM1217" s="40">
        <f>+IF('（別紙１）原油換算シート【計画用】'!AM1217&lt;&gt;"",'（別紙１）原油換算シート【計画用】'!AM1217,"")</f>
        <v>1203</v>
      </c>
      <c r="AN1217" s="40" t="str">
        <f>+IF('（別紙１）原油換算シート【計画用】'!AN1217&lt;&gt;"",'（別紙１）原油換算シート【計画用】'!AN1217,"")</f>
        <v>A0822</v>
      </c>
      <c r="AO1217" s="64" t="str">
        <f>+IF('（別紙１）原油換算シート【計画用】'!AO1217&lt;&gt;"",'（別紙１）原油換算シート【計画用】'!AO1217,"")</f>
        <v>広島ガス(株)メニューA</v>
      </c>
      <c r="AP1217" s="65">
        <f>+IF('（別紙１）原油換算シート【計画用】'!AP1217&lt;&gt;"",'（別紙１）原油換算シート【計画用】'!AP1217,"")</f>
        <v>0</v>
      </c>
      <c r="AQ1217" s="1" t="str">
        <f>+IF('（別紙１）原油換算シート【計画用】'!AQ1217&lt;&gt;"",'（別紙１）原油換算シート【計画用】'!AQ1217,"")</f>
        <v/>
      </c>
    </row>
    <row r="1218" spans="39:43">
      <c r="AM1218" s="40">
        <f>+IF('（別紙１）原油換算シート【計画用】'!AM1218&lt;&gt;"",'（別紙１）原油換算シート【計画用】'!AM1218,"")</f>
        <v>1204</v>
      </c>
      <c r="AN1218" s="40" t="str">
        <f>+IF('（別紙１）原油換算シート【計画用】'!AN1218&lt;&gt;"",'（別紙１）原油換算シート【計画用】'!AN1218,"")</f>
        <v>A0822</v>
      </c>
      <c r="AO1218" s="64" t="str">
        <f>+IF('（別紙１）原油換算シート【計画用】'!AO1218&lt;&gt;"",'（別紙１）原油換算シート【計画用】'!AO1218,"")</f>
        <v>広島ガス(株)メニューB(残差)</v>
      </c>
      <c r="AP1218" s="65">
        <f>+IF('（別紙１）原油換算シート【計画用】'!AP1218&lt;&gt;"",'（別紙１）原油換算シート【計画用】'!AP1218,"")</f>
        <v>4.6200000000000001E-4</v>
      </c>
      <c r="AQ1218" s="1" t="str">
        <f>+IF('（別紙１）原油換算シート【計画用】'!AQ1218&lt;&gt;"",'（別紙１）原油換算シート【計画用】'!AQ1218,"")</f>
        <v/>
      </c>
    </row>
    <row r="1219" spans="39:43">
      <c r="AM1219" s="40">
        <f>+IF('（別紙１）原油換算シート【計画用】'!AM1219&lt;&gt;"",'（別紙１）原油換算シート【計画用】'!AM1219,"")</f>
        <v>1205</v>
      </c>
      <c r="AN1219" s="40" t="str">
        <f>+IF('（別紙１）原油換算シート【計画用】'!AN1219&lt;&gt;"",'（別紙１）原油換算シート【計画用】'!AN1219,"")</f>
        <v>A0822</v>
      </c>
      <c r="AO1219" s="64" t="str">
        <f>+IF('（別紙１）原油換算シート【計画用】'!AO1219&lt;&gt;"",'（別紙１）原油換算シート【計画用】'!AO1219,"")</f>
        <v>広島ガス(株)(参考値)事業者全体</v>
      </c>
      <c r="AP1219" s="65">
        <f>+IF('（別紙１）原油換算シート【計画用】'!AP1219&lt;&gt;"",'（別紙１）原油換算シート【計画用】'!AP1219,"")</f>
        <v>0</v>
      </c>
      <c r="AQ1219" s="1" t="str">
        <f>+IF('（別紙１）原油換算シート【計画用】'!AQ1219&lt;&gt;"",'（別紙１）原油換算シート【計画用】'!AQ1219,"")</f>
        <v/>
      </c>
    </row>
    <row r="1220" spans="39:43">
      <c r="AM1220" s="40">
        <f>+IF('（別紙１）原油換算シート【計画用】'!AM1220&lt;&gt;"",'（別紙１）原油換算シート【計画用】'!AM1220,"")</f>
        <v>1206</v>
      </c>
      <c r="AN1220" s="40" t="str">
        <f>+IF('（別紙１）原油換算シート【計画用】'!AN1220&lt;&gt;"",'（別紙１）原油換算シート【計画用】'!AN1220,"")</f>
        <v>A0824</v>
      </c>
      <c r="AO1220" s="64" t="str">
        <f>+IF('（別紙１）原油換算シート【計画用】'!AO1220&lt;&gt;"",'（別紙１）原油換算シート【計画用】'!AO1220,"")</f>
        <v>(株)IQg</v>
      </c>
      <c r="AP1220" s="65">
        <f>+IF('（別紙１）原油換算シート【計画用】'!AP1220&lt;&gt;"",'（別紙１）原油換算シート【計画用】'!AP1220,"")</f>
        <v>6.38E-4</v>
      </c>
      <c r="AQ1220" s="1" t="str">
        <f>+IF('（別紙１）原油換算シート【計画用】'!AQ1220&lt;&gt;"",'（別紙１）原油換算シート【計画用】'!AQ1220,"")</f>
        <v/>
      </c>
    </row>
    <row r="1221" spans="39:43">
      <c r="AM1221" s="40">
        <f>+IF('（別紙１）原油換算シート【計画用】'!AM1221&lt;&gt;"",'（別紙１）原油換算シート【計画用】'!AM1221,"")</f>
        <v>1207</v>
      </c>
      <c r="AN1221" s="40" t="str">
        <f>+IF('（別紙１）原油換算シート【計画用】'!AN1221&lt;&gt;"",'（別紙１）原油換算シート【計画用】'!AN1221,"")</f>
        <v>A0825</v>
      </c>
      <c r="AO1221" s="64" t="str">
        <f>+IF('（別紙１）原油換算シート【計画用】'!AO1221&lt;&gt;"",'（別紙１）原油換算シート【計画用】'!AO1221,"")</f>
        <v>最適でんき(株)（旧：エナジーサプライ(株)）</v>
      </c>
      <c r="AP1221" s="65">
        <f>+IF('（別紙１）原油換算シート【計画用】'!AP1221&lt;&gt;"",'（別紙１）原油換算シート【計画用】'!AP1221,"")</f>
        <v>4.7600000000000002E-4</v>
      </c>
      <c r="AQ1221" s="1" t="str">
        <f>+IF('（別紙１）原油換算シート【計画用】'!AQ1221&lt;&gt;"",'（別紙１）原油換算シート【計画用】'!AQ1221,"")</f>
        <v/>
      </c>
    </row>
    <row r="1222" spans="39:43">
      <c r="AM1222" s="40">
        <f>+IF('（別紙１）原油換算シート【計画用】'!AM1222&lt;&gt;"",'（別紙１）原油換算シート【計画用】'!AM1222,"")</f>
        <v>1208</v>
      </c>
      <c r="AN1222" s="40" t="str">
        <f>+IF('（別紙１）原油換算シート【計画用】'!AN1222&lt;&gt;"",'（別紙１）原油換算シート【計画用】'!AN1222,"")</f>
        <v>A0826</v>
      </c>
      <c r="AO1222" s="64" t="str">
        <f>+IF('（別紙１）原油換算シート【計画用】'!AO1222&lt;&gt;"",'（別紙１）原油換算シート【計画用】'!AO1222,"")</f>
        <v>(株)FPSメニューA</v>
      </c>
      <c r="AP1222" s="65">
        <f>+IF('（別紙１）原油換算シート【計画用】'!AP1222&lt;&gt;"",'（別紙１）原油換算シート【計画用】'!AP1222,"")</f>
        <v>0</v>
      </c>
      <c r="AQ1222" s="1" t="str">
        <f>+IF('（別紙１）原油換算シート【計画用】'!AQ1222&lt;&gt;"",'（別紙１）原油換算シート【計画用】'!AQ1222,"")</f>
        <v/>
      </c>
    </row>
    <row r="1223" spans="39:43">
      <c r="AM1223" s="40">
        <f>+IF('（別紙１）原油換算シート【計画用】'!AM1223&lt;&gt;"",'（別紙１）原油換算シート【計画用】'!AM1223,"")</f>
        <v>1209</v>
      </c>
      <c r="AN1223" s="40" t="str">
        <f>+IF('（別紙１）原油換算シート【計画用】'!AN1223&lt;&gt;"",'（別紙１）原油換算シート【計画用】'!AN1223,"")</f>
        <v>A0826</v>
      </c>
      <c r="AO1223" s="64" t="str">
        <f>+IF('（別紙１）原油換算シート【計画用】'!AO1223&lt;&gt;"",'（別紙１）原油換算シート【計画用】'!AO1223,"")</f>
        <v>(株)FPSメニューB</v>
      </c>
      <c r="AP1223" s="65">
        <f>+IF('（別紙１）原油換算シート【計画用】'!AP1223&lt;&gt;"",'（別紙１）原油換算シート【計画用】'!AP1223,"")</f>
        <v>0</v>
      </c>
      <c r="AQ1223" s="1" t="str">
        <f>+IF('（別紙１）原油換算シート【計画用】'!AQ1223&lt;&gt;"",'（別紙１）原油換算シート【計画用】'!AQ1223,"")</f>
        <v/>
      </c>
    </row>
    <row r="1224" spans="39:43">
      <c r="AM1224" s="40">
        <f>+IF('（別紙１）原油換算シート【計画用】'!AM1224&lt;&gt;"",'（別紙１）原油換算シート【計画用】'!AM1224,"")</f>
        <v>1210</v>
      </c>
      <c r="AN1224" s="40" t="str">
        <f>+IF('（別紙１）原油換算シート【計画用】'!AN1224&lt;&gt;"",'（別紙１）原油換算シート【計画用】'!AN1224,"")</f>
        <v>A0826</v>
      </c>
      <c r="AO1224" s="64" t="str">
        <f>+IF('（別紙１）原油換算シート【計画用】'!AO1224&lt;&gt;"",'（別紙１）原油換算シート【計画用】'!AO1224,"")</f>
        <v>(株)FPSメニューC</v>
      </c>
      <c r="AP1224" s="65">
        <f>+IF('（別紙１）原油換算シート【計画用】'!AP1224&lt;&gt;"",'（別紙１）原油換算シート【計画用】'!AP1224,"")</f>
        <v>1.6699999999999999E-4</v>
      </c>
      <c r="AQ1224" s="1" t="str">
        <f>+IF('（別紙１）原油換算シート【計画用】'!AQ1224&lt;&gt;"",'（別紙１）原油換算シート【計画用】'!AQ1224,"")</f>
        <v/>
      </c>
    </row>
    <row r="1225" spans="39:43">
      <c r="AM1225" s="40">
        <f>+IF('（別紙１）原油換算シート【計画用】'!AM1225&lt;&gt;"",'（別紙１）原油換算シート【計画用】'!AM1225,"")</f>
        <v>1211</v>
      </c>
      <c r="AN1225" s="40" t="str">
        <f>+IF('（別紙１）原油換算シート【計画用】'!AN1225&lt;&gt;"",'（別紙１）原油換算シート【計画用】'!AN1225,"")</f>
        <v>A0826</v>
      </c>
      <c r="AO1225" s="64" t="str">
        <f>+IF('（別紙１）原油換算シート【計画用】'!AO1225&lt;&gt;"",'（別紙１）原油換算シート【計画用】'!AO1225,"")</f>
        <v>(株)FPSメニューD</v>
      </c>
      <c r="AP1225" s="65">
        <f>+IF('（別紙１）原油換算シート【計画用】'!AP1225&lt;&gt;"",'（別紙１）原油換算シート【計画用】'!AP1225,"")</f>
        <v>2.13E-4</v>
      </c>
      <c r="AQ1225" s="1" t="str">
        <f>+IF('（別紙１）原油換算シート【計画用】'!AQ1225&lt;&gt;"",'（別紙１）原油換算シート【計画用】'!AQ1225,"")</f>
        <v/>
      </c>
    </row>
    <row r="1226" spans="39:43">
      <c r="AM1226" s="40">
        <f>+IF('（別紙１）原油換算シート【計画用】'!AM1226&lt;&gt;"",'（別紙１）原油換算シート【計画用】'!AM1226,"")</f>
        <v>1212</v>
      </c>
      <c r="AN1226" s="40" t="str">
        <f>+IF('（別紙１）原油換算シート【計画用】'!AN1226&lt;&gt;"",'（別紙１）原油換算シート【計画用】'!AN1226,"")</f>
        <v>A0826</v>
      </c>
      <c r="AO1226" s="64" t="str">
        <f>+IF('（別紙１）原油換算シート【計画用】'!AO1226&lt;&gt;"",'（別紙１）原油換算シート【計画用】'!AO1226,"")</f>
        <v>(株)FPSメニューE</v>
      </c>
      <c r="AP1226" s="65">
        <f>+IF('（別紙１）原油換算シート【計画用】'!AP1226&lt;&gt;"",'（別紙１）原油換算シート【計画用】'!AP1226,"")</f>
        <v>3.0499999999999999E-4</v>
      </c>
      <c r="AQ1226" s="1" t="str">
        <f>+IF('（別紙１）原油換算シート【計画用】'!AQ1226&lt;&gt;"",'（別紙１）原油換算シート【計画用】'!AQ1226,"")</f>
        <v/>
      </c>
    </row>
    <row r="1227" spans="39:43">
      <c r="AM1227" s="40">
        <f>+IF('（別紙１）原油換算シート【計画用】'!AM1227&lt;&gt;"",'（別紙１）原油換算シート【計画用】'!AM1227,"")</f>
        <v>1213</v>
      </c>
      <c r="AN1227" s="40" t="str">
        <f>+IF('（別紙１）原油換算シート【計画用】'!AN1227&lt;&gt;"",'（別紙１）原油換算シート【計画用】'!AN1227,"")</f>
        <v>A0826</v>
      </c>
      <c r="AO1227" s="64" t="str">
        <f>+IF('（別紙１）原油換算シート【計画用】'!AO1227&lt;&gt;"",'（別紙１）原油換算シート【計画用】'!AO1227,"")</f>
        <v>(株)FPSメニューF</v>
      </c>
      <c r="AP1227" s="65">
        <f>+IF('（別紙１）原油換算シート【計画用】'!AP1227&lt;&gt;"",'（別紙１）原油換算シート【計画用】'!AP1227,"")</f>
        <v>3.97E-4</v>
      </c>
      <c r="AQ1227" s="1" t="str">
        <f>+IF('（別紙１）原油換算シート【計画用】'!AQ1227&lt;&gt;"",'（別紙１）原油換算シート【計画用】'!AQ1227,"")</f>
        <v/>
      </c>
    </row>
    <row r="1228" spans="39:43">
      <c r="AM1228" s="40">
        <f>+IF('（別紙１）原油換算シート【計画用】'!AM1228&lt;&gt;"",'（別紙１）原油換算シート【計画用】'!AM1228,"")</f>
        <v>1214</v>
      </c>
      <c r="AN1228" s="40" t="str">
        <f>+IF('（別紙１）原油換算シート【計画用】'!AN1228&lt;&gt;"",'（別紙１）原油換算シート【計画用】'!AN1228,"")</f>
        <v>A0826</v>
      </c>
      <c r="AO1228" s="64" t="str">
        <f>+IF('（別紙１）原油換算シート【計画用】'!AO1228&lt;&gt;"",'（別紙１）原油換算シート【計画用】'!AO1228,"")</f>
        <v>(株)FPSメニューG(残差)</v>
      </c>
      <c r="AP1228" s="65">
        <f>+IF('（別紙１）原油換算シート【計画用】'!AP1228&lt;&gt;"",'（別紙１）原油換算シート【計画用】'!AP1228,"")</f>
        <v>4.57E-4</v>
      </c>
      <c r="AQ1228" s="1" t="str">
        <f>+IF('（別紙１）原油換算シート【計画用】'!AQ1228&lt;&gt;"",'（別紙１）原油換算シート【計画用】'!AQ1228,"")</f>
        <v/>
      </c>
    </row>
    <row r="1229" spans="39:43">
      <c r="AM1229" s="40">
        <f>+IF('（別紙１）原油換算シート【計画用】'!AM1229&lt;&gt;"",'（別紙１）原油換算シート【計画用】'!AM1229,"")</f>
        <v>1215</v>
      </c>
      <c r="AN1229" s="40" t="str">
        <f>+IF('（別紙１）原油換算シート【計画用】'!AN1229&lt;&gt;"",'（別紙１）原油換算シート【計画用】'!AN1229,"")</f>
        <v>A0826</v>
      </c>
      <c r="AO1229" s="64" t="str">
        <f>+IF('（別紙１）原油換算シート【計画用】'!AO1229&lt;&gt;"",'（別紙１）原油換算シート【計画用】'!AO1229,"")</f>
        <v>(株)FPS(参考値)事業者全体</v>
      </c>
      <c r="AP1229" s="65">
        <f>+IF('（別紙１）原油換算シート【計画用】'!AP1229&lt;&gt;"",'（別紙１）原油換算シート【計画用】'!AP1229,"")</f>
        <v>4.2499999999999998E-4</v>
      </c>
      <c r="AQ1229" s="1" t="str">
        <f>+IF('（別紙１）原油換算シート【計画用】'!AQ1229&lt;&gt;"",'（別紙１）原油換算シート【計画用】'!AQ1229,"")</f>
        <v/>
      </c>
    </row>
    <row r="1230" spans="39:43">
      <c r="AM1230" s="40">
        <f>+IF('（別紙１）原油換算シート【計画用】'!AM1230&lt;&gt;"",'（別紙１）原油換算シート【計画用】'!AM1230,"")</f>
        <v>1216</v>
      </c>
      <c r="AN1230" s="40" t="str">
        <f>+IF('（別紙１）原油換算シート【計画用】'!AN1230&lt;&gt;"",'（別紙１）原油換算シート【計画用】'!AN1230,"")</f>
        <v>A0827</v>
      </c>
      <c r="AO1230" s="64" t="str">
        <f>+IF('（別紙１）原油換算シート【計画用】'!AO1230&lt;&gt;"",'（別紙１）原油換算シート【計画用】'!AO1230,"")</f>
        <v>大熊るるるん電力(株)</v>
      </c>
      <c r="AP1230" s="65">
        <f>+IF('（別紙１）原油換算シート【計画用】'!AP1230&lt;&gt;"",'（別紙１）原油換算シート【計画用】'!AP1230,"")</f>
        <v>5.7399999999999997E-4</v>
      </c>
      <c r="AQ1230" s="1" t="str">
        <f>+IF('（別紙１）原油換算シート【計画用】'!AQ1230&lt;&gt;"",'（別紙１）原油換算シート【計画用】'!AQ1230,"")</f>
        <v/>
      </c>
    </row>
    <row r="1231" spans="39:43">
      <c r="AM1231" s="40">
        <f>+IF('（別紙１）原油換算シート【計画用】'!AM1231&lt;&gt;"",'（別紙１）原油換算シート【計画用】'!AM1231,"")</f>
        <v>1217</v>
      </c>
      <c r="AN1231" s="40" t="str">
        <f>+IF('（別紙１）原油換算シート【計画用】'!AN1231&lt;&gt;"",'（別紙１）原油換算シート【計画用】'!AN1231,"")</f>
        <v>A0829</v>
      </c>
      <c r="AO1231" s="64" t="str">
        <f>+IF('（別紙１）原油換算シート【計画用】'!AO1231&lt;&gt;"",'（別紙１）原油換算シート【計画用】'!AO1231,"")</f>
        <v>(株)レックスメニューA</v>
      </c>
      <c r="AP1231" s="65">
        <f>+IF('（別紙１）原油換算シート【計画用】'!AP1231&lt;&gt;"",'（別紙１）原油換算シート【計画用】'!AP1231,"")</f>
        <v>5.3899999999999998E-4</v>
      </c>
      <c r="AQ1231" s="1" t="str">
        <f>+IF('（別紙１）原油換算シート【計画用】'!AQ1231&lt;&gt;"",'（別紙１）原油換算シート【計画用】'!AQ1231,"")</f>
        <v/>
      </c>
    </row>
    <row r="1232" spans="39:43">
      <c r="AM1232" s="40">
        <f>+IF('（別紙１）原油換算シート【計画用】'!AM1232&lt;&gt;"",'（別紙１）原油換算シート【計画用】'!AM1232,"")</f>
        <v>1218</v>
      </c>
      <c r="AN1232" s="40" t="str">
        <f>+IF('（別紙１）原油換算シート【計画用】'!AN1232&lt;&gt;"",'（別紙１）原油換算シート【計画用】'!AN1232,"")</f>
        <v>A0829</v>
      </c>
      <c r="AO1232" s="64" t="str">
        <f>+IF('（別紙１）原油換算シート【計画用】'!AO1232&lt;&gt;"",'（別紙１）原油換算シート【計画用】'!AO1232,"")</f>
        <v>(株)レックス(参考値)事業者全体</v>
      </c>
      <c r="AP1232" s="65">
        <f>+IF('（別紙１）原油換算シート【計画用】'!AP1232&lt;&gt;"",'（別紙１）原油換算シート【計画用】'!AP1232,"")</f>
        <v>5.4699999999999996E-4</v>
      </c>
      <c r="AQ1232" s="1" t="str">
        <f>+IF('（別紙１）原油換算シート【計画用】'!AQ1232&lt;&gt;"",'（別紙１）原油換算シート【計画用】'!AQ1232,"")</f>
        <v/>
      </c>
    </row>
    <row r="1233" spans="39:43">
      <c r="AM1233" s="40">
        <f>+IF('（別紙１）原油換算シート【計画用】'!AM1233&lt;&gt;"",'（別紙１）原油換算シート【計画用】'!AM1233,"")</f>
        <v>1219</v>
      </c>
      <c r="AN1233" s="40" t="str">
        <f>+IF('（別紙１）原油換算シート【計画用】'!AN1233&lt;&gt;"",'（別紙１）原油換算シート【計画用】'!AN1233,"")</f>
        <v>A0831</v>
      </c>
      <c r="AO1233" s="64" t="str">
        <f>+IF('（別紙１）原油換算シート【計画用】'!AO1233&lt;&gt;"",'（別紙１）原油換算シート【計画用】'!AO1233,"")</f>
        <v>おきたま新電力(株)メニューA</v>
      </c>
      <c r="AP1233" s="65">
        <f>+IF('（別紙１）原油換算シート【計画用】'!AP1233&lt;&gt;"",'（別紙１）原油換算シート【計画用】'!AP1233,"")</f>
        <v>0</v>
      </c>
      <c r="AQ1233" s="1" t="str">
        <f>+IF('（別紙１）原油換算シート【計画用】'!AQ1233&lt;&gt;"",'（別紙１）原油換算シート【計画用】'!AQ1233,"")</f>
        <v/>
      </c>
    </row>
    <row r="1234" spans="39:43">
      <c r="AM1234" s="40">
        <f>+IF('（別紙１）原油換算シート【計画用】'!AM1234&lt;&gt;"",'（別紙１）原油換算シート【計画用】'!AM1234,"")</f>
        <v>1220</v>
      </c>
      <c r="AN1234" s="40" t="str">
        <f>+IF('（別紙１）原油換算シート【計画用】'!AN1234&lt;&gt;"",'（別紙１）原油換算シート【計画用】'!AN1234,"")</f>
        <v>A0831</v>
      </c>
      <c r="AO1234" s="64" t="str">
        <f>+IF('（別紙１）原油換算シート【計画用】'!AO1234&lt;&gt;"",'（別紙１）原油換算シート【計画用】'!AO1234,"")</f>
        <v>おきたま新電力(株)メニューB(残差)</v>
      </c>
      <c r="AP1234" s="65">
        <f>+IF('（別紙１）原油換算シート【計画用】'!AP1234&lt;&gt;"",'（別紙１）原油換算シート【計画用】'!AP1234,"")</f>
        <v>5.9800000000000001E-4</v>
      </c>
      <c r="AQ1234" s="1" t="str">
        <f>+IF('（別紙１）原油換算シート【計画用】'!AQ1234&lt;&gt;"",'（別紙１）原油換算シート【計画用】'!AQ1234,"")</f>
        <v/>
      </c>
    </row>
    <row r="1235" spans="39:43">
      <c r="AM1235" s="40">
        <f>+IF('（別紙１）原油換算シート【計画用】'!AM1235&lt;&gt;"",'（別紙１）原油換算シート【計画用】'!AM1235,"")</f>
        <v>1221</v>
      </c>
      <c r="AN1235" s="40" t="str">
        <f>+IF('（別紙１）原油換算シート【計画用】'!AN1235&lt;&gt;"",'（別紙１）原油換算シート【計画用】'!AN1235,"")</f>
        <v>A0831</v>
      </c>
      <c r="AO1235" s="64" t="str">
        <f>+IF('（別紙１）原油換算シート【計画用】'!AO1235&lt;&gt;"",'（別紙１）原油換算シート【計画用】'!AO1235,"")</f>
        <v>おきたま新電力(株)(参考値)事業者全体</v>
      </c>
      <c r="AP1235" s="65">
        <f>+IF('（別紙１）原油換算シート【計画用】'!AP1235&lt;&gt;"",'（別紙１）原油換算シート【計画用】'!AP1235,"")</f>
        <v>5.1800000000000001E-4</v>
      </c>
      <c r="AQ1235" s="1" t="str">
        <f>+IF('（別紙１）原油換算シート【計画用】'!AQ1235&lt;&gt;"",'（別紙１）原油換算シート【計画用】'!AQ1235,"")</f>
        <v/>
      </c>
    </row>
    <row r="1236" spans="39:43">
      <c r="AM1236" s="40">
        <f>+IF('（別紙１）原油換算シート【計画用】'!AM1236&lt;&gt;"",'（別紙１）原油換算シート【計画用】'!AM1236,"")</f>
        <v>1222</v>
      </c>
      <c r="AN1236" s="40" t="str">
        <f>+IF('（別紙１）原油換算シート【計画用】'!AN1236&lt;&gt;"",'（別紙１）原油換算シート【計画用】'!AN1236,"")</f>
        <v>A0835</v>
      </c>
      <c r="AO1236" s="64" t="str">
        <f>+IF('（別紙１）原油換算シート【計画用】'!AO1236&lt;&gt;"",'（別紙１）原油換算シート【計画用】'!AO1236,"")</f>
        <v>河原実業(株)</v>
      </c>
      <c r="AP1236" s="65">
        <f>+IF('（別紙１）原油換算シート【計画用】'!AP1236&lt;&gt;"",'（別紙１）原油換算シート【計画用】'!AP1236,"")</f>
        <v>4.8899999999999996E-4</v>
      </c>
      <c r="AQ1236" s="1" t="str">
        <f>+IF('（別紙１）原油換算シート【計画用】'!AQ1236&lt;&gt;"",'（別紙１）原油換算シート【計画用】'!AQ1236,"")</f>
        <v/>
      </c>
    </row>
    <row r="1237" spans="39:43">
      <c r="AM1237" s="40">
        <f>+IF('（別紙１）原油換算シート【計画用】'!AM1237&lt;&gt;"",'（別紙１）原油換算シート【計画用】'!AM1237,"")</f>
        <v>1223</v>
      </c>
      <c r="AN1237" s="40" t="str">
        <f>+IF('（別紙１）原油換算シート【計画用】'!AN1237&lt;&gt;"",'（別紙１）原油換算シート【計画用】'!AN1237,"")</f>
        <v>A0838</v>
      </c>
      <c r="AO1237" s="64" t="str">
        <f>+IF('（別紙１）原油換算シート【計画用】'!AO1237&lt;&gt;"",'（別紙１）原油換算シート【計画用】'!AO1237,"")</f>
        <v>(株)stc</v>
      </c>
      <c r="AP1237" s="65">
        <f>+IF('（別紙１）原油換算シート【計画用】'!AP1237&lt;&gt;"",'（別紙１）原油換算シート【計画用】'!AP1237,"")</f>
        <v>4.2200000000000001E-4</v>
      </c>
      <c r="AQ1237" s="1" t="str">
        <f>+IF('（別紙１）原油換算シート【計画用】'!AQ1237&lt;&gt;"",'（別紙１）原油換算シート【計画用】'!AQ1237,"")</f>
        <v>※</v>
      </c>
    </row>
    <row r="1238" spans="39:43">
      <c r="AM1238" s="40">
        <f>+IF('（別紙１）原油換算シート【計画用】'!AM1238&lt;&gt;"",'（別紙１）原油換算シート【計画用】'!AM1238,"")</f>
        <v>1224</v>
      </c>
      <c r="AN1238" s="40" t="str">
        <f>+IF('（別紙１）原油換算シート【計画用】'!AN1238&lt;&gt;"",'（別紙１）原油換算シート【計画用】'!AN1238,"")</f>
        <v>A0839</v>
      </c>
      <c r="AO1238" s="64" t="str">
        <f>+IF('（別紙１）原油換算シート【計画用】'!AO1238&lt;&gt;"",'（別紙１）原油換算シート【計画用】'!AO1238,"")</f>
        <v>(株)工営エナジーメニューA</v>
      </c>
      <c r="AP1238" s="65">
        <f>+IF('（別紙１）原油換算シート【計画用】'!AP1238&lt;&gt;"",'（別紙１）原油換算シート【計画用】'!AP1238,"")</f>
        <v>2.0000000000000002E-5</v>
      </c>
      <c r="AQ1238" s="1" t="str">
        <f>+IF('（別紙１）原油換算シート【計画用】'!AQ1238&lt;&gt;"",'（別紙１）原油換算シート【計画用】'!AQ1238,"")</f>
        <v/>
      </c>
    </row>
    <row r="1239" spans="39:43">
      <c r="AM1239" s="40">
        <f>+IF('（別紙１）原油換算シート【計画用】'!AM1239&lt;&gt;"",'（別紙１）原油換算シート【計画用】'!AM1239,"")</f>
        <v>1225</v>
      </c>
      <c r="AN1239" s="40" t="str">
        <f>+IF('（別紙１）原油換算シート【計画用】'!AN1239&lt;&gt;"",'（別紙１）原油換算シート【計画用】'!AN1239,"")</f>
        <v>A0839</v>
      </c>
      <c r="AO1239" s="64" t="str">
        <f>+IF('（別紙１）原油換算シート【計画用】'!AO1239&lt;&gt;"",'（別紙１）原油換算シート【計画用】'!AO1239,"")</f>
        <v>(株)工営エナジー(参考値)事業者全体</v>
      </c>
      <c r="AP1239" s="65">
        <f>+IF('（別紙１）原油換算シート【計画用】'!AP1239&lt;&gt;"",'（別紙１）原油換算シート【計画用】'!AP1239,"")</f>
        <v>2.0000000000000002E-5</v>
      </c>
      <c r="AQ1239" s="1" t="str">
        <f>+IF('（別紙１）原油換算シート【計画用】'!AQ1239&lt;&gt;"",'（別紙１）原油換算シート【計画用】'!AQ1239,"")</f>
        <v/>
      </c>
    </row>
    <row r="1240" spans="39:43">
      <c r="AM1240" s="40">
        <f>+IF('（別紙１）原油換算シート【計画用】'!AM1240&lt;&gt;"",'（別紙１）原油換算シート【計画用】'!AM1240,"")</f>
        <v>1226</v>
      </c>
      <c r="AN1240" s="40" t="str">
        <f>+IF('（別紙１）原油換算シート【計画用】'!AN1240&lt;&gt;"",'（別紙１）原油換算シート【計画用】'!AN1240,"")</f>
        <v>A0840</v>
      </c>
      <c r="AO1240" s="64" t="str">
        <f>+IF('（別紙１）原油換算シート【計画用】'!AO1240&lt;&gt;"",'（別紙１）原油換算シート【計画用】'!AO1240,"")</f>
        <v>アースシグナルソリューションズ(株)</v>
      </c>
      <c r="AP1240" s="65">
        <f>+IF('（別紙１）原油換算シート【計画用】'!AP1240&lt;&gt;"",'（別紙１）原油換算シート【計画用】'!AP1240,"")</f>
        <v>8.8999999999999995E-5</v>
      </c>
      <c r="AQ1240" s="1" t="str">
        <f>+IF('（別紙１）原油換算シート【計画用】'!AQ1240&lt;&gt;"",'（別紙１）原油換算シート【計画用】'!AQ1240,"")</f>
        <v/>
      </c>
    </row>
    <row r="1241" spans="39:43">
      <c r="AM1241" s="40">
        <f>+IF('（別紙１）原油換算シート【計画用】'!AM1241&lt;&gt;"",'（別紙１）原油換算シート【計画用】'!AM1241,"")</f>
        <v>1227</v>
      </c>
      <c r="AN1241" s="40" t="str">
        <f>+IF('（別紙１）原油換算シート【計画用】'!AN1241&lt;&gt;"",'（別紙１）原油換算シート【計画用】'!AN1241,"")</f>
        <v>A0843</v>
      </c>
      <c r="AO1241" s="64" t="str">
        <f>+IF('（別紙１）原油換算シート【計画用】'!AO1241&lt;&gt;"",'（別紙１）原油換算シート【計画用】'!AO1241,"")</f>
        <v>シントウエナジー(株)</v>
      </c>
      <c r="AP1241" s="65">
        <f>+IF('（別紙１）原油換算シート【計画用】'!AP1241&lt;&gt;"",'（別紙１）原油換算シート【計画用】'!AP1241,"")</f>
        <v>2.8899999999999998E-4</v>
      </c>
      <c r="AQ1241" s="1" t="str">
        <f>+IF('（別紙１）原油換算シート【計画用】'!AQ1241&lt;&gt;"",'（別紙１）原油換算シート【計画用】'!AQ1241,"")</f>
        <v/>
      </c>
    </row>
    <row r="1242" spans="39:43">
      <c r="AM1242" s="40">
        <f>+IF('（別紙１）原油換算シート【計画用】'!AM1242&lt;&gt;"",'（別紙１）原油換算シート【計画用】'!AM1242,"")</f>
        <v>1228</v>
      </c>
      <c r="AN1242" s="40" t="str">
        <f>+IF('（別紙１）原油換算シート【計画用】'!AN1242&lt;&gt;"",'（別紙１）原油換算シート【計画用】'!AN1242,"")</f>
        <v>A0844</v>
      </c>
      <c r="AO1242" s="64" t="str">
        <f>+IF('（別紙１）原油換算シート【計画用】'!AO1242&lt;&gt;"",'（別紙１）原油換算シート【計画用】'!AO1242,"")</f>
        <v>那須野ヶ原みらい電力(株)</v>
      </c>
      <c r="AP1242" s="65">
        <f>+IF('（別紙１）原油換算シート【計画用】'!AP1242&lt;&gt;"",'（別紙１）原油換算シート【計画用】'!AP1242,"")</f>
        <v>2.22E-4</v>
      </c>
      <c r="AQ1242" s="1" t="str">
        <f>+IF('（別紙１）原油換算シート【計画用】'!AQ1242&lt;&gt;"",'（別紙１）原油換算シート【計画用】'!AQ1242,"")</f>
        <v/>
      </c>
    </row>
    <row r="1243" spans="39:43">
      <c r="AM1243" s="40">
        <f>+IF('（別紙１）原油換算シート【計画用】'!AM1243&lt;&gt;"",'（別紙１）原油換算シート【計画用】'!AM1243,"")</f>
        <v>1229</v>
      </c>
      <c r="AN1243" s="40" t="str">
        <f>+IF('（別紙１）原油換算シート【計画用】'!AN1243&lt;&gt;"",'（別紙１）原油換算シート【計画用】'!AN1243,"")</f>
        <v>A0847</v>
      </c>
      <c r="AO1243" s="64" t="str">
        <f>+IF('（別紙１）原油換算シート【計画用】'!AO1243&lt;&gt;"",'（別紙１）原油換算シート【計画用】'!AO1243,"")</f>
        <v>柏崎あい・あーるエナジー(株)</v>
      </c>
      <c r="AP1243" s="65">
        <f>+IF('（別紙１）原油換算シート【計画用】'!AP1243&lt;&gt;"",'（別紙１）原油換算シート【計画用】'!AP1243,"")</f>
        <v>5.7899999999999998E-4</v>
      </c>
      <c r="AQ1243" s="1" t="str">
        <f>+IF('（別紙１）原油換算シート【計画用】'!AQ1243&lt;&gt;"",'（別紙１）原油換算シート【計画用】'!AQ1243,"")</f>
        <v/>
      </c>
    </row>
    <row r="1244" spans="39:43">
      <c r="AM1244" s="40">
        <f>+IF('（別紙１）原油換算シート【計画用】'!AM1244&lt;&gt;"",'（別紙１）原油換算シート【計画用】'!AM1244,"")</f>
        <v>1230</v>
      </c>
      <c r="AN1244" s="40" t="str">
        <f>+IF('（別紙１）原油換算シート【計画用】'!AN1244&lt;&gt;"",'（別紙１）原油換算シート【計画用】'!AN1244,"")</f>
        <v>A0849</v>
      </c>
      <c r="AO1244" s="64" t="str">
        <f>+IF('（別紙１）原油換算シート【計画用】'!AO1244&lt;&gt;"",'（別紙１）原油換算シート【計画用】'!AO1244,"")</f>
        <v>京セラ(株)メニューA</v>
      </c>
      <c r="AP1244" s="65">
        <f>+IF('（別紙１）原油換算シート【計画用】'!AP1244&lt;&gt;"",'（別紙１）原油換算シート【計画用】'!AP1244,"")</f>
        <v>0</v>
      </c>
      <c r="AQ1244" s="1" t="str">
        <f>+IF('（別紙１）原油換算シート【計画用】'!AQ1244&lt;&gt;"",'（別紙１）原油換算シート【計画用】'!AQ1244,"")</f>
        <v/>
      </c>
    </row>
    <row r="1245" spans="39:43">
      <c r="AM1245" s="40">
        <f>+IF('（別紙１）原油換算シート【計画用】'!AM1245&lt;&gt;"",'（別紙１）原油換算シート【計画用】'!AM1245,"")</f>
        <v>1231</v>
      </c>
      <c r="AN1245" s="40" t="str">
        <f>+IF('（別紙１）原油換算シート【計画用】'!AN1245&lt;&gt;"",'（別紙１）原油換算シート【計画用】'!AN1245,"")</f>
        <v>A0849</v>
      </c>
      <c r="AO1245" s="64" t="str">
        <f>+IF('（別紙１）原油換算シート【計画用】'!AO1245&lt;&gt;"",'（別紙１）原油換算シート【計画用】'!AO1245,"")</f>
        <v>京セラ(株)(参考値)事業者全体</v>
      </c>
      <c r="AP1245" s="65">
        <f>+IF('（別紙１）原油換算シート【計画用】'!AP1245&lt;&gt;"",'（別紙１）原油換算シート【計画用】'!AP1245,"")</f>
        <v>0</v>
      </c>
      <c r="AQ1245" s="1" t="str">
        <f>+IF('（別紙１）原油換算シート【計画用】'!AQ1245&lt;&gt;"",'（別紙１）原油換算シート【計画用】'!AQ1245,"")</f>
        <v/>
      </c>
    </row>
    <row r="1246" spans="39:43">
      <c r="AM1246" s="40">
        <f>+IF('（別紙１）原油換算シート【計画用】'!AM1246&lt;&gt;"",'（別紙１）原油換算シート【計画用】'!AM1246,"")</f>
        <v>1232</v>
      </c>
      <c r="AN1246" s="40" t="str">
        <f>+IF('（別紙１）原油換算シート【計画用】'!AN1246&lt;&gt;"",'（別紙１）原油換算シート【計画用】'!AN1246,"")</f>
        <v>A0851</v>
      </c>
      <c r="AO1246" s="64" t="str">
        <f>+IF('（別紙１）原油換算シート【計画用】'!AO1246&lt;&gt;"",'（別紙１）原油換算シート【計画用】'!AO1246,"")</f>
        <v>(株)鳥取みらい電力</v>
      </c>
      <c r="AP1246" s="65">
        <f>+IF('（別紙１）原油換算シート【計画用】'!AP1246&lt;&gt;"",'（別紙１）原油換算シート【計画用】'!AP1246,"")</f>
        <v>4.28E-4</v>
      </c>
      <c r="AQ1246" s="1" t="str">
        <f>+IF('（別紙１）原油換算シート【計画用】'!AQ1246&lt;&gt;"",'（別紙１）原油換算シート【計画用】'!AQ1246,"")</f>
        <v/>
      </c>
    </row>
    <row r="1247" spans="39:43">
      <c r="AM1247" s="40">
        <f>+IF('（別紙１）原油換算シート【計画用】'!AM1247&lt;&gt;"",'（別紙１）原油換算シート【計画用】'!AM1247,"")</f>
        <v>1233</v>
      </c>
      <c r="AN1247" s="40" t="str">
        <f>+IF('（別紙１）原油換算シート【計画用】'!AN1247&lt;&gt;"",'（別紙１）原油換算シート【計画用】'!AN1247,"")</f>
        <v>A0852</v>
      </c>
      <c r="AO1247" s="64" t="str">
        <f>+IF('（別紙１）原油換算シート【計画用】'!AO1247&lt;&gt;"",'（別紙１）原油換算シート【計画用】'!AO1247,"")</f>
        <v>鈴鹿グリーンエナジー(株)</v>
      </c>
      <c r="AP1247" s="65">
        <f>+IF('（別紙１）原油換算シート【計画用】'!AP1247&lt;&gt;"",'（別紙１）原油換算シート【計画用】'!AP1247,"")</f>
        <v>2.31E-4</v>
      </c>
      <c r="AQ1247" s="1" t="str">
        <f>+IF('（別紙１）原油換算シート【計画用】'!AQ1247&lt;&gt;"",'（別紙１）原油換算シート【計画用】'!AQ1247,"")</f>
        <v/>
      </c>
    </row>
    <row r="1248" spans="39:43">
      <c r="AM1248" s="40">
        <f>+IF('（別紙１）原油換算シート【計画用】'!AM1248&lt;&gt;"",'（別紙１）原油換算シート【計画用】'!AM1248,"")</f>
        <v>1234</v>
      </c>
      <c r="AN1248" s="40" t="str">
        <f>+IF('（別紙１）原油換算シート【計画用】'!AN1248&lt;&gt;"",'（別紙１）原油換算シート【計画用】'!AN1248,"")</f>
        <v>A0853</v>
      </c>
      <c r="AO1248" s="64" t="str">
        <f>+IF('（別紙１）原油換算シート【計画用】'!AO1248&lt;&gt;"",'（別紙１）原油換算シート【計画用】'!AO1248,"")</f>
        <v>一般社団法人東北自動車産業グリーンエネルギー普及協会</v>
      </c>
      <c r="AP1248" s="65">
        <f>+IF('（別紙１）原油換算シート【計画用】'!AP1248&lt;&gt;"",'（別紙１）原油換算シート【計画用】'!AP1248,"")</f>
        <v>0</v>
      </c>
      <c r="AQ1248" s="1" t="str">
        <f>+IF('（別紙１）原油換算シート【計画用】'!AQ1248&lt;&gt;"",'（別紙１）原油換算シート【計画用】'!AQ1248,"")</f>
        <v/>
      </c>
    </row>
    <row r="1249" spans="39:43">
      <c r="AM1249" s="40">
        <f>+IF('（別紙１）原油換算シート【計画用】'!AM1249&lt;&gt;"",'（別紙１）原油換算シート【計画用】'!AM1249,"")</f>
        <v>1235</v>
      </c>
      <c r="AN1249" s="40" t="str">
        <f>+IF('（別紙１）原油換算シート【計画用】'!AN1249&lt;&gt;"",'（別紙１）原油換算シート【計画用】'!AN1249,"")</f>
        <v>A0854</v>
      </c>
      <c r="AO1249" s="64" t="str">
        <f>+IF('（別紙１）原油換算シート【計画用】'!AO1249&lt;&gt;"",'（別紙１）原油換算シート【計画用】'!AO1249,"")</f>
        <v>刈谷知立みらい電力(株)メニューA</v>
      </c>
      <c r="AP1249" s="65">
        <f>+IF('（別紙１）原油換算シート【計画用】'!AP1249&lt;&gt;"",'（別紙１）原油換算シート【計画用】'!AP1249,"")</f>
        <v>3.0400000000000002E-4</v>
      </c>
      <c r="AQ1249" s="1" t="str">
        <f>+IF('（別紙１）原油換算シート【計画用】'!AQ1249&lt;&gt;"",'（別紙１）原油換算シート【計画用】'!AQ1249,"")</f>
        <v/>
      </c>
    </row>
    <row r="1250" spans="39:43">
      <c r="AM1250" s="40">
        <f>+IF('（別紙１）原油換算シート【計画用】'!AM1250&lt;&gt;"",'（別紙１）原油換算シート【計画用】'!AM1250,"")</f>
        <v>1236</v>
      </c>
      <c r="AN1250" s="40" t="str">
        <f>+IF('（別紙１）原油換算シート【計画用】'!AN1250&lt;&gt;"",'（別紙１）原油換算シート【計画用】'!AN1250,"")</f>
        <v>A0854</v>
      </c>
      <c r="AO1250" s="64" t="str">
        <f>+IF('（別紙１）原油換算シート【計画用】'!AO1250&lt;&gt;"",'（別紙１）原油換算シート【計画用】'!AO1250,"")</f>
        <v>刈谷知立みらい電力(株)(参考値)事業者全体</v>
      </c>
      <c r="AP1250" s="65">
        <f>+IF('（別紙１）原油換算シート【計画用】'!AP1250&lt;&gt;"",'（別紙１）原油換算シート【計画用】'!AP1250,"")</f>
        <v>3.0400000000000002E-4</v>
      </c>
      <c r="AQ1250" s="1" t="str">
        <f>+IF('（別紙１）原油換算シート【計画用】'!AQ1250&lt;&gt;"",'（別紙１）原油換算シート【計画用】'!AQ1250,"")</f>
        <v/>
      </c>
    </row>
    <row r="1251" spans="39:43">
      <c r="AM1251" s="40">
        <f>+IF('（別紙１）原油換算シート【計画用】'!AM1251&lt;&gt;"",'（別紙１）原油換算シート【計画用】'!AM1251,"")</f>
        <v>1237</v>
      </c>
      <c r="AN1251" s="40" t="str">
        <f>+IF('（別紙１）原油換算シート【計画用】'!AN1251&lt;&gt;"",'（別紙１）原油換算シート【計画用】'!AN1251,"")</f>
        <v>A0857</v>
      </c>
      <c r="AO1251" s="64" t="str">
        <f>+IF('（別紙１）原油換算シート【計画用】'!AO1251&lt;&gt;"",'（別紙１）原油換算シート【計画用】'!AO1251,"")</f>
        <v>(株)パワーエックスメニューA</v>
      </c>
      <c r="AP1251" s="65">
        <f>+IF('（別紙１）原油換算シート【計画用】'!AP1251&lt;&gt;"",'（別紙１）原油換算シート【計画用】'!AP1251,"")</f>
        <v>2.9500000000000001E-4</v>
      </c>
      <c r="AQ1251" s="1" t="str">
        <f>+IF('（別紙１）原油換算シート【計画用】'!AQ1251&lt;&gt;"",'（別紙１）原油換算シート【計画用】'!AQ1251,"")</f>
        <v/>
      </c>
    </row>
    <row r="1252" spans="39:43">
      <c r="AM1252" s="40">
        <f>+IF('（別紙１）原油換算シート【計画用】'!AM1252&lt;&gt;"",'（別紙１）原油換算シート【計画用】'!AM1252,"")</f>
        <v>1238</v>
      </c>
      <c r="AN1252" s="40" t="str">
        <f>+IF('（別紙１）原油換算シート【計画用】'!AN1252&lt;&gt;"",'（別紙１）原油換算シート【計画用】'!AN1252,"")</f>
        <v>A0857</v>
      </c>
      <c r="AO1252" s="64" t="str">
        <f>+IF('（別紙１）原油換算シート【計画用】'!AO1252&lt;&gt;"",'（別紙１）原油換算シート【計画用】'!AO1252,"")</f>
        <v>(株)パワーエックスメニューB</v>
      </c>
      <c r="AP1252" s="65">
        <f>+IF('（別紙１）原油換算シート【計画用】'!AP1252&lt;&gt;"",'（別紙１）原油換算シート【計画用】'!AP1252,"")</f>
        <v>4.2999999999999999E-4</v>
      </c>
      <c r="AQ1252" s="1" t="str">
        <f>+IF('（別紙１）原油換算シート【計画用】'!AQ1252&lt;&gt;"",'（別紙１）原油換算シート【計画用】'!AQ1252,"")</f>
        <v/>
      </c>
    </row>
    <row r="1253" spans="39:43">
      <c r="AM1253" s="40">
        <f>+IF('（別紙１）原油換算シート【計画用】'!AM1253&lt;&gt;"",'（別紙１）原油換算シート【計画用】'!AM1253,"")</f>
        <v>1239</v>
      </c>
      <c r="AN1253" s="40" t="str">
        <f>+IF('（別紙１）原油換算シート【計画用】'!AN1253&lt;&gt;"",'（別紙１）原油換算シート【計画用】'!AN1253,"")</f>
        <v>A0857</v>
      </c>
      <c r="AO1253" s="64" t="str">
        <f>+IF('（別紙１）原油換算シート【計画用】'!AO1253&lt;&gt;"",'（別紙１）原油換算シート【計画用】'!AO1253,"")</f>
        <v>(株)パワーエックスメニューC(残差)</v>
      </c>
      <c r="AP1253" s="65">
        <f>+IF('（別紙１）原油換算シート【計画用】'!AP1253&lt;&gt;"",'（別紙１）原油換算シート【計画用】'!AP1253,"")</f>
        <v>4.2200000000000001E-4</v>
      </c>
      <c r="AQ1253" s="1" t="str">
        <f>+IF('（別紙１）原油換算シート【計画用】'!AQ1253&lt;&gt;"",'（別紙１）原油換算シート【計画用】'!AQ1253,"")</f>
        <v>※</v>
      </c>
    </row>
    <row r="1254" spans="39:43">
      <c r="AM1254" s="40">
        <f>+IF('（別紙１）原油換算シート【計画用】'!AM1254&lt;&gt;"",'（別紙１）原油換算シート【計画用】'!AM1254,"")</f>
        <v>1240</v>
      </c>
      <c r="AN1254" s="40" t="str">
        <f>+IF('（別紙１）原油換算シート【計画用】'!AN1254&lt;&gt;"",'（別紙１）原油換算シート【計画用】'!AN1254,"")</f>
        <v>A0857</v>
      </c>
      <c r="AO1254" s="64" t="str">
        <f>+IF('（別紙１）原油換算シート【計画用】'!AO1254&lt;&gt;"",'（別紙１）原油換算シート【計画用】'!AO1254,"")</f>
        <v>(株)パワーエックス(参考値)事業者全体</v>
      </c>
      <c r="AP1254" s="65">
        <f>+IF('（別紙１）原油換算シート【計画用】'!AP1254&lt;&gt;"",'（別紙１）原油換算シート【計画用】'!AP1254,"")</f>
        <v>1.023E-3</v>
      </c>
      <c r="AQ1254" s="1" t="str">
        <f>+IF('（別紙１）原油換算シート【計画用】'!AQ1254&lt;&gt;"",'（別紙１）原油換算シート【計画用】'!AQ1254,"")</f>
        <v/>
      </c>
    </row>
    <row r="1255" spans="39:43">
      <c r="AM1255" s="40">
        <f>+IF('（別紙１）原油換算シート【計画用】'!AM1255&lt;&gt;"",'（別紙１）原油換算シート【計画用】'!AM1255,"")</f>
        <v>1241</v>
      </c>
      <c r="AN1255" s="40" t="str">
        <f>+IF('（別紙１）原油換算シート【計画用】'!AN1255&lt;&gt;"",'（別紙１）原油換算シート【計画用】'!AN1255,"")</f>
        <v>A0859</v>
      </c>
      <c r="AO1255" s="64" t="str">
        <f>+IF('（別紙１）原油換算シート【計画用】'!AO1255&lt;&gt;"",'（別紙１）原油換算シート【計画用】'!AO1255,"")</f>
        <v>いちのみや未来エネルギー(株)メニューA</v>
      </c>
      <c r="AP1255" s="65">
        <f>+IF('（別紙１）原油換算シート【計画用】'!AP1255&lt;&gt;"",'（別紙１）原油換算シート【計画用】'!AP1255,"")</f>
        <v>0</v>
      </c>
      <c r="AQ1255" s="1" t="str">
        <f>+IF('（別紙１）原油換算シート【計画用】'!AQ1255&lt;&gt;"",'（別紙１）原油換算シート【計画用】'!AQ1255,"")</f>
        <v/>
      </c>
    </row>
    <row r="1256" spans="39:43">
      <c r="AM1256" s="40">
        <f>+IF('（別紙１）原油換算シート【計画用】'!AM1256&lt;&gt;"",'（別紙１）原油換算シート【計画用】'!AM1256,"")</f>
        <v>1242</v>
      </c>
      <c r="AN1256" s="40" t="str">
        <f>+IF('（別紙１）原油換算シート【計画用】'!AN1256&lt;&gt;"",'（別紙１）原油換算シート【計画用】'!AN1256,"")</f>
        <v>A0859</v>
      </c>
      <c r="AO1256" s="64" t="str">
        <f>+IF('（別紙１）原油換算シート【計画用】'!AO1256&lt;&gt;"",'（別紙１）原油換算シート【計画用】'!AO1256,"")</f>
        <v>いちのみや未来エネルギー(株)(参考値)事業者全体</v>
      </c>
      <c r="AP1256" s="65">
        <f>+IF('（別紙１）原油換算シート【計画用】'!AP1256&lt;&gt;"",'（別紙１）原油換算シート【計画用】'!AP1256,"")</f>
        <v>0</v>
      </c>
      <c r="AQ1256" s="1" t="str">
        <f>+IF('（別紙１）原油換算シート【計画用】'!AQ1256&lt;&gt;"",'（別紙１）原油換算シート【計画用】'!AQ1256,"")</f>
        <v/>
      </c>
    </row>
    <row r="1257" spans="39:43">
      <c r="AM1257" s="40">
        <f>+IF('（別紙１）原油換算シート【計画用】'!AM1257&lt;&gt;"",'（別紙１）原油換算シート【計画用】'!AM1257,"")</f>
        <v>1243</v>
      </c>
      <c r="AN1257" s="40" t="str">
        <f>+IF('（別紙１）原油換算シート【計画用】'!AN1257&lt;&gt;"",'（別紙１）原油換算シート【計画用】'!AN1257,"")</f>
        <v>A0860</v>
      </c>
      <c r="AO1257" s="64" t="str">
        <f>+IF('（別紙１）原油換算シート【計画用】'!AO1257&lt;&gt;"",'（別紙１）原油換算シート【計画用】'!AO1257,"")</f>
        <v>岡谷酸素(株)</v>
      </c>
      <c r="AP1257" s="65">
        <f>+IF('（別紙１）原油換算シート【計画用】'!AP1257&lt;&gt;"",'（別紙１）原油換算シート【計画用】'!AP1257,"")</f>
        <v>6.2500000000000001E-4</v>
      </c>
      <c r="AQ1257" s="1" t="str">
        <f>+IF('（別紙１）原油換算シート【計画用】'!AQ1257&lt;&gt;"",'（別紙１）原油換算シート【計画用】'!AQ1257,"")</f>
        <v/>
      </c>
    </row>
    <row r="1258" spans="39:43">
      <c r="AM1258" s="40">
        <f>+IF('（別紙１）原油換算シート【計画用】'!AM1258&lt;&gt;"",'（別紙１）原油換算シート【計画用】'!AM1258,"")</f>
        <v>1244</v>
      </c>
      <c r="AN1258" s="40" t="str">
        <f>+IF('（別紙１）原油換算シート【計画用】'!AN1258&lt;&gt;"",'（別紙１）原油換算シート【計画用】'!AN1258,"")</f>
        <v>A0863</v>
      </c>
      <c r="AO1258" s="64" t="str">
        <f>+IF('（別紙１）原油換算シート【計画用】'!AO1258&lt;&gt;"",'（別紙１）原油換算シート【計画用】'!AO1258,"")</f>
        <v>(株)絆</v>
      </c>
      <c r="AP1258" s="65">
        <f>+IF('（別紙１）原油換算シート【計画用】'!AP1258&lt;&gt;"",'（別紙１）原油換算シート【計画用】'!AP1258,"")</f>
        <v>6.1600000000000001E-4</v>
      </c>
      <c r="AQ1258" s="1" t="str">
        <f>+IF('（別紙１）原油換算シート【計画用】'!AQ1258&lt;&gt;"",'（別紙１）原油換算シート【計画用】'!AQ1258,"")</f>
        <v/>
      </c>
    </row>
    <row r="1259" spans="39:43">
      <c r="AM1259" s="40">
        <f>+IF('（別紙１）原油換算シート【計画用】'!AM1259&lt;&gt;"",'（別紙１）原油換算シート【計画用】'!AM1259,"")</f>
        <v>1245</v>
      </c>
      <c r="AN1259" s="40" t="str">
        <f>+IF('（別紙１）原油換算シート【計画用】'!AN1259&lt;&gt;"",'（別紙１）原油換算シート【計画用】'!AN1259,"")</f>
        <v>A0865</v>
      </c>
      <c r="AO1259" s="64" t="str">
        <f>+IF('（別紙１）原油換算シート【計画用】'!AO1259&lt;&gt;"",'（別紙１）原油換算シート【計画用】'!AO1259,"")</f>
        <v>東北エネルギーサービス(株)メニューA</v>
      </c>
      <c r="AP1259" s="65">
        <f>+IF('（別紙１）原油換算シート【計画用】'!AP1259&lt;&gt;"",'（別紙１）原油換算シート【計画用】'!AP1259,"")</f>
        <v>1.2899999999999999E-4</v>
      </c>
      <c r="AQ1259" s="1" t="str">
        <f>+IF('（別紙１）原油換算シート【計画用】'!AQ1259&lt;&gt;"",'（別紙１）原油換算シート【計画用】'!AQ1259,"")</f>
        <v/>
      </c>
    </row>
    <row r="1260" spans="39:43">
      <c r="AM1260" s="40">
        <f>+IF('（別紙１）原油換算シート【計画用】'!AM1260&lt;&gt;"",'（別紙１）原油換算シート【計画用】'!AM1260,"")</f>
        <v>1246</v>
      </c>
      <c r="AN1260" s="40" t="str">
        <f>+IF('（別紙１）原油換算シート【計画用】'!AN1260&lt;&gt;"",'（別紙１）原油換算シート【計画用】'!AN1260,"")</f>
        <v>A0865</v>
      </c>
      <c r="AO1260" s="64" t="str">
        <f>+IF('（別紙１）原油換算シート【計画用】'!AO1260&lt;&gt;"",'（別紙１）原油換算シート【計画用】'!AO1260,"")</f>
        <v>東北エネルギーサービス(株)メニューB</v>
      </c>
      <c r="AP1260" s="65">
        <f>+IF('（別紙１）原油換算シート【計画用】'!AP1260&lt;&gt;"",'（別紙１）原油換算シート【計画用】'!AP1260,"")</f>
        <v>1.4799999999999999E-4</v>
      </c>
    </row>
    <row r="1261" spans="39:43">
      <c r="AM1261" s="40">
        <f>+IF('（別紙１）原油換算シート【計画用】'!AM1261&lt;&gt;"",'（別紙１）原油換算シート【計画用】'!AM1261,"")</f>
        <v>1247</v>
      </c>
      <c r="AN1261" s="40" t="str">
        <f>+IF('（別紙１）原油換算シート【計画用】'!AN1261&lt;&gt;"",'（別紙１）原油換算シート【計画用】'!AN1261,"")</f>
        <v>A0865</v>
      </c>
      <c r="AO1261" s="64" t="str">
        <f>+IF('（別紙１）原油換算シート【計画用】'!AO1261&lt;&gt;"",'（別紙１）原油換算シート【計画用】'!AO1261,"")</f>
        <v>東北エネルギーサービス(株)メニューC</v>
      </c>
      <c r="AP1261" s="65">
        <f>+IF('（別紙１）原油換算シート【計画用】'!AP1261&lt;&gt;"",'（別紙１）原油換算シート【計画用】'!AP1261,"")</f>
        <v>9.7999999999999997E-5</v>
      </c>
    </row>
    <row r="1262" spans="39:43">
      <c r="AM1262" s="40">
        <f>+IF('（別紙１）原油換算シート【計画用】'!AM1262&lt;&gt;"",'（別紙１）原油換算シート【計画用】'!AM1262,"")</f>
        <v>1248</v>
      </c>
      <c r="AN1262" s="40" t="str">
        <f>+IF('（別紙１）原油換算シート【計画用】'!AN1262&lt;&gt;"",'（別紙１）原油換算シート【計画用】'!AN1262,"")</f>
        <v>A0865</v>
      </c>
      <c r="AO1262" s="64" t="str">
        <f>+IF('（別紙１）原油換算シート【計画用】'!AO1262&lt;&gt;"",'（別紙１）原油換算シート【計画用】'!AO1262,"")</f>
        <v>東北エネルギーサービス(株)(参考値)事業者全体</v>
      </c>
      <c r="AP1262" s="65">
        <f>+IF('（別紙１）原油換算シート【計画用】'!AP1262&lt;&gt;"",'（別紙１）原油換算シート【計画用】'!AP1262,"")</f>
        <v>1.2300000000000001E-4</v>
      </c>
    </row>
    <row r="1263" spans="39:43">
      <c r="AM1263" s="40">
        <f>+IF('（別紙１）原油換算シート【計画用】'!AM1263&lt;&gt;"",'（別紙１）原油換算シート【計画用】'!AM1263,"")</f>
        <v>1249</v>
      </c>
      <c r="AN1263" s="40" t="str">
        <f>+IF('（別紙１）原油換算シート【計画用】'!AN1263&lt;&gt;"",'（別紙１）原油換算シート【計画用】'!AN1263,"")</f>
        <v>A0866</v>
      </c>
      <c r="AO1263" s="64" t="str">
        <f>+IF('（別紙１）原油換算シート【計画用】'!AO1263&lt;&gt;"",'（別紙１）原油換算シート【計画用】'!AO1263,"")</f>
        <v>(株)いなしきエナジー</v>
      </c>
      <c r="AP1263" s="65">
        <f>+IF('（別紙１）原油換算シート【計画用】'!AP1263&lt;&gt;"",'（別紙１）原油換算シート【計画用】'!AP1263,"")</f>
        <v>2.41E-4</v>
      </c>
    </row>
    <row r="1264" spans="39:43">
      <c r="AM1264" s="40">
        <f>+IF('（別紙１）原油換算シート【計画用】'!AM1264&lt;&gt;"",'（別紙１）原油換算シート【計画用】'!AM1264,"")</f>
        <v>1250</v>
      </c>
      <c r="AN1264" s="40" t="str">
        <f>+IF('（別紙１）原油換算シート【計画用】'!AN1264&lt;&gt;"",'（別紙１）原油換算シート【計画用】'!AN1264,"")</f>
        <v>A0867</v>
      </c>
      <c r="AO1264" s="64" t="str">
        <f>+IF('（別紙１）原油換算シート【計画用】'!AO1264&lt;&gt;"",'（別紙１）原油換算シート【計画用】'!AO1264,"")</f>
        <v>ながのスマートパワー(株)</v>
      </c>
      <c r="AP1264" s="65">
        <f>+IF('（別紙１）原油換算シート【計画用】'!AP1264&lt;&gt;"",'（別紙１）原油換算シート【計画用】'!AP1264,"")</f>
        <v>9.3999999999999994E-5</v>
      </c>
    </row>
    <row r="1265" spans="39:42">
      <c r="AM1265" s="40">
        <f>+IF('（別紙１）原油換算シート【計画用】'!AM1265&lt;&gt;"",'（別紙１）原油換算シート【計画用】'!AM1265,"")</f>
        <v>1251</v>
      </c>
      <c r="AN1265" s="40" t="str">
        <f>+IF('（別紙１）原油換算シート【計画用】'!AN1265&lt;&gt;"",'（別紙１）原油換算シート【計画用】'!AN1265,"")</f>
        <v>A0868</v>
      </c>
      <c r="AO1265" s="64" t="str">
        <f>+IF('（別紙１）原油換算シート【計画用】'!AO1265&lt;&gt;"",'（別紙１）原油換算シート【計画用】'!AO1265,"")</f>
        <v>(株)ホクレン油機サービス</v>
      </c>
      <c r="AP1265" s="65">
        <f>+IF('（別紙１）原油換算シート【計画用】'!AP1265&lt;&gt;"",'（別紙１）原油換算シート【計画用】'!AP1265,"")</f>
        <v>5.1099999999999995E-4</v>
      </c>
    </row>
    <row r="1266" spans="39:42">
      <c r="AM1266" s="40">
        <f>+IF('（別紙１）原油換算シート【計画用】'!AM1266&lt;&gt;"",'（別紙１）原油換算シート【計画用】'!AM1266,"")</f>
        <v>1252</v>
      </c>
      <c r="AN1266" s="40" t="str">
        <f>+IF('（別紙１）原油換算シート【計画用】'!AN1266&lt;&gt;"",'（別紙１）原油換算シート【計画用】'!AN1266,"")</f>
        <v>A0869</v>
      </c>
      <c r="AO1266" s="64" t="str">
        <f>+IF('（別紙１）原油換算シート【計画用】'!AO1266&lt;&gt;"",'（別紙１）原油換算シート【計画用】'!AO1266,"")</f>
        <v>(株)JR東日本商事メニューA</v>
      </c>
      <c r="AP1266" s="65">
        <f>+IF('（別紙１）原油換算シート【計画用】'!AP1266&lt;&gt;"",'（別紙１）原油換算シート【計画用】'!AP1266,"")</f>
        <v>0</v>
      </c>
    </row>
    <row r="1267" spans="39:42">
      <c r="AM1267" s="40">
        <f>+IF('（別紙１）原油換算シート【計画用】'!AM1267&lt;&gt;"",'（別紙１）原油換算シート【計画用】'!AM1267,"")</f>
        <v>1253</v>
      </c>
      <c r="AN1267" s="40" t="str">
        <f>+IF('（別紙１）原油換算シート【計画用】'!AN1267&lt;&gt;"",'（別紙１）原油換算シート【計画用】'!AN1267,"")</f>
        <v>A0869</v>
      </c>
      <c r="AO1267" s="64" t="str">
        <f>+IF('（別紙１）原油換算シート【計画用】'!AO1267&lt;&gt;"",'（別紙１）原油換算シート【計画用】'!AO1267,"")</f>
        <v>(株)JR東日本商事メニューB(残差)</v>
      </c>
      <c r="AP1267" s="65">
        <f>+IF('（別紙１）原油換算シート【計画用】'!AP1267&lt;&gt;"",'（別紙１）原油換算シート【計画用】'!AP1267,"")</f>
        <v>5.8799999999999998E-4</v>
      </c>
    </row>
    <row r="1268" spans="39:42">
      <c r="AM1268" s="40">
        <f>+IF('（別紙１）原油換算シート【計画用】'!AM1268&lt;&gt;"",'（別紙１）原油換算シート【計画用】'!AM1268,"")</f>
        <v>1254</v>
      </c>
      <c r="AN1268" s="40" t="str">
        <f>+IF('（別紙１）原油換算シート【計画用】'!AN1268&lt;&gt;"",'（別紙１）原油換算シート【計画用】'!AN1268,"")</f>
        <v>A0869</v>
      </c>
      <c r="AO1268" s="64" t="str">
        <f>+IF('（別紙１）原油換算シート【計画用】'!AO1268&lt;&gt;"",'（別紙１）原油換算シート【計画用】'!AO1268,"")</f>
        <v>(株)JR東日本商事(参考値)事業者全体</v>
      </c>
      <c r="AP1268" s="65">
        <f>+IF('（別紙１）原油換算シート【計画用】'!AP1268&lt;&gt;"",'（別紙１）原油換算シート【計画用】'!AP1268,"")</f>
        <v>3.1E-4</v>
      </c>
    </row>
    <row r="1269" spans="39:42">
      <c r="AM1269" s="40">
        <f>+IF('（別紙１）原油換算シート【計画用】'!AM1269&lt;&gt;"",'（別紙１）原油換算シート【計画用】'!AM1269,"")</f>
        <v>1255</v>
      </c>
      <c r="AN1269" s="40" t="str">
        <f>+IF('（別紙１）原油換算シート【計画用】'!AN1269&lt;&gt;"",'（別紙１）原油換算シート【計画用】'!AN1269,"")</f>
        <v>A0870</v>
      </c>
      <c r="AO1269" s="64" t="str">
        <f>+IF('（別紙１）原油換算シート【計画用】'!AO1269&lt;&gt;"",'（別紙１）原油換算シート【計画用】'!AO1269,"")</f>
        <v>岡山ガス(株)</v>
      </c>
      <c r="AP1269" s="65">
        <f>+IF('（別紙１）原油換算シート【計画用】'!AP1269&lt;&gt;"",'（別紙１）原油換算シート【計画用】'!AP1269,"")</f>
        <v>3.0600000000000001E-4</v>
      </c>
    </row>
    <row r="1270" spans="39:42">
      <c r="AM1270" s="40">
        <f>+IF('（別紙１）原油換算シート【計画用】'!AM1270&lt;&gt;"",'（別紙１）原油換算シート【計画用】'!AM1270,"")</f>
        <v>1256</v>
      </c>
      <c r="AN1270" s="40" t="str">
        <f>+IF('（別紙１）原油換算シート【計画用】'!AN1270&lt;&gt;"",'（別紙１）原油換算シート【計画用】'!AN1270,"")</f>
        <v>A0871</v>
      </c>
      <c r="AO1270" s="64" t="str">
        <f>+IF('（別紙１）原油換算シート【計画用】'!AO1270&lt;&gt;"",'（別紙１）原油換算シート【計画用】'!AO1270,"")</f>
        <v>合同会社グリーンパワーリテイリング</v>
      </c>
      <c r="AP1270" s="65">
        <f>+IF('（別紙１）原油換算シート【計画用】'!AP1270&lt;&gt;"",'（別紙１）原油換算シート【計画用】'!AP1270,"")</f>
        <v>4.66E-4</v>
      </c>
    </row>
    <row r="1271" spans="39:42">
      <c r="AM1271" s="40">
        <f>+IF('（別紙１）原油換算シート【計画用】'!AM1271&lt;&gt;"",'（別紙１）原油換算シート【計画用】'!AM1271,"")</f>
        <v>1257</v>
      </c>
      <c r="AN1271" s="40" t="str">
        <f>+IF('（別紙１）原油換算シート【計画用】'!AN1271&lt;&gt;"",'（別紙１）原油換算シート【計画用】'!AN1271,"")</f>
        <v>A0873</v>
      </c>
      <c r="AO1271" s="64" t="str">
        <f>+IF('（別紙１）原油換算シート【計画用】'!AO1271&lt;&gt;"",'（別紙１）原油換算シート【計画用】'!AO1271,"")</f>
        <v>川崎未来エナジー(株)メニューA</v>
      </c>
      <c r="AP1271" s="65">
        <f>+IF('（別紙１）原油換算シート【計画用】'!AP1271&lt;&gt;"",'（別紙１）原油換算シート【計画用】'!AP1271,"")</f>
        <v>2.5000000000000001E-4</v>
      </c>
    </row>
    <row r="1272" spans="39:42">
      <c r="AM1272" s="40">
        <f>+IF('（別紙１）原油換算シート【計画用】'!AM1272&lt;&gt;"",'（別紙１）原油換算シート【計画用】'!AM1272,"")</f>
        <v>1258</v>
      </c>
      <c r="AN1272" s="40" t="str">
        <f>+IF('（別紙１）原油換算シート【計画用】'!AN1272&lt;&gt;"",'（別紙１）原油換算シート【計画用】'!AN1272,"")</f>
        <v>A0873</v>
      </c>
      <c r="AO1272" s="64" t="str">
        <f>+IF('（別紙１）原油換算シート【計画用】'!AO1272&lt;&gt;"",'（別紙１）原油換算シート【計画用】'!AO1272,"")</f>
        <v>川崎未来エナジー(株)(参考値)事業者全体</v>
      </c>
      <c r="AP1272" s="65">
        <f>+IF('（別紙１）原油換算シート【計画用】'!AP1272&lt;&gt;"",'（別紙１）原油換算シート【計画用】'!AP1272,"")</f>
        <v>0</v>
      </c>
    </row>
    <row r="1273" spans="39:42">
      <c r="AM1273" s="40">
        <f>+IF('（別紙１）原油換算シート【計画用】'!AM1273&lt;&gt;"",'（別紙１）原油換算シート【計画用】'!AM1273,"")</f>
        <v>1259</v>
      </c>
      <c r="AN1273" s="40" t="str">
        <f>+IF('（別紙１）原油換算シート【計画用】'!AN1273&lt;&gt;"",'（別紙１）原油換算シート【計画用】'!AN1273,"")</f>
        <v>A0874</v>
      </c>
      <c r="AO1273" s="64" t="str">
        <f>+IF('（別紙１）原油換算シート【計画用】'!AO1273&lt;&gt;"",'（別紙１）原油換算シート【計画用】'!AO1273,"")</f>
        <v>(株)いずみみらい</v>
      </c>
      <c r="AP1273" s="65">
        <f>+IF('（別紙１）原油換算シート【計画用】'!AP1273&lt;&gt;"",'（別紙１）原油換算シート【計画用】'!AP1273,"")</f>
        <v>4.7100000000000006E-4</v>
      </c>
    </row>
    <row r="1274" spans="39:42">
      <c r="AM1274" s="40">
        <f>+IF('（別紙１）原油換算シート【計画用】'!AM1274&lt;&gt;"",'（別紙１）原油換算シート【計画用】'!AM1274,"")</f>
        <v>1260</v>
      </c>
      <c r="AN1274" s="40" t="str">
        <f>+IF('（別紙１）原油換算シート【計画用】'!AN1274&lt;&gt;"",'（別紙１）原油換算シート【計画用】'!AN1274,"")</f>
        <v>A0877</v>
      </c>
      <c r="AO1274" s="64" t="str">
        <f>+IF('（別紙１）原油換算シート【計画用】'!AO1274&lt;&gt;"",'（別紙１）原油換算シート【計画用】'!AO1274,"")</f>
        <v>(株)アット東京メニューA</v>
      </c>
      <c r="AP1274" s="65">
        <f>+IF('（別紙１）原油換算シート【計画用】'!AP1274&lt;&gt;"",'（別紙１）原油換算シート【計画用】'!AP1274,"")</f>
        <v>4.2700000000000002E-4</v>
      </c>
    </row>
    <row r="1275" spans="39:42">
      <c r="AM1275" s="40">
        <f>+IF('（別紙１）原油換算シート【計画用】'!AM1275&lt;&gt;"",'（別紙１）原油換算シート【計画用】'!AM1275,"")</f>
        <v>1261</v>
      </c>
      <c r="AN1275" s="40" t="str">
        <f>+IF('（別紙１）原油換算シート【計画用】'!AN1275&lt;&gt;"",'（別紙１）原油換算シート【計画用】'!AN1275,"")</f>
        <v>A0877</v>
      </c>
      <c r="AO1275" s="64" t="str">
        <f>+IF('（別紙１）原油換算シート【計画用】'!AO1275&lt;&gt;"",'（別紙１）原油換算シート【計画用】'!AO1275,"")</f>
        <v>(株)アット東京メニューB(残差)</v>
      </c>
      <c r="AP1275" s="65">
        <f>+IF('（別紙１）原油換算シート【計画用】'!AP1275&lt;&gt;"",'（別紙１）原油換算シート【計画用】'!AP1275,"")</f>
        <v>4.4499999999999997E-4</v>
      </c>
    </row>
    <row r="1276" spans="39:42">
      <c r="AM1276" s="40">
        <f>+IF('（別紙１）原油換算シート【計画用】'!AM1276&lt;&gt;"",'（別紙１）原油換算シート【計画用】'!AM1276,"")</f>
        <v>1262</v>
      </c>
      <c r="AN1276" s="40" t="str">
        <f>+IF('（別紙１）原油換算シート【計画用】'!AN1276&lt;&gt;"",'（別紙１）原油換算シート【計画用】'!AN1276,"")</f>
        <v>A0877</v>
      </c>
      <c r="AO1276" s="64" t="str">
        <f>+IF('（別紙１）原油換算シート【計画用】'!AO1276&lt;&gt;"",'（別紙１）原油換算シート【計画用】'!AO1276,"")</f>
        <v>(株)アット東京(参考値)事業者全体</v>
      </c>
      <c r="AP1276" s="65">
        <f>+IF('（別紙１）原油換算シート【計画用】'!AP1276&lt;&gt;"",'（別紙１）原油換算シート【計画用】'!AP1276,"")</f>
        <v>4.3100000000000001E-4</v>
      </c>
    </row>
    <row r="1277" spans="39:42">
      <c r="AM1277" s="40">
        <f>+IF('（別紙１）原油換算シート【計画用】'!AM1277&lt;&gt;"",'（別紙１）原油換算シート【計画用】'!AM1277,"")</f>
        <v>1263</v>
      </c>
      <c r="AN1277" s="40" t="str">
        <f>+IF('（別紙１）原油換算シート【計画用】'!AN1277&lt;&gt;"",'（別紙１）原油換算シート【計画用】'!AN1277,"")</f>
        <v>A0880</v>
      </c>
      <c r="AO1277" s="64" t="str">
        <f>+IF('（別紙１）原油換算シート【計画用】'!AO1277&lt;&gt;"",'（別紙１）原油換算シート【計画用】'!AO1277,"")</f>
        <v>(株)つるエネルギー</v>
      </c>
      <c r="AP1277" s="65">
        <f>+IF('（別紙１）原油換算シート【計画用】'!AP1277&lt;&gt;"",'（別紙１）原油換算シート【計画用】'!AP1277,"")</f>
        <v>4.1899999999999999E-4</v>
      </c>
    </row>
    <row r="1278" spans="39:42">
      <c r="AM1278" s="40">
        <f>+IF('（別紙１）原油換算シート【計画用】'!AM1278&lt;&gt;"",'（別紙１）原油換算シート【計画用】'!AM1278,"")</f>
        <v>1264</v>
      </c>
      <c r="AN1278" s="40" t="str">
        <f>+IF('（別紙１）原油換算シート【計画用】'!AN1278&lt;&gt;"",'（別紙１）原油換算シート【計画用】'!AN1278,"")</f>
        <v>A0881</v>
      </c>
      <c r="AO1278" s="64" t="str">
        <f>+IF('（別紙１）原油換算シート【計画用】'!AO1278&lt;&gt;"",'（別紙１）原油換算シート【計画用】'!AO1278,"")</f>
        <v>川重商事(株)</v>
      </c>
      <c r="AP1278" s="65">
        <f>+IF('（別紙１）原油換算シート【計画用】'!AP1278&lt;&gt;"",'（別紙１）原油換算シート【計画用】'!AP1278,"")</f>
        <v>4.4700000000000002E-4</v>
      </c>
    </row>
    <row r="1279" spans="39:42">
      <c r="AM1279" s="40">
        <f>+IF('（別紙１）原油換算シート【計画用】'!AM1279&lt;&gt;"",'（別紙１）原油換算シート【計画用】'!AM1279,"")</f>
        <v>1265</v>
      </c>
      <c r="AN1279" s="40" t="str">
        <f>+IF('（別紙１）原油換算シート【計画用】'!AN1279&lt;&gt;"",'（別紙１）原油換算シート【計画用】'!AN1279,"")</f>
        <v>A0882</v>
      </c>
      <c r="AO1279" s="64" t="str">
        <f>+IF('（別紙１）原油換算シート【計画用】'!AO1279&lt;&gt;"",'（別紙１）原油換算シート【計画用】'!AO1279,"")</f>
        <v>(株)JERA CrossメニューA</v>
      </c>
      <c r="AP1279" s="65">
        <f>+IF('（別紙１）原油換算シート【計画用】'!AP1279&lt;&gt;"",'（別紙１）原油換算シート【計画用】'!AP1279,"")</f>
        <v>0</v>
      </c>
    </row>
    <row r="1280" spans="39:42">
      <c r="AM1280" s="40">
        <f>+IF('（別紙１）原油換算シート【計画用】'!AM1280&lt;&gt;"",'（別紙１）原油換算シート【計画用】'!AM1280,"")</f>
        <v>1266</v>
      </c>
      <c r="AN1280" s="40" t="str">
        <f>+IF('（別紙１）原油換算シート【計画用】'!AN1280&lt;&gt;"",'（別紙１）原油換算シート【計画用】'!AN1280,"")</f>
        <v>A0882</v>
      </c>
      <c r="AO1280" s="64" t="str">
        <f>+IF('（別紙１）原油換算シート【計画用】'!AO1280&lt;&gt;"",'（別紙１）原油換算シート【計画用】'!AO1280,"")</f>
        <v>(株)JERA CrossメニューB</v>
      </c>
      <c r="AP1280" s="65">
        <f>+IF('（別紙１）原油換算シート【計画用】'!AP1280&lt;&gt;"",'（別紙１）原油換算シート【計画用】'!AP1280,"")</f>
        <v>0</v>
      </c>
    </row>
    <row r="1281" spans="39:42">
      <c r="AM1281" s="40">
        <f>+IF('（別紙１）原油換算シート【計画用】'!AM1281&lt;&gt;"",'（別紙１）原油換算シート【計画用】'!AM1281,"")</f>
        <v>1267</v>
      </c>
      <c r="AN1281" s="40" t="str">
        <f>+IF('（別紙１）原油換算シート【計画用】'!AN1281&lt;&gt;"",'（別紙１）原油換算シート【計画用】'!AN1281,"")</f>
        <v>A0882</v>
      </c>
      <c r="AO1281" s="64" t="str">
        <f>+IF('（別紙１）原油換算シート【計画用】'!AO1281&lt;&gt;"",'（別紙１）原油換算シート【計画用】'!AO1281,"")</f>
        <v>(株)JERA CrossメニューC</v>
      </c>
      <c r="AP1281" s="65">
        <f>+IF('（別紙１）原油換算シート【計画用】'!AP1281&lt;&gt;"",'（別紙１）原油換算シート【計画用】'!AP1281,"")</f>
        <v>3.77E-4</v>
      </c>
    </row>
    <row r="1282" spans="39:42">
      <c r="AM1282" s="40">
        <f>+IF('（別紙１）原油換算シート【計画用】'!AM1282&lt;&gt;"",'（別紙１）原油換算シート【計画用】'!AM1282,"")</f>
        <v>1268</v>
      </c>
      <c r="AN1282" s="40" t="str">
        <f>+IF('（別紙１）原油換算シート【計画用】'!AN1282&lt;&gt;"",'（別紙１）原油換算シート【計画用】'!AN1282,"")</f>
        <v>A0882</v>
      </c>
      <c r="AO1282" s="64" t="str">
        <f>+IF('（別紙１）原油換算シート【計画用】'!AO1282&lt;&gt;"",'（別紙１）原油換算シート【計画用】'!AO1282,"")</f>
        <v>(株)JERA Cross(参考値)事業者全体</v>
      </c>
      <c r="AP1282" s="65">
        <f>+IF('（別紙１）原油換算シート【計画用】'!AP1282&lt;&gt;"",'（別紙１）原油換算シート【計画用】'!AP1282,"")</f>
        <v>4.2200000000000001E-4</v>
      </c>
    </row>
    <row r="1283" spans="39:42">
      <c r="AM1283" s="40">
        <f>+IF('（別紙１）原油換算シート【計画用】'!AM1283&lt;&gt;"",'（別紙１）原油換算シート【計画用】'!AM1283,"")</f>
        <v>1269</v>
      </c>
      <c r="AN1283" s="40" t="str">
        <f>+IF('（別紙１）原油換算シート【計画用】'!AN1283&lt;&gt;"",'（別紙１）原油換算シート【計画用】'!AN1283,"")</f>
        <v>A0883</v>
      </c>
      <c r="AO1283" s="64" t="str">
        <f>+IF('（別紙１）原油換算シート【計画用】'!AO1283&lt;&gt;"",'（別紙１）原油換算シート【計画用】'!AO1283,"")</f>
        <v>飛騨高山電力(株)メニューA</v>
      </c>
      <c r="AP1283" s="65">
        <f>+IF('（別紙１）原油換算シート【計画用】'!AP1283&lt;&gt;"",'（別紙１）原油換算シート【計画用】'!AP1283,"")</f>
        <v>0</v>
      </c>
    </row>
    <row r="1284" spans="39:42">
      <c r="AM1284" s="40">
        <f>+IF('（別紙１）原油換算シート【計画用】'!AM1284&lt;&gt;"",'（別紙１）原油換算シート【計画用】'!AM1284,"")</f>
        <v>1270</v>
      </c>
      <c r="AN1284" s="40" t="str">
        <f>+IF('（別紙１）原油換算シート【計画用】'!AN1284&lt;&gt;"",'（別紙１）原油換算シート【計画用】'!AN1284,"")</f>
        <v>A0883</v>
      </c>
      <c r="AO1284" s="64" t="str">
        <f>+IF('（別紙１）原油換算シート【計画用】'!AO1284&lt;&gt;"",'（別紙１）原油換算シート【計画用】'!AO1284,"")</f>
        <v>飛騨高山電力(株)(参考値)事業者全体</v>
      </c>
      <c r="AP1284" s="65">
        <f>+IF('（別紙１）原油換算シート【計画用】'!AP1284&lt;&gt;"",'（別紙１）原油換算シート【計画用】'!AP1284,"")</f>
        <v>6.3599999999999996E-4</v>
      </c>
    </row>
    <row r="1285" spans="39:42">
      <c r="AM1285" s="40">
        <f>+IF('（別紙１）原油換算シート【計画用】'!AM1285&lt;&gt;"",'（別紙１）原油換算シート【計画用】'!AM1285,"")</f>
        <v>1271</v>
      </c>
      <c r="AN1285" s="40" t="str">
        <f>+IF('（別紙１）原油換算シート【計画用】'!AN1285&lt;&gt;"",'（別紙１）原油換算シート【計画用】'!AN1285,"")</f>
        <v>A0886</v>
      </c>
      <c r="AO1285" s="64" t="str">
        <f>+IF('（別紙１）原油換算シート【計画用】'!AO1285&lt;&gt;"",'（別紙１）原油換算シート【計画用】'!AO1285,"")</f>
        <v>(株)リボンエナジー</v>
      </c>
      <c r="AP1285" s="65">
        <f>+IF('（別紙１）原油換算シート【計画用】'!AP1285&lt;&gt;"",'（別紙１）原油換算シート【計画用】'!AP1285,"")</f>
        <v>9.3899999999999995E-4</v>
      </c>
    </row>
    <row r="1286" spans="39:42">
      <c r="AM1286" s="40">
        <f>+IF('（別紙１）原油換算シート【計画用】'!AM1286&lt;&gt;"",'（別紙１）原油換算シート【計画用】'!AM1286,"")</f>
        <v>1272</v>
      </c>
      <c r="AN1286" s="40" t="str">
        <f>+IF('（別紙１）原油換算シート【計画用】'!AN1286&lt;&gt;"",'（別紙１）原油換算シート【計画用】'!AN1286,"")</f>
        <v>A0888</v>
      </c>
      <c r="AO1286" s="64" t="str">
        <f>+IF('（別紙１）原油換算シート【計画用】'!AO1286&lt;&gt;"",'（別紙１）原油換算シート【計画用】'!AO1286,"")</f>
        <v>(株)大崎クリエーション</v>
      </c>
      <c r="AP1286" s="65">
        <f>+IF('（別紙１）原油換算シート【計画用】'!AP1286&lt;&gt;"",'（別紙１）原油換算シート【計画用】'!AP1286,"")</f>
        <v>5.5099999999999995E-4</v>
      </c>
    </row>
    <row r="1287" spans="39:42">
      <c r="AM1287" s="40">
        <f>+IF('（別紙１）原油換算シート【計画用】'!AM1287&lt;&gt;"",'（別紙１）原油換算シート【計画用】'!AM1287,"")</f>
        <v>1273</v>
      </c>
      <c r="AN1287" s="40" t="str">
        <f>+IF('（別紙１）原油換算シート【計画用】'!AN1287&lt;&gt;"",'（別紙１）原油換算シート【計画用】'!AN1287,"")</f>
        <v>A0890</v>
      </c>
      <c r="AO1287" s="64" t="str">
        <f>+IF('（別紙１）原油換算シート【計画用】'!AO1287&lt;&gt;"",'（別紙１）原油換算シート【計画用】'!AO1287,"")</f>
        <v>(株)UPXメニューA</v>
      </c>
      <c r="AP1287" s="65">
        <f>+IF('（別紙１）原油換算シート【計画用】'!AP1287&lt;&gt;"",'（別紙１）原油換算シート【計画用】'!AP1287,"")</f>
        <v>0</v>
      </c>
    </row>
    <row r="1288" spans="39:42">
      <c r="AM1288" s="40">
        <f>+IF('（別紙１）原油換算シート【計画用】'!AM1288&lt;&gt;"",'（別紙１）原油換算シート【計画用】'!AM1288,"")</f>
        <v>1274</v>
      </c>
      <c r="AN1288" s="40" t="str">
        <f>+IF('（別紙１）原油換算シート【計画用】'!AN1288&lt;&gt;"",'（別紙１）原油換算シート【計画用】'!AN1288,"")</f>
        <v>A0890</v>
      </c>
      <c r="AO1288" s="64" t="str">
        <f>+IF('（別紙１）原油換算シート【計画用】'!AO1288&lt;&gt;"",'（別紙１）原油換算シート【計画用】'!AO1288,"")</f>
        <v>(株)UPXメニューB</v>
      </c>
      <c r="AP1288" s="65">
        <f>+IF('（別紙１）原油換算シート【計画用】'!AP1288&lt;&gt;"",'（別紙１）原油換算シート【計画用】'!AP1288,"")</f>
        <v>3.9599999999999998E-4</v>
      </c>
    </row>
    <row r="1289" spans="39:42">
      <c r="AM1289" s="40">
        <f>+IF('（別紙１）原油換算シート【計画用】'!AM1289&lt;&gt;"",'（別紙１）原油換算シート【計画用】'!AM1289,"")</f>
        <v>1275</v>
      </c>
      <c r="AN1289" s="40" t="str">
        <f>+IF('（別紙１）原油換算シート【計画用】'!AN1289&lt;&gt;"",'（別紙１）原油換算シート【計画用】'!AN1289,"")</f>
        <v>A0890</v>
      </c>
      <c r="AO1289" s="64" t="str">
        <f>+IF('（別紙１）原油換算シート【計画用】'!AO1289&lt;&gt;"",'（別紙１）原油換算シート【計画用】'!AO1289,"")</f>
        <v>(株)UPXメニューC(残差)</v>
      </c>
      <c r="AP1289" s="65">
        <f>+IF('（別紙１）原油換算シート【計画用】'!AP1289&lt;&gt;"",'（別紙１）原油換算シート【計画用】'!AP1289,"")</f>
        <v>4.8799999999999999E-4</v>
      </c>
    </row>
    <row r="1290" spans="39:42">
      <c r="AM1290" s="40">
        <f>+IF('（別紙１）原油換算シート【計画用】'!AM1290&lt;&gt;"",'（別紙１）原油換算シート【計画用】'!AM1290,"")</f>
        <v>1276</v>
      </c>
      <c r="AN1290" s="40" t="str">
        <f>+IF('（別紙１）原油換算シート【計画用】'!AN1290&lt;&gt;"",'（別紙１）原油換算シート【計画用】'!AN1290,"")</f>
        <v>A0890</v>
      </c>
      <c r="AO1290" s="64" t="str">
        <f>+IF('（別紙１）原油換算シート【計画用】'!AO1290&lt;&gt;"",'（別紙１）原油換算シート【計画用】'!AO1290,"")</f>
        <v>(株)UPX(参考値)事業者全体</v>
      </c>
      <c r="AP1290" s="65">
        <f>+IF('（別紙１）原油換算シート【計画用】'!AP1290&lt;&gt;"",'（別紙１）原油換算シート【計画用】'!AP1290,"")</f>
        <v>4.6500000000000003E-4</v>
      </c>
    </row>
    <row r="1291" spans="39:42">
      <c r="AM1291" s="40">
        <f>+IF('（別紙１）原油換算シート【計画用】'!AM1291&lt;&gt;"",'（別紙１）原油換算シート【計画用】'!AM1291,"")</f>
        <v>1277</v>
      </c>
      <c r="AN1291" s="40" t="str">
        <f>+IF('（別紙１）原油換算シート【計画用】'!AN1291&lt;&gt;"",'（別紙１）原油換算シート【計画用】'!AN1291,"")</f>
        <v>A0893</v>
      </c>
      <c r="AO1291" s="64" t="str">
        <f>+IF('（別紙１）原油換算シート【計画用】'!AO1291&lt;&gt;"",'（別紙１）原油換算シート【計画用】'!AO1291,"")</f>
        <v>Miraiつのエナジー(株)メニューA</v>
      </c>
      <c r="AP1291" s="65">
        <f>+IF('（別紙１）原油換算シート【計画用】'!AP1291&lt;&gt;"",'（別紙１）原油換算シート【計画用】'!AP1291,"")</f>
        <v>3.7599999999999998E-4</v>
      </c>
    </row>
    <row r="1292" spans="39:42">
      <c r="AM1292" s="40">
        <f>+IF('（別紙１）原油換算シート【計画用】'!AM1292&lt;&gt;"",'（別紙１）原油換算シート【計画用】'!AM1292,"")</f>
        <v>1278</v>
      </c>
      <c r="AN1292" s="40" t="str">
        <f>+IF('（別紙１）原油換算シート【計画用】'!AN1292&lt;&gt;"",'（別紙１）原油換算シート【計画用】'!AN1292,"")</f>
        <v>A0893</v>
      </c>
      <c r="AO1292" s="64" t="str">
        <f>+IF('（別紙１）原油換算シート【計画用】'!AO1292&lt;&gt;"",'（別紙１）原油換算シート【計画用】'!AO1292,"")</f>
        <v>Miraiつのエナジー(株)(参考値)事業者全体</v>
      </c>
      <c r="AP1292" s="65">
        <f>+IF('（別紙１）原油換算シート【計画用】'!AP1292&lt;&gt;"",'（別紙１）原油換算シート【計画用】'!AP1292,"")</f>
        <v>3.7599999999999998E-4</v>
      </c>
    </row>
    <row r="1293" spans="39:42">
      <c r="AM1293" s="40">
        <f>+IF('（別紙１）原油換算シート【計画用】'!AM1293&lt;&gt;"",'（別紙１）原油換算シート【計画用】'!AM1293,"")</f>
        <v>1279</v>
      </c>
      <c r="AN1293" s="40" t="str">
        <f>+IF('（別紙１）原油換算シート【計画用】'!AN1293&lt;&gt;"",'（別紙１）原油換算シート【計画用】'!AN1293,"")</f>
        <v>A0903</v>
      </c>
      <c r="AO1293" s="64" t="str">
        <f>+IF('（別紙１）原油換算シート【計画用】'!AO1293&lt;&gt;"",'（別紙１）原油換算シート【計画用】'!AO1293,"")</f>
        <v>山口グリーンエネルギー(株)</v>
      </c>
      <c r="AP1293" s="65">
        <f>+IF('（別紙１）原油換算シート【計画用】'!AP1293&lt;&gt;"",'（別紙１）原油換算シート【計画用】'!AP1293,"")</f>
        <v>4.8700000000000007E-4</v>
      </c>
    </row>
    <row r="1294" spans="39:42">
      <c r="AM1294" s="40">
        <f>+IF('（別紙１）原油換算シート【計画用】'!AM1294&lt;&gt;"",'（別紙１）原油換算シート【計画用】'!AM1294,"")</f>
        <v>1280</v>
      </c>
      <c r="AN1294" s="40" t="str">
        <f>+IF('（別紙１）原油換算シート【計画用】'!AN1294&lt;&gt;"",'（別紙１）原油換算シート【計画用】'!AN1294,"")</f>
        <v>A0905</v>
      </c>
      <c r="AO1294" s="64" t="str">
        <f>+IF('（別紙１）原油換算シート【計画用】'!AO1294&lt;&gt;"",'（別紙１）原油換算シート【計画用】'!AO1294,"")</f>
        <v>(株)はちまんたいジオパワーメニューA</v>
      </c>
      <c r="AP1294" s="65">
        <f>+IF('（別紙１）原油換算シート【計画用】'!AP1294&lt;&gt;"",'（別紙１）原油換算シート【計画用】'!AP1294,"")</f>
        <v>0</v>
      </c>
    </row>
    <row r="1295" spans="39:42">
      <c r="AM1295" s="40">
        <f>+IF('（別紙１）原油換算シート【計画用】'!AM1295&lt;&gt;"",'（別紙１）原油換算シート【計画用】'!AM1295,"")</f>
        <v>1281</v>
      </c>
      <c r="AN1295" s="40" t="str">
        <f>+IF('（別紙１）原油換算シート【計画用】'!AN1295&lt;&gt;"",'（別紙１）原油換算シート【計画用】'!AN1295,"")</f>
        <v>A0905</v>
      </c>
      <c r="AO1295" s="64" t="str">
        <f>+IF('（別紙１）原油換算シート【計画用】'!AO1295&lt;&gt;"",'（別紙１）原油換算シート【計画用】'!AO1295,"")</f>
        <v>(株)はちまんたいジオパワーメニューB(残差)</v>
      </c>
      <c r="AP1295" s="65">
        <f>+IF('（別紙１）原油換算シート【計画用】'!AP1295&lt;&gt;"",'（別紙１）原油換算シート【計画用】'!AP1295,"")</f>
        <v>6.3100000000000005E-4</v>
      </c>
    </row>
    <row r="1296" spans="39:42">
      <c r="AM1296" s="40">
        <f>+IF('（別紙１）原油換算シート【計画用】'!AM1296&lt;&gt;"",'（別紙１）原油換算シート【計画用】'!AM1296,"")</f>
        <v>1282</v>
      </c>
      <c r="AN1296" s="40" t="str">
        <f>+IF('（別紙１）原油換算シート【計画用】'!AN1296&lt;&gt;"",'（別紙１）原油換算シート【計画用】'!AN1296,"")</f>
        <v>A0905</v>
      </c>
      <c r="AO1296" s="64" t="str">
        <f>+IF('（別紙１）原油換算シート【計画用】'!AO1296&lt;&gt;"",'（別紙１）原油換算シート【計画用】'!AO1296,"")</f>
        <v>(株)はちまんたいジオパワー(参考値)事業者全体</v>
      </c>
      <c r="AP1296" s="65">
        <f>+IF('（別紙１）原油換算シート【計画用】'!AP1296&lt;&gt;"",'（別紙１）原油換算シート【計画用】'!AP1296,"")</f>
        <v>5.5999999999999999E-5</v>
      </c>
    </row>
    <row r="1297" spans="39:42">
      <c r="AM1297" s="40">
        <f>+IF('（別紙１）原油換算シート【計画用】'!AM1297&lt;&gt;"",'（別紙１）原油換算シート【計画用】'!AM1297,"")</f>
        <v>1283</v>
      </c>
      <c r="AN1297" s="40" t="str">
        <f>+IF('（別紙１）原油換算シート【計画用】'!AN1297&lt;&gt;"",'（別紙１）原油換算シート【計画用】'!AN1297,"")</f>
        <v>A0906</v>
      </c>
      <c r="AO1297" s="64" t="str">
        <f>+IF('（別紙１）原油換算シート【計画用】'!AO1297&lt;&gt;"",'（別紙１）原油換算シート【計画用】'!AO1297,"")</f>
        <v>(株)アイモバイル</v>
      </c>
      <c r="AP1297" s="65">
        <f>+IF('（別紙１）原油換算シート【計画用】'!AP1297&lt;&gt;"",'（別紙１）原油換算シート【計画用】'!AP1297,"")</f>
        <v>6.1700000000000004E-4</v>
      </c>
    </row>
    <row r="1298" spans="39:42">
      <c r="AM1298" s="40">
        <f>+IF('（別紙１）原油換算シート【計画用】'!AM1298&lt;&gt;"",'（別紙１）原油換算シート【計画用】'!AM1298,"")</f>
        <v>9999</v>
      </c>
      <c r="AN1298" s="40" t="str">
        <f>+IF('（別紙１）原油換算シート【計画用】'!AN1298&lt;&gt;"",'（別紙１）原油換算シート【計画用】'!AN1298,"")</f>
        <v/>
      </c>
      <c r="AO1298" s="64" t="str">
        <f>+IF('（別紙１）原油換算シート【計画用】'!AO1298&lt;&gt;"",'（別紙１）原油換算シート【計画用】'!AO1298,"")</f>
        <v>代替値</v>
      </c>
      <c r="AP1298" s="65">
        <f>+IF('（別紙１）原油換算シート【計画用】'!AP1298&lt;&gt;"",'（別紙１）原油換算シート【計画用】'!AP1298,"")</f>
        <v>4.1599999999999997E-4</v>
      </c>
    </row>
    <row r="1299" spans="39:42">
      <c r="AM1299" s="71"/>
      <c r="AN1299" s="71"/>
      <c r="AO1299" s="72"/>
      <c r="AP1299" s="73"/>
    </row>
    <row r="1300" spans="39:42">
      <c r="AM1300" s="71"/>
      <c r="AN1300" s="71"/>
      <c r="AO1300" s="72"/>
      <c r="AP1300" s="73"/>
    </row>
    <row r="1301" spans="39:42">
      <c r="AM1301" s="71"/>
      <c r="AN1301" s="71"/>
      <c r="AO1301" s="72"/>
      <c r="AP1301" s="73"/>
    </row>
    <row r="1302" spans="39:42">
      <c r="AM1302" s="71"/>
      <c r="AN1302" s="71"/>
      <c r="AO1302" s="72"/>
      <c r="AP1302" s="73"/>
    </row>
    <row r="1303" spans="39:42">
      <c r="AM1303" s="71"/>
      <c r="AN1303" s="71"/>
      <c r="AO1303" s="72"/>
      <c r="AP1303" s="73"/>
    </row>
    <row r="1304" spans="39:42">
      <c r="AM1304" s="71"/>
      <c r="AN1304" s="71"/>
      <c r="AO1304" s="72"/>
      <c r="AP1304" s="73"/>
    </row>
    <row r="1305" spans="39:42">
      <c r="AM1305" s="71"/>
      <c r="AN1305" s="71"/>
      <c r="AO1305" s="72"/>
      <c r="AP1305" s="73"/>
    </row>
    <row r="1306" spans="39:42">
      <c r="AM1306" s="71"/>
      <c r="AN1306" s="71"/>
      <c r="AO1306" s="72"/>
      <c r="AP1306" s="73"/>
    </row>
    <row r="1307" spans="39:42">
      <c r="AM1307" s="71"/>
      <c r="AN1307" s="71"/>
      <c r="AO1307" s="72"/>
      <c r="AP1307" s="73"/>
    </row>
    <row r="1308" spans="39:42">
      <c r="AM1308" s="71"/>
      <c r="AN1308" s="71"/>
      <c r="AO1308" s="72"/>
      <c r="AP1308" s="73"/>
    </row>
    <row r="1309" spans="39:42">
      <c r="AM1309" s="71"/>
      <c r="AN1309" s="71"/>
      <c r="AO1309" s="72"/>
      <c r="AP1309" s="73"/>
    </row>
    <row r="1310" spans="39:42">
      <c r="AM1310" s="71"/>
      <c r="AN1310" s="71"/>
      <c r="AO1310" s="72"/>
      <c r="AP1310" s="73"/>
    </row>
    <row r="1311" spans="39:42">
      <c r="AM1311" s="71"/>
      <c r="AN1311" s="71"/>
      <c r="AO1311" s="72"/>
      <c r="AP1311" s="73"/>
    </row>
    <row r="1312" spans="39:42">
      <c r="AM1312" s="71"/>
      <c r="AN1312" s="71"/>
      <c r="AO1312" s="72"/>
      <c r="AP1312" s="73"/>
    </row>
    <row r="1313" spans="39:42">
      <c r="AM1313" s="71"/>
      <c r="AN1313" s="71"/>
      <c r="AO1313" s="72"/>
      <c r="AP1313" s="73"/>
    </row>
    <row r="1314" spans="39:42">
      <c r="AM1314" s="71"/>
      <c r="AN1314" s="71"/>
      <c r="AO1314" s="72"/>
      <c r="AP1314" s="73"/>
    </row>
    <row r="1315" spans="39:42">
      <c r="AM1315" s="71"/>
      <c r="AN1315" s="71"/>
      <c r="AO1315" s="72"/>
      <c r="AP1315" s="73"/>
    </row>
    <row r="1316" spans="39:42">
      <c r="AM1316" s="71"/>
      <c r="AN1316" s="71"/>
      <c r="AO1316" s="72"/>
      <c r="AP1316" s="73"/>
    </row>
    <row r="1317" spans="39:42">
      <c r="AM1317" s="71"/>
      <c r="AN1317" s="71"/>
      <c r="AO1317" s="72"/>
      <c r="AP1317" s="73"/>
    </row>
    <row r="1318" spans="39:42">
      <c r="AM1318" s="71"/>
      <c r="AN1318" s="71"/>
      <c r="AO1318" s="72"/>
      <c r="AP1318" s="73"/>
    </row>
    <row r="1319" spans="39:42">
      <c r="AM1319" s="71"/>
      <c r="AN1319" s="71"/>
      <c r="AO1319" s="72"/>
      <c r="AP1319" s="73"/>
    </row>
    <row r="1320" spans="39:42">
      <c r="AM1320" s="71"/>
      <c r="AN1320" s="71"/>
      <c r="AO1320" s="72"/>
      <c r="AP1320" s="73"/>
    </row>
    <row r="1321" spans="39:42">
      <c r="AM1321" s="71"/>
      <c r="AN1321" s="71"/>
      <c r="AO1321" s="72"/>
      <c r="AP1321" s="73"/>
    </row>
    <row r="1322" spans="39:42">
      <c r="AM1322" s="71"/>
      <c r="AN1322" s="71"/>
      <c r="AO1322" s="72"/>
      <c r="AP1322" s="73"/>
    </row>
    <row r="1323" spans="39:42">
      <c r="AM1323" s="71"/>
      <c r="AN1323" s="71"/>
      <c r="AO1323" s="72"/>
      <c r="AP1323" s="73"/>
    </row>
    <row r="1324" spans="39:42">
      <c r="AM1324" s="71"/>
      <c r="AN1324" s="71"/>
      <c r="AO1324" s="72"/>
      <c r="AP1324" s="73"/>
    </row>
    <row r="1325" spans="39:42">
      <c r="AM1325" s="71"/>
      <c r="AN1325" s="71"/>
      <c r="AO1325" s="72"/>
      <c r="AP1325" s="73"/>
    </row>
    <row r="1326" spans="39:42">
      <c r="AM1326" s="71"/>
      <c r="AN1326" s="71"/>
      <c r="AO1326" s="72"/>
      <c r="AP1326" s="73"/>
    </row>
    <row r="1327" spans="39:42">
      <c r="AM1327" s="71"/>
      <c r="AN1327" s="71"/>
      <c r="AO1327" s="72"/>
      <c r="AP1327" s="73"/>
    </row>
    <row r="1328" spans="39:42">
      <c r="AM1328" s="71"/>
      <c r="AN1328" s="71"/>
      <c r="AO1328" s="72"/>
      <c r="AP1328" s="73"/>
    </row>
    <row r="1329" spans="39:42">
      <c r="AM1329" s="71"/>
      <c r="AN1329" s="71"/>
      <c r="AO1329" s="72"/>
      <c r="AP1329" s="73"/>
    </row>
    <row r="1330" spans="39:42">
      <c r="AM1330" s="71"/>
      <c r="AN1330" s="71"/>
      <c r="AO1330" s="72"/>
      <c r="AP1330" s="73"/>
    </row>
    <row r="1331" spans="39:42">
      <c r="AM1331" s="71"/>
      <c r="AN1331" s="71"/>
      <c r="AO1331" s="72"/>
      <c r="AP1331" s="73"/>
    </row>
    <row r="1332" spans="39:42">
      <c r="AM1332" s="71"/>
      <c r="AN1332" s="71"/>
      <c r="AO1332" s="72"/>
      <c r="AP1332" s="73"/>
    </row>
    <row r="1333" spans="39:42">
      <c r="AM1333" s="71"/>
      <c r="AN1333" s="71"/>
      <c r="AO1333" s="72"/>
      <c r="AP1333" s="73"/>
    </row>
    <row r="1334" spans="39:42">
      <c r="AM1334" s="71"/>
      <c r="AN1334" s="71"/>
      <c r="AO1334" s="72"/>
      <c r="AP1334" s="73"/>
    </row>
    <row r="1335" spans="39:42">
      <c r="AM1335" s="71"/>
      <c r="AN1335" s="71"/>
      <c r="AO1335" s="72"/>
      <c r="AP1335" s="73"/>
    </row>
    <row r="1336" spans="39:42">
      <c r="AM1336" s="71"/>
      <c r="AN1336" s="71"/>
      <c r="AO1336" s="72"/>
      <c r="AP1336" s="73"/>
    </row>
    <row r="1337" spans="39:42">
      <c r="AM1337" s="71"/>
      <c r="AN1337" s="71"/>
      <c r="AO1337" s="72"/>
      <c r="AP1337" s="73"/>
    </row>
    <row r="1338" spans="39:42">
      <c r="AM1338" s="71"/>
      <c r="AN1338" s="71"/>
      <c r="AO1338" s="72"/>
      <c r="AP1338" s="73"/>
    </row>
    <row r="1339" spans="39:42">
      <c r="AM1339" s="71"/>
      <c r="AN1339" s="71"/>
      <c r="AO1339" s="72"/>
      <c r="AP1339" s="73"/>
    </row>
    <row r="1340" spans="39:42">
      <c r="AM1340" s="71"/>
      <c r="AN1340" s="71"/>
      <c r="AO1340" s="72"/>
      <c r="AP1340" s="73"/>
    </row>
    <row r="1341" spans="39:42">
      <c r="AM1341" s="71"/>
      <c r="AN1341" s="71"/>
      <c r="AO1341" s="72"/>
      <c r="AP1341" s="73"/>
    </row>
    <row r="1342" spans="39:42">
      <c r="AM1342" s="71"/>
      <c r="AN1342" s="71"/>
      <c r="AO1342" s="72"/>
      <c r="AP1342" s="73"/>
    </row>
    <row r="1343" spans="39:42">
      <c r="AM1343" s="71"/>
      <c r="AN1343" s="71"/>
      <c r="AO1343" s="72"/>
      <c r="AP1343" s="73"/>
    </row>
    <row r="1344" spans="39:42">
      <c r="AM1344" s="71"/>
      <c r="AN1344" s="71"/>
      <c r="AO1344" s="72"/>
      <c r="AP1344" s="73"/>
    </row>
    <row r="1345" spans="39:42">
      <c r="AM1345" s="71"/>
      <c r="AN1345" s="71"/>
      <c r="AO1345" s="72"/>
      <c r="AP1345" s="73"/>
    </row>
    <row r="1346" spans="39:42">
      <c r="AM1346" s="71"/>
      <c r="AN1346" s="71"/>
      <c r="AO1346" s="72"/>
      <c r="AP1346" s="73"/>
    </row>
    <row r="1347" spans="39:42">
      <c r="AM1347" s="71"/>
      <c r="AN1347" s="71"/>
      <c r="AO1347" s="72"/>
      <c r="AP1347" s="73"/>
    </row>
    <row r="1348" spans="39:42">
      <c r="AM1348" s="71"/>
      <c r="AN1348" s="71"/>
      <c r="AO1348" s="72"/>
      <c r="AP1348" s="73"/>
    </row>
    <row r="1349" spans="39:42">
      <c r="AM1349" s="71"/>
      <c r="AN1349" s="71"/>
      <c r="AO1349" s="72"/>
      <c r="AP1349" s="73"/>
    </row>
    <row r="1350" spans="39:42">
      <c r="AM1350" s="71"/>
      <c r="AN1350" s="71"/>
      <c r="AO1350" s="72"/>
      <c r="AP1350" s="73"/>
    </row>
    <row r="1351" spans="39:42">
      <c r="AM1351" s="71"/>
      <c r="AN1351" s="71"/>
      <c r="AO1351" s="72"/>
      <c r="AP1351" s="73"/>
    </row>
    <row r="1352" spans="39:42">
      <c r="AM1352" s="71"/>
      <c r="AN1352" s="71"/>
      <c r="AO1352" s="72"/>
      <c r="AP1352" s="73"/>
    </row>
    <row r="1353" spans="39:42">
      <c r="AM1353" s="71"/>
      <c r="AN1353" s="71"/>
      <c r="AO1353" s="72"/>
      <c r="AP1353" s="73"/>
    </row>
    <row r="1354" spans="39:42">
      <c r="AM1354" s="71"/>
      <c r="AN1354" s="71"/>
      <c r="AO1354" s="72"/>
      <c r="AP1354" s="73"/>
    </row>
    <row r="1355" spans="39:42">
      <c r="AM1355" s="71"/>
      <c r="AN1355" s="71"/>
      <c r="AO1355" s="72"/>
      <c r="AP1355" s="73"/>
    </row>
    <row r="1356" spans="39:42">
      <c r="AM1356" s="71"/>
      <c r="AN1356" s="71"/>
      <c r="AO1356" s="72"/>
      <c r="AP1356" s="73"/>
    </row>
    <row r="1357" spans="39:42">
      <c r="AM1357" s="71"/>
      <c r="AN1357" s="71"/>
      <c r="AO1357" s="72"/>
      <c r="AP1357" s="73"/>
    </row>
    <row r="1358" spans="39:42">
      <c r="AM1358" s="71"/>
      <c r="AN1358" s="71"/>
      <c r="AO1358" s="72"/>
      <c r="AP1358" s="73"/>
    </row>
    <row r="1359" spans="39:42">
      <c r="AM1359" s="71"/>
      <c r="AN1359" s="71"/>
      <c r="AO1359" s="72"/>
      <c r="AP1359" s="73"/>
    </row>
    <row r="1360" spans="39:42">
      <c r="AM1360" s="71"/>
      <c r="AN1360" s="71"/>
      <c r="AO1360" s="72"/>
      <c r="AP1360" s="73"/>
    </row>
    <row r="1361" spans="39:42">
      <c r="AM1361" s="71"/>
      <c r="AN1361" s="71"/>
      <c r="AO1361" s="72"/>
      <c r="AP1361" s="73"/>
    </row>
    <row r="1362" spans="39:42">
      <c r="AM1362" s="71"/>
      <c r="AN1362" s="71"/>
      <c r="AO1362" s="72"/>
      <c r="AP1362" s="73"/>
    </row>
    <row r="1363" spans="39:42">
      <c r="AM1363" s="71"/>
      <c r="AN1363" s="71"/>
      <c r="AO1363" s="72"/>
      <c r="AP1363" s="73"/>
    </row>
    <row r="1364" spans="39:42">
      <c r="AM1364" s="71"/>
      <c r="AN1364" s="71"/>
      <c r="AO1364" s="72"/>
      <c r="AP1364" s="73"/>
    </row>
    <row r="1365" spans="39:42">
      <c r="AM1365" s="71"/>
      <c r="AN1365" s="71"/>
      <c r="AO1365" s="72"/>
      <c r="AP1365" s="73"/>
    </row>
    <row r="1366" spans="39:42">
      <c r="AM1366" s="71"/>
      <c r="AN1366" s="71"/>
      <c r="AO1366" s="72"/>
      <c r="AP1366" s="73"/>
    </row>
    <row r="1367" spans="39:42">
      <c r="AM1367" s="71"/>
      <c r="AN1367" s="71"/>
      <c r="AO1367" s="72"/>
      <c r="AP1367" s="73"/>
    </row>
    <row r="1368" spans="39:42">
      <c r="AM1368" s="71"/>
      <c r="AN1368" s="71"/>
      <c r="AO1368" s="72"/>
      <c r="AP1368" s="73"/>
    </row>
    <row r="1369" spans="39:42">
      <c r="AM1369" s="71"/>
      <c r="AN1369" s="71"/>
      <c r="AO1369" s="72"/>
      <c r="AP1369" s="73"/>
    </row>
    <row r="1370" spans="39:42">
      <c r="AM1370" s="71"/>
      <c r="AN1370" s="71"/>
      <c r="AO1370" s="72"/>
      <c r="AP1370" s="73"/>
    </row>
    <row r="1371" spans="39:42">
      <c r="AM1371" s="71"/>
      <c r="AN1371" s="71"/>
      <c r="AO1371" s="72"/>
      <c r="AP1371" s="73"/>
    </row>
    <row r="1372" spans="39:42">
      <c r="AM1372" s="71"/>
      <c r="AN1372" s="71"/>
      <c r="AO1372" s="72"/>
      <c r="AP1372" s="73"/>
    </row>
    <row r="1373" spans="39:42">
      <c r="AM1373" s="71"/>
      <c r="AN1373" s="71"/>
      <c r="AO1373" s="72"/>
      <c r="AP1373" s="73"/>
    </row>
    <row r="1374" spans="39:42">
      <c r="AM1374" s="71"/>
      <c r="AN1374" s="71"/>
      <c r="AO1374" s="72"/>
      <c r="AP1374" s="73"/>
    </row>
    <row r="1375" spans="39:42">
      <c r="AM1375" s="71"/>
      <c r="AN1375" s="71"/>
      <c r="AO1375" s="72"/>
      <c r="AP1375" s="73"/>
    </row>
    <row r="1376" spans="39:42">
      <c r="AM1376" s="71"/>
      <c r="AN1376" s="71"/>
      <c r="AO1376" s="72"/>
      <c r="AP1376" s="73"/>
    </row>
    <row r="1377" spans="39:42">
      <c r="AM1377" s="71"/>
      <c r="AN1377" s="71"/>
      <c r="AO1377" s="72"/>
      <c r="AP1377" s="73"/>
    </row>
    <row r="1378" spans="39:42">
      <c r="AM1378" s="71"/>
      <c r="AN1378" s="71"/>
      <c r="AO1378" s="72"/>
      <c r="AP1378" s="73"/>
    </row>
    <row r="1379" spans="39:42">
      <c r="AM1379" s="71"/>
      <c r="AN1379" s="71"/>
      <c r="AO1379" s="72"/>
      <c r="AP1379" s="73"/>
    </row>
    <row r="1380" spans="39:42">
      <c r="AM1380" s="71"/>
      <c r="AN1380" s="71"/>
      <c r="AO1380" s="72"/>
      <c r="AP1380" s="73"/>
    </row>
    <row r="1381" spans="39:42">
      <c r="AM1381" s="71"/>
      <c r="AN1381" s="71"/>
      <c r="AO1381" s="72"/>
      <c r="AP1381" s="73"/>
    </row>
    <row r="1382" spans="39:42">
      <c r="AM1382" s="71"/>
      <c r="AN1382" s="71"/>
      <c r="AO1382" s="72"/>
      <c r="AP1382" s="73"/>
    </row>
    <row r="1383" spans="39:42">
      <c r="AM1383" s="71"/>
      <c r="AN1383" s="71"/>
      <c r="AO1383" s="72"/>
      <c r="AP1383" s="73"/>
    </row>
    <row r="1384" spans="39:42">
      <c r="AM1384" s="71"/>
      <c r="AN1384" s="71"/>
      <c r="AO1384" s="72"/>
      <c r="AP1384" s="73"/>
    </row>
    <row r="1385" spans="39:42">
      <c r="AM1385" s="71"/>
      <c r="AN1385" s="71"/>
      <c r="AO1385" s="72"/>
      <c r="AP1385" s="73"/>
    </row>
    <row r="1386" spans="39:42">
      <c r="AM1386" s="71"/>
      <c r="AN1386" s="71"/>
      <c r="AO1386" s="72"/>
      <c r="AP1386" s="73"/>
    </row>
    <row r="1387" spans="39:42">
      <c r="AM1387" s="71"/>
      <c r="AN1387" s="71"/>
      <c r="AO1387" s="72"/>
      <c r="AP1387" s="73"/>
    </row>
    <row r="1388" spans="39:42">
      <c r="AM1388" s="71"/>
      <c r="AN1388" s="71"/>
      <c r="AO1388" s="72"/>
      <c r="AP1388" s="73"/>
    </row>
    <row r="1389" spans="39:42">
      <c r="AM1389" s="71"/>
      <c r="AN1389" s="71"/>
      <c r="AO1389" s="72"/>
      <c r="AP1389" s="73"/>
    </row>
    <row r="1390" spans="39:42">
      <c r="AM1390" s="71"/>
      <c r="AN1390" s="71"/>
      <c r="AO1390" s="72"/>
      <c r="AP1390" s="73"/>
    </row>
    <row r="1391" spans="39:42">
      <c r="AM1391" s="71"/>
      <c r="AN1391" s="71"/>
      <c r="AO1391" s="72"/>
      <c r="AP1391" s="73"/>
    </row>
    <row r="1392" spans="39:42">
      <c r="AM1392" s="71"/>
      <c r="AN1392" s="71"/>
      <c r="AO1392" s="72"/>
      <c r="AP1392" s="73"/>
    </row>
    <row r="1393" spans="39:42">
      <c r="AM1393" s="71"/>
      <c r="AN1393" s="71"/>
      <c r="AO1393" s="72"/>
      <c r="AP1393" s="73"/>
    </row>
    <row r="1394" spans="39:42">
      <c r="AM1394" s="71"/>
      <c r="AN1394" s="71"/>
      <c r="AO1394" s="72"/>
      <c r="AP1394" s="73"/>
    </row>
    <row r="1395" spans="39:42">
      <c r="AM1395" s="71"/>
      <c r="AN1395" s="71"/>
      <c r="AO1395" s="72"/>
      <c r="AP1395" s="73"/>
    </row>
    <row r="1396" spans="39:42">
      <c r="AM1396" s="71"/>
      <c r="AN1396" s="71"/>
      <c r="AO1396" s="72"/>
      <c r="AP1396" s="73"/>
    </row>
    <row r="1397" spans="39:42">
      <c r="AM1397" s="71"/>
      <c r="AN1397" s="71"/>
      <c r="AO1397" s="72"/>
      <c r="AP1397" s="73"/>
    </row>
    <row r="1398" spans="39:42">
      <c r="AM1398" s="71"/>
      <c r="AN1398" s="71"/>
      <c r="AO1398" s="72"/>
      <c r="AP1398" s="73"/>
    </row>
    <row r="1399" spans="39:42">
      <c r="AM1399" s="71"/>
      <c r="AN1399" s="71"/>
      <c r="AO1399" s="72"/>
      <c r="AP1399" s="73"/>
    </row>
    <row r="1400" spans="39:42">
      <c r="AM1400" s="71"/>
      <c r="AN1400" s="71"/>
      <c r="AO1400" s="72"/>
      <c r="AP1400" s="73"/>
    </row>
    <row r="1401" spans="39:42">
      <c r="AM1401" s="71"/>
      <c r="AN1401" s="71"/>
      <c r="AO1401" s="72"/>
      <c r="AP1401" s="73"/>
    </row>
    <row r="1402" spans="39:42">
      <c r="AM1402" s="71"/>
      <c r="AN1402" s="71"/>
      <c r="AO1402" s="72"/>
      <c r="AP1402" s="73"/>
    </row>
    <row r="1403" spans="39:42">
      <c r="AM1403" s="71"/>
      <c r="AN1403" s="71"/>
      <c r="AO1403" s="72"/>
      <c r="AP1403" s="73"/>
    </row>
    <row r="1404" spans="39:42">
      <c r="AM1404" s="71"/>
      <c r="AN1404" s="71"/>
      <c r="AO1404" s="72"/>
      <c r="AP1404" s="73"/>
    </row>
    <row r="1405" spans="39:42">
      <c r="AM1405" s="71"/>
      <c r="AN1405" s="71"/>
      <c r="AO1405" s="72"/>
      <c r="AP1405" s="73"/>
    </row>
    <row r="1406" spans="39:42">
      <c r="AM1406" s="71"/>
      <c r="AN1406" s="71"/>
      <c r="AO1406" s="72"/>
      <c r="AP1406" s="73"/>
    </row>
    <row r="1407" spans="39:42">
      <c r="AM1407" s="71"/>
      <c r="AN1407" s="71"/>
      <c r="AO1407" s="72"/>
      <c r="AP1407" s="73"/>
    </row>
    <row r="1408" spans="39:42">
      <c r="AM1408" s="71"/>
      <c r="AN1408" s="71"/>
      <c r="AO1408" s="72"/>
      <c r="AP1408" s="73"/>
    </row>
    <row r="1409" spans="39:42">
      <c r="AM1409" s="71"/>
      <c r="AN1409" s="71"/>
      <c r="AO1409" s="72"/>
      <c r="AP1409" s="73"/>
    </row>
    <row r="1410" spans="39:42">
      <c r="AM1410" s="71"/>
      <c r="AN1410" s="71"/>
      <c r="AO1410" s="72"/>
      <c r="AP1410" s="73"/>
    </row>
    <row r="1411" spans="39:42">
      <c r="AM1411" s="71"/>
      <c r="AN1411" s="71"/>
      <c r="AO1411" s="72"/>
      <c r="AP1411" s="73"/>
    </row>
    <row r="1412" spans="39:42">
      <c r="AM1412" s="71"/>
      <c r="AN1412" s="71"/>
      <c r="AO1412" s="72"/>
      <c r="AP1412" s="73"/>
    </row>
    <row r="1413" spans="39:42">
      <c r="AM1413" s="71"/>
      <c r="AN1413" s="71"/>
      <c r="AO1413" s="72"/>
      <c r="AP1413" s="73"/>
    </row>
    <row r="1414" spans="39:42">
      <c r="AM1414" s="71"/>
      <c r="AN1414" s="71"/>
      <c r="AO1414" s="72"/>
      <c r="AP1414" s="73"/>
    </row>
    <row r="1415" spans="39:42">
      <c r="AM1415" s="71"/>
      <c r="AN1415" s="71"/>
      <c r="AO1415" s="72"/>
      <c r="AP1415" s="73"/>
    </row>
    <row r="1416" spans="39:42">
      <c r="AM1416" s="71"/>
      <c r="AN1416" s="71"/>
      <c r="AO1416" s="72"/>
      <c r="AP1416" s="73"/>
    </row>
    <row r="1417" spans="39:42">
      <c r="AM1417" s="71"/>
      <c r="AN1417" s="71"/>
      <c r="AO1417" s="72"/>
      <c r="AP1417" s="73"/>
    </row>
    <row r="1418" spans="39:42">
      <c r="AM1418" s="71"/>
      <c r="AN1418" s="71"/>
      <c r="AO1418" s="72"/>
      <c r="AP1418" s="73"/>
    </row>
    <row r="1419" spans="39:42">
      <c r="AM1419" s="71"/>
      <c r="AN1419" s="71"/>
      <c r="AO1419" s="72"/>
      <c r="AP1419" s="73"/>
    </row>
    <row r="1420" spans="39:42">
      <c r="AM1420" s="71"/>
      <c r="AN1420" s="71"/>
      <c r="AO1420" s="72"/>
      <c r="AP1420" s="73"/>
    </row>
    <row r="1421" spans="39:42">
      <c r="AM1421" s="71"/>
      <c r="AN1421" s="71"/>
      <c r="AO1421" s="72"/>
      <c r="AP1421" s="73"/>
    </row>
    <row r="1422" spans="39:42">
      <c r="AM1422" s="71"/>
      <c r="AN1422" s="71"/>
      <c r="AO1422" s="72"/>
      <c r="AP1422" s="73"/>
    </row>
    <row r="1423" spans="39:42">
      <c r="AM1423" s="71"/>
      <c r="AN1423" s="71"/>
      <c r="AO1423" s="72"/>
      <c r="AP1423" s="73"/>
    </row>
    <row r="1424" spans="39:42">
      <c r="AM1424" s="71"/>
      <c r="AN1424" s="71"/>
      <c r="AO1424" s="72"/>
      <c r="AP1424" s="73"/>
    </row>
    <row r="1425" spans="39:42">
      <c r="AM1425" s="71"/>
      <c r="AN1425" s="71"/>
      <c r="AO1425" s="72"/>
      <c r="AP1425" s="73"/>
    </row>
    <row r="1426" spans="39:42">
      <c r="AM1426" s="71"/>
      <c r="AN1426" s="71"/>
      <c r="AO1426" s="72"/>
      <c r="AP1426" s="73"/>
    </row>
    <row r="1427" spans="39:42">
      <c r="AM1427" s="71"/>
      <c r="AN1427" s="71"/>
      <c r="AO1427" s="72"/>
      <c r="AP1427" s="73"/>
    </row>
    <row r="1428" spans="39:42">
      <c r="AM1428" s="71"/>
      <c r="AN1428" s="71"/>
      <c r="AO1428" s="72"/>
      <c r="AP1428" s="73"/>
    </row>
    <row r="1429" spans="39:42">
      <c r="AM1429" s="71"/>
      <c r="AN1429" s="71"/>
      <c r="AO1429" s="72"/>
      <c r="AP1429" s="73"/>
    </row>
    <row r="1430" spans="39:42">
      <c r="AM1430" s="71"/>
      <c r="AN1430" s="71"/>
      <c r="AO1430" s="72"/>
      <c r="AP1430" s="73"/>
    </row>
    <row r="1431" spans="39:42">
      <c r="AM1431" s="71"/>
      <c r="AN1431" s="71"/>
      <c r="AO1431" s="72"/>
      <c r="AP1431" s="73"/>
    </row>
    <row r="1432" spans="39:42">
      <c r="AM1432" s="71"/>
      <c r="AN1432" s="71"/>
      <c r="AO1432" s="72"/>
      <c r="AP1432" s="73"/>
    </row>
    <row r="1433" spans="39:42">
      <c r="AM1433" s="71"/>
      <c r="AN1433" s="71"/>
      <c r="AO1433" s="72"/>
      <c r="AP1433" s="73"/>
    </row>
    <row r="1434" spans="39:42">
      <c r="AM1434" s="71"/>
      <c r="AN1434" s="71"/>
      <c r="AO1434" s="72"/>
      <c r="AP1434" s="73"/>
    </row>
    <row r="1435" spans="39:42">
      <c r="AM1435" s="71"/>
      <c r="AN1435" s="71"/>
      <c r="AO1435" s="72"/>
      <c r="AP1435" s="73"/>
    </row>
    <row r="1436" spans="39:42">
      <c r="AM1436" s="71"/>
      <c r="AN1436" s="71"/>
      <c r="AO1436" s="72"/>
      <c r="AP1436" s="73"/>
    </row>
    <row r="1437" spans="39:42">
      <c r="AM1437" s="71"/>
      <c r="AN1437" s="71"/>
      <c r="AO1437" s="72"/>
      <c r="AP1437" s="73"/>
    </row>
    <row r="1438" spans="39:42">
      <c r="AM1438" s="71"/>
      <c r="AN1438" s="71"/>
      <c r="AO1438" s="72"/>
      <c r="AP1438" s="73"/>
    </row>
    <row r="1439" spans="39:42">
      <c r="AM1439" s="71"/>
      <c r="AN1439" s="71"/>
      <c r="AO1439" s="72"/>
      <c r="AP1439" s="73"/>
    </row>
    <row r="1440" spans="39:42">
      <c r="AM1440" s="71"/>
      <c r="AN1440" s="71"/>
      <c r="AO1440" s="72"/>
      <c r="AP1440" s="73"/>
    </row>
    <row r="1441" spans="39:42">
      <c r="AM1441" s="71"/>
      <c r="AN1441" s="71"/>
      <c r="AO1441" s="72"/>
      <c r="AP1441" s="73"/>
    </row>
    <row r="1442" spans="39:42">
      <c r="AM1442" s="71"/>
      <c r="AN1442" s="71"/>
      <c r="AO1442" s="72"/>
      <c r="AP1442" s="73"/>
    </row>
    <row r="1443" spans="39:42">
      <c r="AM1443" s="71"/>
      <c r="AN1443" s="71"/>
      <c r="AO1443" s="72"/>
      <c r="AP1443" s="73"/>
    </row>
    <row r="1444" spans="39:42">
      <c r="AM1444" s="71"/>
      <c r="AN1444" s="71"/>
      <c r="AO1444" s="72"/>
      <c r="AP1444" s="73"/>
    </row>
    <row r="1445" spans="39:42">
      <c r="AM1445" s="71"/>
      <c r="AN1445" s="71"/>
      <c r="AO1445" s="72"/>
      <c r="AP1445" s="73"/>
    </row>
    <row r="1446" spans="39:42">
      <c r="AM1446" s="71"/>
      <c r="AN1446" s="71"/>
      <c r="AO1446" s="72"/>
      <c r="AP1446" s="73"/>
    </row>
    <row r="1447" spans="39:42">
      <c r="AM1447" s="71"/>
      <c r="AN1447" s="71"/>
      <c r="AO1447" s="72"/>
      <c r="AP1447" s="73"/>
    </row>
    <row r="1448" spans="39:42">
      <c r="AM1448" s="71"/>
      <c r="AN1448" s="71"/>
      <c r="AO1448" s="72"/>
      <c r="AP1448" s="73"/>
    </row>
    <row r="1449" spans="39:42">
      <c r="AM1449" s="71"/>
      <c r="AN1449" s="71"/>
      <c r="AO1449" s="72"/>
      <c r="AP1449" s="73"/>
    </row>
    <row r="1450" spans="39:42">
      <c r="AM1450" s="71"/>
      <c r="AN1450" s="71"/>
      <c r="AO1450" s="72"/>
      <c r="AP1450" s="73"/>
    </row>
    <row r="1451" spans="39:42">
      <c r="AM1451" s="71"/>
      <c r="AN1451" s="71"/>
      <c r="AO1451" s="72"/>
      <c r="AP1451" s="73"/>
    </row>
    <row r="1452" spans="39:42">
      <c r="AM1452" s="71"/>
      <c r="AN1452" s="71"/>
      <c r="AO1452" s="72"/>
      <c r="AP1452" s="73"/>
    </row>
    <row r="1453" spans="39:42">
      <c r="AM1453" s="71"/>
      <c r="AN1453" s="71"/>
      <c r="AO1453" s="72"/>
      <c r="AP1453" s="73"/>
    </row>
    <row r="1454" spans="39:42">
      <c r="AM1454" s="71"/>
      <c r="AN1454" s="71"/>
      <c r="AO1454" s="72"/>
      <c r="AP1454" s="73"/>
    </row>
    <row r="1455" spans="39:42">
      <c r="AM1455" s="71"/>
      <c r="AN1455" s="71"/>
      <c r="AO1455" s="72"/>
      <c r="AP1455" s="73"/>
    </row>
    <row r="1456" spans="39:42">
      <c r="AM1456" s="71"/>
      <c r="AN1456" s="71"/>
      <c r="AO1456" s="72"/>
      <c r="AP1456" s="73"/>
    </row>
    <row r="1457" spans="39:42">
      <c r="AM1457" s="71"/>
      <c r="AN1457" s="71"/>
      <c r="AO1457" s="72"/>
      <c r="AP1457" s="73"/>
    </row>
    <row r="1458" spans="39:42">
      <c r="AM1458" s="71"/>
      <c r="AN1458" s="71"/>
      <c r="AO1458" s="72"/>
      <c r="AP1458" s="73"/>
    </row>
    <row r="1459" spans="39:42">
      <c r="AM1459" s="71"/>
      <c r="AN1459" s="71"/>
      <c r="AO1459" s="72"/>
      <c r="AP1459" s="73"/>
    </row>
    <row r="1460" spans="39:42">
      <c r="AM1460" s="71"/>
      <c r="AN1460" s="71"/>
      <c r="AO1460" s="72"/>
      <c r="AP1460" s="73"/>
    </row>
    <row r="1461" spans="39:42">
      <c r="AM1461" s="71"/>
      <c r="AN1461" s="71"/>
      <c r="AO1461" s="72"/>
      <c r="AP1461" s="73"/>
    </row>
    <row r="1462" spans="39:42">
      <c r="AM1462" s="71"/>
      <c r="AN1462" s="71"/>
      <c r="AO1462" s="72"/>
      <c r="AP1462" s="73"/>
    </row>
    <row r="1463" spans="39:42">
      <c r="AM1463" s="71"/>
      <c r="AN1463" s="71"/>
      <c r="AO1463" s="72"/>
      <c r="AP1463" s="73"/>
    </row>
    <row r="1464" spans="39:42">
      <c r="AM1464" s="71"/>
      <c r="AN1464" s="71"/>
      <c r="AO1464" s="72"/>
      <c r="AP1464" s="73"/>
    </row>
    <row r="1465" spans="39:42">
      <c r="AM1465" s="71"/>
      <c r="AN1465" s="71"/>
      <c r="AO1465" s="72"/>
      <c r="AP1465" s="73"/>
    </row>
    <row r="1466" spans="39:42">
      <c r="AM1466" s="71"/>
      <c r="AN1466" s="71"/>
      <c r="AO1466" s="72"/>
      <c r="AP1466" s="73"/>
    </row>
    <row r="1467" spans="39:42">
      <c r="AM1467" s="71"/>
      <c r="AN1467" s="71"/>
      <c r="AO1467" s="72"/>
      <c r="AP1467" s="73"/>
    </row>
    <row r="1468" spans="39:42">
      <c r="AM1468" s="71"/>
      <c r="AN1468" s="71"/>
      <c r="AO1468" s="72"/>
      <c r="AP1468" s="73"/>
    </row>
    <row r="1469" spans="39:42">
      <c r="AM1469" s="71"/>
      <c r="AN1469" s="71"/>
      <c r="AO1469" s="72"/>
      <c r="AP1469" s="73"/>
    </row>
    <row r="1470" spans="39:42">
      <c r="AM1470" s="71"/>
      <c r="AN1470" s="71"/>
      <c r="AO1470" s="72"/>
      <c r="AP1470" s="73"/>
    </row>
    <row r="1471" spans="39:42">
      <c r="AM1471" s="71"/>
      <c r="AN1471" s="71"/>
      <c r="AO1471" s="72"/>
      <c r="AP1471" s="73"/>
    </row>
    <row r="1472" spans="39:42">
      <c r="AM1472" s="71"/>
      <c r="AN1472" s="71"/>
      <c r="AO1472" s="72"/>
      <c r="AP1472" s="73"/>
    </row>
    <row r="1473" spans="39:42">
      <c r="AM1473" s="71"/>
      <c r="AN1473" s="71"/>
      <c r="AO1473" s="72"/>
      <c r="AP1473" s="73"/>
    </row>
    <row r="1474" spans="39:42">
      <c r="AM1474" s="71"/>
      <c r="AN1474" s="71"/>
      <c r="AO1474" s="72"/>
      <c r="AP1474" s="73"/>
    </row>
    <row r="1475" spans="39:42">
      <c r="AM1475" s="71"/>
      <c r="AN1475" s="71"/>
      <c r="AO1475" s="72"/>
      <c r="AP1475" s="73"/>
    </row>
    <row r="1476" spans="39:42">
      <c r="AM1476" s="71"/>
      <c r="AN1476" s="71"/>
      <c r="AO1476" s="72"/>
      <c r="AP1476" s="73"/>
    </row>
    <row r="1477" spans="39:42">
      <c r="AM1477" s="71"/>
      <c r="AN1477" s="71"/>
      <c r="AO1477" s="72"/>
      <c r="AP1477" s="73"/>
    </row>
    <row r="1478" spans="39:42">
      <c r="AM1478" s="71"/>
      <c r="AN1478" s="71"/>
      <c r="AO1478" s="72"/>
      <c r="AP1478" s="73"/>
    </row>
    <row r="1479" spans="39:42">
      <c r="AM1479" s="71"/>
      <c r="AN1479" s="71"/>
      <c r="AO1479" s="72"/>
      <c r="AP1479" s="73"/>
    </row>
    <row r="1480" spans="39:42">
      <c r="AM1480" s="71"/>
      <c r="AN1480" s="71"/>
      <c r="AO1480" s="72"/>
      <c r="AP1480" s="73"/>
    </row>
  </sheetData>
  <sheetProtection formatCells="0" formatColumns="0" formatRows="0" insertHyperlinks="0"/>
  <mergeCells count="184">
    <mergeCell ref="AN11:AN12"/>
    <mergeCell ref="AM11:AM12"/>
    <mergeCell ref="AO11:AO12"/>
    <mergeCell ref="AP11:AP12"/>
    <mergeCell ref="AI46:AJ47"/>
    <mergeCell ref="D49:AJ49"/>
    <mergeCell ref="D50:AJ50"/>
    <mergeCell ref="AD42:AH43"/>
    <mergeCell ref="W37:Z45"/>
    <mergeCell ref="AA37:AC45"/>
    <mergeCell ref="AD37:AH39"/>
    <mergeCell ref="AI42:AJ43"/>
    <mergeCell ref="D44:G45"/>
    <mergeCell ref="H44:L45"/>
    <mergeCell ref="M44:O45"/>
    <mergeCell ref="P44:R45"/>
    <mergeCell ref="AI37:AJ39"/>
    <mergeCell ref="D40:G41"/>
    <mergeCell ref="H40:L41"/>
    <mergeCell ref="M40:O41"/>
    <mergeCell ref="P40:R41"/>
    <mergeCell ref="S40:V41"/>
    <mergeCell ref="AD40:AH41"/>
    <mergeCell ref="AD46:AH47"/>
    <mergeCell ref="F31:G31"/>
    <mergeCell ref="H31:L31"/>
    <mergeCell ref="S36:V36"/>
    <mergeCell ref="S35:V35"/>
    <mergeCell ref="P35:R35"/>
    <mergeCell ref="D42:G43"/>
    <mergeCell ref="H42:L43"/>
    <mergeCell ref="M37:O39"/>
    <mergeCell ref="M42:O43"/>
    <mergeCell ref="F32:G32"/>
    <mergeCell ref="D25:G26"/>
    <mergeCell ref="H25:L26"/>
    <mergeCell ref="P25:R26"/>
    <mergeCell ref="S25:V26"/>
    <mergeCell ref="H23:L24"/>
    <mergeCell ref="M23:O24"/>
    <mergeCell ref="AD29:AH30"/>
    <mergeCell ref="F29:G29"/>
    <mergeCell ref="H29:L29"/>
    <mergeCell ref="P29:R29"/>
    <mergeCell ref="S29:V29"/>
    <mergeCell ref="F30:G30"/>
    <mergeCell ref="AI29:AJ30"/>
    <mergeCell ref="AD31:AH32"/>
    <mergeCell ref="AI31:AJ32"/>
    <mergeCell ref="P42:R43"/>
    <mergeCell ref="S42:V43"/>
    <mergeCell ref="AD44:AH45"/>
    <mergeCell ref="AD33:AH34"/>
    <mergeCell ref="AI33:AJ34"/>
    <mergeCell ref="AD35:AH36"/>
    <mergeCell ref="AI35:AJ36"/>
    <mergeCell ref="AI40:AJ41"/>
    <mergeCell ref="P37:R39"/>
    <mergeCell ref="S44:V45"/>
    <mergeCell ref="H36:R36"/>
    <mergeCell ref="M35:O35"/>
    <mergeCell ref="H35:L35"/>
    <mergeCell ref="AI44:AJ45"/>
    <mergeCell ref="S33:V34"/>
    <mergeCell ref="P31:R31"/>
    <mergeCell ref="S31:V31"/>
    <mergeCell ref="AI21:AJ22"/>
    <mergeCell ref="AI23:AJ24"/>
    <mergeCell ref="AI25:AJ26"/>
    <mergeCell ref="AD27:AH28"/>
    <mergeCell ref="AI27:AJ28"/>
    <mergeCell ref="AD25:AH26"/>
    <mergeCell ref="AD15:AH16"/>
    <mergeCell ref="AI15:AJ16"/>
    <mergeCell ref="AI17:AJ18"/>
    <mergeCell ref="AD23:AH24"/>
    <mergeCell ref="B8:F8"/>
    <mergeCell ref="B9:C9"/>
    <mergeCell ref="D9:E9"/>
    <mergeCell ref="G9:H9"/>
    <mergeCell ref="J9:K9"/>
    <mergeCell ref="P9:Q9"/>
    <mergeCell ref="S9:T9"/>
    <mergeCell ref="G11:H11"/>
    <mergeCell ref="J11:K11"/>
    <mergeCell ref="N9:O9"/>
    <mergeCell ref="S11:T11"/>
    <mergeCell ref="AD12:AJ13"/>
    <mergeCell ref="D51:AJ53"/>
    <mergeCell ref="N11:O11"/>
    <mergeCell ref="P11:Q11"/>
    <mergeCell ref="V9:W9"/>
    <mergeCell ref="B10:F10"/>
    <mergeCell ref="B11:C11"/>
    <mergeCell ref="D11:E11"/>
    <mergeCell ref="V11:W11"/>
    <mergeCell ref="AD14:AJ14"/>
    <mergeCell ref="H12:O13"/>
    <mergeCell ref="P12:V13"/>
    <mergeCell ref="W12:AC13"/>
    <mergeCell ref="P17:R18"/>
    <mergeCell ref="S17:V18"/>
    <mergeCell ref="H14:O14"/>
    <mergeCell ref="P14:V14"/>
    <mergeCell ref="W14:AC14"/>
    <mergeCell ref="D15:G16"/>
    <mergeCell ref="D17:G18"/>
    <mergeCell ref="B12:G14"/>
    <mergeCell ref="AI19:AJ20"/>
    <mergeCell ref="S21:V22"/>
    <mergeCell ref="AD17:AH18"/>
    <mergeCell ref="P15:R16"/>
    <mergeCell ref="S15:V16"/>
    <mergeCell ref="S19:V20"/>
    <mergeCell ref="P23:R24"/>
    <mergeCell ref="H15:L16"/>
    <mergeCell ref="M15:O16"/>
    <mergeCell ref="S23:V24"/>
    <mergeCell ref="H19:L20"/>
    <mergeCell ref="M19:O20"/>
    <mergeCell ref="P19:R20"/>
    <mergeCell ref="H21:L22"/>
    <mergeCell ref="M21:O22"/>
    <mergeCell ref="P21:R22"/>
    <mergeCell ref="H17:L18"/>
    <mergeCell ref="M17:O18"/>
    <mergeCell ref="H55:P55"/>
    <mergeCell ref="D19:G20"/>
    <mergeCell ref="D21:G22"/>
    <mergeCell ref="D27:E32"/>
    <mergeCell ref="F27:G27"/>
    <mergeCell ref="F28:G28"/>
    <mergeCell ref="D37:G39"/>
    <mergeCell ref="M33:O34"/>
    <mergeCell ref="P33:R34"/>
    <mergeCell ref="H54:P54"/>
    <mergeCell ref="Q54:AD54"/>
    <mergeCell ref="AD19:AH20"/>
    <mergeCell ref="AD21:AH22"/>
    <mergeCell ref="S37:V39"/>
    <mergeCell ref="H33:L34"/>
    <mergeCell ref="D33:G34"/>
    <mergeCell ref="B46:AC47"/>
    <mergeCell ref="M25:O26"/>
    <mergeCell ref="H27:L27"/>
    <mergeCell ref="P27:R27"/>
    <mergeCell ref="S27:V27"/>
    <mergeCell ref="H37:L39"/>
    <mergeCell ref="D23:G24"/>
    <mergeCell ref="B37:C45"/>
    <mergeCell ref="D58:AJ58"/>
    <mergeCell ref="F63:H64"/>
    <mergeCell ref="I63:J64"/>
    <mergeCell ref="K63:S63"/>
    <mergeCell ref="T63:V63"/>
    <mergeCell ref="K64:O64"/>
    <mergeCell ref="R64:S64"/>
    <mergeCell ref="W64:X64"/>
    <mergeCell ref="AB64:AC64"/>
    <mergeCell ref="AG64:AH64"/>
    <mergeCell ref="AM3:AP4"/>
    <mergeCell ref="AM5:AP6"/>
    <mergeCell ref="AM7:AP10"/>
    <mergeCell ref="AR3:AR4"/>
    <mergeCell ref="B65:AJ67"/>
    <mergeCell ref="B15:C36"/>
    <mergeCell ref="H28:R28"/>
    <mergeCell ref="S28:V28"/>
    <mergeCell ref="H30:R30"/>
    <mergeCell ref="S30:V30"/>
    <mergeCell ref="H32:R32"/>
    <mergeCell ref="S32:V32"/>
    <mergeCell ref="W15:Z36"/>
    <mergeCell ref="AA15:AC36"/>
    <mergeCell ref="D35:G35"/>
    <mergeCell ref="D36:G36"/>
    <mergeCell ref="Q55:AD55"/>
    <mergeCell ref="H56:P56"/>
    <mergeCell ref="H57:P57"/>
    <mergeCell ref="Q57:AD57"/>
    <mergeCell ref="D59:AJ60"/>
    <mergeCell ref="K62:AJ62"/>
    <mergeCell ref="B63:E64"/>
    <mergeCell ref="Q56:AD56"/>
  </mergeCells>
  <phoneticPr fontId="34"/>
  <dataValidations disablePrompts="1" count="1">
    <dataValidation type="list" allowBlank="1" showInputMessage="1" showErrorMessage="1" sqref="D36:G36" xr:uid="{7415155E-C23B-411A-B603-A3BC8C8780C0}">
      <formula1>$AR$5:$AR$8</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CCCC"/>
  </sheetPr>
  <dimension ref="A5:AJ142"/>
  <sheetViews>
    <sheetView showGridLines="0" view="pageBreakPreview" zoomScale="130" zoomScaleNormal="100" zoomScaleSheetLayoutView="130" workbookViewId="0">
      <pane xSplit="1" ySplit="4" topLeftCell="B82" activePane="bottomRight" state="frozen"/>
      <selection activeCell="U135" sqref="U135"/>
      <selection pane="topRight" activeCell="U135" sqref="U135"/>
      <selection pane="bottomLeft" activeCell="U135" sqref="U135"/>
      <selection pane="bottomRight" activeCell="B5" sqref="B5"/>
    </sheetView>
  </sheetViews>
  <sheetFormatPr defaultColWidth="2.5" defaultRowHeight="13.5"/>
  <cols>
    <col min="1" max="47" width="2.5" style="1" customWidth="1"/>
    <col min="48" max="16384" width="2.5" style="1"/>
  </cols>
  <sheetData>
    <row r="5" spans="2:36" ht="13.5" customHeight="1">
      <c r="B5" s="1" t="s">
        <v>219</v>
      </c>
    </row>
    <row r="6" spans="2:36" ht="13.5" customHeight="1">
      <c r="N6" s="179" t="s">
        <v>214</v>
      </c>
      <c r="O6" s="179"/>
      <c r="P6" s="179"/>
      <c r="Q6" s="179"/>
      <c r="R6" s="179"/>
      <c r="S6" s="179"/>
      <c r="T6" s="179"/>
      <c r="U6" s="179"/>
      <c r="V6" s="179"/>
      <c r="W6" s="179"/>
      <c r="X6" s="179"/>
    </row>
    <row r="7" spans="2:36" ht="13.5" customHeight="1"/>
    <row r="8" spans="2:36" ht="13.5" customHeight="1">
      <c r="B8" s="104" t="s">
        <v>223</v>
      </c>
      <c r="C8" s="104"/>
      <c r="D8" s="104"/>
      <c r="E8" s="104"/>
      <c r="F8" s="104"/>
      <c r="O8" s="8"/>
    </row>
    <row r="9" spans="2:36" ht="13.5" customHeight="1">
      <c r="B9" s="179"/>
      <c r="C9" s="179"/>
      <c r="D9" s="165">
        <f>IF(計画提出書!N47="","",計画提出書!N47)</f>
        <v>2026</v>
      </c>
      <c r="E9" s="165"/>
      <c r="F9" s="8" t="s">
        <v>4</v>
      </c>
      <c r="G9" s="165">
        <f>IF(計画提出書!S47="","",計画提出書!S47)</f>
        <v>4</v>
      </c>
      <c r="H9" s="165"/>
      <c r="I9" s="8" t="s">
        <v>5</v>
      </c>
      <c r="J9" s="165">
        <f>IF(計画提出書!V47="","",計画提出書!V47)</f>
        <v>1</v>
      </c>
      <c r="K9" s="165"/>
      <c r="L9" s="8" t="s">
        <v>6</v>
      </c>
      <c r="M9" s="8" t="s">
        <v>39</v>
      </c>
      <c r="N9" s="179"/>
      <c r="O9" s="179"/>
      <c r="P9" s="165">
        <f>IF(計画提出書!AA47="","",計画提出書!AA47)</f>
        <v>2029</v>
      </c>
      <c r="Q9" s="165"/>
      <c r="R9" s="8" t="s">
        <v>4</v>
      </c>
      <c r="S9" s="165">
        <f>IF(計画提出書!AD47="","",計画提出書!AD47)</f>
        <v>3</v>
      </c>
      <c r="T9" s="165"/>
      <c r="U9" s="8" t="s">
        <v>5</v>
      </c>
      <c r="V9" s="165">
        <f>IF(計画提出書!AG47="","",計画提出書!AG47)</f>
        <v>31</v>
      </c>
      <c r="W9" s="165"/>
      <c r="X9" s="8" t="s">
        <v>6</v>
      </c>
    </row>
    <row r="10" spans="2:36" ht="13.5" customHeight="1"/>
    <row r="11" spans="2:36" ht="13.5" customHeight="1">
      <c r="B11" s="104" t="s">
        <v>467</v>
      </c>
      <c r="C11" s="104"/>
      <c r="D11" s="104"/>
      <c r="E11" s="104"/>
      <c r="F11" s="104"/>
      <c r="G11" s="104"/>
      <c r="H11" s="104"/>
      <c r="I11" s="104"/>
      <c r="J11" s="104"/>
      <c r="K11" s="104"/>
      <c r="L11" s="104"/>
      <c r="M11" s="104"/>
      <c r="N11" s="104"/>
      <c r="O11" s="104"/>
      <c r="P11" s="104"/>
      <c r="Q11" s="104"/>
      <c r="R11" s="104"/>
    </row>
    <row r="12" spans="2:36" ht="13.5" customHeight="1">
      <c r="B12" s="104"/>
      <c r="C12" s="104"/>
      <c r="D12" s="104"/>
      <c r="E12" s="104"/>
      <c r="F12" s="104"/>
      <c r="G12" s="104"/>
      <c r="H12" s="104"/>
      <c r="I12" s="104"/>
      <c r="J12" s="104"/>
      <c r="K12" s="104"/>
      <c r="L12" s="104"/>
      <c r="M12" s="104"/>
      <c r="N12" s="104"/>
      <c r="O12" s="104"/>
      <c r="P12" s="104"/>
      <c r="Q12" s="104"/>
      <c r="R12" s="104"/>
      <c r="S12" s="8"/>
      <c r="T12" s="8"/>
      <c r="U12" s="8"/>
    </row>
    <row r="13" spans="2:36" ht="13.5" customHeight="1">
      <c r="B13" s="104" t="s">
        <v>224</v>
      </c>
      <c r="C13" s="104"/>
      <c r="D13" s="104"/>
      <c r="E13" s="104"/>
      <c r="F13" s="104"/>
      <c r="G13"/>
      <c r="H13"/>
      <c r="J13"/>
      <c r="O13"/>
      <c r="P13"/>
      <c r="R13"/>
      <c r="S13"/>
      <c r="U13"/>
      <c r="V13"/>
      <c r="Y13" s="9"/>
      <c r="Z13" s="9"/>
      <c r="AA13" s="9"/>
      <c r="AB13" s="9"/>
    </row>
    <row r="14" spans="2:36" ht="13.5" customHeight="1" thickBot="1">
      <c r="B14" s="509"/>
      <c r="C14" s="509"/>
      <c r="D14" s="514">
        <f>IF(計画提出書!N47="","",計画提出書!N47)</f>
        <v>2026</v>
      </c>
      <c r="E14" s="514"/>
      <c r="F14" s="18" t="s">
        <v>4</v>
      </c>
      <c r="G14" s="514">
        <f>IF(計画提出書!N47="","",4)</f>
        <v>4</v>
      </c>
      <c r="H14" s="514"/>
      <c r="I14" s="18" t="s">
        <v>5</v>
      </c>
      <c r="J14" s="514">
        <f>IF(計画提出書!N47="","",1)</f>
        <v>1</v>
      </c>
      <c r="K14" s="514"/>
      <c r="L14" s="18" t="s">
        <v>6</v>
      </c>
      <c r="M14" s="18" t="s">
        <v>39</v>
      </c>
      <c r="N14" s="509"/>
      <c r="O14" s="509"/>
      <c r="P14" s="514">
        <f>IF(計画提出書!N47="","",計画提出書!N47+1)</f>
        <v>2027</v>
      </c>
      <c r="Q14" s="514"/>
      <c r="R14" s="18" t="s">
        <v>4</v>
      </c>
      <c r="S14" s="514">
        <f>IF(計画提出書!N47="","",3)</f>
        <v>3</v>
      </c>
      <c r="T14" s="514"/>
      <c r="U14" s="18" t="s">
        <v>5</v>
      </c>
      <c r="V14" s="514">
        <f>IF(計画提出書!N47="","",31)</f>
        <v>31</v>
      </c>
      <c r="W14" s="514"/>
      <c r="X14" s="18" t="s">
        <v>6</v>
      </c>
      <c r="Y14" s="9"/>
      <c r="Z14" s="9"/>
      <c r="AA14" s="9"/>
      <c r="AB14" s="9"/>
    </row>
    <row r="15" spans="2:36" ht="13.5" customHeight="1">
      <c r="B15" s="833" t="s">
        <v>236</v>
      </c>
      <c r="C15" s="692"/>
      <c r="D15" s="692"/>
      <c r="E15" s="692"/>
      <c r="F15" s="692"/>
      <c r="G15" s="834"/>
      <c r="H15" s="824" t="str">
        <f>IF(D14="","",D14&amp;"年度の使用量")</f>
        <v>2026年度の使用量</v>
      </c>
      <c r="I15" s="825"/>
      <c r="J15" s="826"/>
      <c r="K15" s="826"/>
      <c r="L15" s="826"/>
      <c r="M15" s="826"/>
      <c r="N15" s="827"/>
      <c r="O15" s="815" t="s">
        <v>67</v>
      </c>
      <c r="P15" s="815"/>
      <c r="Q15" s="815"/>
      <c r="R15" s="815"/>
      <c r="S15" s="815"/>
      <c r="T15" s="815"/>
      <c r="U15" s="815"/>
      <c r="V15" s="815"/>
      <c r="W15" s="815"/>
      <c r="X15" s="815"/>
      <c r="Y15" s="815"/>
      <c r="Z15" s="816"/>
      <c r="AA15" s="816"/>
      <c r="AB15" s="816"/>
      <c r="AC15" s="792" t="s">
        <v>234</v>
      </c>
      <c r="AD15" s="794"/>
      <c r="AE15" s="794"/>
      <c r="AF15" s="794"/>
      <c r="AG15" s="794"/>
      <c r="AH15" s="794"/>
      <c r="AI15" s="794"/>
      <c r="AJ15" s="795"/>
    </row>
    <row r="16" spans="2:36" ht="13.5" customHeight="1">
      <c r="B16" s="835"/>
      <c r="C16" s="694"/>
      <c r="D16" s="694"/>
      <c r="E16" s="694"/>
      <c r="F16" s="694"/>
      <c r="G16" s="836"/>
      <c r="H16" s="828"/>
      <c r="I16" s="829"/>
      <c r="J16" s="829"/>
      <c r="K16" s="829"/>
      <c r="L16" s="829"/>
      <c r="M16" s="829"/>
      <c r="N16" s="830"/>
      <c r="O16" s="817" t="s">
        <v>69</v>
      </c>
      <c r="P16" s="817"/>
      <c r="Q16" s="817"/>
      <c r="R16" s="817"/>
      <c r="S16" s="823"/>
      <c r="T16" s="823"/>
      <c r="U16" s="817" t="s">
        <v>68</v>
      </c>
      <c r="V16" s="817"/>
      <c r="W16" s="817"/>
      <c r="X16" s="817"/>
      <c r="Y16" s="817"/>
      <c r="Z16" s="817"/>
      <c r="AA16" s="817"/>
      <c r="AB16" s="817"/>
      <c r="AC16" s="796"/>
      <c r="AD16" s="797"/>
      <c r="AE16" s="797"/>
      <c r="AF16" s="797"/>
      <c r="AG16" s="797"/>
      <c r="AH16" s="797"/>
      <c r="AI16" s="797"/>
      <c r="AJ16" s="798"/>
    </row>
    <row r="17" spans="2:36" ht="13.5" customHeight="1" thickBot="1">
      <c r="B17" s="837"/>
      <c r="C17" s="838"/>
      <c r="D17" s="838"/>
      <c r="E17" s="838"/>
      <c r="F17" s="838"/>
      <c r="G17" s="839"/>
      <c r="H17" s="831" t="s">
        <v>406</v>
      </c>
      <c r="I17" s="803"/>
      <c r="J17" s="803"/>
      <c r="K17" s="803"/>
      <c r="L17" s="803"/>
      <c r="M17" s="803"/>
      <c r="N17" s="832"/>
      <c r="O17" s="820" t="s">
        <v>407</v>
      </c>
      <c r="P17" s="821"/>
      <c r="Q17" s="821"/>
      <c r="R17" s="821"/>
      <c r="S17" s="821"/>
      <c r="T17" s="821"/>
      <c r="U17" s="820" t="s">
        <v>408</v>
      </c>
      <c r="V17" s="821"/>
      <c r="W17" s="821"/>
      <c r="X17" s="821"/>
      <c r="Y17" s="821"/>
      <c r="Z17" s="821"/>
      <c r="AA17" s="821"/>
      <c r="AB17" s="822"/>
      <c r="AC17" s="802" t="s">
        <v>409</v>
      </c>
      <c r="AD17" s="804"/>
      <c r="AE17" s="804"/>
      <c r="AF17" s="804"/>
      <c r="AG17" s="804"/>
      <c r="AH17" s="804"/>
      <c r="AI17" s="804"/>
      <c r="AJ17" s="805"/>
    </row>
    <row r="18" spans="2:36" ht="13.5" customHeight="1">
      <c r="B18" s="656" t="s">
        <v>237</v>
      </c>
      <c r="C18" s="657"/>
      <c r="D18" s="584" t="s">
        <v>57</v>
      </c>
      <c r="E18" s="585"/>
      <c r="F18" s="585"/>
      <c r="G18" s="840"/>
      <c r="H18" s="727" t="str">
        <f>IF('（別紙１）原油換算シート【1年目報告用】'!H15="","",'（別紙１）原油換算シート【1年目報告用】'!H15)</f>
        <v/>
      </c>
      <c r="I18" s="728"/>
      <c r="J18" s="728"/>
      <c r="K18" s="729"/>
      <c r="L18" s="737" t="s">
        <v>228</v>
      </c>
      <c r="M18" s="738"/>
      <c r="N18" s="738"/>
      <c r="O18" s="818">
        <f>'（別紙２）二酸化炭素排出量計算シート【計画用】'!O18</f>
        <v>36.5</v>
      </c>
      <c r="P18" s="819"/>
      <c r="Q18" s="819"/>
      <c r="R18" s="853" t="s">
        <v>374</v>
      </c>
      <c r="S18" s="703"/>
      <c r="T18" s="854"/>
      <c r="U18" s="812">
        <f>'（別紙２）二酸化炭素排出量計算シート【計画用】'!U18</f>
        <v>1.8700000000000001E-2</v>
      </c>
      <c r="V18" s="813"/>
      <c r="W18" s="813"/>
      <c r="X18" s="814"/>
      <c r="Y18" s="1262" t="s">
        <v>468</v>
      </c>
      <c r="Z18" s="1263"/>
      <c r="AA18" s="1263"/>
      <c r="AB18" s="1264"/>
      <c r="AC18" s="806" t="str">
        <f>IF(H18="","",H18*O18*U18*44/12)</f>
        <v/>
      </c>
      <c r="AD18" s="807"/>
      <c r="AE18" s="807"/>
      <c r="AF18" s="807"/>
      <c r="AG18" s="808"/>
      <c r="AH18" s="717" t="s">
        <v>487</v>
      </c>
      <c r="AI18" s="718"/>
      <c r="AJ18" s="719"/>
    </row>
    <row r="19" spans="2:36" ht="13.5" customHeight="1">
      <c r="B19" s="658"/>
      <c r="C19" s="659"/>
      <c r="D19" s="586"/>
      <c r="E19" s="587"/>
      <c r="F19" s="587"/>
      <c r="G19" s="771"/>
      <c r="H19" s="730"/>
      <c r="I19" s="707"/>
      <c r="J19" s="707"/>
      <c r="K19" s="708"/>
      <c r="L19" s="739"/>
      <c r="M19" s="740"/>
      <c r="N19" s="740"/>
      <c r="O19" s="744"/>
      <c r="P19" s="745"/>
      <c r="Q19" s="745"/>
      <c r="R19" s="851"/>
      <c r="S19" s="735"/>
      <c r="T19" s="852"/>
      <c r="U19" s="741" t="s">
        <v>405</v>
      </c>
      <c r="V19" s="742"/>
      <c r="W19" s="742"/>
      <c r="X19" s="743"/>
      <c r="Y19" s="702"/>
      <c r="Z19" s="703"/>
      <c r="AA19" s="703"/>
      <c r="AB19" s="884"/>
      <c r="AC19" s="809"/>
      <c r="AD19" s="810"/>
      <c r="AE19" s="810"/>
      <c r="AF19" s="810"/>
      <c r="AG19" s="811"/>
      <c r="AH19" s="720"/>
      <c r="AI19" s="376"/>
      <c r="AJ19" s="721"/>
    </row>
    <row r="20" spans="2:36" ht="13.5" customHeight="1">
      <c r="B20" s="658"/>
      <c r="C20" s="659"/>
      <c r="D20" s="576" t="s">
        <v>58</v>
      </c>
      <c r="E20" s="577"/>
      <c r="F20" s="577"/>
      <c r="G20" s="770"/>
      <c r="H20" s="730" t="str">
        <f>IF('（別紙１）原油換算シート【1年目報告用】'!H17="","",'（別紙１）原油換算シート【1年目報告用】'!H17)</f>
        <v/>
      </c>
      <c r="I20" s="707"/>
      <c r="J20" s="707"/>
      <c r="K20" s="708"/>
      <c r="L20" s="722" t="s">
        <v>228</v>
      </c>
      <c r="M20" s="723"/>
      <c r="N20" s="723"/>
      <c r="O20" s="818">
        <f>'（別紙２）二酸化炭素排出量計算シート【計画用】'!O20</f>
        <v>38.9</v>
      </c>
      <c r="P20" s="819"/>
      <c r="Q20" s="819"/>
      <c r="R20" s="851" t="s">
        <v>230</v>
      </c>
      <c r="S20" s="735"/>
      <c r="T20" s="852"/>
      <c r="U20" s="799">
        <f>'（別紙２）二酸化炭素排出量計算シート【計画用】'!U20</f>
        <v>1.9300000000000001E-2</v>
      </c>
      <c r="V20" s="800"/>
      <c r="W20" s="800"/>
      <c r="X20" s="801"/>
      <c r="Y20" s="699" t="s">
        <v>468</v>
      </c>
      <c r="Z20" s="700"/>
      <c r="AA20" s="700"/>
      <c r="AB20" s="883"/>
      <c r="AC20" s="724" t="str">
        <f>IF(H20="","",H20*O20*U20*44/12)</f>
        <v/>
      </c>
      <c r="AD20" s="725"/>
      <c r="AE20" s="725"/>
      <c r="AF20" s="725"/>
      <c r="AG20" s="726"/>
      <c r="AH20" s="709" t="s">
        <v>463</v>
      </c>
      <c r="AI20" s="339"/>
      <c r="AJ20" s="710"/>
    </row>
    <row r="21" spans="2:36" ht="13.5" customHeight="1">
      <c r="B21" s="658"/>
      <c r="C21" s="659"/>
      <c r="D21" s="576"/>
      <c r="E21" s="577"/>
      <c r="F21" s="577"/>
      <c r="G21" s="770"/>
      <c r="H21" s="730"/>
      <c r="I21" s="707"/>
      <c r="J21" s="707"/>
      <c r="K21" s="708"/>
      <c r="L21" s="722"/>
      <c r="M21" s="723"/>
      <c r="N21" s="723"/>
      <c r="O21" s="744"/>
      <c r="P21" s="745"/>
      <c r="Q21" s="745"/>
      <c r="R21" s="851"/>
      <c r="S21" s="735"/>
      <c r="T21" s="852"/>
      <c r="U21" s="741" t="s">
        <v>405</v>
      </c>
      <c r="V21" s="742"/>
      <c r="W21" s="742"/>
      <c r="X21" s="743"/>
      <c r="Y21" s="702"/>
      <c r="Z21" s="703"/>
      <c r="AA21" s="703"/>
      <c r="AB21" s="884"/>
      <c r="AC21" s="724"/>
      <c r="AD21" s="725"/>
      <c r="AE21" s="725"/>
      <c r="AF21" s="725"/>
      <c r="AG21" s="726"/>
      <c r="AH21" s="720"/>
      <c r="AI21" s="376"/>
      <c r="AJ21" s="721"/>
    </row>
    <row r="22" spans="2:36" ht="13.5" customHeight="1">
      <c r="B22" s="658"/>
      <c r="C22" s="659"/>
      <c r="D22" s="576" t="s">
        <v>59</v>
      </c>
      <c r="E22" s="577"/>
      <c r="F22" s="577"/>
      <c r="G22" s="770"/>
      <c r="H22" s="730" t="str">
        <f>IF('（別紙１）原油換算シート【1年目報告用】'!H19="","",'（別紙１）原油換算シート【1年目報告用】'!H19)</f>
        <v/>
      </c>
      <c r="I22" s="707"/>
      <c r="J22" s="707"/>
      <c r="K22" s="708"/>
      <c r="L22" s="722" t="s">
        <v>228</v>
      </c>
      <c r="M22" s="723"/>
      <c r="N22" s="723"/>
      <c r="O22" s="818">
        <f>'（別紙２）二酸化炭素排出量計算シート【計画用】'!O22</f>
        <v>41.8</v>
      </c>
      <c r="P22" s="819"/>
      <c r="Q22" s="819"/>
      <c r="R22" s="851" t="s">
        <v>230</v>
      </c>
      <c r="S22" s="735"/>
      <c r="T22" s="852"/>
      <c r="U22" s="799">
        <f>'（別紙２）二酸化炭素排出量計算シート【計画用】'!U22</f>
        <v>2.0199999999999999E-2</v>
      </c>
      <c r="V22" s="800"/>
      <c r="W22" s="800"/>
      <c r="X22" s="801"/>
      <c r="Y22" s="699" t="s">
        <v>468</v>
      </c>
      <c r="Z22" s="700"/>
      <c r="AA22" s="700"/>
      <c r="AB22" s="883"/>
      <c r="AC22" s="724" t="str">
        <f>IF(H22="","",H22*O22*U22*44/12)</f>
        <v/>
      </c>
      <c r="AD22" s="725"/>
      <c r="AE22" s="725"/>
      <c r="AF22" s="725"/>
      <c r="AG22" s="726"/>
      <c r="AH22" s="709" t="s">
        <v>477</v>
      </c>
      <c r="AI22" s="339"/>
      <c r="AJ22" s="710"/>
    </row>
    <row r="23" spans="2:36" ht="13.5" customHeight="1">
      <c r="B23" s="658"/>
      <c r="C23" s="659"/>
      <c r="D23" s="576"/>
      <c r="E23" s="577"/>
      <c r="F23" s="577"/>
      <c r="G23" s="770"/>
      <c r="H23" s="730"/>
      <c r="I23" s="707"/>
      <c r="J23" s="707"/>
      <c r="K23" s="708"/>
      <c r="L23" s="722"/>
      <c r="M23" s="723"/>
      <c r="N23" s="723"/>
      <c r="O23" s="744"/>
      <c r="P23" s="745"/>
      <c r="Q23" s="745"/>
      <c r="R23" s="851"/>
      <c r="S23" s="735"/>
      <c r="T23" s="852"/>
      <c r="U23" s="741" t="s">
        <v>405</v>
      </c>
      <c r="V23" s="742"/>
      <c r="W23" s="742"/>
      <c r="X23" s="743"/>
      <c r="Y23" s="702"/>
      <c r="Z23" s="703"/>
      <c r="AA23" s="703"/>
      <c r="AB23" s="884"/>
      <c r="AC23" s="724"/>
      <c r="AD23" s="725"/>
      <c r="AE23" s="725"/>
      <c r="AF23" s="725"/>
      <c r="AG23" s="726"/>
      <c r="AH23" s="720"/>
      <c r="AI23" s="376"/>
      <c r="AJ23" s="721"/>
    </row>
    <row r="24" spans="2:36" ht="13.5" customHeight="1">
      <c r="B24" s="658"/>
      <c r="C24" s="659"/>
      <c r="D24" s="576" t="s">
        <v>60</v>
      </c>
      <c r="E24" s="577"/>
      <c r="F24" s="577"/>
      <c r="G24" s="770"/>
      <c r="H24" s="730" t="str">
        <f>IF('（別紙１）原油換算シート【1年目報告用】'!H21="","",'（別紙１）原油換算シート【1年目報告用】'!H21)</f>
        <v/>
      </c>
      <c r="I24" s="707"/>
      <c r="J24" s="707"/>
      <c r="K24" s="708"/>
      <c r="L24" s="722" t="s">
        <v>228</v>
      </c>
      <c r="M24" s="723"/>
      <c r="N24" s="723"/>
      <c r="O24" s="818">
        <f>'（別紙２）二酸化炭素排出量計算シート【計画用】'!O24</f>
        <v>41.8</v>
      </c>
      <c r="P24" s="819"/>
      <c r="Q24" s="819"/>
      <c r="R24" s="851" t="s">
        <v>230</v>
      </c>
      <c r="S24" s="735"/>
      <c r="T24" s="852"/>
      <c r="U24" s="799">
        <f>'（別紙２）二酸化炭素排出量計算シート【計画用】'!U24</f>
        <v>2.0199999999999999E-2</v>
      </c>
      <c r="V24" s="800"/>
      <c r="W24" s="800"/>
      <c r="X24" s="801"/>
      <c r="Y24" s="699" t="s">
        <v>468</v>
      </c>
      <c r="Z24" s="700"/>
      <c r="AA24" s="700"/>
      <c r="AB24" s="883"/>
      <c r="AC24" s="724" t="str">
        <f>IF(H24="","",H24*O24*U24*44/12)</f>
        <v/>
      </c>
      <c r="AD24" s="725"/>
      <c r="AE24" s="725"/>
      <c r="AF24" s="725"/>
      <c r="AG24" s="726"/>
      <c r="AH24" s="709" t="s">
        <v>477</v>
      </c>
      <c r="AI24" s="339"/>
      <c r="AJ24" s="710"/>
    </row>
    <row r="25" spans="2:36" ht="13.5" customHeight="1">
      <c r="B25" s="658"/>
      <c r="C25" s="659"/>
      <c r="D25" s="576"/>
      <c r="E25" s="577"/>
      <c r="F25" s="577"/>
      <c r="G25" s="770"/>
      <c r="H25" s="730"/>
      <c r="I25" s="707"/>
      <c r="J25" s="707"/>
      <c r="K25" s="708"/>
      <c r="L25" s="722"/>
      <c r="M25" s="723"/>
      <c r="N25" s="723"/>
      <c r="O25" s="744"/>
      <c r="P25" s="745"/>
      <c r="Q25" s="745"/>
      <c r="R25" s="851"/>
      <c r="S25" s="735"/>
      <c r="T25" s="852"/>
      <c r="U25" s="741" t="s">
        <v>405</v>
      </c>
      <c r="V25" s="742"/>
      <c r="W25" s="742"/>
      <c r="X25" s="743"/>
      <c r="Y25" s="702"/>
      <c r="Z25" s="703"/>
      <c r="AA25" s="703"/>
      <c r="AB25" s="884"/>
      <c r="AC25" s="724"/>
      <c r="AD25" s="725"/>
      <c r="AE25" s="725"/>
      <c r="AF25" s="725"/>
      <c r="AG25" s="726"/>
      <c r="AH25" s="720"/>
      <c r="AI25" s="376"/>
      <c r="AJ25" s="721"/>
    </row>
    <row r="26" spans="2:36" ht="13.5" customHeight="1">
      <c r="B26" s="658"/>
      <c r="C26" s="659"/>
      <c r="D26" s="594" t="s">
        <v>380</v>
      </c>
      <c r="E26" s="595"/>
      <c r="F26" s="595"/>
      <c r="G26" s="859"/>
      <c r="H26" s="730" t="str">
        <f>IF('（別紙１）原油換算シート【1年目報告用】'!H23="","",'（別紙１）原油換算シート【1年目報告用】'!H23)</f>
        <v/>
      </c>
      <c r="I26" s="707"/>
      <c r="J26" s="707"/>
      <c r="K26" s="708"/>
      <c r="L26" s="722" t="s">
        <v>229</v>
      </c>
      <c r="M26" s="723"/>
      <c r="N26" s="723"/>
      <c r="O26" s="818">
        <f>'（別紙２）二酸化炭素排出量計算シート【計画用】'!O26</f>
        <v>50.1</v>
      </c>
      <c r="P26" s="819"/>
      <c r="Q26" s="819"/>
      <c r="R26" s="851" t="s">
        <v>231</v>
      </c>
      <c r="S26" s="735"/>
      <c r="T26" s="852"/>
      <c r="U26" s="799">
        <f>'（別紙２）二酸化炭素排出量計算シート【計画用】'!U26</f>
        <v>1.6299999999999999E-2</v>
      </c>
      <c r="V26" s="800"/>
      <c r="W26" s="800"/>
      <c r="X26" s="801"/>
      <c r="Y26" s="699" t="s">
        <v>468</v>
      </c>
      <c r="Z26" s="700"/>
      <c r="AA26" s="700"/>
      <c r="AB26" s="883"/>
      <c r="AC26" s="724" t="str">
        <f>IF(H26="","",H26*O26*U26*44/12)</f>
        <v/>
      </c>
      <c r="AD26" s="725"/>
      <c r="AE26" s="725"/>
      <c r="AF26" s="725"/>
      <c r="AG26" s="726"/>
      <c r="AH26" s="709" t="s">
        <v>477</v>
      </c>
      <c r="AI26" s="339"/>
      <c r="AJ26" s="710"/>
    </row>
    <row r="27" spans="2:36" ht="13.5" customHeight="1">
      <c r="B27" s="658"/>
      <c r="C27" s="659"/>
      <c r="D27" s="594"/>
      <c r="E27" s="595"/>
      <c r="F27" s="595"/>
      <c r="G27" s="859"/>
      <c r="H27" s="730"/>
      <c r="I27" s="707"/>
      <c r="J27" s="707"/>
      <c r="K27" s="708"/>
      <c r="L27" s="722"/>
      <c r="M27" s="723"/>
      <c r="N27" s="723"/>
      <c r="O27" s="744"/>
      <c r="P27" s="745"/>
      <c r="Q27" s="745"/>
      <c r="R27" s="851"/>
      <c r="S27" s="735"/>
      <c r="T27" s="852"/>
      <c r="U27" s="741" t="s">
        <v>405</v>
      </c>
      <c r="V27" s="742"/>
      <c r="W27" s="742"/>
      <c r="X27" s="743"/>
      <c r="Y27" s="702"/>
      <c r="Z27" s="703"/>
      <c r="AA27" s="703"/>
      <c r="AB27" s="884"/>
      <c r="AC27" s="724"/>
      <c r="AD27" s="725"/>
      <c r="AE27" s="725"/>
      <c r="AF27" s="725"/>
      <c r="AG27" s="726"/>
      <c r="AH27" s="720"/>
      <c r="AI27" s="376"/>
      <c r="AJ27" s="721"/>
    </row>
    <row r="28" spans="2:36" ht="13.5" customHeight="1">
      <c r="B28" s="658"/>
      <c r="C28" s="659"/>
      <c r="D28" s="589" t="s">
        <v>385</v>
      </c>
      <c r="E28" s="590"/>
      <c r="F28" s="590"/>
      <c r="G28" s="841"/>
      <c r="H28" s="730" t="str">
        <f>IF('（別紙１）原油換算シート【1年目報告用】'!H25="","",'（別紙１）原油換算シート【1年目報告用】'!H25)</f>
        <v/>
      </c>
      <c r="I28" s="707"/>
      <c r="J28" s="707"/>
      <c r="K28" s="708"/>
      <c r="L28" s="722" t="s">
        <v>344</v>
      </c>
      <c r="M28" s="723"/>
      <c r="N28" s="723"/>
      <c r="O28" s="784" t="s">
        <v>533</v>
      </c>
      <c r="P28" s="785"/>
      <c r="Q28" s="785"/>
      <c r="R28" s="785"/>
      <c r="S28" s="785"/>
      <c r="T28" s="786"/>
      <c r="U28" s="697">
        <f>'（別紙２）二酸化炭素排出量計算シート【計画用】'!U28</f>
        <v>2.29</v>
      </c>
      <c r="V28" s="697"/>
      <c r="W28" s="697"/>
      <c r="X28" s="698"/>
      <c r="Y28" s="734" t="s">
        <v>534</v>
      </c>
      <c r="Z28" s="735"/>
      <c r="AA28" s="735"/>
      <c r="AB28" s="736"/>
      <c r="AC28" s="724" t="str">
        <f>IF(H28="","",H28*U28)</f>
        <v/>
      </c>
      <c r="AD28" s="725"/>
      <c r="AE28" s="725"/>
      <c r="AF28" s="725"/>
      <c r="AG28" s="726"/>
      <c r="AH28" s="709" t="s">
        <v>477</v>
      </c>
      <c r="AI28" s="339"/>
      <c r="AJ28" s="710"/>
    </row>
    <row r="29" spans="2:36" ht="13.5" customHeight="1">
      <c r="B29" s="658"/>
      <c r="C29" s="659"/>
      <c r="D29" s="589"/>
      <c r="E29" s="590"/>
      <c r="F29" s="590"/>
      <c r="G29" s="841"/>
      <c r="H29" s="730"/>
      <c r="I29" s="707"/>
      <c r="J29" s="707"/>
      <c r="K29" s="708"/>
      <c r="L29" s="722"/>
      <c r="M29" s="723"/>
      <c r="N29" s="723"/>
      <c r="O29" s="787"/>
      <c r="P29" s="788"/>
      <c r="Q29" s="788"/>
      <c r="R29" s="788"/>
      <c r="S29" s="788"/>
      <c r="T29" s="789"/>
      <c r="U29" s="697"/>
      <c r="V29" s="697"/>
      <c r="W29" s="697"/>
      <c r="X29" s="698"/>
      <c r="Y29" s="734"/>
      <c r="Z29" s="735"/>
      <c r="AA29" s="735"/>
      <c r="AB29" s="736"/>
      <c r="AC29" s="724"/>
      <c r="AD29" s="725"/>
      <c r="AE29" s="725"/>
      <c r="AF29" s="725"/>
      <c r="AG29" s="726"/>
      <c r="AH29" s="720"/>
      <c r="AI29" s="376"/>
      <c r="AJ29" s="721"/>
    </row>
    <row r="30" spans="2:36" ht="13.5" customHeight="1">
      <c r="B30" s="658"/>
      <c r="C30" s="659"/>
      <c r="D30" s="776" t="s">
        <v>501</v>
      </c>
      <c r="E30" s="777"/>
      <c r="F30" s="782" t="s">
        <v>502</v>
      </c>
      <c r="G30" s="783"/>
      <c r="H30" s="730" t="str">
        <f>IF('（別紙１）原油換算シート【1年目報告用】'!H27="","",'（別紙１）原油換算シート【1年目報告用】'!H27)</f>
        <v/>
      </c>
      <c r="I30" s="707"/>
      <c r="J30" s="707"/>
      <c r="K30" s="708"/>
      <c r="L30" s="722" t="s">
        <v>363</v>
      </c>
      <c r="M30" s="723"/>
      <c r="N30" s="723"/>
      <c r="O30" s="784" t="s">
        <v>533</v>
      </c>
      <c r="P30" s="785"/>
      <c r="Q30" s="785"/>
      <c r="R30" s="785"/>
      <c r="S30" s="785"/>
      <c r="T30" s="786"/>
      <c r="U30" s="697">
        <f>IF('（別紙１）原油換算シート【1年目報告用】'!S28="","",'（別紙１）原油換算シート【1年目報告用】'!S28)</f>
        <v>0</v>
      </c>
      <c r="V30" s="697"/>
      <c r="W30" s="697"/>
      <c r="X30" s="698"/>
      <c r="Y30" s="699" t="s">
        <v>469</v>
      </c>
      <c r="Z30" s="700"/>
      <c r="AA30" s="700"/>
      <c r="AB30" s="701"/>
      <c r="AC30" s="724" t="str">
        <f>IF(H30="","",H30*U30)</f>
        <v/>
      </c>
      <c r="AD30" s="725"/>
      <c r="AE30" s="725"/>
      <c r="AF30" s="725"/>
      <c r="AG30" s="726"/>
      <c r="AH30" s="709" t="s">
        <v>477</v>
      </c>
      <c r="AI30" s="339"/>
      <c r="AJ30" s="710"/>
    </row>
    <row r="31" spans="2:36" ht="13.5" customHeight="1">
      <c r="B31" s="658"/>
      <c r="C31" s="659"/>
      <c r="D31" s="778"/>
      <c r="E31" s="779"/>
      <c r="F31" s="571">
        <f>IF('（別紙１）原油換算シート【1年目報告用】'!F28="","",'（別紙１）原油換算シート【1年目報告用】'!F28)</f>
        <v>128</v>
      </c>
      <c r="G31" s="573"/>
      <c r="H31" s="730"/>
      <c r="I31" s="707"/>
      <c r="J31" s="707"/>
      <c r="K31" s="708"/>
      <c r="L31" s="722"/>
      <c r="M31" s="723"/>
      <c r="N31" s="723"/>
      <c r="O31" s="787"/>
      <c r="P31" s="788"/>
      <c r="Q31" s="788"/>
      <c r="R31" s="788"/>
      <c r="S31" s="788"/>
      <c r="T31" s="789"/>
      <c r="U31" s="697"/>
      <c r="V31" s="697"/>
      <c r="W31" s="697"/>
      <c r="X31" s="698"/>
      <c r="Y31" s="702"/>
      <c r="Z31" s="703"/>
      <c r="AA31" s="703"/>
      <c r="AB31" s="704"/>
      <c r="AC31" s="724"/>
      <c r="AD31" s="725"/>
      <c r="AE31" s="725"/>
      <c r="AF31" s="725"/>
      <c r="AG31" s="726"/>
      <c r="AH31" s="720"/>
      <c r="AI31" s="376"/>
      <c r="AJ31" s="721"/>
    </row>
    <row r="32" spans="2:36" ht="13.5" customHeight="1">
      <c r="B32" s="658"/>
      <c r="C32" s="659"/>
      <c r="D32" s="778"/>
      <c r="E32" s="779"/>
      <c r="F32" s="782" t="s">
        <v>502</v>
      </c>
      <c r="G32" s="783"/>
      <c r="H32" s="730" t="str">
        <f>IF('（別紙１）原油換算シート【1年目報告用】'!H29="","",'（別紙１）原油換算シート【1年目報告用】'!H29)</f>
        <v/>
      </c>
      <c r="I32" s="707"/>
      <c r="J32" s="707"/>
      <c r="K32" s="708"/>
      <c r="L32" s="722" t="s">
        <v>363</v>
      </c>
      <c r="M32" s="723"/>
      <c r="N32" s="723"/>
      <c r="O32" s="784" t="s">
        <v>533</v>
      </c>
      <c r="P32" s="785"/>
      <c r="Q32" s="785"/>
      <c r="R32" s="785"/>
      <c r="S32" s="785"/>
      <c r="T32" s="786"/>
      <c r="U32" s="697">
        <f>IF('（別紙１）原油換算シート【1年目報告用】'!S30="","",'（別紙１）原油換算シート【1年目報告用】'!S30)</f>
        <v>0</v>
      </c>
      <c r="V32" s="697"/>
      <c r="W32" s="697"/>
      <c r="X32" s="698"/>
      <c r="Y32" s="699" t="s">
        <v>469</v>
      </c>
      <c r="Z32" s="700"/>
      <c r="AA32" s="700"/>
      <c r="AB32" s="701"/>
      <c r="AC32" s="724" t="str">
        <f>IF(H32="","",H32*U32)</f>
        <v/>
      </c>
      <c r="AD32" s="725"/>
      <c r="AE32" s="725"/>
      <c r="AF32" s="725"/>
      <c r="AG32" s="726"/>
      <c r="AH32" s="709" t="s">
        <v>477</v>
      </c>
      <c r="AI32" s="339"/>
      <c r="AJ32" s="710"/>
    </row>
    <row r="33" spans="2:36" ht="13.5" customHeight="1">
      <c r="B33" s="658"/>
      <c r="C33" s="659"/>
      <c r="D33" s="778"/>
      <c r="E33" s="779"/>
      <c r="F33" s="571">
        <f>IF('（別紙１）原油換算シート【1年目報告用】'!F30="","",'（別紙１）原油換算シート【1年目報告用】'!F30)</f>
        <v>604</v>
      </c>
      <c r="G33" s="573"/>
      <c r="H33" s="730"/>
      <c r="I33" s="707"/>
      <c r="J33" s="707"/>
      <c r="K33" s="708"/>
      <c r="L33" s="722"/>
      <c r="M33" s="723"/>
      <c r="N33" s="723"/>
      <c r="O33" s="787"/>
      <c r="P33" s="788"/>
      <c r="Q33" s="788"/>
      <c r="R33" s="788"/>
      <c r="S33" s="788"/>
      <c r="T33" s="789"/>
      <c r="U33" s="697"/>
      <c r="V33" s="697"/>
      <c r="W33" s="697"/>
      <c r="X33" s="698"/>
      <c r="Y33" s="702"/>
      <c r="Z33" s="703"/>
      <c r="AA33" s="703"/>
      <c r="AB33" s="704"/>
      <c r="AC33" s="724"/>
      <c r="AD33" s="725"/>
      <c r="AE33" s="725"/>
      <c r="AF33" s="725"/>
      <c r="AG33" s="726"/>
      <c r="AH33" s="720"/>
      <c r="AI33" s="376"/>
      <c r="AJ33" s="721"/>
    </row>
    <row r="34" spans="2:36" ht="13.5" customHeight="1">
      <c r="B34" s="658"/>
      <c r="C34" s="659"/>
      <c r="D34" s="778"/>
      <c r="E34" s="779"/>
      <c r="F34" s="782" t="s">
        <v>502</v>
      </c>
      <c r="G34" s="783"/>
      <c r="H34" s="730" t="str">
        <f>IF('（別紙１）原油換算シート【1年目報告用】'!H31="","",'（別紙１）原油換算シート【1年目報告用】'!H31)</f>
        <v/>
      </c>
      <c r="I34" s="707"/>
      <c r="J34" s="707"/>
      <c r="K34" s="708"/>
      <c r="L34" s="722" t="s">
        <v>363</v>
      </c>
      <c r="M34" s="723"/>
      <c r="N34" s="723"/>
      <c r="O34" s="784" t="s">
        <v>533</v>
      </c>
      <c r="P34" s="785"/>
      <c r="Q34" s="785"/>
      <c r="R34" s="785"/>
      <c r="S34" s="785"/>
      <c r="T34" s="786"/>
      <c r="U34" s="697" t="e">
        <f>IF('（別紙１）原油換算シート【1年目報告用】'!S32="","",'（別紙１）原油換算シート【1年目報告用】'!S32)</f>
        <v>#N/A</v>
      </c>
      <c r="V34" s="697"/>
      <c r="W34" s="697"/>
      <c r="X34" s="698"/>
      <c r="Y34" s="699" t="s">
        <v>469</v>
      </c>
      <c r="Z34" s="700"/>
      <c r="AA34" s="700"/>
      <c r="AB34" s="701"/>
      <c r="AC34" s="724" t="str">
        <f>IF(H34="","",H34*U34)</f>
        <v/>
      </c>
      <c r="AD34" s="725"/>
      <c r="AE34" s="725"/>
      <c r="AF34" s="725"/>
      <c r="AG34" s="726"/>
      <c r="AH34" s="709" t="s">
        <v>477</v>
      </c>
      <c r="AI34" s="339"/>
      <c r="AJ34" s="710"/>
    </row>
    <row r="35" spans="2:36" ht="13.5" customHeight="1">
      <c r="B35" s="658"/>
      <c r="C35" s="659"/>
      <c r="D35" s="780"/>
      <c r="E35" s="781"/>
      <c r="F35" s="571">
        <f>IF('（別紙１）原油換算シート【1年目報告用】'!F32="","",'（別紙１）原油換算シート【1年目報告用】'!F32)</f>
        <v>0</v>
      </c>
      <c r="G35" s="573"/>
      <c r="H35" s="730"/>
      <c r="I35" s="707"/>
      <c r="J35" s="707"/>
      <c r="K35" s="708"/>
      <c r="L35" s="722"/>
      <c r="M35" s="723"/>
      <c r="N35" s="723"/>
      <c r="O35" s="787"/>
      <c r="P35" s="788"/>
      <c r="Q35" s="788"/>
      <c r="R35" s="788"/>
      <c r="S35" s="788"/>
      <c r="T35" s="789"/>
      <c r="U35" s="697"/>
      <c r="V35" s="697"/>
      <c r="W35" s="697"/>
      <c r="X35" s="698"/>
      <c r="Y35" s="702"/>
      <c r="Z35" s="703"/>
      <c r="AA35" s="703"/>
      <c r="AB35" s="704"/>
      <c r="AC35" s="724"/>
      <c r="AD35" s="725"/>
      <c r="AE35" s="725"/>
      <c r="AF35" s="725"/>
      <c r="AG35" s="726"/>
      <c r="AH35" s="720"/>
      <c r="AI35" s="376"/>
      <c r="AJ35" s="721"/>
    </row>
    <row r="36" spans="2:36" ht="13.5" customHeight="1">
      <c r="B36" s="658"/>
      <c r="C36" s="659"/>
      <c r="D36" s="568" t="s">
        <v>504</v>
      </c>
      <c r="E36" s="569"/>
      <c r="F36" s="569"/>
      <c r="G36" s="570"/>
      <c r="H36" s="730" t="str">
        <f>IF('（別紙１）原油換算シート【1年目報告用】'!H33="","",'（別紙１）原油換算シート【1年目報告用】'!H33)</f>
        <v/>
      </c>
      <c r="I36" s="707"/>
      <c r="J36" s="707"/>
      <c r="K36" s="708"/>
      <c r="L36" s="722" t="s">
        <v>363</v>
      </c>
      <c r="M36" s="723"/>
      <c r="N36" s="723"/>
      <c r="O36" s="784" t="s">
        <v>533</v>
      </c>
      <c r="P36" s="785"/>
      <c r="Q36" s="785"/>
      <c r="R36" s="785"/>
      <c r="S36" s="785"/>
      <c r="T36" s="786"/>
      <c r="U36" s="697">
        <v>0</v>
      </c>
      <c r="V36" s="697"/>
      <c r="W36" s="697"/>
      <c r="X36" s="698"/>
      <c r="Y36" s="699" t="s">
        <v>469</v>
      </c>
      <c r="Z36" s="700"/>
      <c r="AA36" s="700"/>
      <c r="AB36" s="701"/>
      <c r="AC36" s="724" t="str">
        <f>IF(H36="","",H36*U36)</f>
        <v/>
      </c>
      <c r="AD36" s="725"/>
      <c r="AE36" s="725"/>
      <c r="AF36" s="725"/>
      <c r="AG36" s="726"/>
      <c r="AH36" s="709" t="s">
        <v>453</v>
      </c>
      <c r="AI36" s="339"/>
      <c r="AJ36" s="710"/>
    </row>
    <row r="37" spans="2:36" ht="13.5" customHeight="1">
      <c r="B37" s="658"/>
      <c r="C37" s="659"/>
      <c r="D37" s="571"/>
      <c r="E37" s="572"/>
      <c r="F37" s="572"/>
      <c r="G37" s="573"/>
      <c r="H37" s="730"/>
      <c r="I37" s="707"/>
      <c r="J37" s="707"/>
      <c r="K37" s="708"/>
      <c r="L37" s="722"/>
      <c r="M37" s="723"/>
      <c r="N37" s="723"/>
      <c r="O37" s="787"/>
      <c r="P37" s="788"/>
      <c r="Q37" s="788"/>
      <c r="R37" s="788"/>
      <c r="S37" s="788"/>
      <c r="T37" s="789"/>
      <c r="U37" s="817"/>
      <c r="V37" s="817"/>
      <c r="W37" s="817"/>
      <c r="X37" s="823"/>
      <c r="Y37" s="702"/>
      <c r="Z37" s="703"/>
      <c r="AA37" s="703"/>
      <c r="AB37" s="704"/>
      <c r="AC37" s="724"/>
      <c r="AD37" s="725"/>
      <c r="AE37" s="725"/>
      <c r="AF37" s="725"/>
      <c r="AG37" s="726"/>
      <c r="AH37" s="720"/>
      <c r="AI37" s="376"/>
      <c r="AJ37" s="721"/>
    </row>
    <row r="38" spans="2:36" ht="13.5" customHeight="1">
      <c r="B38" s="658"/>
      <c r="C38" s="659"/>
      <c r="D38" s="546" t="s">
        <v>403</v>
      </c>
      <c r="E38" s="547"/>
      <c r="F38" s="547"/>
      <c r="G38" s="548"/>
      <c r="H38" s="730" t="str">
        <f>IF('（別紙１）原油換算シート【1年目報告用】'!H35="","",'（別紙１）原油換算シート【1年目報告用】'!H35)</f>
        <v/>
      </c>
      <c r="I38" s="707"/>
      <c r="J38" s="707"/>
      <c r="K38" s="708"/>
      <c r="L38" s="722" t="s">
        <v>365</v>
      </c>
      <c r="M38" s="723"/>
      <c r="N38" s="723"/>
      <c r="O38" s="784" t="s">
        <v>533</v>
      </c>
      <c r="P38" s="785"/>
      <c r="Q38" s="785"/>
      <c r="R38" s="785"/>
      <c r="S38" s="785"/>
      <c r="T38" s="786"/>
      <c r="U38" s="697">
        <f>IF('（別紙１）原油換算シート【1年目報告用】'!S36="","",'（別紙１）原油換算シート【1年目報告用】'!S36)</f>
        <v>5.3199999999999997E-2</v>
      </c>
      <c r="V38" s="697"/>
      <c r="W38" s="697"/>
      <c r="X38" s="698"/>
      <c r="Y38" s="699" t="s">
        <v>468</v>
      </c>
      <c r="Z38" s="700"/>
      <c r="AA38" s="700"/>
      <c r="AB38" s="883"/>
      <c r="AC38" s="724" t="str">
        <f>IF(H38="","",H38*U38)</f>
        <v/>
      </c>
      <c r="AD38" s="725"/>
      <c r="AE38" s="725"/>
      <c r="AF38" s="725"/>
      <c r="AG38" s="726"/>
      <c r="AH38" s="709" t="s">
        <v>453</v>
      </c>
      <c r="AI38" s="339"/>
      <c r="AJ38" s="710"/>
    </row>
    <row r="39" spans="2:36" ht="13.5" customHeight="1">
      <c r="B39" s="658"/>
      <c r="C39" s="659"/>
      <c r="D39" s="848" t="str">
        <f>IF('（別紙１）原油換算シート【1年目報告用】'!D36="","",'（別紙１）原油換算シート【1年目報告用】'!D36)</f>
        <v>（代替値）</v>
      </c>
      <c r="E39" s="849"/>
      <c r="F39" s="849"/>
      <c r="G39" s="850"/>
      <c r="H39" s="730"/>
      <c r="I39" s="707"/>
      <c r="J39" s="707"/>
      <c r="K39" s="708"/>
      <c r="L39" s="722"/>
      <c r="M39" s="723"/>
      <c r="N39" s="723"/>
      <c r="O39" s="787"/>
      <c r="P39" s="788"/>
      <c r="Q39" s="788"/>
      <c r="R39" s="788"/>
      <c r="S39" s="788"/>
      <c r="T39" s="789"/>
      <c r="U39" s="697"/>
      <c r="V39" s="697"/>
      <c r="W39" s="697"/>
      <c r="X39" s="698"/>
      <c r="Y39" s="702"/>
      <c r="Z39" s="703"/>
      <c r="AA39" s="703"/>
      <c r="AB39" s="884"/>
      <c r="AC39" s="724"/>
      <c r="AD39" s="725"/>
      <c r="AE39" s="725"/>
      <c r="AF39" s="725"/>
      <c r="AG39" s="726"/>
      <c r="AH39" s="720"/>
      <c r="AI39" s="376"/>
      <c r="AJ39" s="721"/>
    </row>
    <row r="40" spans="2:36" ht="13.5" customHeight="1">
      <c r="B40" s="658"/>
      <c r="C40" s="659"/>
      <c r="D40" s="955" t="s">
        <v>65</v>
      </c>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9" t="str">
        <f>IF(SUM(AC18:AG39)=0,"",ROUND(SUM(AC18:AG39),-INT(LOG(ABS(SUM(AC18:AG39))))-1+3))</f>
        <v/>
      </c>
      <c r="AD40" s="870"/>
      <c r="AE40" s="870"/>
      <c r="AF40" s="870"/>
      <c r="AG40" s="871"/>
      <c r="AH40" s="842" t="s">
        <v>474</v>
      </c>
      <c r="AI40" s="843"/>
      <c r="AJ40" s="844"/>
    </row>
    <row r="41" spans="2:36" ht="13.5" customHeight="1" thickBot="1">
      <c r="B41" s="658"/>
      <c r="C41" s="659"/>
      <c r="D41" s="862"/>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72"/>
      <c r="AD41" s="873"/>
      <c r="AE41" s="873"/>
      <c r="AF41" s="873"/>
      <c r="AG41" s="874"/>
      <c r="AH41" s="845"/>
      <c r="AI41" s="846"/>
      <c r="AJ41" s="847"/>
    </row>
    <row r="42" spans="2:36" ht="13.5" customHeight="1">
      <c r="B42" s="646" t="s">
        <v>63</v>
      </c>
      <c r="C42" s="647"/>
      <c r="D42" s="596" t="s">
        <v>235</v>
      </c>
      <c r="E42" s="596"/>
      <c r="F42" s="596"/>
      <c r="G42" s="596"/>
      <c r="H42" s="727" t="str">
        <f>IF('（別紙１）原油換算シート【1年目報告用】'!H37="","",'（別紙１）原油換算シート【1年目報告用】'!H37)</f>
        <v/>
      </c>
      <c r="I42" s="728"/>
      <c r="J42" s="728"/>
      <c r="K42" s="728"/>
      <c r="L42" s="860" t="s">
        <v>228</v>
      </c>
      <c r="M42" s="861"/>
      <c r="N42" s="861"/>
      <c r="O42" s="691">
        <f>'（別紙２）二酸化炭素排出量計算シート【計画用】'!O42</f>
        <v>33.4</v>
      </c>
      <c r="P42" s="692"/>
      <c r="Q42" s="692"/>
      <c r="R42" s="717" t="s">
        <v>375</v>
      </c>
      <c r="S42" s="718"/>
      <c r="T42" s="875"/>
      <c r="U42" s="966">
        <f>'（別紙２）二酸化炭素排出量計算シート【計画用】'!U42</f>
        <v>1.83E-2</v>
      </c>
      <c r="V42" s="1265"/>
      <c r="W42" s="1265"/>
      <c r="X42" s="1266"/>
      <c r="Y42" s="717" t="s">
        <v>373</v>
      </c>
      <c r="Z42" s="718"/>
      <c r="AA42" s="718"/>
      <c r="AB42" s="875"/>
      <c r="AC42" s="806" t="str">
        <f>IF(H42="","",H42*O42*U42*44/12)</f>
        <v/>
      </c>
      <c r="AD42" s="807"/>
      <c r="AE42" s="807"/>
      <c r="AF42" s="807"/>
      <c r="AG42" s="807"/>
      <c r="AH42" s="717" t="s">
        <v>477</v>
      </c>
      <c r="AI42" s="718"/>
      <c r="AJ42" s="719"/>
    </row>
    <row r="43" spans="2:36" ht="13.5" customHeight="1">
      <c r="B43" s="648"/>
      <c r="C43" s="649"/>
      <c r="D43" s="556"/>
      <c r="E43" s="556"/>
      <c r="F43" s="556"/>
      <c r="G43" s="556"/>
      <c r="H43" s="730"/>
      <c r="I43" s="707"/>
      <c r="J43" s="707"/>
      <c r="K43" s="707"/>
      <c r="L43" s="722"/>
      <c r="M43" s="723"/>
      <c r="N43" s="723"/>
      <c r="O43" s="693"/>
      <c r="P43" s="694"/>
      <c r="Q43" s="694"/>
      <c r="R43" s="876"/>
      <c r="S43" s="877"/>
      <c r="T43" s="878"/>
      <c r="U43" s="301"/>
      <c r="V43" s="302"/>
      <c r="W43" s="302"/>
      <c r="X43" s="1267"/>
      <c r="Y43" s="876"/>
      <c r="Z43" s="877"/>
      <c r="AA43" s="877"/>
      <c r="AB43" s="878"/>
      <c r="AC43" s="724"/>
      <c r="AD43" s="725"/>
      <c r="AE43" s="725"/>
      <c r="AF43" s="725"/>
      <c r="AG43" s="725"/>
      <c r="AH43" s="876"/>
      <c r="AI43" s="877"/>
      <c r="AJ43" s="882"/>
    </row>
    <row r="44" spans="2:36">
      <c r="B44" s="648"/>
      <c r="C44" s="649"/>
      <c r="D44" s="556"/>
      <c r="E44" s="556"/>
      <c r="F44" s="556"/>
      <c r="G44" s="556"/>
      <c r="H44" s="730"/>
      <c r="I44" s="707"/>
      <c r="J44" s="707"/>
      <c r="K44" s="707"/>
      <c r="L44" s="722"/>
      <c r="M44" s="723"/>
      <c r="N44" s="723"/>
      <c r="O44" s="695"/>
      <c r="P44" s="696"/>
      <c r="Q44" s="696"/>
      <c r="R44" s="720"/>
      <c r="S44" s="376"/>
      <c r="T44" s="377"/>
      <c r="U44" s="963" t="s">
        <v>405</v>
      </c>
      <c r="V44" s="964"/>
      <c r="W44" s="964"/>
      <c r="X44" s="965"/>
      <c r="Y44" s="720"/>
      <c r="Z44" s="376"/>
      <c r="AA44" s="376"/>
      <c r="AB44" s="377"/>
      <c r="AC44" s="724"/>
      <c r="AD44" s="725"/>
      <c r="AE44" s="725"/>
      <c r="AF44" s="725"/>
      <c r="AG44" s="725"/>
      <c r="AH44" s="720"/>
      <c r="AI44" s="376"/>
      <c r="AJ44" s="721"/>
    </row>
    <row r="45" spans="2:36" ht="13.5" customHeight="1">
      <c r="B45" s="648"/>
      <c r="C45" s="649"/>
      <c r="D45" s="556" t="s">
        <v>61</v>
      </c>
      <c r="E45" s="556"/>
      <c r="F45" s="556"/>
      <c r="G45" s="556"/>
      <c r="H45" s="191" t="str">
        <f>IF('（別紙１）原油換算シート【1年目報告用】'!H40="","",'（別紙１）原油換算シート【1年目報告用】'!H40)</f>
        <v/>
      </c>
      <c r="I45" s="146"/>
      <c r="J45" s="146"/>
      <c r="K45" s="855"/>
      <c r="L45" s="722" t="s">
        <v>228</v>
      </c>
      <c r="M45" s="723"/>
      <c r="N45" s="723"/>
      <c r="O45" s="975">
        <f>'（別紙２）二酸化炭素排出量計算シート【計画用】'!O45</f>
        <v>38</v>
      </c>
      <c r="P45" s="976"/>
      <c r="Q45" s="976"/>
      <c r="R45" s="699" t="s">
        <v>376</v>
      </c>
      <c r="S45" s="700"/>
      <c r="T45" s="701"/>
      <c r="U45" s="972">
        <f>'（別紙２）二酸化炭素排出量計算シート【計画用】'!U45</f>
        <v>1.8700000000000001E-2</v>
      </c>
      <c r="V45" s="973"/>
      <c r="W45" s="973"/>
      <c r="X45" s="974"/>
      <c r="Y45" s="699" t="s">
        <v>373</v>
      </c>
      <c r="Z45" s="700"/>
      <c r="AA45" s="700"/>
      <c r="AB45" s="701"/>
      <c r="AC45" s="724" t="str">
        <f>IF(H45="","",H45*O45*U45*44/12)</f>
        <v/>
      </c>
      <c r="AD45" s="725"/>
      <c r="AE45" s="725"/>
      <c r="AF45" s="725"/>
      <c r="AG45" s="725"/>
      <c r="AH45" s="709" t="s">
        <v>477</v>
      </c>
      <c r="AI45" s="339"/>
      <c r="AJ45" s="710"/>
    </row>
    <row r="46" spans="2:36" ht="13.5" customHeight="1">
      <c r="B46" s="648"/>
      <c r="C46" s="649"/>
      <c r="D46" s="556"/>
      <c r="E46" s="556"/>
      <c r="F46" s="556"/>
      <c r="G46" s="556"/>
      <c r="H46" s="856"/>
      <c r="I46" s="857"/>
      <c r="J46" s="857"/>
      <c r="K46" s="858"/>
      <c r="L46" s="722"/>
      <c r="M46" s="723"/>
      <c r="N46" s="723"/>
      <c r="O46" s="695"/>
      <c r="P46" s="696"/>
      <c r="Q46" s="696"/>
      <c r="R46" s="702"/>
      <c r="S46" s="703"/>
      <c r="T46" s="704"/>
      <c r="U46" s="963" t="s">
        <v>405</v>
      </c>
      <c r="V46" s="964"/>
      <c r="W46" s="964"/>
      <c r="X46" s="965"/>
      <c r="Y46" s="702"/>
      <c r="Z46" s="703"/>
      <c r="AA46" s="703"/>
      <c r="AB46" s="704"/>
      <c r="AC46" s="724"/>
      <c r="AD46" s="725"/>
      <c r="AE46" s="725"/>
      <c r="AF46" s="725"/>
      <c r="AG46" s="725"/>
      <c r="AH46" s="720"/>
      <c r="AI46" s="376"/>
      <c r="AJ46" s="721"/>
    </row>
    <row r="47" spans="2:36" ht="13.5" customHeight="1">
      <c r="B47" s="648"/>
      <c r="C47" s="649"/>
      <c r="D47" s="566" t="s">
        <v>62</v>
      </c>
      <c r="E47" s="566"/>
      <c r="F47" s="566"/>
      <c r="G47" s="566"/>
      <c r="H47" s="191" t="str">
        <f>IF('（別紙１）原油換算シート【1年目報告用】'!H42="","",'（別紙１）原油換算シート【1年目報告用】'!H42)</f>
        <v/>
      </c>
      <c r="I47" s="146"/>
      <c r="J47" s="146"/>
      <c r="K47" s="855"/>
      <c r="L47" s="722" t="s">
        <v>344</v>
      </c>
      <c r="M47" s="723"/>
      <c r="N47" s="723"/>
      <c r="O47" s="975">
        <f>'（別紙２）二酸化炭素排出量計算シート【計画用】'!O47</f>
        <v>38.4</v>
      </c>
      <c r="P47" s="976"/>
      <c r="Q47" s="976"/>
      <c r="R47" s="699" t="s">
        <v>384</v>
      </c>
      <c r="S47" s="700"/>
      <c r="T47" s="701"/>
      <c r="U47" s="972">
        <f>'（別紙２）二酸化炭素排出量計算シート【計画用】'!U47</f>
        <v>1.3899999999999999E-2</v>
      </c>
      <c r="V47" s="973"/>
      <c r="W47" s="973"/>
      <c r="X47" s="974"/>
      <c r="Y47" s="699" t="s">
        <v>386</v>
      </c>
      <c r="Z47" s="700"/>
      <c r="AA47" s="700"/>
      <c r="AB47" s="701"/>
      <c r="AC47" s="724" t="str">
        <f>IF(H47="","",H47*O47*U47*44/12)</f>
        <v/>
      </c>
      <c r="AD47" s="725"/>
      <c r="AE47" s="725"/>
      <c r="AF47" s="725"/>
      <c r="AG47" s="725"/>
      <c r="AH47" s="709" t="s">
        <v>477</v>
      </c>
      <c r="AI47" s="339"/>
      <c r="AJ47" s="710"/>
    </row>
    <row r="48" spans="2:36" ht="13.5" customHeight="1">
      <c r="B48" s="648"/>
      <c r="C48" s="649"/>
      <c r="D48" s="566"/>
      <c r="E48" s="566"/>
      <c r="F48" s="566"/>
      <c r="G48" s="566"/>
      <c r="H48" s="856"/>
      <c r="I48" s="857"/>
      <c r="J48" s="857"/>
      <c r="K48" s="858"/>
      <c r="L48" s="722"/>
      <c r="M48" s="723"/>
      <c r="N48" s="723"/>
      <c r="O48" s="695"/>
      <c r="P48" s="696"/>
      <c r="Q48" s="696"/>
      <c r="R48" s="702"/>
      <c r="S48" s="703"/>
      <c r="T48" s="704"/>
      <c r="U48" s="963" t="s">
        <v>405</v>
      </c>
      <c r="V48" s="964"/>
      <c r="W48" s="964"/>
      <c r="X48" s="965"/>
      <c r="Y48" s="702"/>
      <c r="Z48" s="703"/>
      <c r="AA48" s="703"/>
      <c r="AB48" s="704"/>
      <c r="AC48" s="724"/>
      <c r="AD48" s="725"/>
      <c r="AE48" s="725"/>
      <c r="AF48" s="725"/>
      <c r="AG48" s="725"/>
      <c r="AH48" s="720"/>
      <c r="AI48" s="376"/>
      <c r="AJ48" s="721"/>
    </row>
    <row r="49" spans="1:36" ht="13.5" customHeight="1">
      <c r="B49" s="648"/>
      <c r="C49" s="649"/>
      <c r="D49" s="566" t="s">
        <v>378</v>
      </c>
      <c r="E49" s="566"/>
      <c r="F49" s="566"/>
      <c r="G49" s="566"/>
      <c r="H49" s="191" t="str">
        <f>IF('（別紙１）原油換算シート【1年目報告用】'!H44="","",'（別紙１）原油換算シート【1年目報告用】'!H44)</f>
        <v/>
      </c>
      <c r="I49" s="146"/>
      <c r="J49" s="146"/>
      <c r="K49" s="855"/>
      <c r="L49" s="722" t="s">
        <v>229</v>
      </c>
      <c r="M49" s="723"/>
      <c r="N49" s="723"/>
      <c r="O49" s="975">
        <f>'（別紙２）二酸化炭素排出量計算シート【計画用】'!O49</f>
        <v>50.1</v>
      </c>
      <c r="P49" s="976"/>
      <c r="Q49" s="976"/>
      <c r="R49" s="699" t="s">
        <v>377</v>
      </c>
      <c r="S49" s="700"/>
      <c r="T49" s="701"/>
      <c r="U49" s="972">
        <f>'（別紙２）二酸化炭素排出量計算シート【計画用】'!U49</f>
        <v>1.61E-2</v>
      </c>
      <c r="V49" s="973"/>
      <c r="W49" s="973"/>
      <c r="X49" s="974"/>
      <c r="Y49" s="699" t="s">
        <v>373</v>
      </c>
      <c r="Z49" s="700"/>
      <c r="AA49" s="700"/>
      <c r="AB49" s="701"/>
      <c r="AC49" s="724" t="str">
        <f>IF(H49="","",H49*O49*U49*44/12)</f>
        <v/>
      </c>
      <c r="AD49" s="725"/>
      <c r="AE49" s="725"/>
      <c r="AF49" s="725"/>
      <c r="AG49" s="725"/>
      <c r="AH49" s="709" t="s">
        <v>477</v>
      </c>
      <c r="AI49" s="339"/>
      <c r="AJ49" s="710"/>
    </row>
    <row r="50" spans="1:36" ht="13.5" customHeight="1">
      <c r="B50" s="648"/>
      <c r="C50" s="649"/>
      <c r="D50" s="567"/>
      <c r="E50" s="567"/>
      <c r="F50" s="567"/>
      <c r="G50" s="567"/>
      <c r="H50" s="856"/>
      <c r="I50" s="857"/>
      <c r="J50" s="857"/>
      <c r="K50" s="858"/>
      <c r="L50" s="962"/>
      <c r="M50" s="323"/>
      <c r="N50" s="323"/>
      <c r="O50" s="695"/>
      <c r="P50" s="696"/>
      <c r="Q50" s="696"/>
      <c r="R50" s="702"/>
      <c r="S50" s="703"/>
      <c r="T50" s="704"/>
      <c r="U50" s="963" t="s">
        <v>405</v>
      </c>
      <c r="V50" s="964"/>
      <c r="W50" s="964"/>
      <c r="X50" s="965"/>
      <c r="Y50" s="702"/>
      <c r="Z50" s="703"/>
      <c r="AA50" s="703"/>
      <c r="AB50" s="704"/>
      <c r="AC50" s="724"/>
      <c r="AD50" s="725"/>
      <c r="AE50" s="725"/>
      <c r="AF50" s="725"/>
      <c r="AG50" s="725"/>
      <c r="AH50" s="720"/>
      <c r="AI50" s="376"/>
      <c r="AJ50" s="721"/>
    </row>
    <row r="51" spans="1:36" ht="13.5" customHeight="1">
      <c r="B51" s="648"/>
      <c r="C51" s="649"/>
      <c r="D51" s="955" t="s">
        <v>65</v>
      </c>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9" t="str">
        <f>IF(SUM(AC42:AG50)=0,"",ROUND(SUM(AC42:AG50),-INT(LOG(ABS(SUM(AC42:AG50))))-1+3))</f>
        <v/>
      </c>
      <c r="AD51" s="870"/>
      <c r="AE51" s="870"/>
      <c r="AF51" s="870"/>
      <c r="AG51" s="871"/>
      <c r="AH51" s="842" t="s">
        <v>474</v>
      </c>
      <c r="AI51" s="843"/>
      <c r="AJ51" s="844"/>
    </row>
    <row r="52" spans="1:36" ht="13.5" customHeight="1" thickBot="1">
      <c r="B52" s="648"/>
      <c r="C52" s="649"/>
      <c r="D52" s="862"/>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72"/>
      <c r="AD52" s="873"/>
      <c r="AE52" s="873"/>
      <c r="AF52" s="873"/>
      <c r="AG52" s="874"/>
      <c r="AH52" s="845"/>
      <c r="AI52" s="846"/>
      <c r="AJ52" s="847"/>
    </row>
    <row r="53" spans="1:36" ht="13.5" customHeight="1">
      <c r="B53" s="639" t="s">
        <v>66</v>
      </c>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0"/>
      <c r="AA53" s="640"/>
      <c r="AB53" s="640"/>
      <c r="AC53" s="956" t="str">
        <f>IF(SUM(AC18:AG39,AC42:AG50)=0,"",ROUND(SUM(AC18:AG39,AC42:AG50),-INT(LOG(ABS(SUM(AC18:AG39,AC42:AG50))))-1+3))</f>
        <v/>
      </c>
      <c r="AD53" s="957"/>
      <c r="AE53" s="957"/>
      <c r="AF53" s="957"/>
      <c r="AG53" s="958"/>
      <c r="AH53" s="1221" t="s">
        <v>486</v>
      </c>
      <c r="AI53" s="1222"/>
      <c r="AJ53" s="1223"/>
    </row>
    <row r="54" spans="1:36" ht="13.5" customHeight="1" thickBot="1">
      <c r="B54" s="641"/>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959"/>
      <c r="AD54" s="960"/>
      <c r="AE54" s="960"/>
      <c r="AF54" s="960"/>
      <c r="AG54" s="961"/>
      <c r="AH54" s="915"/>
      <c r="AI54" s="916"/>
      <c r="AJ54" s="917"/>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93" t="s">
        <v>272</v>
      </c>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row>
    <row r="57" spans="1:36" ht="13.5" customHeight="1">
      <c r="A57" s="6"/>
      <c r="C57" s="1">
        <v>2</v>
      </c>
      <c r="D57" s="104" t="s">
        <v>222</v>
      </c>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104" t="s">
        <v>466</v>
      </c>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3"/>
      <c r="AB68" s="14"/>
      <c r="AC68" s="14"/>
    </row>
    <row r="69" spans="1:36" ht="13.5" customHeight="1">
      <c r="A69" s="15"/>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6"/>
      <c r="AB69" s="17"/>
      <c r="AC69" s="17"/>
    </row>
    <row r="70" spans="1:36" ht="13.5" customHeight="1">
      <c r="B70" s="104" t="s">
        <v>224</v>
      </c>
      <c r="C70" s="104"/>
      <c r="D70" s="104"/>
      <c r="E70" s="104"/>
      <c r="F70" s="104"/>
      <c r="G70"/>
      <c r="H70"/>
      <c r="J70"/>
      <c r="O70"/>
      <c r="P70"/>
      <c r="R70"/>
      <c r="S70"/>
      <c r="U70"/>
      <c r="V70"/>
      <c r="Z70" s="7"/>
      <c r="AA70" s="7"/>
      <c r="AB70" s="7"/>
      <c r="AC70" s="7"/>
      <c r="AD70"/>
    </row>
    <row r="71" spans="1:36" ht="13.5" customHeight="1" thickBot="1">
      <c r="B71" s="509"/>
      <c r="C71" s="509"/>
      <c r="D71" s="514">
        <f>IF(計画提出書!N47="","",計画提出書!N47)</f>
        <v>2026</v>
      </c>
      <c r="E71" s="514"/>
      <c r="F71" s="18" t="s">
        <v>4</v>
      </c>
      <c r="G71" s="514">
        <f>IF(計画提出書!N47="","",4)</f>
        <v>4</v>
      </c>
      <c r="H71" s="514"/>
      <c r="I71" s="18" t="s">
        <v>5</v>
      </c>
      <c r="J71" s="514">
        <f>IF(計画提出書!N47="","",1)</f>
        <v>1</v>
      </c>
      <c r="K71" s="514"/>
      <c r="L71" s="18" t="s">
        <v>6</v>
      </c>
      <c r="M71" s="18" t="s">
        <v>39</v>
      </c>
      <c r="N71" s="509"/>
      <c r="O71" s="509"/>
      <c r="P71" s="514">
        <f>IF(計画提出書!N47="","",計画提出書!N47+1)</f>
        <v>2027</v>
      </c>
      <c r="Q71" s="514"/>
      <c r="R71" s="18" t="s">
        <v>4</v>
      </c>
      <c r="S71" s="514">
        <f>IF(計画提出書!N47="","",3)</f>
        <v>3</v>
      </c>
      <c r="T71" s="514"/>
      <c r="U71" s="18" t="s">
        <v>5</v>
      </c>
      <c r="V71" s="514">
        <f>IF(計画提出書!N47="","",31)</f>
        <v>31</v>
      </c>
      <c r="W71" s="514"/>
      <c r="X71" s="18" t="s">
        <v>6</v>
      </c>
    </row>
    <row r="72" spans="1:36" ht="13.5" customHeight="1">
      <c r="A72" s="6"/>
      <c r="B72" s="1239" t="s">
        <v>238</v>
      </c>
      <c r="C72" s="1240"/>
      <c r="D72" s="1240"/>
      <c r="E72" s="1240"/>
      <c r="F72" s="1240"/>
      <c r="G72" s="1240"/>
      <c r="H72" s="1240"/>
      <c r="I72" s="1241"/>
      <c r="J72" s="1245" t="str">
        <f>IF(D14="","",D14&amp;"年度の排出量")</f>
        <v>2026年度の排出量</v>
      </c>
      <c r="K72" s="1246"/>
      <c r="L72" s="1246"/>
      <c r="M72" s="1246"/>
      <c r="N72" s="1246"/>
      <c r="O72" s="1246"/>
      <c r="P72" s="1246"/>
      <c r="Q72" s="1246"/>
      <c r="R72" s="1246"/>
      <c r="S72" s="1249" t="s">
        <v>390</v>
      </c>
      <c r="T72" s="1250"/>
      <c r="U72" s="1250"/>
      <c r="V72" s="1250"/>
      <c r="W72" s="1250"/>
      <c r="X72" s="1250"/>
      <c r="Y72" s="1250"/>
      <c r="Z72" s="1251"/>
      <c r="AA72" s="1227" t="s">
        <v>96</v>
      </c>
      <c r="AB72" s="1228"/>
      <c r="AC72" s="1228"/>
      <c r="AD72" s="1228"/>
      <c r="AE72" s="1228"/>
      <c r="AF72" s="1228"/>
      <c r="AG72" s="1228"/>
      <c r="AH72" s="1228"/>
      <c r="AI72" s="1228"/>
      <c r="AJ72" s="1229"/>
    </row>
    <row r="73" spans="1:36" ht="13.5" customHeight="1">
      <c r="A73" s="6"/>
      <c r="B73" s="1242"/>
      <c r="C73" s="188"/>
      <c r="D73" s="188"/>
      <c r="E73" s="188"/>
      <c r="F73" s="188"/>
      <c r="G73" s="188"/>
      <c r="H73" s="188"/>
      <c r="I73" s="423"/>
      <c r="J73" s="1247"/>
      <c r="K73" s="1248"/>
      <c r="L73" s="1248"/>
      <c r="M73" s="1248"/>
      <c r="N73" s="1248"/>
      <c r="O73" s="1248"/>
      <c r="P73" s="1248"/>
      <c r="Q73" s="1248"/>
      <c r="R73" s="1248"/>
      <c r="S73" s="1252"/>
      <c r="T73" s="1253"/>
      <c r="U73" s="1253"/>
      <c r="V73" s="1253"/>
      <c r="W73" s="1253"/>
      <c r="X73" s="1253"/>
      <c r="Y73" s="1253"/>
      <c r="Z73" s="1254"/>
      <c r="AA73" s="1230"/>
      <c r="AB73" s="1231"/>
      <c r="AC73" s="1231"/>
      <c r="AD73" s="1231"/>
      <c r="AE73" s="1231"/>
      <c r="AF73" s="1231"/>
      <c r="AG73" s="1231"/>
      <c r="AH73" s="1231"/>
      <c r="AI73" s="1231"/>
      <c r="AJ73" s="1232"/>
    </row>
    <row r="74" spans="1:36" ht="13.5" customHeight="1" thickBot="1">
      <c r="A74" s="6"/>
      <c r="B74" s="1243"/>
      <c r="C74" s="923"/>
      <c r="D74" s="923"/>
      <c r="E74" s="923"/>
      <c r="F74" s="923"/>
      <c r="G74" s="923"/>
      <c r="H74" s="923"/>
      <c r="I74" s="1244"/>
      <c r="J74" s="1233" t="s">
        <v>243</v>
      </c>
      <c r="K74" s="1234"/>
      <c r="L74" s="1234"/>
      <c r="M74" s="1234"/>
      <c r="N74" s="1234"/>
      <c r="O74" s="1234"/>
      <c r="P74" s="1234"/>
      <c r="Q74" s="1234"/>
      <c r="R74" s="1235"/>
      <c r="S74" s="534" t="s">
        <v>244</v>
      </c>
      <c r="T74" s="535"/>
      <c r="U74" s="535"/>
      <c r="V74" s="535"/>
      <c r="W74" s="535"/>
      <c r="X74" s="535"/>
      <c r="Y74" s="535"/>
      <c r="Z74" s="1236"/>
      <c r="AA74" s="1237" t="s">
        <v>247</v>
      </c>
      <c r="AB74" s="1234"/>
      <c r="AC74" s="1234"/>
      <c r="AD74" s="1234"/>
      <c r="AE74" s="1234"/>
      <c r="AF74" s="1234"/>
      <c r="AG74" s="1234"/>
      <c r="AH74" s="1234"/>
      <c r="AI74" s="1234"/>
      <c r="AJ74" s="1238"/>
    </row>
    <row r="75" spans="1:36" ht="13.5" customHeight="1">
      <c r="B75" s="1255" t="s">
        <v>74</v>
      </c>
      <c r="C75" s="1256"/>
      <c r="D75" s="1256"/>
      <c r="E75" s="1256"/>
      <c r="F75" s="1256"/>
      <c r="G75" s="1256"/>
      <c r="H75" s="1256"/>
      <c r="I75" s="1257"/>
      <c r="J75" s="899"/>
      <c r="K75" s="900"/>
      <c r="L75" s="900"/>
      <c r="M75" s="900"/>
      <c r="N75" s="900"/>
      <c r="O75" s="900"/>
      <c r="P75" s="901"/>
      <c r="Q75" s="902" t="s">
        <v>232</v>
      </c>
      <c r="R75" s="903"/>
      <c r="S75" s="604">
        <f>'（別紙２）二酸化炭素排出量計算シート【計画用】'!S75</f>
        <v>1</v>
      </c>
      <c r="T75" s="600"/>
      <c r="U75" s="600"/>
      <c r="V75" s="600"/>
      <c r="W75" s="600"/>
      <c r="X75" s="600"/>
      <c r="Y75" s="600"/>
      <c r="Z75" s="600"/>
      <c r="AA75" s="761" t="str">
        <f>IF(SUM(J75)=0,"",ROUND(J75*S75,-INT(LOG(ABS(J75*S75)))-1+3))</f>
        <v/>
      </c>
      <c r="AB75" s="762"/>
      <c r="AC75" s="762"/>
      <c r="AD75" s="762"/>
      <c r="AE75" s="762"/>
      <c r="AF75" s="762"/>
      <c r="AG75" s="763"/>
      <c r="AH75" s="1221" t="s">
        <v>486</v>
      </c>
      <c r="AI75" s="1222"/>
      <c r="AJ75" s="1223"/>
    </row>
    <row r="76" spans="1:36" ht="13.5" customHeight="1" thickBot="1">
      <c r="B76" s="1258"/>
      <c r="C76" s="1259"/>
      <c r="D76" s="1259"/>
      <c r="E76" s="1259"/>
      <c r="F76" s="1259"/>
      <c r="G76" s="1259"/>
      <c r="H76" s="1259"/>
      <c r="I76" s="1260"/>
      <c r="J76" s="404"/>
      <c r="K76" s="136"/>
      <c r="L76" s="136"/>
      <c r="M76" s="136"/>
      <c r="N76" s="136"/>
      <c r="O76" s="136"/>
      <c r="P76" s="705"/>
      <c r="Q76" s="953"/>
      <c r="R76" s="954"/>
      <c r="S76" s="106"/>
      <c r="T76" s="107"/>
      <c r="U76" s="107"/>
      <c r="V76" s="107"/>
      <c r="W76" s="107"/>
      <c r="X76" s="107"/>
      <c r="Y76" s="107"/>
      <c r="Z76" s="107"/>
      <c r="AA76" s="714"/>
      <c r="AB76" s="715"/>
      <c r="AC76" s="715"/>
      <c r="AD76" s="715"/>
      <c r="AE76" s="715"/>
      <c r="AF76" s="715"/>
      <c r="AG76" s="716"/>
      <c r="AH76" s="915"/>
      <c r="AI76" s="916"/>
      <c r="AJ76" s="917"/>
    </row>
    <row r="77" spans="1:36" ht="13.5" customHeight="1">
      <c r="B77" s="1255" t="s">
        <v>73</v>
      </c>
      <c r="C77" s="1256"/>
      <c r="D77" s="1256"/>
      <c r="E77" s="1256"/>
      <c r="F77" s="1256"/>
      <c r="G77" s="1256"/>
      <c r="H77" s="1256"/>
      <c r="I77" s="1257"/>
      <c r="J77" s="899"/>
      <c r="K77" s="900"/>
      <c r="L77" s="900"/>
      <c r="M77" s="900"/>
      <c r="N77" s="900"/>
      <c r="O77" s="900"/>
      <c r="P77" s="901"/>
      <c r="Q77" s="902" t="s">
        <v>232</v>
      </c>
      <c r="R77" s="903"/>
      <c r="S77" s="604">
        <f>'（別紙２）二酸化炭素排出量計算シート【計画用】'!S77</f>
        <v>28</v>
      </c>
      <c r="T77" s="600"/>
      <c r="U77" s="600"/>
      <c r="V77" s="600"/>
      <c r="W77" s="600"/>
      <c r="X77" s="600"/>
      <c r="Y77" s="600"/>
      <c r="Z77" s="600"/>
      <c r="AA77" s="761" t="str">
        <f>IF(SUM(J77)=0,"",ROUND(J77*S77,-INT(LOG(ABS(J77*S77)))-1+3))</f>
        <v/>
      </c>
      <c r="AB77" s="762"/>
      <c r="AC77" s="762"/>
      <c r="AD77" s="762"/>
      <c r="AE77" s="762"/>
      <c r="AF77" s="762"/>
      <c r="AG77" s="763"/>
      <c r="AH77" s="1221" t="s">
        <v>486</v>
      </c>
      <c r="AI77" s="1222"/>
      <c r="AJ77" s="1223"/>
    </row>
    <row r="78" spans="1:36" ht="13.5" customHeight="1" thickBot="1">
      <c r="B78" s="1218"/>
      <c r="C78" s="1219"/>
      <c r="D78" s="1219"/>
      <c r="E78" s="1219"/>
      <c r="F78" s="1219"/>
      <c r="G78" s="1219"/>
      <c r="H78" s="1219"/>
      <c r="I78" s="1220"/>
      <c r="J78" s="753"/>
      <c r="K78" s="754"/>
      <c r="L78" s="754"/>
      <c r="M78" s="754"/>
      <c r="N78" s="754"/>
      <c r="O78" s="754"/>
      <c r="P78" s="755"/>
      <c r="Q78" s="904"/>
      <c r="R78" s="905"/>
      <c r="S78" s="106"/>
      <c r="T78" s="107"/>
      <c r="U78" s="107"/>
      <c r="V78" s="107"/>
      <c r="W78" s="107"/>
      <c r="X78" s="107"/>
      <c r="Y78" s="107"/>
      <c r="Z78" s="107"/>
      <c r="AA78" s="714"/>
      <c r="AB78" s="715"/>
      <c r="AC78" s="715"/>
      <c r="AD78" s="715"/>
      <c r="AE78" s="715"/>
      <c r="AF78" s="715"/>
      <c r="AG78" s="716"/>
      <c r="AH78" s="915"/>
      <c r="AI78" s="916"/>
      <c r="AJ78" s="917"/>
    </row>
    <row r="79" spans="1:36" ht="13.5" customHeight="1">
      <c r="B79" s="1255" t="s">
        <v>75</v>
      </c>
      <c r="C79" s="1256"/>
      <c r="D79" s="1256"/>
      <c r="E79" s="1256"/>
      <c r="F79" s="1256"/>
      <c r="G79" s="1256"/>
      <c r="H79" s="1256"/>
      <c r="I79" s="1257"/>
      <c r="J79" s="899"/>
      <c r="K79" s="900"/>
      <c r="L79" s="900"/>
      <c r="M79" s="900"/>
      <c r="N79" s="900"/>
      <c r="O79" s="900"/>
      <c r="P79" s="901"/>
      <c r="Q79" s="902" t="s">
        <v>232</v>
      </c>
      <c r="R79" s="903"/>
      <c r="S79" s="604">
        <f>'（別紙２）二酸化炭素排出量計算シート【計画用】'!S79</f>
        <v>265</v>
      </c>
      <c r="T79" s="600"/>
      <c r="U79" s="600"/>
      <c r="V79" s="600"/>
      <c r="W79" s="600"/>
      <c r="X79" s="600"/>
      <c r="Y79" s="600"/>
      <c r="Z79" s="609"/>
      <c r="AA79" s="761" t="str">
        <f>IF(SUM(J79)=0,"",ROUND(J79*S79,-INT(LOG(ABS(J79*S79)))-1+3))</f>
        <v/>
      </c>
      <c r="AB79" s="762"/>
      <c r="AC79" s="762"/>
      <c r="AD79" s="762"/>
      <c r="AE79" s="762"/>
      <c r="AF79" s="762"/>
      <c r="AG79" s="763"/>
      <c r="AH79" s="1221" t="s">
        <v>486</v>
      </c>
      <c r="AI79" s="1222"/>
      <c r="AJ79" s="1223"/>
    </row>
    <row r="80" spans="1:36" ht="13.5" customHeight="1" thickBot="1">
      <c r="B80" s="1218"/>
      <c r="C80" s="1219"/>
      <c r="D80" s="1219"/>
      <c r="E80" s="1219"/>
      <c r="F80" s="1219"/>
      <c r="G80" s="1219"/>
      <c r="H80" s="1219"/>
      <c r="I80" s="1220"/>
      <c r="J80" s="753"/>
      <c r="K80" s="754"/>
      <c r="L80" s="754"/>
      <c r="M80" s="754"/>
      <c r="N80" s="754"/>
      <c r="O80" s="754"/>
      <c r="P80" s="755"/>
      <c r="Q80" s="904"/>
      <c r="R80" s="905"/>
      <c r="S80" s="759"/>
      <c r="T80" s="760"/>
      <c r="U80" s="760"/>
      <c r="V80" s="760"/>
      <c r="W80" s="760"/>
      <c r="X80" s="760"/>
      <c r="Y80" s="760"/>
      <c r="Z80" s="1261"/>
      <c r="AA80" s="714"/>
      <c r="AB80" s="715"/>
      <c r="AC80" s="715"/>
      <c r="AD80" s="715"/>
      <c r="AE80" s="715"/>
      <c r="AF80" s="715"/>
      <c r="AG80" s="716"/>
      <c r="AH80" s="915"/>
      <c r="AI80" s="916"/>
      <c r="AJ80" s="917"/>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104" t="s">
        <v>224</v>
      </c>
      <c r="C82" s="104"/>
      <c r="D82" s="104"/>
      <c r="E82" s="104"/>
      <c r="F82" s="104"/>
      <c r="G82"/>
      <c r="H82"/>
      <c r="J82"/>
      <c r="O82"/>
      <c r="P82"/>
      <c r="R82"/>
      <c r="S82"/>
      <c r="U82"/>
      <c r="V82"/>
      <c r="Y82" s="8"/>
      <c r="Z82" s="8"/>
      <c r="AA82" s="22"/>
      <c r="AB82" s="22"/>
      <c r="AC82" s="22"/>
      <c r="AD82" s="22"/>
      <c r="AE82" s="22"/>
      <c r="AF82" s="22"/>
      <c r="AG82" s="22"/>
      <c r="AH82" s="12"/>
      <c r="AI82" s="12"/>
      <c r="AJ82" s="12"/>
    </row>
    <row r="83" spans="2:36" ht="13.5" customHeight="1" thickBot="1">
      <c r="B83" s="509"/>
      <c r="C83" s="509"/>
      <c r="D83" s="514">
        <f>IF(計画提出書!N47="","",計画提出書!N47)</f>
        <v>2026</v>
      </c>
      <c r="E83" s="514"/>
      <c r="F83" s="18" t="s">
        <v>4</v>
      </c>
      <c r="G83" s="514">
        <f>IF(計画提出書!N47="","",1)</f>
        <v>1</v>
      </c>
      <c r="H83" s="514"/>
      <c r="I83" s="18" t="s">
        <v>5</v>
      </c>
      <c r="J83" s="514">
        <f>IF(計画提出書!N47="","",1)</f>
        <v>1</v>
      </c>
      <c r="K83" s="514"/>
      <c r="L83" s="18" t="s">
        <v>6</v>
      </c>
      <c r="M83" s="18" t="s">
        <v>39</v>
      </c>
      <c r="N83" s="509"/>
      <c r="O83" s="509"/>
      <c r="P83" s="514">
        <f>IF(計画提出書!N47="","",計画提出書!N47)</f>
        <v>2026</v>
      </c>
      <c r="Q83" s="514"/>
      <c r="R83" s="18" t="s">
        <v>4</v>
      </c>
      <c r="S83" s="514">
        <f>IF(計画提出書!N47="","",12)</f>
        <v>12</v>
      </c>
      <c r="T83" s="514"/>
      <c r="U83" s="18" t="s">
        <v>5</v>
      </c>
      <c r="V83" s="514">
        <f>IF(計画提出書!N47="","",31)</f>
        <v>31</v>
      </c>
      <c r="W83" s="514"/>
      <c r="X83" s="18" t="s">
        <v>6</v>
      </c>
      <c r="Y83" s="8"/>
      <c r="Z83" s="8"/>
      <c r="AA83" s="22"/>
      <c r="AB83" s="22"/>
      <c r="AC83" s="22"/>
      <c r="AD83" s="22"/>
      <c r="AE83" s="22"/>
      <c r="AF83" s="22"/>
      <c r="AG83" s="22"/>
      <c r="AH83" s="12"/>
      <c r="AI83" s="12"/>
      <c r="AJ83" s="12"/>
    </row>
    <row r="84" spans="2:36" ht="13.5" customHeight="1">
      <c r="B84" s="1239" t="s">
        <v>238</v>
      </c>
      <c r="C84" s="1240"/>
      <c r="D84" s="1240"/>
      <c r="E84" s="1240"/>
      <c r="F84" s="1240"/>
      <c r="G84" s="1240"/>
      <c r="H84" s="1240"/>
      <c r="I84" s="1241"/>
      <c r="J84" s="1245" t="str">
        <f>IF(D14="","",D14&amp;"年の排出量")</f>
        <v>2026年の排出量</v>
      </c>
      <c r="K84" s="1246"/>
      <c r="L84" s="1246"/>
      <c r="M84" s="1246"/>
      <c r="N84" s="1246"/>
      <c r="O84" s="1246"/>
      <c r="P84" s="1246"/>
      <c r="Q84" s="1246"/>
      <c r="R84" s="1246"/>
      <c r="S84" s="1249" t="s">
        <v>390</v>
      </c>
      <c r="T84" s="1250"/>
      <c r="U84" s="1250"/>
      <c r="V84" s="1250"/>
      <c r="W84" s="1250"/>
      <c r="X84" s="1250"/>
      <c r="Y84" s="1250"/>
      <c r="Z84" s="1251"/>
      <c r="AA84" s="1227" t="s">
        <v>96</v>
      </c>
      <c r="AB84" s="1228"/>
      <c r="AC84" s="1228"/>
      <c r="AD84" s="1228"/>
      <c r="AE84" s="1228"/>
      <c r="AF84" s="1228"/>
      <c r="AG84" s="1228"/>
      <c r="AH84" s="1228"/>
      <c r="AI84" s="1228"/>
      <c r="AJ84" s="1229"/>
    </row>
    <row r="85" spans="2:36" ht="13.5" customHeight="1">
      <c r="B85" s="1242"/>
      <c r="C85" s="188"/>
      <c r="D85" s="188"/>
      <c r="E85" s="188"/>
      <c r="F85" s="188"/>
      <c r="G85" s="188"/>
      <c r="H85" s="188"/>
      <c r="I85" s="423"/>
      <c r="J85" s="1247"/>
      <c r="K85" s="1248"/>
      <c r="L85" s="1248"/>
      <c r="M85" s="1248"/>
      <c r="N85" s="1248"/>
      <c r="O85" s="1248"/>
      <c r="P85" s="1248"/>
      <c r="Q85" s="1248"/>
      <c r="R85" s="1248"/>
      <c r="S85" s="1252"/>
      <c r="T85" s="1253"/>
      <c r="U85" s="1253"/>
      <c r="V85" s="1253"/>
      <c r="W85" s="1253"/>
      <c r="X85" s="1253"/>
      <c r="Y85" s="1253"/>
      <c r="Z85" s="1254"/>
      <c r="AA85" s="1230"/>
      <c r="AB85" s="1231"/>
      <c r="AC85" s="1231"/>
      <c r="AD85" s="1231"/>
      <c r="AE85" s="1231"/>
      <c r="AF85" s="1231"/>
      <c r="AG85" s="1231"/>
      <c r="AH85" s="1231"/>
      <c r="AI85" s="1231"/>
      <c r="AJ85" s="1232"/>
    </row>
    <row r="86" spans="2:36" ht="13.5" customHeight="1" thickBot="1">
      <c r="B86" s="1243"/>
      <c r="C86" s="923"/>
      <c r="D86" s="923"/>
      <c r="E86" s="923"/>
      <c r="F86" s="923"/>
      <c r="G86" s="923"/>
      <c r="H86" s="923"/>
      <c r="I86" s="1244"/>
      <c r="J86" s="1233" t="s">
        <v>243</v>
      </c>
      <c r="K86" s="1234"/>
      <c r="L86" s="1234"/>
      <c r="M86" s="1234"/>
      <c r="N86" s="1234"/>
      <c r="O86" s="1234"/>
      <c r="P86" s="1234"/>
      <c r="Q86" s="1234"/>
      <c r="R86" s="1235"/>
      <c r="S86" s="534" t="s">
        <v>244</v>
      </c>
      <c r="T86" s="535"/>
      <c r="U86" s="535"/>
      <c r="V86" s="535"/>
      <c r="W86" s="535"/>
      <c r="X86" s="535"/>
      <c r="Y86" s="535"/>
      <c r="Z86" s="1236"/>
      <c r="AA86" s="1237" t="s">
        <v>247</v>
      </c>
      <c r="AB86" s="1234"/>
      <c r="AC86" s="1234"/>
      <c r="AD86" s="1234"/>
      <c r="AE86" s="1234"/>
      <c r="AF86" s="1234"/>
      <c r="AG86" s="1234"/>
      <c r="AH86" s="1234"/>
      <c r="AI86" s="1234"/>
      <c r="AJ86" s="1238"/>
    </row>
    <row r="87" spans="2:36" ht="13.5" customHeight="1">
      <c r="B87" s="656" t="s">
        <v>340</v>
      </c>
      <c r="C87" s="657"/>
      <c r="D87" s="925" t="s">
        <v>77</v>
      </c>
      <c r="E87" s="926"/>
      <c r="F87" s="926"/>
      <c r="G87" s="926"/>
      <c r="H87" s="926"/>
      <c r="I87" s="927"/>
      <c r="J87" s="928"/>
      <c r="K87" s="929"/>
      <c r="L87" s="929"/>
      <c r="M87" s="929"/>
      <c r="N87" s="929"/>
      <c r="O87" s="929"/>
      <c r="P87" s="930"/>
      <c r="Q87" s="902" t="s">
        <v>232</v>
      </c>
      <c r="R87" s="903"/>
      <c r="S87" s="604">
        <f>'（別紙２）二酸化炭素排出量計算シート【計画用】'!S87</f>
        <v>12400</v>
      </c>
      <c r="T87" s="600"/>
      <c r="U87" s="600"/>
      <c r="V87" s="600"/>
      <c r="W87" s="600"/>
      <c r="X87" s="600"/>
      <c r="Y87" s="600"/>
      <c r="Z87" s="609"/>
      <c r="AA87" s="921" t="str">
        <f t="shared" ref="AA87:AA92" si="0">IF(J87="","",J87*S87)</f>
        <v/>
      </c>
      <c r="AB87" s="728"/>
      <c r="AC87" s="728"/>
      <c r="AD87" s="728"/>
      <c r="AE87" s="728"/>
      <c r="AF87" s="728"/>
      <c r="AG87" s="729"/>
      <c r="AH87" s="876" t="s">
        <v>463</v>
      </c>
      <c r="AI87" s="877"/>
      <c r="AJ87" s="882"/>
    </row>
    <row r="88" spans="2:36" ht="13.5" customHeight="1">
      <c r="B88" s="658"/>
      <c r="C88" s="659"/>
      <c r="D88" s="771" t="s">
        <v>78</v>
      </c>
      <c r="E88" s="772"/>
      <c r="F88" s="772"/>
      <c r="G88" s="772"/>
      <c r="H88" s="772"/>
      <c r="I88" s="586"/>
      <c r="J88" s="404"/>
      <c r="K88" s="136"/>
      <c r="L88" s="136"/>
      <c r="M88" s="136"/>
      <c r="N88" s="136"/>
      <c r="O88" s="136"/>
      <c r="P88" s="705"/>
      <c r="Q88" s="683" t="s">
        <v>232</v>
      </c>
      <c r="R88" s="684"/>
      <c r="S88" s="353">
        <f>'（別紙２）二酸化炭素排出量計算シート【計画用】'!S88</f>
        <v>677</v>
      </c>
      <c r="T88" s="559"/>
      <c r="U88" s="559"/>
      <c r="V88" s="559"/>
      <c r="W88" s="559"/>
      <c r="X88" s="559"/>
      <c r="Y88" s="559"/>
      <c r="Z88" s="484"/>
      <c r="AA88" s="706" t="str">
        <f t="shared" si="0"/>
        <v/>
      </c>
      <c r="AB88" s="707"/>
      <c r="AC88" s="707"/>
      <c r="AD88" s="707"/>
      <c r="AE88" s="707"/>
      <c r="AF88" s="707"/>
      <c r="AG88" s="708"/>
      <c r="AH88" s="709" t="s">
        <v>463</v>
      </c>
      <c r="AI88" s="339"/>
      <c r="AJ88" s="710"/>
    </row>
    <row r="89" spans="2:36" ht="13.5" customHeight="1">
      <c r="B89" s="658"/>
      <c r="C89" s="659"/>
      <c r="D89" s="771" t="s">
        <v>79</v>
      </c>
      <c r="E89" s="772"/>
      <c r="F89" s="772"/>
      <c r="G89" s="772"/>
      <c r="H89" s="772"/>
      <c r="I89" s="586"/>
      <c r="J89" s="404"/>
      <c r="K89" s="136"/>
      <c r="L89" s="136"/>
      <c r="M89" s="136"/>
      <c r="N89" s="136"/>
      <c r="O89" s="136"/>
      <c r="P89" s="705"/>
      <c r="Q89" s="683" t="s">
        <v>232</v>
      </c>
      <c r="R89" s="684"/>
      <c r="S89" s="353">
        <f>'（別紙２）二酸化炭素排出量計算シート【計画用】'!S89</f>
        <v>116</v>
      </c>
      <c r="T89" s="559"/>
      <c r="U89" s="559"/>
      <c r="V89" s="559"/>
      <c r="W89" s="559"/>
      <c r="X89" s="559"/>
      <c r="Y89" s="559"/>
      <c r="Z89" s="484"/>
      <c r="AA89" s="706" t="str">
        <f t="shared" si="0"/>
        <v/>
      </c>
      <c r="AB89" s="707"/>
      <c r="AC89" s="707"/>
      <c r="AD89" s="707"/>
      <c r="AE89" s="707"/>
      <c r="AF89" s="707"/>
      <c r="AG89" s="708"/>
      <c r="AH89" s="709" t="s">
        <v>463</v>
      </c>
      <c r="AI89" s="339"/>
      <c r="AJ89" s="710"/>
    </row>
    <row r="90" spans="2:36" ht="13.5" customHeight="1">
      <c r="B90" s="658"/>
      <c r="C90" s="659"/>
      <c r="D90" s="771" t="s">
        <v>80</v>
      </c>
      <c r="E90" s="772"/>
      <c r="F90" s="772"/>
      <c r="G90" s="772"/>
      <c r="H90" s="772"/>
      <c r="I90" s="586"/>
      <c r="J90" s="404"/>
      <c r="K90" s="136"/>
      <c r="L90" s="136"/>
      <c r="M90" s="136"/>
      <c r="N90" s="136"/>
      <c r="O90" s="136"/>
      <c r="P90" s="705"/>
      <c r="Q90" s="683" t="s">
        <v>232</v>
      </c>
      <c r="R90" s="684"/>
      <c r="S90" s="353">
        <f>'（別紙２）二酸化炭素排出量計算シート【計画用】'!S90</f>
        <v>3170</v>
      </c>
      <c r="T90" s="559"/>
      <c r="U90" s="559"/>
      <c r="V90" s="559"/>
      <c r="W90" s="559"/>
      <c r="X90" s="559"/>
      <c r="Y90" s="559"/>
      <c r="Z90" s="484"/>
      <c r="AA90" s="706" t="str">
        <f t="shared" si="0"/>
        <v/>
      </c>
      <c r="AB90" s="707"/>
      <c r="AC90" s="707"/>
      <c r="AD90" s="707"/>
      <c r="AE90" s="707"/>
      <c r="AF90" s="707"/>
      <c r="AG90" s="708"/>
      <c r="AH90" s="709" t="s">
        <v>463</v>
      </c>
      <c r="AI90" s="339"/>
      <c r="AJ90" s="710"/>
    </row>
    <row r="91" spans="2:36" ht="13.5" customHeight="1">
      <c r="B91" s="658"/>
      <c r="C91" s="659"/>
      <c r="D91" s="771" t="s">
        <v>81</v>
      </c>
      <c r="E91" s="772"/>
      <c r="F91" s="772"/>
      <c r="G91" s="772"/>
      <c r="H91" s="772"/>
      <c r="I91" s="586"/>
      <c r="J91" s="404"/>
      <c r="K91" s="136"/>
      <c r="L91" s="136"/>
      <c r="M91" s="136"/>
      <c r="N91" s="136"/>
      <c r="O91" s="136"/>
      <c r="P91" s="705"/>
      <c r="Q91" s="683" t="s">
        <v>232</v>
      </c>
      <c r="R91" s="684"/>
      <c r="S91" s="353">
        <f>'（別紙２）二酸化炭素排出量計算シート【計画用】'!S91</f>
        <v>1120</v>
      </c>
      <c r="T91" s="559"/>
      <c r="U91" s="559"/>
      <c r="V91" s="559"/>
      <c r="W91" s="559"/>
      <c r="X91" s="559"/>
      <c r="Y91" s="559"/>
      <c r="Z91" s="484"/>
      <c r="AA91" s="706" t="str">
        <f t="shared" si="0"/>
        <v/>
      </c>
      <c r="AB91" s="707"/>
      <c r="AC91" s="707"/>
      <c r="AD91" s="707"/>
      <c r="AE91" s="707"/>
      <c r="AF91" s="707"/>
      <c r="AG91" s="708"/>
      <c r="AH91" s="709" t="s">
        <v>463</v>
      </c>
      <c r="AI91" s="339"/>
      <c r="AJ91" s="710"/>
    </row>
    <row r="92" spans="2:36" ht="13.5" customHeight="1">
      <c r="B92" s="658"/>
      <c r="C92" s="659"/>
      <c r="D92" s="771" t="s">
        <v>82</v>
      </c>
      <c r="E92" s="772"/>
      <c r="F92" s="772"/>
      <c r="G92" s="772"/>
      <c r="H92" s="772"/>
      <c r="I92" s="586"/>
      <c r="J92" s="404"/>
      <c r="K92" s="136"/>
      <c r="L92" s="136"/>
      <c r="M92" s="136"/>
      <c r="N92" s="136"/>
      <c r="O92" s="136"/>
      <c r="P92" s="705"/>
      <c r="Q92" s="683" t="s">
        <v>232</v>
      </c>
      <c r="R92" s="684"/>
      <c r="S92" s="353">
        <f>'（別紙２）二酸化炭素排出量計算シート【計画用】'!S92</f>
        <v>1300</v>
      </c>
      <c r="T92" s="559"/>
      <c r="U92" s="559"/>
      <c r="V92" s="559"/>
      <c r="W92" s="559"/>
      <c r="X92" s="559"/>
      <c r="Y92" s="559"/>
      <c r="Z92" s="484"/>
      <c r="AA92" s="706" t="str">
        <f t="shared" si="0"/>
        <v/>
      </c>
      <c r="AB92" s="707"/>
      <c r="AC92" s="707"/>
      <c r="AD92" s="707"/>
      <c r="AE92" s="707"/>
      <c r="AF92" s="707"/>
      <c r="AG92" s="708"/>
      <c r="AH92" s="709" t="s">
        <v>463</v>
      </c>
      <c r="AI92" s="339"/>
      <c r="AJ92" s="710"/>
    </row>
    <row r="93" spans="2:36" ht="13.5" customHeight="1">
      <c r="B93" s="658"/>
      <c r="C93" s="659"/>
      <c r="D93" s="771" t="s">
        <v>83</v>
      </c>
      <c r="E93" s="772"/>
      <c r="F93" s="772"/>
      <c r="G93" s="772"/>
      <c r="H93" s="772"/>
      <c r="I93" s="586"/>
      <c r="J93" s="404"/>
      <c r="K93" s="136"/>
      <c r="L93" s="136"/>
      <c r="M93" s="136"/>
      <c r="N93" s="136"/>
      <c r="O93" s="136"/>
      <c r="P93" s="705"/>
      <c r="Q93" s="683" t="s">
        <v>232</v>
      </c>
      <c r="R93" s="684"/>
      <c r="S93" s="353">
        <f>'（別紙２）二酸化炭素排出量計算シート【計画用】'!S93</f>
        <v>328</v>
      </c>
      <c r="T93" s="559"/>
      <c r="U93" s="559"/>
      <c r="V93" s="559"/>
      <c r="W93" s="559"/>
      <c r="X93" s="559"/>
      <c r="Y93" s="559"/>
      <c r="Z93" s="484"/>
      <c r="AA93" s="706" t="str">
        <f t="shared" ref="AA93:AA104" si="1">IF(J93="","",J93*S93)</f>
        <v/>
      </c>
      <c r="AB93" s="707"/>
      <c r="AC93" s="707"/>
      <c r="AD93" s="707"/>
      <c r="AE93" s="707"/>
      <c r="AF93" s="707"/>
      <c r="AG93" s="708"/>
      <c r="AH93" s="709" t="s">
        <v>463</v>
      </c>
      <c r="AI93" s="339"/>
      <c r="AJ93" s="710"/>
    </row>
    <row r="94" spans="2:36" ht="13.5" customHeight="1">
      <c r="B94" s="658"/>
      <c r="C94" s="659"/>
      <c r="D94" s="771" t="s">
        <v>84</v>
      </c>
      <c r="E94" s="772"/>
      <c r="F94" s="772"/>
      <c r="G94" s="772"/>
      <c r="H94" s="772"/>
      <c r="I94" s="586"/>
      <c r="J94" s="404"/>
      <c r="K94" s="136"/>
      <c r="L94" s="136"/>
      <c r="M94" s="136"/>
      <c r="N94" s="136"/>
      <c r="O94" s="136"/>
      <c r="P94" s="705"/>
      <c r="Q94" s="683" t="s">
        <v>232</v>
      </c>
      <c r="R94" s="684"/>
      <c r="S94" s="353">
        <f>'（別紙２）二酸化炭素排出量計算シート【計画用】'!S94</f>
        <v>4800</v>
      </c>
      <c r="T94" s="559"/>
      <c r="U94" s="559"/>
      <c r="V94" s="559"/>
      <c r="W94" s="559"/>
      <c r="X94" s="559"/>
      <c r="Y94" s="559"/>
      <c r="Z94" s="484"/>
      <c r="AA94" s="706" t="str">
        <f t="shared" si="1"/>
        <v/>
      </c>
      <c r="AB94" s="707"/>
      <c r="AC94" s="707"/>
      <c r="AD94" s="707"/>
      <c r="AE94" s="707"/>
      <c r="AF94" s="707"/>
      <c r="AG94" s="708"/>
      <c r="AH94" s="709" t="s">
        <v>463</v>
      </c>
      <c r="AI94" s="339"/>
      <c r="AJ94" s="710"/>
    </row>
    <row r="95" spans="2:36" ht="13.5" customHeight="1">
      <c r="B95" s="658"/>
      <c r="C95" s="659"/>
      <c r="D95" s="770" t="s">
        <v>425</v>
      </c>
      <c r="E95" s="556"/>
      <c r="F95" s="556"/>
      <c r="G95" s="556"/>
      <c r="H95" s="556"/>
      <c r="I95" s="576"/>
      <c r="J95" s="1224"/>
      <c r="K95" s="1225"/>
      <c r="L95" s="1225"/>
      <c r="M95" s="1225"/>
      <c r="N95" s="1225"/>
      <c r="O95" s="1225"/>
      <c r="P95" s="1226"/>
      <c r="Q95" s="683" t="s">
        <v>232</v>
      </c>
      <c r="R95" s="684"/>
      <c r="S95" s="353">
        <f>'（別紙２）二酸化炭素排出量計算シート【計画用】'!S95</f>
        <v>16</v>
      </c>
      <c r="T95" s="559"/>
      <c r="U95" s="559"/>
      <c r="V95" s="559"/>
      <c r="W95" s="559"/>
      <c r="X95" s="559"/>
      <c r="Y95" s="559"/>
      <c r="Z95" s="484"/>
      <c r="AA95" s="706" t="str">
        <f t="shared" si="1"/>
        <v/>
      </c>
      <c r="AB95" s="707"/>
      <c r="AC95" s="707"/>
      <c r="AD95" s="707"/>
      <c r="AE95" s="707"/>
      <c r="AF95" s="707"/>
      <c r="AG95" s="708"/>
      <c r="AH95" s="709" t="s">
        <v>463</v>
      </c>
      <c r="AI95" s="339"/>
      <c r="AJ95" s="710"/>
    </row>
    <row r="96" spans="2:36" ht="13.5" customHeight="1">
      <c r="B96" s="658"/>
      <c r="C96" s="659"/>
      <c r="D96" s="771" t="s">
        <v>85</v>
      </c>
      <c r="E96" s="772"/>
      <c r="F96" s="772"/>
      <c r="G96" s="772"/>
      <c r="H96" s="772"/>
      <c r="I96" s="586"/>
      <c r="J96" s="404"/>
      <c r="K96" s="136"/>
      <c r="L96" s="136"/>
      <c r="M96" s="136"/>
      <c r="N96" s="136"/>
      <c r="O96" s="136"/>
      <c r="P96" s="705"/>
      <c r="Q96" s="683" t="s">
        <v>232</v>
      </c>
      <c r="R96" s="684"/>
      <c r="S96" s="353">
        <f>'（別紙２）二酸化炭素排出量計算シート【計画用】'!S96</f>
        <v>138</v>
      </c>
      <c r="T96" s="559"/>
      <c r="U96" s="559"/>
      <c r="V96" s="559"/>
      <c r="W96" s="559"/>
      <c r="X96" s="559"/>
      <c r="Y96" s="559"/>
      <c r="Z96" s="484"/>
      <c r="AA96" s="706" t="str">
        <f t="shared" si="1"/>
        <v/>
      </c>
      <c r="AB96" s="707"/>
      <c r="AC96" s="707"/>
      <c r="AD96" s="707"/>
      <c r="AE96" s="707"/>
      <c r="AF96" s="707"/>
      <c r="AG96" s="708"/>
      <c r="AH96" s="709" t="s">
        <v>463</v>
      </c>
      <c r="AI96" s="339"/>
      <c r="AJ96" s="710"/>
    </row>
    <row r="97" spans="2:36" ht="13.5" customHeight="1">
      <c r="B97" s="658"/>
      <c r="C97" s="659"/>
      <c r="D97" s="770" t="s">
        <v>430</v>
      </c>
      <c r="E97" s="556"/>
      <c r="F97" s="556"/>
      <c r="G97" s="556"/>
      <c r="H97" s="556"/>
      <c r="I97" s="576"/>
      <c r="J97" s="1224"/>
      <c r="K97" s="1225"/>
      <c r="L97" s="1225"/>
      <c r="M97" s="1225"/>
      <c r="N97" s="1225"/>
      <c r="O97" s="1225"/>
      <c r="P97" s="1226"/>
      <c r="Q97" s="683" t="s">
        <v>232</v>
      </c>
      <c r="R97" s="684"/>
      <c r="S97" s="353">
        <f>'（別紙２）二酸化炭素排出量計算シート【計画用】'!S97</f>
        <v>4</v>
      </c>
      <c r="T97" s="559"/>
      <c r="U97" s="559"/>
      <c r="V97" s="559"/>
      <c r="W97" s="559"/>
      <c r="X97" s="559"/>
      <c r="Y97" s="559"/>
      <c r="Z97" s="484"/>
      <c r="AA97" s="706" t="str">
        <f t="shared" si="1"/>
        <v/>
      </c>
      <c r="AB97" s="707"/>
      <c r="AC97" s="707"/>
      <c r="AD97" s="707"/>
      <c r="AE97" s="707"/>
      <c r="AF97" s="707"/>
      <c r="AG97" s="708"/>
      <c r="AH97" s="709" t="s">
        <v>463</v>
      </c>
      <c r="AI97" s="339"/>
      <c r="AJ97" s="710"/>
    </row>
    <row r="98" spans="2:36" ht="13.5" customHeight="1">
      <c r="B98" s="658"/>
      <c r="C98" s="659"/>
      <c r="D98" s="771" t="s">
        <v>86</v>
      </c>
      <c r="E98" s="772"/>
      <c r="F98" s="772"/>
      <c r="G98" s="772"/>
      <c r="H98" s="772"/>
      <c r="I98" s="586"/>
      <c r="J98" s="404"/>
      <c r="K98" s="136"/>
      <c r="L98" s="136"/>
      <c r="M98" s="136"/>
      <c r="N98" s="136"/>
      <c r="O98" s="136"/>
      <c r="P98" s="705"/>
      <c r="Q98" s="683" t="s">
        <v>232</v>
      </c>
      <c r="R98" s="684"/>
      <c r="S98" s="353">
        <f>'（別紙２）二酸化炭素排出量計算シート【計画用】'!S98</f>
        <v>3350</v>
      </c>
      <c r="T98" s="559"/>
      <c r="U98" s="559"/>
      <c r="V98" s="559"/>
      <c r="W98" s="559"/>
      <c r="X98" s="559"/>
      <c r="Y98" s="559"/>
      <c r="Z98" s="484"/>
      <c r="AA98" s="706" t="str">
        <f t="shared" si="1"/>
        <v/>
      </c>
      <c r="AB98" s="707"/>
      <c r="AC98" s="707"/>
      <c r="AD98" s="707"/>
      <c r="AE98" s="707"/>
      <c r="AF98" s="707"/>
      <c r="AG98" s="708"/>
      <c r="AH98" s="709" t="s">
        <v>463</v>
      </c>
      <c r="AI98" s="339"/>
      <c r="AJ98" s="710"/>
    </row>
    <row r="99" spans="2:36" ht="13.5" customHeight="1">
      <c r="B99" s="658"/>
      <c r="C99" s="659"/>
      <c r="D99" s="771" t="s">
        <v>98</v>
      </c>
      <c r="E99" s="772"/>
      <c r="F99" s="772"/>
      <c r="G99" s="772"/>
      <c r="H99" s="772"/>
      <c r="I99" s="586"/>
      <c r="J99" s="1224"/>
      <c r="K99" s="1225"/>
      <c r="L99" s="1225"/>
      <c r="M99" s="1225"/>
      <c r="N99" s="1225"/>
      <c r="O99" s="1225"/>
      <c r="P99" s="1226"/>
      <c r="Q99" s="683" t="s">
        <v>232</v>
      </c>
      <c r="R99" s="684"/>
      <c r="S99" s="353">
        <f>'（別紙２）二酸化炭素排出量計算シート【計画用】'!S99</f>
        <v>8060</v>
      </c>
      <c r="T99" s="559"/>
      <c r="U99" s="559"/>
      <c r="V99" s="559"/>
      <c r="W99" s="559"/>
      <c r="X99" s="559"/>
      <c r="Y99" s="559"/>
      <c r="Z99" s="484"/>
      <c r="AA99" s="706" t="str">
        <f t="shared" si="1"/>
        <v/>
      </c>
      <c r="AB99" s="707"/>
      <c r="AC99" s="707"/>
      <c r="AD99" s="707"/>
      <c r="AE99" s="707"/>
      <c r="AF99" s="707"/>
      <c r="AG99" s="708"/>
      <c r="AH99" s="709" t="s">
        <v>463</v>
      </c>
      <c r="AI99" s="339"/>
      <c r="AJ99" s="710"/>
    </row>
    <row r="100" spans="2:36" ht="13.5" customHeight="1">
      <c r="B100" s="658"/>
      <c r="C100" s="659"/>
      <c r="D100" s="770" t="s">
        <v>426</v>
      </c>
      <c r="E100" s="556"/>
      <c r="F100" s="556"/>
      <c r="G100" s="556"/>
      <c r="H100" s="556"/>
      <c r="I100" s="576"/>
      <c r="J100" s="1224"/>
      <c r="K100" s="1225"/>
      <c r="L100" s="1225"/>
      <c r="M100" s="1225"/>
      <c r="N100" s="1225"/>
      <c r="O100" s="1225"/>
      <c r="P100" s="1226"/>
      <c r="Q100" s="683" t="s">
        <v>232</v>
      </c>
      <c r="R100" s="684"/>
      <c r="S100" s="353">
        <f>'（別紙２）二酸化炭素排出量計算シート【計画用】'!S100</f>
        <v>1330</v>
      </c>
      <c r="T100" s="559"/>
      <c r="U100" s="559"/>
      <c r="V100" s="559"/>
      <c r="W100" s="559"/>
      <c r="X100" s="559"/>
      <c r="Y100" s="559"/>
      <c r="Z100" s="484"/>
      <c r="AA100" s="706" t="str">
        <f t="shared" si="1"/>
        <v/>
      </c>
      <c r="AB100" s="707"/>
      <c r="AC100" s="707"/>
      <c r="AD100" s="707"/>
      <c r="AE100" s="707"/>
      <c r="AF100" s="707"/>
      <c r="AG100" s="708"/>
      <c r="AH100" s="709" t="s">
        <v>463</v>
      </c>
      <c r="AI100" s="339"/>
      <c r="AJ100" s="710"/>
    </row>
    <row r="101" spans="2:36" ht="13.5" customHeight="1">
      <c r="B101" s="658"/>
      <c r="C101" s="659"/>
      <c r="D101" s="770" t="s">
        <v>427</v>
      </c>
      <c r="E101" s="556"/>
      <c r="F101" s="556"/>
      <c r="G101" s="556"/>
      <c r="H101" s="556"/>
      <c r="I101" s="576"/>
      <c r="J101" s="1224"/>
      <c r="K101" s="1225"/>
      <c r="L101" s="1225"/>
      <c r="M101" s="1225"/>
      <c r="N101" s="1225"/>
      <c r="O101" s="1225"/>
      <c r="P101" s="1226"/>
      <c r="Q101" s="683" t="s">
        <v>232</v>
      </c>
      <c r="R101" s="684"/>
      <c r="S101" s="353">
        <f>'（別紙２）二酸化炭素排出量計算シート【計画用】'!S101</f>
        <v>1210</v>
      </c>
      <c r="T101" s="559"/>
      <c r="U101" s="559"/>
      <c r="V101" s="559"/>
      <c r="W101" s="559"/>
      <c r="X101" s="559"/>
      <c r="Y101" s="559"/>
      <c r="Z101" s="484"/>
      <c r="AA101" s="706" t="str">
        <f t="shared" si="1"/>
        <v/>
      </c>
      <c r="AB101" s="707"/>
      <c r="AC101" s="707"/>
      <c r="AD101" s="707"/>
      <c r="AE101" s="707"/>
      <c r="AF101" s="707"/>
      <c r="AG101" s="708"/>
      <c r="AH101" s="709" t="s">
        <v>463</v>
      </c>
      <c r="AI101" s="339"/>
      <c r="AJ101" s="710"/>
    </row>
    <row r="102" spans="2:36" ht="13.5" customHeight="1">
      <c r="B102" s="658"/>
      <c r="C102" s="659"/>
      <c r="D102" s="771" t="s">
        <v>87</v>
      </c>
      <c r="E102" s="772"/>
      <c r="F102" s="772"/>
      <c r="G102" s="772"/>
      <c r="H102" s="772"/>
      <c r="I102" s="586"/>
      <c r="J102" s="404"/>
      <c r="K102" s="136"/>
      <c r="L102" s="136"/>
      <c r="M102" s="136"/>
      <c r="N102" s="136"/>
      <c r="O102" s="136"/>
      <c r="P102" s="705"/>
      <c r="Q102" s="683" t="s">
        <v>232</v>
      </c>
      <c r="R102" s="684"/>
      <c r="S102" s="353">
        <f>'（別紙２）二酸化炭素排出量計算シート【計画用】'!S102</f>
        <v>716</v>
      </c>
      <c r="T102" s="559"/>
      <c r="U102" s="559"/>
      <c r="V102" s="559"/>
      <c r="W102" s="559"/>
      <c r="X102" s="559"/>
      <c r="Y102" s="559"/>
      <c r="Z102" s="484"/>
      <c r="AA102" s="706" t="str">
        <f t="shared" si="1"/>
        <v/>
      </c>
      <c r="AB102" s="707"/>
      <c r="AC102" s="707"/>
      <c r="AD102" s="707"/>
      <c r="AE102" s="707"/>
      <c r="AF102" s="707"/>
      <c r="AG102" s="708"/>
      <c r="AH102" s="709" t="s">
        <v>463</v>
      </c>
      <c r="AI102" s="339"/>
      <c r="AJ102" s="710"/>
    </row>
    <row r="103" spans="2:36" ht="13.5" customHeight="1">
      <c r="B103" s="658"/>
      <c r="C103" s="659"/>
      <c r="D103" s="770" t="s">
        <v>428</v>
      </c>
      <c r="E103" s="556"/>
      <c r="F103" s="556"/>
      <c r="G103" s="556"/>
      <c r="H103" s="556"/>
      <c r="I103" s="576"/>
      <c r="J103" s="1224"/>
      <c r="K103" s="1225"/>
      <c r="L103" s="1225"/>
      <c r="M103" s="1225"/>
      <c r="N103" s="1225"/>
      <c r="O103" s="1225"/>
      <c r="P103" s="1226"/>
      <c r="Q103" s="683" t="s">
        <v>232</v>
      </c>
      <c r="R103" s="684"/>
      <c r="S103" s="353">
        <f>'（別紙２）二酸化炭素排出量計算シート【計画用】'!S103</f>
        <v>858</v>
      </c>
      <c r="T103" s="559"/>
      <c r="U103" s="559"/>
      <c r="V103" s="559"/>
      <c r="W103" s="559"/>
      <c r="X103" s="559"/>
      <c r="Y103" s="559"/>
      <c r="Z103" s="484"/>
      <c r="AA103" s="706" t="str">
        <f t="shared" si="1"/>
        <v/>
      </c>
      <c r="AB103" s="707"/>
      <c r="AC103" s="707"/>
      <c r="AD103" s="707"/>
      <c r="AE103" s="707"/>
      <c r="AF103" s="707"/>
      <c r="AG103" s="708"/>
      <c r="AH103" s="709" t="s">
        <v>463</v>
      </c>
      <c r="AI103" s="339"/>
      <c r="AJ103" s="710"/>
    </row>
    <row r="104" spans="2:36" ht="13.5" customHeight="1">
      <c r="B104" s="658"/>
      <c r="C104" s="659"/>
      <c r="D104" s="770" t="s">
        <v>429</v>
      </c>
      <c r="E104" s="556"/>
      <c r="F104" s="556"/>
      <c r="G104" s="556"/>
      <c r="H104" s="556"/>
      <c r="I104" s="576"/>
      <c r="J104" s="1224"/>
      <c r="K104" s="1225"/>
      <c r="L104" s="1225"/>
      <c r="M104" s="1225"/>
      <c r="N104" s="1225"/>
      <c r="O104" s="1225"/>
      <c r="P104" s="1226"/>
      <c r="Q104" s="683" t="s">
        <v>232</v>
      </c>
      <c r="R104" s="684"/>
      <c r="S104" s="353">
        <f>'（別紙２）二酸化炭素排出量計算シート【計画用】'!S104</f>
        <v>804</v>
      </c>
      <c r="T104" s="559"/>
      <c r="U104" s="559"/>
      <c r="V104" s="559"/>
      <c r="W104" s="559"/>
      <c r="X104" s="559"/>
      <c r="Y104" s="559"/>
      <c r="Z104" s="484"/>
      <c r="AA104" s="706" t="str">
        <f t="shared" si="1"/>
        <v/>
      </c>
      <c r="AB104" s="707"/>
      <c r="AC104" s="707"/>
      <c r="AD104" s="707"/>
      <c r="AE104" s="707"/>
      <c r="AF104" s="707"/>
      <c r="AG104" s="708"/>
      <c r="AH104" s="709" t="s">
        <v>463</v>
      </c>
      <c r="AI104" s="339"/>
      <c r="AJ104" s="710"/>
    </row>
    <row r="105" spans="2:36" ht="13.5" customHeight="1">
      <c r="B105" s="658"/>
      <c r="C105" s="659"/>
      <c r="D105" s="942" t="s">
        <v>217</v>
      </c>
      <c r="E105" s="567"/>
      <c r="F105" s="567"/>
      <c r="G105" s="567"/>
      <c r="H105" s="567"/>
      <c r="I105" s="943"/>
      <c r="J105" s="404"/>
      <c r="K105" s="136"/>
      <c r="L105" s="136"/>
      <c r="M105" s="136"/>
      <c r="N105" s="136"/>
      <c r="O105" s="136"/>
      <c r="P105" s="705"/>
      <c r="Q105" s="683" t="s">
        <v>232</v>
      </c>
      <c r="R105" s="684"/>
      <c r="S105" s="353">
        <f>'（別紙２）二酸化炭素排出量計算シート【計画用】'!S105</f>
        <v>1650</v>
      </c>
      <c r="T105" s="559"/>
      <c r="U105" s="559"/>
      <c r="V105" s="559"/>
      <c r="W105" s="559"/>
      <c r="X105" s="559"/>
      <c r="Y105" s="559"/>
      <c r="Z105" s="484"/>
      <c r="AA105" s="706" t="str">
        <f>IF(J105="","",J105*S105)</f>
        <v/>
      </c>
      <c r="AB105" s="707"/>
      <c r="AC105" s="707"/>
      <c r="AD105" s="707"/>
      <c r="AE105" s="707"/>
      <c r="AF105" s="707"/>
      <c r="AG105" s="708"/>
      <c r="AH105" s="709" t="s">
        <v>463</v>
      </c>
      <c r="AI105" s="339"/>
      <c r="AJ105" s="710"/>
    </row>
    <row r="106" spans="2:36" ht="13.5" customHeight="1">
      <c r="B106" s="658"/>
      <c r="C106" s="659"/>
      <c r="D106" s="166" t="s">
        <v>65</v>
      </c>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711" t="str">
        <f>IF(SUM(AA87:AG105)=0,"",ROUND(SUM(AA87:AG105),-INT(LOG(ABS(SUM(AA87:AG105))))-1+3))</f>
        <v/>
      </c>
      <c r="AB106" s="712"/>
      <c r="AC106" s="712"/>
      <c r="AD106" s="712"/>
      <c r="AE106" s="712"/>
      <c r="AF106" s="712"/>
      <c r="AG106" s="713"/>
      <c r="AH106" s="934" t="s">
        <v>462</v>
      </c>
      <c r="AI106" s="935"/>
      <c r="AJ106" s="936"/>
    </row>
    <row r="107" spans="2:36" ht="13.5" customHeight="1" thickBot="1">
      <c r="B107" s="660"/>
      <c r="C107" s="661"/>
      <c r="D107" s="922"/>
      <c r="E107" s="923"/>
      <c r="F107" s="923"/>
      <c r="G107" s="923"/>
      <c r="H107" s="923"/>
      <c r="I107" s="923"/>
      <c r="J107" s="923"/>
      <c r="K107" s="923"/>
      <c r="L107" s="923"/>
      <c r="M107" s="923"/>
      <c r="N107" s="923"/>
      <c r="O107" s="923"/>
      <c r="P107" s="923"/>
      <c r="Q107" s="923"/>
      <c r="R107" s="923"/>
      <c r="S107" s="923"/>
      <c r="T107" s="923"/>
      <c r="U107" s="923"/>
      <c r="V107" s="923"/>
      <c r="W107" s="923"/>
      <c r="X107" s="923"/>
      <c r="Y107" s="923"/>
      <c r="Z107" s="923"/>
      <c r="AA107" s="714"/>
      <c r="AB107" s="715"/>
      <c r="AC107" s="715"/>
      <c r="AD107" s="715"/>
      <c r="AE107" s="715"/>
      <c r="AF107" s="715"/>
      <c r="AG107" s="716"/>
      <c r="AH107" s="915"/>
      <c r="AI107" s="916"/>
      <c r="AJ107" s="917"/>
    </row>
    <row r="108" spans="2:36" ht="13.5" customHeight="1">
      <c r="B108" s="656" t="s">
        <v>341</v>
      </c>
      <c r="C108" s="657"/>
      <c r="D108" s="925" t="s">
        <v>88</v>
      </c>
      <c r="E108" s="926"/>
      <c r="F108" s="926"/>
      <c r="G108" s="926"/>
      <c r="H108" s="926"/>
      <c r="I108" s="927"/>
      <c r="J108" s="928"/>
      <c r="K108" s="929"/>
      <c r="L108" s="929"/>
      <c r="M108" s="929"/>
      <c r="N108" s="929"/>
      <c r="O108" s="929"/>
      <c r="P108" s="930"/>
      <c r="Q108" s="940" t="s">
        <v>232</v>
      </c>
      <c r="R108" s="941"/>
      <c r="S108" s="604">
        <f>'（別紙２）二酸化炭素排出量計算シート【計画用】'!S108</f>
        <v>6630</v>
      </c>
      <c r="T108" s="600"/>
      <c r="U108" s="600"/>
      <c r="V108" s="600"/>
      <c r="W108" s="600"/>
      <c r="X108" s="600"/>
      <c r="Y108" s="600"/>
      <c r="Z108" s="609"/>
      <c r="AA108" s="921" t="str">
        <f t="shared" ref="AA108:AA116" si="2">IF(J108="","",J108*S108)</f>
        <v/>
      </c>
      <c r="AB108" s="728"/>
      <c r="AC108" s="728"/>
      <c r="AD108" s="728"/>
      <c r="AE108" s="728"/>
      <c r="AF108" s="728"/>
      <c r="AG108" s="729"/>
      <c r="AH108" s="876" t="s">
        <v>463</v>
      </c>
      <c r="AI108" s="877"/>
      <c r="AJ108" s="882"/>
    </row>
    <row r="109" spans="2:36" ht="13.5" customHeight="1">
      <c r="B109" s="658"/>
      <c r="C109" s="659"/>
      <c r="D109" s="771" t="s">
        <v>89</v>
      </c>
      <c r="E109" s="772"/>
      <c r="F109" s="772"/>
      <c r="G109" s="772"/>
      <c r="H109" s="772"/>
      <c r="I109" s="586"/>
      <c r="J109" s="404"/>
      <c r="K109" s="136"/>
      <c r="L109" s="136"/>
      <c r="M109" s="136"/>
      <c r="N109" s="136"/>
      <c r="O109" s="136"/>
      <c r="P109" s="705"/>
      <c r="Q109" s="682" t="s">
        <v>232</v>
      </c>
      <c r="R109" s="224"/>
      <c r="S109" s="353">
        <f>'（別紙２）二酸化炭素排出量計算シート【計画用】'!S109</f>
        <v>11100</v>
      </c>
      <c r="T109" s="559"/>
      <c r="U109" s="559"/>
      <c r="V109" s="559"/>
      <c r="W109" s="559"/>
      <c r="X109" s="559"/>
      <c r="Y109" s="559"/>
      <c r="Z109" s="484"/>
      <c r="AA109" s="706" t="str">
        <f t="shared" si="2"/>
        <v/>
      </c>
      <c r="AB109" s="707"/>
      <c r="AC109" s="707"/>
      <c r="AD109" s="707"/>
      <c r="AE109" s="707"/>
      <c r="AF109" s="707"/>
      <c r="AG109" s="708"/>
      <c r="AH109" s="709" t="s">
        <v>463</v>
      </c>
      <c r="AI109" s="339"/>
      <c r="AJ109" s="710"/>
    </row>
    <row r="110" spans="2:36" ht="13.5" customHeight="1">
      <c r="B110" s="658"/>
      <c r="C110" s="659"/>
      <c r="D110" s="771" t="s">
        <v>90</v>
      </c>
      <c r="E110" s="772"/>
      <c r="F110" s="772"/>
      <c r="G110" s="772"/>
      <c r="H110" s="772"/>
      <c r="I110" s="586"/>
      <c r="J110" s="404"/>
      <c r="K110" s="136"/>
      <c r="L110" s="136"/>
      <c r="M110" s="136"/>
      <c r="N110" s="136"/>
      <c r="O110" s="136"/>
      <c r="P110" s="705"/>
      <c r="Q110" s="682" t="s">
        <v>232</v>
      </c>
      <c r="R110" s="224"/>
      <c r="S110" s="353">
        <f>'（別紙２）二酸化炭素排出量計算シート【計画用】'!S110</f>
        <v>8900</v>
      </c>
      <c r="T110" s="559"/>
      <c r="U110" s="559"/>
      <c r="V110" s="559"/>
      <c r="W110" s="559"/>
      <c r="X110" s="559"/>
      <c r="Y110" s="559"/>
      <c r="Z110" s="484"/>
      <c r="AA110" s="706" t="str">
        <f t="shared" si="2"/>
        <v/>
      </c>
      <c r="AB110" s="707"/>
      <c r="AC110" s="707"/>
      <c r="AD110" s="707"/>
      <c r="AE110" s="707"/>
      <c r="AF110" s="707"/>
      <c r="AG110" s="708"/>
      <c r="AH110" s="709" t="s">
        <v>463</v>
      </c>
      <c r="AI110" s="339"/>
      <c r="AJ110" s="710"/>
    </row>
    <row r="111" spans="2:36" ht="13.5" customHeight="1">
      <c r="B111" s="658"/>
      <c r="C111" s="659"/>
      <c r="D111" s="937" t="s">
        <v>431</v>
      </c>
      <c r="E111" s="938"/>
      <c r="F111" s="938"/>
      <c r="G111" s="938"/>
      <c r="H111" s="938"/>
      <c r="I111" s="939"/>
      <c r="J111" s="404"/>
      <c r="K111" s="136"/>
      <c r="L111" s="136"/>
      <c r="M111" s="136"/>
      <c r="N111" s="136"/>
      <c r="O111" s="136"/>
      <c r="P111" s="705"/>
      <c r="Q111" s="682" t="s">
        <v>232</v>
      </c>
      <c r="R111" s="224"/>
      <c r="S111" s="353">
        <f>'（別紙２）二酸化炭素排出量計算シート【計画用】'!S111</f>
        <v>9200</v>
      </c>
      <c r="T111" s="559"/>
      <c r="U111" s="559"/>
      <c r="V111" s="559"/>
      <c r="W111" s="559"/>
      <c r="X111" s="559"/>
      <c r="Y111" s="559"/>
      <c r="Z111" s="484"/>
      <c r="AA111" s="706" t="str">
        <f>IF(J111="","",J111*S111)</f>
        <v/>
      </c>
      <c r="AB111" s="707"/>
      <c r="AC111" s="707"/>
      <c r="AD111" s="707"/>
      <c r="AE111" s="707"/>
      <c r="AF111" s="707"/>
      <c r="AG111" s="708"/>
      <c r="AH111" s="709" t="s">
        <v>463</v>
      </c>
      <c r="AI111" s="339"/>
      <c r="AJ111" s="710"/>
    </row>
    <row r="112" spans="2:36" ht="13.5" customHeight="1">
      <c r="B112" s="658"/>
      <c r="C112" s="659"/>
      <c r="D112" s="771" t="s">
        <v>91</v>
      </c>
      <c r="E112" s="772"/>
      <c r="F112" s="772"/>
      <c r="G112" s="772"/>
      <c r="H112" s="772"/>
      <c r="I112" s="586"/>
      <c r="J112" s="404"/>
      <c r="K112" s="136"/>
      <c r="L112" s="136"/>
      <c r="M112" s="136"/>
      <c r="N112" s="136"/>
      <c r="O112" s="136"/>
      <c r="P112" s="705"/>
      <c r="Q112" s="682" t="s">
        <v>232</v>
      </c>
      <c r="R112" s="224"/>
      <c r="S112" s="353">
        <f>'（別紙２）二酸化炭素排出量計算シート【計画用】'!S112</f>
        <v>9200</v>
      </c>
      <c r="T112" s="559"/>
      <c r="U112" s="559"/>
      <c r="V112" s="559"/>
      <c r="W112" s="559"/>
      <c r="X112" s="559"/>
      <c r="Y112" s="559"/>
      <c r="Z112" s="484"/>
      <c r="AA112" s="706" t="str">
        <f t="shared" si="2"/>
        <v/>
      </c>
      <c r="AB112" s="707"/>
      <c r="AC112" s="707"/>
      <c r="AD112" s="707"/>
      <c r="AE112" s="707"/>
      <c r="AF112" s="707"/>
      <c r="AG112" s="708"/>
      <c r="AH112" s="709" t="s">
        <v>463</v>
      </c>
      <c r="AI112" s="339"/>
      <c r="AJ112" s="710"/>
    </row>
    <row r="113" spans="2:36" ht="13.5" customHeight="1">
      <c r="B113" s="658"/>
      <c r="C113" s="659"/>
      <c r="D113" s="771" t="s">
        <v>92</v>
      </c>
      <c r="E113" s="772"/>
      <c r="F113" s="772"/>
      <c r="G113" s="772"/>
      <c r="H113" s="772"/>
      <c r="I113" s="586"/>
      <c r="J113" s="404"/>
      <c r="K113" s="136"/>
      <c r="L113" s="136"/>
      <c r="M113" s="136"/>
      <c r="N113" s="136"/>
      <c r="O113" s="136"/>
      <c r="P113" s="705"/>
      <c r="Q113" s="682" t="s">
        <v>232</v>
      </c>
      <c r="R113" s="224"/>
      <c r="S113" s="353">
        <f>'（別紙２）二酸化炭素排出量計算シート【計画用】'!S113</f>
        <v>9540</v>
      </c>
      <c r="T113" s="559"/>
      <c r="U113" s="559"/>
      <c r="V113" s="559"/>
      <c r="W113" s="559"/>
      <c r="X113" s="559"/>
      <c r="Y113" s="559"/>
      <c r="Z113" s="484"/>
      <c r="AA113" s="706" t="str">
        <f t="shared" si="2"/>
        <v/>
      </c>
      <c r="AB113" s="707"/>
      <c r="AC113" s="707"/>
      <c r="AD113" s="707"/>
      <c r="AE113" s="707"/>
      <c r="AF113" s="707"/>
      <c r="AG113" s="708"/>
      <c r="AH113" s="709" t="s">
        <v>463</v>
      </c>
      <c r="AI113" s="339"/>
      <c r="AJ113" s="710"/>
    </row>
    <row r="114" spans="2:36" ht="13.5" customHeight="1">
      <c r="B114" s="658"/>
      <c r="C114" s="659"/>
      <c r="D114" s="771" t="s">
        <v>93</v>
      </c>
      <c r="E114" s="772"/>
      <c r="F114" s="772"/>
      <c r="G114" s="772"/>
      <c r="H114" s="772"/>
      <c r="I114" s="586"/>
      <c r="J114" s="404"/>
      <c r="K114" s="136"/>
      <c r="L114" s="136"/>
      <c r="M114" s="136"/>
      <c r="N114" s="136"/>
      <c r="O114" s="136"/>
      <c r="P114" s="705"/>
      <c r="Q114" s="682" t="s">
        <v>232</v>
      </c>
      <c r="R114" s="224"/>
      <c r="S114" s="353">
        <f>'（別紙２）二酸化炭素排出量計算シート【計画用】'!S114</f>
        <v>8550</v>
      </c>
      <c r="T114" s="559"/>
      <c r="U114" s="559"/>
      <c r="V114" s="559"/>
      <c r="W114" s="559"/>
      <c r="X114" s="559"/>
      <c r="Y114" s="559"/>
      <c r="Z114" s="484"/>
      <c r="AA114" s="706" t="str">
        <f t="shared" si="2"/>
        <v/>
      </c>
      <c r="AB114" s="707"/>
      <c r="AC114" s="707"/>
      <c r="AD114" s="707"/>
      <c r="AE114" s="707"/>
      <c r="AF114" s="707"/>
      <c r="AG114" s="708"/>
      <c r="AH114" s="709" t="s">
        <v>463</v>
      </c>
      <c r="AI114" s="339"/>
      <c r="AJ114" s="710"/>
    </row>
    <row r="115" spans="2:36" ht="13.5" customHeight="1">
      <c r="B115" s="658"/>
      <c r="C115" s="659"/>
      <c r="D115" s="771" t="s">
        <v>94</v>
      </c>
      <c r="E115" s="772"/>
      <c r="F115" s="772"/>
      <c r="G115" s="772"/>
      <c r="H115" s="772"/>
      <c r="I115" s="586"/>
      <c r="J115" s="404"/>
      <c r="K115" s="136"/>
      <c r="L115" s="136"/>
      <c r="M115" s="136"/>
      <c r="N115" s="136"/>
      <c r="O115" s="136"/>
      <c r="P115" s="705"/>
      <c r="Q115" s="682" t="s">
        <v>232</v>
      </c>
      <c r="R115" s="224"/>
      <c r="S115" s="353">
        <f>'（別紙２）二酸化炭素排出量計算シート【計画用】'!S115</f>
        <v>7910</v>
      </c>
      <c r="T115" s="559"/>
      <c r="U115" s="559"/>
      <c r="V115" s="559"/>
      <c r="W115" s="559"/>
      <c r="X115" s="559"/>
      <c r="Y115" s="559"/>
      <c r="Z115" s="484"/>
      <c r="AA115" s="706" t="str">
        <f>IF(J115="","",J115*S115)</f>
        <v/>
      </c>
      <c r="AB115" s="707"/>
      <c r="AC115" s="707"/>
      <c r="AD115" s="707"/>
      <c r="AE115" s="707"/>
      <c r="AF115" s="707"/>
      <c r="AG115" s="708"/>
      <c r="AH115" s="709" t="s">
        <v>463</v>
      </c>
      <c r="AI115" s="339"/>
      <c r="AJ115" s="710"/>
    </row>
    <row r="116" spans="2:36" ht="13.5" customHeight="1">
      <c r="B116" s="658"/>
      <c r="C116" s="659"/>
      <c r="D116" s="771" t="s">
        <v>432</v>
      </c>
      <c r="E116" s="772"/>
      <c r="F116" s="772"/>
      <c r="G116" s="772"/>
      <c r="H116" s="772"/>
      <c r="I116" s="586"/>
      <c r="J116" s="404"/>
      <c r="K116" s="136"/>
      <c r="L116" s="136"/>
      <c r="M116" s="136"/>
      <c r="N116" s="136"/>
      <c r="O116" s="136"/>
      <c r="P116" s="705"/>
      <c r="Q116" s="682" t="s">
        <v>232</v>
      </c>
      <c r="R116" s="224"/>
      <c r="S116" s="353">
        <f>'（別紙２）二酸化炭素排出量計算シート【計画用】'!S116</f>
        <v>7190</v>
      </c>
      <c r="T116" s="559"/>
      <c r="U116" s="559"/>
      <c r="V116" s="559"/>
      <c r="W116" s="559"/>
      <c r="X116" s="559"/>
      <c r="Y116" s="559"/>
      <c r="Z116" s="484"/>
      <c r="AA116" s="706" t="str">
        <f t="shared" si="2"/>
        <v/>
      </c>
      <c r="AB116" s="707"/>
      <c r="AC116" s="707"/>
      <c r="AD116" s="707"/>
      <c r="AE116" s="707"/>
      <c r="AF116" s="707"/>
      <c r="AG116" s="708"/>
      <c r="AH116" s="709" t="s">
        <v>463</v>
      </c>
      <c r="AI116" s="339"/>
      <c r="AJ116" s="710"/>
    </row>
    <row r="117" spans="2:36" ht="13.5" customHeight="1">
      <c r="B117" s="658"/>
      <c r="C117" s="659"/>
      <c r="D117" s="166" t="s">
        <v>65</v>
      </c>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931" t="str">
        <f>IF(SUM(AA108:AG116)=0,"",ROUND(SUM(AA108:AG116),-INT(LOG(ABS(SUM(AA108:AG116))))-1+3))</f>
        <v/>
      </c>
      <c r="AB117" s="932"/>
      <c r="AC117" s="932"/>
      <c r="AD117" s="932"/>
      <c r="AE117" s="932"/>
      <c r="AF117" s="932"/>
      <c r="AG117" s="933"/>
      <c r="AH117" s="934" t="s">
        <v>462</v>
      </c>
      <c r="AI117" s="935"/>
      <c r="AJ117" s="936"/>
    </row>
    <row r="118" spans="2:36" ht="13.5" customHeight="1" thickBot="1">
      <c r="B118" s="660"/>
      <c r="C118" s="661"/>
      <c r="D118" s="922"/>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3"/>
      <c r="AA118" s="714"/>
      <c r="AB118" s="715"/>
      <c r="AC118" s="715"/>
      <c r="AD118" s="715"/>
      <c r="AE118" s="715"/>
      <c r="AF118" s="715"/>
      <c r="AG118" s="716"/>
      <c r="AH118" s="915"/>
      <c r="AI118" s="916"/>
      <c r="AJ118" s="917"/>
    </row>
    <row r="119" spans="2:36" ht="13.5" customHeight="1">
      <c r="B119" s="1215" t="s">
        <v>76</v>
      </c>
      <c r="C119" s="1216"/>
      <c r="D119" s="1216"/>
      <c r="E119" s="1216"/>
      <c r="F119" s="1216"/>
      <c r="G119" s="1216"/>
      <c r="H119" s="1216"/>
      <c r="I119" s="1217"/>
      <c r="J119" s="406"/>
      <c r="K119" s="349"/>
      <c r="L119" s="349"/>
      <c r="M119" s="349"/>
      <c r="N119" s="349"/>
      <c r="O119" s="349"/>
      <c r="P119" s="752"/>
      <c r="Q119" s="756" t="s">
        <v>232</v>
      </c>
      <c r="R119" s="229"/>
      <c r="S119" s="109">
        <f>'（別紙２）二酸化炭素排出量計算シート【計画用】'!S119</f>
        <v>23500</v>
      </c>
      <c r="T119" s="110"/>
      <c r="U119" s="110"/>
      <c r="V119" s="110"/>
      <c r="W119" s="110"/>
      <c r="X119" s="110"/>
      <c r="Y119" s="110"/>
      <c r="Z119" s="110"/>
      <c r="AA119" s="761" t="str">
        <f>IF(SUM(J119)=0,"",ROUND(J119*S119,-INT(LOG(ABS(J119*S119)))-1+3))</f>
        <v/>
      </c>
      <c r="AB119" s="762"/>
      <c r="AC119" s="762"/>
      <c r="AD119" s="762"/>
      <c r="AE119" s="762"/>
      <c r="AF119" s="762"/>
      <c r="AG119" s="763"/>
      <c r="AH119" s="1221" t="s">
        <v>486</v>
      </c>
      <c r="AI119" s="1222"/>
      <c r="AJ119" s="1223"/>
    </row>
    <row r="120" spans="2:36" ht="13.5" customHeight="1" thickBot="1">
      <c r="B120" s="1218"/>
      <c r="C120" s="1219"/>
      <c r="D120" s="1219"/>
      <c r="E120" s="1219"/>
      <c r="F120" s="1219"/>
      <c r="G120" s="1219"/>
      <c r="H120" s="1219"/>
      <c r="I120" s="1220"/>
      <c r="J120" s="753"/>
      <c r="K120" s="754"/>
      <c r="L120" s="754"/>
      <c r="M120" s="754"/>
      <c r="N120" s="754"/>
      <c r="O120" s="754"/>
      <c r="P120" s="755"/>
      <c r="Q120" s="757"/>
      <c r="R120" s="758"/>
      <c r="S120" s="759"/>
      <c r="T120" s="760"/>
      <c r="U120" s="760"/>
      <c r="V120" s="760"/>
      <c r="W120" s="760"/>
      <c r="X120" s="760"/>
      <c r="Y120" s="760"/>
      <c r="Z120" s="760"/>
      <c r="AA120" s="714"/>
      <c r="AB120" s="715"/>
      <c r="AC120" s="715"/>
      <c r="AD120" s="715"/>
      <c r="AE120" s="715"/>
      <c r="AF120" s="715"/>
      <c r="AG120" s="716"/>
      <c r="AH120" s="915"/>
      <c r="AI120" s="916"/>
      <c r="AJ120" s="917"/>
    </row>
    <row r="121" spans="2:36" ht="13.5" customHeight="1">
      <c r="B121" s="1215" t="s">
        <v>417</v>
      </c>
      <c r="C121" s="1216"/>
      <c r="D121" s="1216"/>
      <c r="E121" s="1216"/>
      <c r="F121" s="1216"/>
      <c r="G121" s="1216"/>
      <c r="H121" s="1216"/>
      <c r="I121" s="1217"/>
      <c r="J121" s="406"/>
      <c r="K121" s="349"/>
      <c r="L121" s="349"/>
      <c r="M121" s="349"/>
      <c r="N121" s="349"/>
      <c r="O121" s="349"/>
      <c r="P121" s="752"/>
      <c r="Q121" s="756" t="s">
        <v>232</v>
      </c>
      <c r="R121" s="229"/>
      <c r="S121" s="109">
        <f>'（別紙２）二酸化炭素排出量計算シート【計画用】'!S121</f>
        <v>16100</v>
      </c>
      <c r="T121" s="110"/>
      <c r="U121" s="110"/>
      <c r="V121" s="110"/>
      <c r="W121" s="110"/>
      <c r="X121" s="110"/>
      <c r="Y121" s="110"/>
      <c r="Z121" s="110"/>
      <c r="AA121" s="761" t="str">
        <f>IF(SUM(J121)=0,"",ROUND(J121*S121,-INT(LOG(ABS(J121*S121)))-1+3))</f>
        <v/>
      </c>
      <c r="AB121" s="762"/>
      <c r="AC121" s="762"/>
      <c r="AD121" s="762"/>
      <c r="AE121" s="762"/>
      <c r="AF121" s="762"/>
      <c r="AG121" s="763"/>
      <c r="AH121" s="1221" t="s">
        <v>486</v>
      </c>
      <c r="AI121" s="1222"/>
      <c r="AJ121" s="1223"/>
    </row>
    <row r="122" spans="2:36" ht="13.5" customHeight="1" thickBot="1">
      <c r="B122" s="1218"/>
      <c r="C122" s="1219"/>
      <c r="D122" s="1219"/>
      <c r="E122" s="1219"/>
      <c r="F122" s="1219"/>
      <c r="G122" s="1219"/>
      <c r="H122" s="1219"/>
      <c r="I122" s="1220"/>
      <c r="J122" s="753"/>
      <c r="K122" s="754"/>
      <c r="L122" s="754"/>
      <c r="M122" s="754"/>
      <c r="N122" s="754"/>
      <c r="O122" s="754"/>
      <c r="P122" s="755"/>
      <c r="Q122" s="757"/>
      <c r="R122" s="758"/>
      <c r="S122" s="759"/>
      <c r="T122" s="760"/>
      <c r="U122" s="760"/>
      <c r="V122" s="760"/>
      <c r="W122" s="760"/>
      <c r="X122" s="760"/>
      <c r="Y122" s="760"/>
      <c r="Z122" s="760"/>
      <c r="AA122" s="714"/>
      <c r="AB122" s="715"/>
      <c r="AC122" s="715"/>
      <c r="AD122" s="715"/>
      <c r="AE122" s="715"/>
      <c r="AF122" s="715"/>
      <c r="AG122" s="716"/>
      <c r="AH122" s="915"/>
      <c r="AI122" s="916"/>
      <c r="AJ122" s="917"/>
    </row>
    <row r="123" spans="2:36" ht="13.5" customHeight="1"/>
    <row r="124" spans="2:36" ht="22.5" customHeight="1">
      <c r="B124" s="1" t="s">
        <v>220</v>
      </c>
      <c r="C124" s="1">
        <v>1</v>
      </c>
      <c r="D124" s="924" t="s">
        <v>485</v>
      </c>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4"/>
      <c r="AA124" s="924"/>
      <c r="AB124" s="924"/>
      <c r="AC124" s="924"/>
      <c r="AD124" s="924"/>
      <c r="AE124" s="924"/>
      <c r="AF124" s="924"/>
      <c r="AG124" s="924"/>
      <c r="AH124" s="924"/>
      <c r="AI124" s="924"/>
      <c r="AJ124" s="924"/>
    </row>
    <row r="125" spans="2:36" ht="13.5" customHeight="1">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row>
    <row r="126" spans="2:36" ht="13.5" customHeight="1">
      <c r="C126" s="1">
        <v>2</v>
      </c>
      <c r="D126" s="193" t="s">
        <v>451</v>
      </c>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93"/>
      <c r="AI126" s="193"/>
      <c r="AJ126" s="193"/>
    </row>
    <row r="127" spans="2:36" ht="13.5" customHeight="1">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row>
    <row r="128" spans="2:36" ht="13.5" customHeight="1">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row>
    <row r="129" spans="3:36" ht="13.5" customHeight="1">
      <c r="C129" s="1">
        <v>3</v>
      </c>
      <c r="D129" s="193" t="s">
        <v>391</v>
      </c>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row>
    <row r="130" spans="3:36" ht="13.5" customHeight="1">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formatCells="0" formatColumns="0" formatRows="0" insertHyperlinks="0"/>
  <mergeCells count="428">
    <mergeCell ref="AC36:AG37"/>
    <mergeCell ref="AC38:AG39"/>
    <mergeCell ref="F35:G35"/>
    <mergeCell ref="D36:G37"/>
    <mergeCell ref="H36:K37"/>
    <mergeCell ref="L36:N37"/>
    <mergeCell ref="U36:X37"/>
    <mergeCell ref="Y36:AB37"/>
    <mergeCell ref="D38:G38"/>
    <mergeCell ref="H38:K39"/>
    <mergeCell ref="L38:N39"/>
    <mergeCell ref="U38:X39"/>
    <mergeCell ref="Y38:AB39"/>
    <mergeCell ref="D39:G39"/>
    <mergeCell ref="O34:T35"/>
    <mergeCell ref="O36:T37"/>
    <mergeCell ref="O38:T39"/>
    <mergeCell ref="B68:Z69"/>
    <mergeCell ref="AC51:AG52"/>
    <mergeCell ref="R49:T50"/>
    <mergeCell ref="U50:X50"/>
    <mergeCell ref="D45:G46"/>
    <mergeCell ref="H45:K46"/>
    <mergeCell ref="Y45:AB46"/>
    <mergeCell ref="D47:G48"/>
    <mergeCell ref="H47:K48"/>
    <mergeCell ref="L47:N48"/>
    <mergeCell ref="B53:AB54"/>
    <mergeCell ref="AC53:AG54"/>
    <mergeCell ref="Y49:AB50"/>
    <mergeCell ref="AC49:AG50"/>
    <mergeCell ref="B42:C52"/>
    <mergeCell ref="D42:G44"/>
    <mergeCell ref="H42:K44"/>
    <mergeCell ref="L49:N50"/>
    <mergeCell ref="O49:Q50"/>
    <mergeCell ref="U49:X49"/>
    <mergeCell ref="AC45:AG46"/>
    <mergeCell ref="AH45:AJ46"/>
    <mergeCell ref="U46:X46"/>
    <mergeCell ref="U42:X43"/>
    <mergeCell ref="U18:X18"/>
    <mergeCell ref="U19:X19"/>
    <mergeCell ref="U20:X20"/>
    <mergeCell ref="U21:X21"/>
    <mergeCell ref="U22:X22"/>
    <mergeCell ref="U34:X35"/>
    <mergeCell ref="AC34:AG35"/>
    <mergeCell ref="AH34:AJ35"/>
    <mergeCell ref="D40:AB41"/>
    <mergeCell ref="AC40:AG41"/>
    <mergeCell ref="AH40:AJ41"/>
    <mergeCell ref="Y34:AB35"/>
    <mergeCell ref="AH32:AJ33"/>
    <mergeCell ref="H34:K35"/>
    <mergeCell ref="L34:N35"/>
    <mergeCell ref="H32:K33"/>
    <mergeCell ref="L32:N33"/>
    <mergeCell ref="U32:X33"/>
    <mergeCell ref="R26:T27"/>
    <mergeCell ref="Y32:AB33"/>
    <mergeCell ref="AC32:AG33"/>
    <mergeCell ref="AH51:AJ52"/>
    <mergeCell ref="U45:X45"/>
    <mergeCell ref="R47:T48"/>
    <mergeCell ref="U47:X47"/>
    <mergeCell ref="L45:N46"/>
    <mergeCell ref="AC42:AG44"/>
    <mergeCell ref="AH42:AJ44"/>
    <mergeCell ref="AH53:AJ54"/>
    <mergeCell ref="U48:X48"/>
    <mergeCell ref="AH47:AJ48"/>
    <mergeCell ref="O45:Q46"/>
    <mergeCell ref="R45:T46"/>
    <mergeCell ref="AC47:AG48"/>
    <mergeCell ref="O47:Q48"/>
    <mergeCell ref="L42:N44"/>
    <mergeCell ref="O42:Q44"/>
    <mergeCell ref="R42:T44"/>
    <mergeCell ref="D51:AB52"/>
    <mergeCell ref="Y42:AB44"/>
    <mergeCell ref="U44:X44"/>
    <mergeCell ref="Y47:AB48"/>
    <mergeCell ref="AH49:AJ50"/>
    <mergeCell ref="D49:G50"/>
    <mergeCell ref="H49:K50"/>
    <mergeCell ref="AC30:AG31"/>
    <mergeCell ref="D30:E35"/>
    <mergeCell ref="F30:G30"/>
    <mergeCell ref="F31:G31"/>
    <mergeCell ref="F32:G32"/>
    <mergeCell ref="F33:G33"/>
    <mergeCell ref="F34:G34"/>
    <mergeCell ref="O32:T33"/>
    <mergeCell ref="O30:T31"/>
    <mergeCell ref="U23:X23"/>
    <mergeCell ref="AH20:AJ21"/>
    <mergeCell ref="AH22:AJ23"/>
    <mergeCell ref="Y20:AB21"/>
    <mergeCell ref="Y24:AB25"/>
    <mergeCell ref="U24:X24"/>
    <mergeCell ref="U25:X25"/>
    <mergeCell ref="AH30:AJ31"/>
    <mergeCell ref="D28:G29"/>
    <mergeCell ref="H28:K29"/>
    <mergeCell ref="L28:N29"/>
    <mergeCell ref="Y28:AB29"/>
    <mergeCell ref="AC28:AG29"/>
    <mergeCell ref="AH28:AJ29"/>
    <mergeCell ref="Y26:AB27"/>
    <mergeCell ref="AC26:AG27"/>
    <mergeCell ref="AH26:AJ27"/>
    <mergeCell ref="U26:X26"/>
    <mergeCell ref="U27:X27"/>
    <mergeCell ref="O26:Q27"/>
    <mergeCell ref="H30:K31"/>
    <mergeCell ref="L30:N31"/>
    <mergeCell ref="U30:X31"/>
    <mergeCell ref="Y30:AB31"/>
    <mergeCell ref="B18:C41"/>
    <mergeCell ref="D18:G19"/>
    <mergeCell ref="AH18:AJ19"/>
    <mergeCell ref="D22:G23"/>
    <mergeCell ref="H22:K23"/>
    <mergeCell ref="L22:N23"/>
    <mergeCell ref="O22:Q23"/>
    <mergeCell ref="R22:T23"/>
    <mergeCell ref="Y22:AB23"/>
    <mergeCell ref="Y18:AB19"/>
    <mergeCell ref="H20:K21"/>
    <mergeCell ref="L20:N21"/>
    <mergeCell ref="O20:Q21"/>
    <mergeCell ref="R20:T21"/>
    <mergeCell ref="AC20:AG21"/>
    <mergeCell ref="D20:G21"/>
    <mergeCell ref="L26:N27"/>
    <mergeCell ref="D24:G25"/>
    <mergeCell ref="H24:K25"/>
    <mergeCell ref="L24:N25"/>
    <mergeCell ref="D26:G27"/>
    <mergeCell ref="H26:K27"/>
    <mergeCell ref="H18:K19"/>
    <mergeCell ref="L18:N19"/>
    <mergeCell ref="O16:T16"/>
    <mergeCell ref="U16:AB16"/>
    <mergeCell ref="D124:AJ125"/>
    <mergeCell ref="D126:AJ128"/>
    <mergeCell ref="D117:Z118"/>
    <mergeCell ref="AA117:AG118"/>
    <mergeCell ref="AH117:AJ118"/>
    <mergeCell ref="B119:I120"/>
    <mergeCell ref="J119:P120"/>
    <mergeCell ref="Q119:R120"/>
    <mergeCell ref="S119:Z120"/>
    <mergeCell ref="AA119:AG120"/>
    <mergeCell ref="S114:Z114"/>
    <mergeCell ref="AH119:AJ120"/>
    <mergeCell ref="D116:I116"/>
    <mergeCell ref="J116:P116"/>
    <mergeCell ref="Q116:R116"/>
    <mergeCell ref="S116:Z116"/>
    <mergeCell ref="AA116:AG116"/>
    <mergeCell ref="AH116:AJ116"/>
    <mergeCell ref="S112:Z112"/>
    <mergeCell ref="AA114:AG114"/>
    <mergeCell ref="AH114:AJ114"/>
    <mergeCell ref="AH24:AJ25"/>
    <mergeCell ref="D113:I113"/>
    <mergeCell ref="J113:P113"/>
    <mergeCell ref="Q113:R113"/>
    <mergeCell ref="S113:Z113"/>
    <mergeCell ref="AA113:AG113"/>
    <mergeCell ref="AH113:AJ113"/>
    <mergeCell ref="AA112:AG112"/>
    <mergeCell ref="AH112:AJ112"/>
    <mergeCell ref="D110:I110"/>
    <mergeCell ref="J110:P110"/>
    <mergeCell ref="Q110:R110"/>
    <mergeCell ref="S110:Z110"/>
    <mergeCell ref="AA110:AG110"/>
    <mergeCell ref="AH110:AJ110"/>
    <mergeCell ref="J112:P112"/>
    <mergeCell ref="Q112:R112"/>
    <mergeCell ref="D112:I112"/>
    <mergeCell ref="AA111:AG111"/>
    <mergeCell ref="AH111:AJ111"/>
    <mergeCell ref="S111:Z111"/>
    <mergeCell ref="J111:P111"/>
    <mergeCell ref="Q111:R111"/>
    <mergeCell ref="AA109:AG109"/>
    <mergeCell ref="AH109:AJ109"/>
    <mergeCell ref="D106:Z107"/>
    <mergeCell ref="AA106:AG107"/>
    <mergeCell ref="AH106:AJ107"/>
    <mergeCell ref="S108:Z108"/>
    <mergeCell ref="AA108:AG108"/>
    <mergeCell ref="AH108:AJ108"/>
    <mergeCell ref="D109:I109"/>
    <mergeCell ref="S109:Z109"/>
    <mergeCell ref="J108:P108"/>
    <mergeCell ref="Q108:R108"/>
    <mergeCell ref="Q109:R109"/>
    <mergeCell ref="AA100:AG100"/>
    <mergeCell ref="D105:I105"/>
    <mergeCell ref="J105:P105"/>
    <mergeCell ref="Q105:R105"/>
    <mergeCell ref="S105:Z105"/>
    <mergeCell ref="D102:I102"/>
    <mergeCell ref="J102:P102"/>
    <mergeCell ref="Q102:R102"/>
    <mergeCell ref="S102:Z102"/>
    <mergeCell ref="J104:P104"/>
    <mergeCell ref="J103:P103"/>
    <mergeCell ref="J96:P96"/>
    <mergeCell ref="Q96:R96"/>
    <mergeCell ref="S96:Z96"/>
    <mergeCell ref="D98:I98"/>
    <mergeCell ref="J98:P98"/>
    <mergeCell ref="AH98:AJ98"/>
    <mergeCell ref="J93:P93"/>
    <mergeCell ref="D94:I94"/>
    <mergeCell ref="J94:P94"/>
    <mergeCell ref="Q94:R94"/>
    <mergeCell ref="S94:Z94"/>
    <mergeCell ref="Q93:R93"/>
    <mergeCell ref="S93:Z93"/>
    <mergeCell ref="D93:I93"/>
    <mergeCell ref="AA98:AG98"/>
    <mergeCell ref="AH97:AJ97"/>
    <mergeCell ref="AH95:AJ95"/>
    <mergeCell ref="AA97:AG97"/>
    <mergeCell ref="AA95:AG95"/>
    <mergeCell ref="AA96:AG96"/>
    <mergeCell ref="AH96:AJ96"/>
    <mergeCell ref="AA94:AG94"/>
    <mergeCell ref="AH94:AJ94"/>
    <mergeCell ref="AA93:AG93"/>
    <mergeCell ref="AH93:AJ93"/>
    <mergeCell ref="AA91:AG91"/>
    <mergeCell ref="AH91:AJ91"/>
    <mergeCell ref="D92:I92"/>
    <mergeCell ref="J92:P92"/>
    <mergeCell ref="Q92:R92"/>
    <mergeCell ref="S92:Z92"/>
    <mergeCell ref="AA92:AG92"/>
    <mergeCell ref="AH92:AJ92"/>
    <mergeCell ref="D90:I90"/>
    <mergeCell ref="J90:P90"/>
    <mergeCell ref="Q90:R90"/>
    <mergeCell ref="S90:Z90"/>
    <mergeCell ref="AA90:AG90"/>
    <mergeCell ref="AH90:AJ90"/>
    <mergeCell ref="D91:I91"/>
    <mergeCell ref="J91:P91"/>
    <mergeCell ref="AA89:AG89"/>
    <mergeCell ref="AH89:AJ89"/>
    <mergeCell ref="Q91:R91"/>
    <mergeCell ref="S91:Z91"/>
    <mergeCell ref="J88:P88"/>
    <mergeCell ref="Q88:R88"/>
    <mergeCell ref="S88:Z88"/>
    <mergeCell ref="AA88:AG88"/>
    <mergeCell ref="AH88:AJ88"/>
    <mergeCell ref="S87:Z87"/>
    <mergeCell ref="S89:Z89"/>
    <mergeCell ref="D87:I87"/>
    <mergeCell ref="J87:P87"/>
    <mergeCell ref="Q87:R87"/>
    <mergeCell ref="D89:I89"/>
    <mergeCell ref="J89:P89"/>
    <mergeCell ref="Q89:R89"/>
    <mergeCell ref="D88:I88"/>
    <mergeCell ref="AA87:AG87"/>
    <mergeCell ref="P83:Q83"/>
    <mergeCell ref="S83:T83"/>
    <mergeCell ref="V83:W83"/>
    <mergeCell ref="AA84:AJ85"/>
    <mergeCell ref="J86:R86"/>
    <mergeCell ref="S86:Z86"/>
    <mergeCell ref="AA86:AJ86"/>
    <mergeCell ref="AH87:AJ87"/>
    <mergeCell ref="B84:I86"/>
    <mergeCell ref="J84:R85"/>
    <mergeCell ref="S84:Z85"/>
    <mergeCell ref="B82:F82"/>
    <mergeCell ref="B83:C83"/>
    <mergeCell ref="D83:E83"/>
    <mergeCell ref="G83:H83"/>
    <mergeCell ref="J83:K83"/>
    <mergeCell ref="N83:O83"/>
    <mergeCell ref="AH75:AJ76"/>
    <mergeCell ref="AA79:AG80"/>
    <mergeCell ref="AH79:AJ80"/>
    <mergeCell ref="B77:I78"/>
    <mergeCell ref="J77:P78"/>
    <mergeCell ref="Q77:R78"/>
    <mergeCell ref="S77:Z78"/>
    <mergeCell ref="AA77:AG78"/>
    <mergeCell ref="AH77:AJ78"/>
    <mergeCell ref="B79:I80"/>
    <mergeCell ref="B75:I76"/>
    <mergeCell ref="J75:P76"/>
    <mergeCell ref="Q75:R76"/>
    <mergeCell ref="S75:Z76"/>
    <mergeCell ref="AA75:AG76"/>
    <mergeCell ref="J79:P80"/>
    <mergeCell ref="Q79:R80"/>
    <mergeCell ref="S79:Z80"/>
    <mergeCell ref="AA72:AJ73"/>
    <mergeCell ref="J74:R74"/>
    <mergeCell ref="S74:Z74"/>
    <mergeCell ref="AA74:AJ74"/>
    <mergeCell ref="B71:C71"/>
    <mergeCell ref="U17:AB17"/>
    <mergeCell ref="O18:Q19"/>
    <mergeCell ref="R18:T19"/>
    <mergeCell ref="O24:Q25"/>
    <mergeCell ref="R24:T25"/>
    <mergeCell ref="AC17:AJ17"/>
    <mergeCell ref="AC18:AG19"/>
    <mergeCell ref="AC22:AG23"/>
    <mergeCell ref="AC24:AG25"/>
    <mergeCell ref="D71:E71"/>
    <mergeCell ref="N71:O71"/>
    <mergeCell ref="P71:Q71"/>
    <mergeCell ref="G71:H71"/>
    <mergeCell ref="J71:K71"/>
    <mergeCell ref="S71:T71"/>
    <mergeCell ref="V71:W71"/>
    <mergeCell ref="B72:I74"/>
    <mergeCell ref="J72:R73"/>
    <mergeCell ref="S72:Z73"/>
    <mergeCell ref="S9:T9"/>
    <mergeCell ref="B14:C14"/>
    <mergeCell ref="B70:F70"/>
    <mergeCell ref="J14:K14"/>
    <mergeCell ref="N14:O14"/>
    <mergeCell ref="H17:N17"/>
    <mergeCell ref="O17:T17"/>
    <mergeCell ref="H15:N16"/>
    <mergeCell ref="O15:AB15"/>
    <mergeCell ref="B15:G17"/>
    <mergeCell ref="J9:K9"/>
    <mergeCell ref="V9:W9"/>
    <mergeCell ref="S14:T14"/>
    <mergeCell ref="V14:W14"/>
    <mergeCell ref="B11:R12"/>
    <mergeCell ref="B13:F13"/>
    <mergeCell ref="P14:Q14"/>
    <mergeCell ref="N9:O9"/>
    <mergeCell ref="P9:Q9"/>
    <mergeCell ref="D14:E14"/>
    <mergeCell ref="G14:H14"/>
    <mergeCell ref="D56:AJ56"/>
    <mergeCell ref="D57:AJ57"/>
    <mergeCell ref="AC15:AJ16"/>
    <mergeCell ref="D129:AJ130"/>
    <mergeCell ref="N6:X6"/>
    <mergeCell ref="B8:F8"/>
    <mergeCell ref="B9:C9"/>
    <mergeCell ref="D9:E9"/>
    <mergeCell ref="G9:H9"/>
    <mergeCell ref="D95:I95"/>
    <mergeCell ref="D100:I100"/>
    <mergeCell ref="D101:I101"/>
    <mergeCell ref="D103:I103"/>
    <mergeCell ref="D104:I104"/>
    <mergeCell ref="D97:I97"/>
    <mergeCell ref="D99:I99"/>
    <mergeCell ref="D96:I96"/>
    <mergeCell ref="J95:P95"/>
    <mergeCell ref="S95:Z95"/>
    <mergeCell ref="S97:Z97"/>
    <mergeCell ref="S100:Z100"/>
    <mergeCell ref="S101:Z101"/>
    <mergeCell ref="Q95:R95"/>
    <mergeCell ref="Q97:R97"/>
    <mergeCell ref="Q100:R100"/>
    <mergeCell ref="Q101:R101"/>
    <mergeCell ref="Q98:R98"/>
    <mergeCell ref="AH115:AJ115"/>
    <mergeCell ref="D111:I111"/>
    <mergeCell ref="J101:P101"/>
    <mergeCell ref="J100:P100"/>
    <mergeCell ref="J97:P97"/>
    <mergeCell ref="Q103:R103"/>
    <mergeCell ref="S103:Z103"/>
    <mergeCell ref="J99:P99"/>
    <mergeCell ref="Q99:R99"/>
    <mergeCell ref="S99:Z99"/>
    <mergeCell ref="Q104:R104"/>
    <mergeCell ref="S98:Z98"/>
    <mergeCell ref="AA105:AG105"/>
    <mergeCell ref="AH105:AJ105"/>
    <mergeCell ref="AA102:AG102"/>
    <mergeCell ref="AH102:AJ102"/>
    <mergeCell ref="AA99:AG99"/>
    <mergeCell ref="AH99:AJ99"/>
    <mergeCell ref="AH104:AJ104"/>
    <mergeCell ref="AH103:AJ103"/>
    <mergeCell ref="AH101:AJ101"/>
    <mergeCell ref="AH100:AJ100"/>
    <mergeCell ref="AA103:AG103"/>
    <mergeCell ref="AA101:AG101"/>
    <mergeCell ref="O28:T29"/>
    <mergeCell ref="U28:X29"/>
    <mergeCell ref="AH36:AJ37"/>
    <mergeCell ref="AH38:AJ39"/>
    <mergeCell ref="J114:P114"/>
    <mergeCell ref="B121:I122"/>
    <mergeCell ref="J121:P122"/>
    <mergeCell ref="Q121:R122"/>
    <mergeCell ref="S121:Z122"/>
    <mergeCell ref="AA121:AG122"/>
    <mergeCell ref="AH121:AJ122"/>
    <mergeCell ref="B87:C107"/>
    <mergeCell ref="D115:I115"/>
    <mergeCell ref="J115:P115"/>
    <mergeCell ref="Q115:R115"/>
    <mergeCell ref="S115:Z115"/>
    <mergeCell ref="AA115:AG115"/>
    <mergeCell ref="B108:C118"/>
    <mergeCell ref="Q114:R114"/>
    <mergeCell ref="D114:I114"/>
    <mergeCell ref="J109:P109"/>
    <mergeCell ref="D108:I108"/>
    <mergeCell ref="S104:Z104"/>
    <mergeCell ref="AA104:AG104"/>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計画提出書</vt:lpstr>
      <vt:lpstr>（別添）計画書</vt:lpstr>
      <vt:lpstr>（別紙１）原油換算シート【計画用】</vt:lpstr>
      <vt:lpstr>（別紙２）二酸化炭素排出量計算シート【計画用】</vt:lpstr>
      <vt:lpstr>（別紙３）設備概要報告シート</vt:lpstr>
      <vt:lpstr>報告提出書【1年目】</vt:lpstr>
      <vt:lpstr>（別添）報告書【1年目報告用】</vt:lpstr>
      <vt:lpstr>（別紙１）原油換算シート【1年目報告用】</vt:lpstr>
      <vt:lpstr>（別紙２）二酸化炭素排出量計算シート【1年目報告用】</vt:lpstr>
      <vt:lpstr>報告提出書【2年目】</vt:lpstr>
      <vt:lpstr>（別添）報告書【2年目報告用】</vt:lpstr>
      <vt:lpstr>（別紙１）原油換算シート【2年目報告用】</vt:lpstr>
      <vt:lpstr>（別紙２）二酸化炭素排出量計算シート【2年目報告用】</vt:lpstr>
      <vt:lpstr>報告提出書【3年目】</vt:lpstr>
      <vt:lpstr>（別添）報告書【3年目報告用】</vt:lpstr>
      <vt:lpstr>（別紙１）原油換算シート【3年目報告用】</vt:lpstr>
      <vt:lpstr>（別紙２）二酸化炭素排出量計算シート【3年目報告用】</vt:lpstr>
      <vt:lpstr>'（別紙１）原油換算シート【1年目報告用】'!Print_Area</vt:lpstr>
      <vt:lpstr>'（別紙１）原油換算シート【2年目報告用】'!Print_Area</vt:lpstr>
      <vt:lpstr>'（別紙１）原油換算シート【3年目報告用】'!Print_Area</vt:lpstr>
      <vt:lpstr>'（別紙１）原油換算シート【計画用】'!Print_Area</vt:lpstr>
      <vt:lpstr>'（別紙２）二酸化炭素排出量計算シート【1年目報告用】'!Print_Area</vt:lpstr>
      <vt:lpstr>'（別紙２）二酸化炭素排出量計算シート【2年目報告用】'!Print_Area</vt:lpstr>
      <vt:lpstr>'（別紙２）二酸化炭素排出量計算シート【3年目報告用】'!Print_Area</vt:lpstr>
      <vt:lpstr>'（別紙２）二酸化炭素排出量計算シート【計画用】'!Print_Area</vt:lpstr>
      <vt:lpstr>'（別紙３）設備概要報告シート'!Print_Area</vt:lpstr>
      <vt:lpstr>'（別添）計画書'!Print_Area</vt:lpstr>
      <vt:lpstr>'（別添）報告書【1年目報告用】'!Print_Area</vt:lpstr>
      <vt:lpstr>'（別添）報告書【2年目報告用】'!Print_Area</vt:lpstr>
      <vt:lpstr>'（別添）報告書【3年目報告用】'!Print_Area</vt:lpstr>
      <vt:lpstr>計画提出書!Print_Area</vt:lpstr>
      <vt:lpstr>報告提出書【1年目】!Print_Area</vt:lpstr>
      <vt:lpstr>報告提出書【2年目】!Print_Area</vt:lpstr>
      <vt:lpstr>報告提出書【3年目】!Print_Area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201.中尾　幸代</dc:creator>
  <cp:keywords/>
  <dc:description/>
  <cp:lastModifiedBy>博史 福間</cp:lastModifiedBy>
  <cp:revision>0</cp:revision>
  <cp:lastPrinted>2026-04-08T00:05:42Z</cp:lastPrinted>
  <dcterms:created xsi:type="dcterms:W3CDTF">1601-01-01T00:00:00Z</dcterms:created>
  <dcterms:modified xsi:type="dcterms:W3CDTF">2026-04-15T01:31:52Z</dcterms:modified>
  <cp:category/>
</cp:coreProperties>
</file>