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Intranet-fs4\高齢保健福祉部\福祉施設課\事業指導係\【08】新型コロナウイルス\補助金・予算等関係\04　R5年度\03　札幌市要綱・各様式\★確定版（随時最新版に入れ替え）\所要額調査（第2回）\"/>
    </mc:Choice>
  </mc:AlternateContent>
  <xr:revisionPtr revIDLastSave="0" documentId="13_ncr:1_{4EBDA8DA-BDC1-412A-A81C-C91C0D1D53F9}" xr6:coauthVersionLast="47" xr6:coauthVersionMax="47" xr10:uidLastSave="{00000000-0000-0000-0000-000000000000}"/>
  <bookViews>
    <workbookView xWindow="-120" yWindow="-120" windowWidth="27870" windowHeight="16440" tabRatio="822" xr2:uid="{00000000-000D-0000-FFFF-FFFF00000000}"/>
  </bookViews>
  <sheets>
    <sheet name="作成方法（所要額調査票）" sheetId="56" r:id="rId1"/>
    <sheet name="作成方法（個別協議書）" sheetId="63" r:id="rId2"/>
    <sheet name="所要額調査票 " sheetId="45" r:id="rId3"/>
    <sheet name="個別協議様式ア（ア）分 " sheetId="58" r:id="rId4"/>
    <sheet name="個別協議様式ア（ウ）分 " sheetId="59" r:id="rId5"/>
    <sheet name="別添３ " sheetId="60" state="hidden" r:id="rId6"/>
    <sheet name="「費用の概要、積算内訳」記載例" sheetId="61" r:id="rId7"/>
    <sheet name="（札幌市使用）申請者は使用しません" sheetId="57" r:id="rId8"/>
    <sheet name="プルダウン用" sheetId="50" state="hidden" r:id="rId9"/>
    <sheet name="基準単価" sheetId="54" state="hidden" r:id="rId10"/>
  </sheets>
  <definedNames>
    <definedName name="_xlnm.Print_Area" localSheetId="6">'「費用の概要、積算内訳」記載例'!$A$1:$AL$25</definedName>
    <definedName name="_xlnm.Print_Area" localSheetId="3">'個別協議様式ア（ア）分 '!$A$1:$AQ$41</definedName>
    <definedName name="_xlnm.Print_Area" localSheetId="4">'個別協議様式ア（ウ）分 '!$A$1:$AS$40</definedName>
    <definedName name="_xlnm.Print_Area" localSheetId="2">'所要額調査票 '!$A$1:$BF$66</definedName>
    <definedName name="_xlnm.Print_Area" localSheetId="5">'別添３ '!$A$1:$N$45</definedName>
    <definedName name="Z_0013D02D_7229_42E9_BC29_9561B8875AB4_.wvu.Cols" localSheetId="5" hidden="1">'別添３ '!$G:$H</definedName>
    <definedName name="Z_0013D02D_7229_42E9_BC29_9561B8875AB4_.wvu.PrintArea" localSheetId="5" hidden="1">'別添３ '!$A$1:$N$45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1" i="58" l="1"/>
  <c r="T20" i="58"/>
  <c r="T19" i="58"/>
  <c r="T18" i="58"/>
  <c r="F21" i="58"/>
  <c r="F20" i="58"/>
  <c r="F19" i="58"/>
  <c r="F18" i="58"/>
  <c r="AI13" i="58"/>
  <c r="AH13" i="58"/>
  <c r="AG13" i="58"/>
  <c r="AF13" i="58"/>
  <c r="AE13" i="58"/>
  <c r="AD13" i="58"/>
  <c r="AC13" i="58"/>
  <c r="AB13" i="58"/>
  <c r="AA13" i="58"/>
  <c r="Z13" i="58"/>
  <c r="Y13" i="58"/>
  <c r="X13" i="58"/>
  <c r="W13" i="58"/>
  <c r="V13" i="58"/>
  <c r="U13" i="58"/>
  <c r="M13" i="58"/>
  <c r="K13" i="58"/>
  <c r="H13" i="58"/>
  <c r="E13" i="58"/>
  <c r="AS62" i="57"/>
  <c r="AP62" i="57"/>
  <c r="AO62" i="57"/>
  <c r="AN62" i="57"/>
  <c r="AM62" i="57"/>
  <c r="AL62" i="57"/>
  <c r="AS61" i="57"/>
  <c r="AP61" i="57"/>
  <c r="AO61" i="57"/>
  <c r="AN61" i="57"/>
  <c r="AM61" i="57"/>
  <c r="AL61" i="57"/>
  <c r="AS60" i="57"/>
  <c r="AP60" i="57"/>
  <c r="AO60" i="57"/>
  <c r="AN60" i="57"/>
  <c r="AM60" i="57"/>
  <c r="AL60" i="57"/>
  <c r="AS59" i="57"/>
  <c r="AP59" i="57"/>
  <c r="AO59" i="57"/>
  <c r="AN59" i="57"/>
  <c r="AM59" i="57"/>
  <c r="AL59" i="57"/>
  <c r="AS58" i="57"/>
  <c r="AP58" i="57"/>
  <c r="AO58" i="57"/>
  <c r="AN58" i="57"/>
  <c r="AM58" i="57"/>
  <c r="AL58" i="57"/>
  <c r="AS57" i="57"/>
  <c r="AP57" i="57"/>
  <c r="AO57" i="57"/>
  <c r="AN57" i="57"/>
  <c r="AM57" i="57"/>
  <c r="AL57" i="57"/>
  <c r="AS56" i="57"/>
  <c r="AP56" i="57"/>
  <c r="AO56" i="57"/>
  <c r="AN56" i="57"/>
  <c r="AM56" i="57"/>
  <c r="AL56" i="57"/>
  <c r="AS55" i="57"/>
  <c r="AP55" i="57"/>
  <c r="AO55" i="57"/>
  <c r="AN55" i="57"/>
  <c r="AM55" i="57"/>
  <c r="AL55" i="57"/>
  <c r="AS54" i="57"/>
  <c r="AP54" i="57"/>
  <c r="AO54" i="57"/>
  <c r="AN54" i="57"/>
  <c r="AM54" i="57"/>
  <c r="AL54" i="57"/>
  <c r="AS53" i="57"/>
  <c r="AP53" i="57"/>
  <c r="AO53" i="57"/>
  <c r="AN53" i="57"/>
  <c r="AM53" i="57"/>
  <c r="AL53" i="57"/>
  <c r="AS52" i="57"/>
  <c r="AP52" i="57"/>
  <c r="AO52" i="57"/>
  <c r="AN52" i="57"/>
  <c r="AM52" i="57"/>
  <c r="AL52" i="57"/>
  <c r="AS51" i="57"/>
  <c r="AP51" i="57"/>
  <c r="AO51" i="57"/>
  <c r="AN51" i="57"/>
  <c r="AM51" i="57"/>
  <c r="AL51" i="57"/>
  <c r="AS50" i="57"/>
  <c r="AP50" i="57"/>
  <c r="AO50" i="57"/>
  <c r="AN50" i="57"/>
  <c r="AM50" i="57"/>
  <c r="AL50" i="57"/>
  <c r="AS49" i="57"/>
  <c r="AP49" i="57"/>
  <c r="AO49" i="57"/>
  <c r="AN49" i="57"/>
  <c r="AM49" i="57"/>
  <c r="AL49" i="57"/>
  <c r="AS48" i="57"/>
  <c r="AP48" i="57"/>
  <c r="AO48" i="57"/>
  <c r="AN48" i="57"/>
  <c r="AM48" i="57"/>
  <c r="AL48" i="57"/>
  <c r="AS47" i="57"/>
  <c r="AP47" i="57"/>
  <c r="AO47" i="57"/>
  <c r="AN47" i="57"/>
  <c r="AM47" i="57"/>
  <c r="AL47" i="57"/>
  <c r="AS46" i="57"/>
  <c r="AP46" i="57"/>
  <c r="AO46" i="57"/>
  <c r="AN46" i="57"/>
  <c r="AM46" i="57"/>
  <c r="AL46" i="57"/>
  <c r="AS45" i="57"/>
  <c r="AP45" i="57"/>
  <c r="AO45" i="57"/>
  <c r="AN45" i="57"/>
  <c r="AM45" i="57"/>
  <c r="AL45" i="57"/>
  <c r="AS44" i="57"/>
  <c r="AP44" i="57"/>
  <c r="AO44" i="57"/>
  <c r="AN44" i="57"/>
  <c r="AM44" i="57"/>
  <c r="AL44" i="57"/>
  <c r="AS43" i="57"/>
  <c r="AP43" i="57"/>
  <c r="AO43" i="57"/>
  <c r="AN43" i="57"/>
  <c r="AM43" i="57"/>
  <c r="AL43" i="57"/>
  <c r="AS42" i="57"/>
  <c r="AP42" i="57"/>
  <c r="AO42" i="57"/>
  <c r="AN42" i="57"/>
  <c r="AM42" i="57"/>
  <c r="AL42" i="57"/>
  <c r="AS41" i="57"/>
  <c r="AP41" i="57"/>
  <c r="AO41" i="57"/>
  <c r="AN41" i="57"/>
  <c r="AM41" i="57"/>
  <c r="AL41" i="57"/>
  <c r="AS40" i="57"/>
  <c r="AP40" i="57"/>
  <c r="AO40" i="57"/>
  <c r="AN40" i="57"/>
  <c r="AM40" i="57"/>
  <c r="AL40" i="57"/>
  <c r="AS39" i="57"/>
  <c r="AP39" i="57"/>
  <c r="AO39" i="57"/>
  <c r="AN39" i="57"/>
  <c r="AM39" i="57"/>
  <c r="AL39" i="57"/>
  <c r="AS38" i="57"/>
  <c r="AP38" i="57"/>
  <c r="AO38" i="57"/>
  <c r="AN38" i="57"/>
  <c r="AM38" i="57"/>
  <c r="AL38" i="57"/>
  <c r="AS37" i="57"/>
  <c r="AP37" i="57"/>
  <c r="AO37" i="57"/>
  <c r="AN37" i="57"/>
  <c r="AM37" i="57"/>
  <c r="AL37" i="57"/>
  <c r="AS36" i="57"/>
  <c r="AP36" i="57"/>
  <c r="AO36" i="57"/>
  <c r="AN36" i="57"/>
  <c r="AM36" i="57"/>
  <c r="AL36" i="57"/>
  <c r="AS35" i="57"/>
  <c r="AP35" i="57"/>
  <c r="AO35" i="57"/>
  <c r="AN35" i="57"/>
  <c r="AM35" i="57"/>
  <c r="AL35" i="57"/>
  <c r="AS34" i="57"/>
  <c r="AP34" i="57"/>
  <c r="AO34" i="57"/>
  <c r="AN34" i="57"/>
  <c r="AM34" i="57"/>
  <c r="AL34" i="57"/>
  <c r="AS33" i="57"/>
  <c r="AP33" i="57"/>
  <c r="AO33" i="57"/>
  <c r="AN33" i="57"/>
  <c r="AM33" i="57"/>
  <c r="AL33" i="57"/>
  <c r="AS32" i="57"/>
  <c r="AP32" i="57"/>
  <c r="AO32" i="57"/>
  <c r="AN32" i="57"/>
  <c r="AM32" i="57"/>
  <c r="AL32" i="57"/>
  <c r="AS31" i="57"/>
  <c r="AP31" i="57"/>
  <c r="AO31" i="57"/>
  <c r="AN31" i="57"/>
  <c r="AM31" i="57"/>
  <c r="AL31" i="57"/>
  <c r="AS30" i="57"/>
  <c r="AP30" i="57"/>
  <c r="AO30" i="57"/>
  <c r="AN30" i="57"/>
  <c r="AM30" i="57"/>
  <c r="AL30" i="57"/>
  <c r="AS29" i="57"/>
  <c r="AP29" i="57"/>
  <c r="AO29" i="57"/>
  <c r="AN29" i="57"/>
  <c r="AM29" i="57"/>
  <c r="AL29" i="57"/>
  <c r="AS28" i="57"/>
  <c r="AP28" i="57"/>
  <c r="AO28" i="57"/>
  <c r="AN28" i="57"/>
  <c r="AM28" i="57"/>
  <c r="AL28" i="57"/>
  <c r="AS27" i="57"/>
  <c r="AP27" i="57"/>
  <c r="AO27" i="57"/>
  <c r="AN27" i="57"/>
  <c r="AM27" i="57"/>
  <c r="AL27" i="57"/>
  <c r="AS26" i="57"/>
  <c r="AP26" i="57"/>
  <c r="AO26" i="57"/>
  <c r="AN26" i="57"/>
  <c r="AM26" i="57"/>
  <c r="AL26" i="57"/>
  <c r="AS25" i="57"/>
  <c r="AP25" i="57"/>
  <c r="AO25" i="57"/>
  <c r="AN25" i="57"/>
  <c r="AM25" i="57"/>
  <c r="AL25" i="57"/>
  <c r="AS24" i="57"/>
  <c r="AP24" i="57"/>
  <c r="AO24" i="57"/>
  <c r="AN24" i="57"/>
  <c r="AM24" i="57"/>
  <c r="AL24" i="57"/>
  <c r="AS23" i="57"/>
  <c r="AP23" i="57"/>
  <c r="AO23" i="57"/>
  <c r="AN23" i="57"/>
  <c r="AM23" i="57"/>
  <c r="AL23" i="57"/>
  <c r="AS22" i="57"/>
  <c r="AP22" i="57"/>
  <c r="AO22" i="57"/>
  <c r="AN22" i="57"/>
  <c r="AM22" i="57"/>
  <c r="AL22" i="57"/>
  <c r="AS21" i="57"/>
  <c r="AP21" i="57"/>
  <c r="AO21" i="57"/>
  <c r="AN21" i="57"/>
  <c r="AM21" i="57"/>
  <c r="AL21" i="57"/>
  <c r="AS20" i="57"/>
  <c r="AP20" i="57"/>
  <c r="AO20" i="57"/>
  <c r="AN20" i="57"/>
  <c r="AM20" i="57"/>
  <c r="AL20" i="57"/>
  <c r="AS19" i="57"/>
  <c r="AP19" i="57"/>
  <c r="AO19" i="57"/>
  <c r="AN19" i="57"/>
  <c r="AM19" i="57"/>
  <c r="AL19" i="57"/>
  <c r="AS18" i="57"/>
  <c r="AP18" i="57"/>
  <c r="AO18" i="57"/>
  <c r="AN18" i="57"/>
  <c r="AM18" i="57"/>
  <c r="AL18" i="57"/>
  <c r="AS17" i="57"/>
  <c r="AP17" i="57"/>
  <c r="AO17" i="57"/>
  <c r="AN17" i="57"/>
  <c r="AM17" i="57"/>
  <c r="AL17" i="57"/>
  <c r="AS16" i="57"/>
  <c r="AP16" i="57"/>
  <c r="AO16" i="57"/>
  <c r="AN16" i="57"/>
  <c r="AM16" i="57"/>
  <c r="AL16" i="57"/>
  <c r="AS15" i="57"/>
  <c r="AP15" i="57"/>
  <c r="AO15" i="57"/>
  <c r="AN15" i="57"/>
  <c r="AM15" i="57"/>
  <c r="AL15" i="57"/>
  <c r="AS14" i="57"/>
  <c r="AP14" i="57"/>
  <c r="AO14" i="57"/>
  <c r="AN14" i="57"/>
  <c r="AM14" i="57"/>
  <c r="AL14" i="57"/>
  <c r="AS13" i="57"/>
  <c r="AP13" i="57"/>
  <c r="AO13" i="57"/>
  <c r="AN13" i="57"/>
  <c r="AM13" i="57"/>
  <c r="AL13" i="57"/>
  <c r="AS12" i="57"/>
  <c r="AP12" i="57"/>
  <c r="AO12" i="57"/>
  <c r="AN12" i="57"/>
  <c r="AM12" i="57"/>
  <c r="AL12" i="57"/>
  <c r="AS11" i="57"/>
  <c r="AP11" i="57"/>
  <c r="AO11" i="57"/>
  <c r="AN11" i="57"/>
  <c r="AM11" i="57"/>
  <c r="AL11" i="57"/>
  <c r="AS10" i="57"/>
  <c r="AP10" i="57"/>
  <c r="AO10" i="57"/>
  <c r="AN10" i="57"/>
  <c r="AM10" i="57"/>
  <c r="AL10" i="57"/>
  <c r="AS9" i="57"/>
  <c r="AP9" i="57"/>
  <c r="AO9" i="57"/>
  <c r="AN9" i="57"/>
  <c r="AM9" i="57"/>
  <c r="AL9" i="57"/>
  <c r="AS8" i="57"/>
  <c r="AP8" i="57"/>
  <c r="AO8" i="57"/>
  <c r="AN8" i="57"/>
  <c r="AM8" i="57"/>
  <c r="AL8" i="57"/>
  <c r="AS7" i="57"/>
  <c r="AP7" i="57"/>
  <c r="AO7" i="57"/>
  <c r="AN7" i="57"/>
  <c r="AM7" i="57"/>
  <c r="AL7" i="57"/>
  <c r="AS6" i="57"/>
  <c r="AP6" i="57"/>
  <c r="AO6" i="57"/>
  <c r="AN6" i="57"/>
  <c r="AM6" i="57"/>
  <c r="AL6" i="57"/>
  <c r="AS5" i="57"/>
  <c r="AQ5" i="57"/>
  <c r="AP5" i="57"/>
  <c r="AO5" i="57"/>
  <c r="AN5" i="57"/>
  <c r="AM5" i="57"/>
  <c r="AL5" i="57"/>
  <c r="AS4" i="57"/>
  <c r="AQ4" i="57"/>
  <c r="AP4" i="57"/>
  <c r="AO4" i="57"/>
  <c r="AN4" i="57"/>
  <c r="AM4" i="57"/>
  <c r="AL4" i="57"/>
  <c r="AS3" i="57"/>
  <c r="AP3" i="57"/>
  <c r="AO3" i="57"/>
  <c r="AN3" i="57"/>
  <c r="AM3" i="57"/>
  <c r="AL3" i="57"/>
  <c r="AI62" i="57"/>
  <c r="AH62" i="57"/>
  <c r="AG62" i="57"/>
  <c r="AF62" i="57"/>
  <c r="AE62" i="57"/>
  <c r="AD62" i="57"/>
  <c r="AI61" i="57"/>
  <c r="AH61" i="57"/>
  <c r="AG61" i="57"/>
  <c r="AF61" i="57"/>
  <c r="AE61" i="57"/>
  <c r="AD61" i="57"/>
  <c r="AI60" i="57"/>
  <c r="AH60" i="57"/>
  <c r="AG60" i="57"/>
  <c r="AF60" i="57"/>
  <c r="AE60" i="57"/>
  <c r="AD60" i="57"/>
  <c r="AI59" i="57"/>
  <c r="AH59" i="57"/>
  <c r="AG59" i="57"/>
  <c r="AF59" i="57"/>
  <c r="AE59" i="57"/>
  <c r="AD59" i="57"/>
  <c r="AI58" i="57"/>
  <c r="AH58" i="57"/>
  <c r="AG58" i="57"/>
  <c r="AF58" i="57"/>
  <c r="AE58" i="57"/>
  <c r="AD58" i="57"/>
  <c r="AI57" i="57"/>
  <c r="AH57" i="57"/>
  <c r="AG57" i="57"/>
  <c r="AF57" i="57"/>
  <c r="AE57" i="57"/>
  <c r="AD57" i="57"/>
  <c r="AI56" i="57"/>
  <c r="AH56" i="57"/>
  <c r="AG56" i="57"/>
  <c r="AF56" i="57"/>
  <c r="AE56" i="57"/>
  <c r="AD56" i="57"/>
  <c r="AI55" i="57"/>
  <c r="AH55" i="57"/>
  <c r="AG55" i="57"/>
  <c r="AF55" i="57"/>
  <c r="AE55" i="57"/>
  <c r="AD55" i="57"/>
  <c r="AI54" i="57"/>
  <c r="AH54" i="57"/>
  <c r="AG54" i="57"/>
  <c r="AF54" i="57"/>
  <c r="AE54" i="57"/>
  <c r="AD54" i="57"/>
  <c r="AI53" i="57"/>
  <c r="AH53" i="57"/>
  <c r="AG53" i="57"/>
  <c r="AF53" i="57"/>
  <c r="AE53" i="57"/>
  <c r="AD53" i="57"/>
  <c r="AI52" i="57"/>
  <c r="AH52" i="57"/>
  <c r="AG52" i="57"/>
  <c r="AF52" i="57"/>
  <c r="AE52" i="57"/>
  <c r="AD52" i="57"/>
  <c r="AI51" i="57"/>
  <c r="AH51" i="57"/>
  <c r="AG51" i="57"/>
  <c r="AF51" i="57"/>
  <c r="AE51" i="57"/>
  <c r="AD51" i="57"/>
  <c r="AI50" i="57"/>
  <c r="AH50" i="57"/>
  <c r="AG50" i="57"/>
  <c r="AF50" i="57"/>
  <c r="AE50" i="57"/>
  <c r="AD50" i="57"/>
  <c r="AI49" i="57"/>
  <c r="AH49" i="57"/>
  <c r="AG49" i="57"/>
  <c r="AF49" i="57"/>
  <c r="AE49" i="57"/>
  <c r="AD49" i="57"/>
  <c r="AI48" i="57"/>
  <c r="AH48" i="57"/>
  <c r="AG48" i="57"/>
  <c r="AF48" i="57"/>
  <c r="AE48" i="57"/>
  <c r="AD48" i="57"/>
  <c r="AI47" i="57"/>
  <c r="AH47" i="57"/>
  <c r="AG47" i="57"/>
  <c r="AF47" i="57"/>
  <c r="AE47" i="57"/>
  <c r="AD47" i="57"/>
  <c r="AI46" i="57"/>
  <c r="AH46" i="57"/>
  <c r="AG46" i="57"/>
  <c r="AF46" i="57"/>
  <c r="AE46" i="57"/>
  <c r="AD46" i="57"/>
  <c r="AI45" i="57"/>
  <c r="AH45" i="57"/>
  <c r="AG45" i="57"/>
  <c r="AF45" i="57"/>
  <c r="AE45" i="57"/>
  <c r="AD45" i="57"/>
  <c r="AI44" i="57"/>
  <c r="AH44" i="57"/>
  <c r="AG44" i="57"/>
  <c r="AF44" i="57"/>
  <c r="AE44" i="57"/>
  <c r="AD44" i="57"/>
  <c r="AI43" i="57"/>
  <c r="AH43" i="57"/>
  <c r="AG43" i="57"/>
  <c r="AF43" i="57"/>
  <c r="AE43" i="57"/>
  <c r="AD43" i="57"/>
  <c r="AI42" i="57"/>
  <c r="AH42" i="57"/>
  <c r="AG42" i="57"/>
  <c r="AF42" i="57"/>
  <c r="AE42" i="57"/>
  <c r="AD42" i="57"/>
  <c r="AI41" i="57"/>
  <c r="AH41" i="57"/>
  <c r="AG41" i="57"/>
  <c r="AF41" i="57"/>
  <c r="AE41" i="57"/>
  <c r="AD41" i="57"/>
  <c r="AI40" i="57"/>
  <c r="AH40" i="57"/>
  <c r="AG40" i="57"/>
  <c r="AF40" i="57"/>
  <c r="AE40" i="57"/>
  <c r="AD40" i="57"/>
  <c r="AI39" i="57"/>
  <c r="AH39" i="57"/>
  <c r="AG39" i="57"/>
  <c r="AF39" i="57"/>
  <c r="AE39" i="57"/>
  <c r="AD39" i="57"/>
  <c r="AI38" i="57"/>
  <c r="AH38" i="57"/>
  <c r="AG38" i="57"/>
  <c r="AF38" i="57"/>
  <c r="AE38" i="57"/>
  <c r="AD38" i="57"/>
  <c r="AI37" i="57"/>
  <c r="AH37" i="57"/>
  <c r="AG37" i="57"/>
  <c r="AF37" i="57"/>
  <c r="AE37" i="57"/>
  <c r="AD37" i="57"/>
  <c r="AI36" i="57"/>
  <c r="AH36" i="57"/>
  <c r="AG36" i="57"/>
  <c r="AF36" i="57"/>
  <c r="AE36" i="57"/>
  <c r="AD36" i="57"/>
  <c r="AI35" i="57"/>
  <c r="AH35" i="57"/>
  <c r="AG35" i="57"/>
  <c r="AF35" i="57"/>
  <c r="AE35" i="57"/>
  <c r="AD35" i="57"/>
  <c r="AI34" i="57"/>
  <c r="AH34" i="57"/>
  <c r="AG34" i="57"/>
  <c r="AF34" i="57"/>
  <c r="AE34" i="57"/>
  <c r="AD34" i="57"/>
  <c r="AI33" i="57"/>
  <c r="AH33" i="57"/>
  <c r="AG33" i="57"/>
  <c r="AF33" i="57"/>
  <c r="AE33" i="57"/>
  <c r="AD33" i="57"/>
  <c r="AI32" i="57"/>
  <c r="AH32" i="57"/>
  <c r="AG32" i="57"/>
  <c r="AF32" i="57"/>
  <c r="AE32" i="57"/>
  <c r="AD32" i="57"/>
  <c r="AI31" i="57"/>
  <c r="AH31" i="57"/>
  <c r="AG31" i="57"/>
  <c r="AF31" i="57"/>
  <c r="AE31" i="57"/>
  <c r="AD31" i="57"/>
  <c r="AI30" i="57"/>
  <c r="AH30" i="57"/>
  <c r="AG30" i="57"/>
  <c r="AF30" i="57"/>
  <c r="AE30" i="57"/>
  <c r="AD30" i="57"/>
  <c r="AI29" i="57"/>
  <c r="AH29" i="57"/>
  <c r="AG29" i="57"/>
  <c r="AF29" i="57"/>
  <c r="AE29" i="57"/>
  <c r="AD29" i="57"/>
  <c r="AI28" i="57"/>
  <c r="AH28" i="57"/>
  <c r="AG28" i="57"/>
  <c r="AF28" i="57"/>
  <c r="AE28" i="57"/>
  <c r="AD28" i="57"/>
  <c r="AI27" i="57"/>
  <c r="AH27" i="57"/>
  <c r="AG27" i="57"/>
  <c r="AF27" i="57"/>
  <c r="AE27" i="57"/>
  <c r="AD27" i="57"/>
  <c r="AI26" i="57"/>
  <c r="AH26" i="57"/>
  <c r="AG26" i="57"/>
  <c r="AF26" i="57"/>
  <c r="AE26" i="57"/>
  <c r="AD26" i="57"/>
  <c r="AI25" i="57"/>
  <c r="AH25" i="57"/>
  <c r="AG25" i="57"/>
  <c r="AF25" i="57"/>
  <c r="AE25" i="57"/>
  <c r="AD25" i="57"/>
  <c r="AI24" i="57"/>
  <c r="AH24" i="57"/>
  <c r="AG24" i="57"/>
  <c r="AF24" i="57"/>
  <c r="AE24" i="57"/>
  <c r="AD24" i="57"/>
  <c r="AI23" i="57"/>
  <c r="AH23" i="57"/>
  <c r="AG23" i="57"/>
  <c r="AF23" i="57"/>
  <c r="AE23" i="57"/>
  <c r="AD23" i="57"/>
  <c r="AI22" i="57"/>
  <c r="AH22" i="57"/>
  <c r="AG22" i="57"/>
  <c r="AF22" i="57"/>
  <c r="AE22" i="57"/>
  <c r="AD22" i="57"/>
  <c r="AI21" i="57"/>
  <c r="AH21" i="57"/>
  <c r="AG21" i="57"/>
  <c r="AF21" i="57"/>
  <c r="AE21" i="57"/>
  <c r="AD21" i="57"/>
  <c r="AI20" i="57"/>
  <c r="AH20" i="57"/>
  <c r="AG20" i="57"/>
  <c r="AF20" i="57"/>
  <c r="AE20" i="57"/>
  <c r="AD20" i="57"/>
  <c r="AI19" i="57"/>
  <c r="AH19" i="57"/>
  <c r="AG19" i="57"/>
  <c r="AF19" i="57"/>
  <c r="AE19" i="57"/>
  <c r="AD19" i="57"/>
  <c r="AI18" i="57"/>
  <c r="AH18" i="57"/>
  <c r="AG18" i="57"/>
  <c r="AF18" i="57"/>
  <c r="AE18" i="57"/>
  <c r="AD18" i="57"/>
  <c r="AI17" i="57"/>
  <c r="AH17" i="57"/>
  <c r="AG17" i="57"/>
  <c r="AF17" i="57"/>
  <c r="AE17" i="57"/>
  <c r="AD17" i="57"/>
  <c r="AK16" i="57"/>
  <c r="AI16" i="57"/>
  <c r="AH16" i="57"/>
  <c r="AG16" i="57"/>
  <c r="AF16" i="57"/>
  <c r="AE16" i="57"/>
  <c r="AD16" i="57"/>
  <c r="AK15" i="57"/>
  <c r="AI15" i="57"/>
  <c r="AH15" i="57"/>
  <c r="AG15" i="57"/>
  <c r="AF15" i="57"/>
  <c r="AE15" i="57"/>
  <c r="AD15" i="57"/>
  <c r="AK14" i="57"/>
  <c r="AI14" i="57"/>
  <c r="AH14" i="57"/>
  <c r="AG14" i="57"/>
  <c r="AF14" i="57"/>
  <c r="AE14" i="57"/>
  <c r="AD14" i="57"/>
  <c r="AK13" i="57"/>
  <c r="AI13" i="57"/>
  <c r="AH13" i="57"/>
  <c r="AG13" i="57"/>
  <c r="AF13" i="57"/>
  <c r="AE13" i="57"/>
  <c r="AD13" i="57"/>
  <c r="AK12" i="57"/>
  <c r="AI12" i="57"/>
  <c r="AH12" i="57"/>
  <c r="AG12" i="57"/>
  <c r="AF12" i="57"/>
  <c r="AE12" i="57"/>
  <c r="AD12" i="57"/>
  <c r="AK11" i="57"/>
  <c r="AI11" i="57"/>
  <c r="AH11" i="57"/>
  <c r="AG11" i="57"/>
  <c r="AF11" i="57"/>
  <c r="AE11" i="57"/>
  <c r="AD11" i="57"/>
  <c r="AK10" i="57"/>
  <c r="AI10" i="57"/>
  <c r="AH10" i="57"/>
  <c r="AG10" i="57"/>
  <c r="AF10" i="57"/>
  <c r="AE10" i="57"/>
  <c r="AD10" i="57"/>
  <c r="AK9" i="57"/>
  <c r="AI9" i="57"/>
  <c r="AH9" i="57"/>
  <c r="AG9" i="57"/>
  <c r="AF9" i="57"/>
  <c r="AE9" i="57"/>
  <c r="AD9" i="57"/>
  <c r="AK8" i="57"/>
  <c r="AI8" i="57"/>
  <c r="AH8" i="57"/>
  <c r="AG8" i="57"/>
  <c r="AF8" i="57"/>
  <c r="AE8" i="57"/>
  <c r="AD8" i="57"/>
  <c r="AK7" i="57"/>
  <c r="AI7" i="57"/>
  <c r="AH7" i="57"/>
  <c r="AG7" i="57"/>
  <c r="AF7" i="57"/>
  <c r="AE7" i="57"/>
  <c r="AD7" i="57"/>
  <c r="AK6" i="57"/>
  <c r="AI6" i="57"/>
  <c r="AH6" i="57"/>
  <c r="AG6" i="57"/>
  <c r="AF6" i="57"/>
  <c r="AE6" i="57"/>
  <c r="AD6" i="57"/>
  <c r="AK5" i="57"/>
  <c r="AJ5" i="57"/>
  <c r="AI5" i="57"/>
  <c r="AH5" i="57"/>
  <c r="AG5" i="57"/>
  <c r="AF5" i="57"/>
  <c r="AE5" i="57"/>
  <c r="AD5" i="57"/>
  <c r="AK4" i="57"/>
  <c r="AJ4" i="57"/>
  <c r="AI4" i="57"/>
  <c r="AH4" i="57"/>
  <c r="AG4" i="57"/>
  <c r="AF4" i="57"/>
  <c r="AE4" i="57"/>
  <c r="AD4" i="57"/>
  <c r="AI3" i="57"/>
  <c r="AH3" i="57"/>
  <c r="AG3" i="57"/>
  <c r="AF3" i="57"/>
  <c r="AE3" i="57"/>
  <c r="AD3" i="57"/>
  <c r="AN48" i="45"/>
  <c r="AN64" i="45"/>
  <c r="AN63" i="45"/>
  <c r="AN62" i="45"/>
  <c r="AN61" i="45"/>
  <c r="AN60" i="45"/>
  <c r="AN59" i="45"/>
  <c r="AN58" i="45"/>
  <c r="AN57" i="45"/>
  <c r="AN56" i="45"/>
  <c r="AN55" i="45"/>
  <c r="AN54" i="45"/>
  <c r="AN53" i="45"/>
  <c r="AN52" i="45"/>
  <c r="AN51" i="45"/>
  <c r="AN50" i="45"/>
  <c r="AN49" i="45"/>
  <c r="AN47" i="45"/>
  <c r="AN46" i="45"/>
  <c r="AN45" i="45"/>
  <c r="AN44" i="45"/>
  <c r="AN43" i="45"/>
  <c r="AN42" i="45"/>
  <c r="AN41" i="45"/>
  <c r="AN40" i="45"/>
  <c r="AN39" i="45"/>
  <c r="AN38" i="45"/>
  <c r="AN37" i="45"/>
  <c r="AN36" i="45"/>
  <c r="AN35" i="45"/>
  <c r="AN34" i="45"/>
  <c r="AN33" i="45"/>
  <c r="AN32" i="45"/>
  <c r="AN31" i="45"/>
  <c r="AN30" i="45"/>
  <c r="AN29" i="45"/>
  <c r="AN28" i="45"/>
  <c r="AN27" i="45"/>
  <c r="AN26" i="45"/>
  <c r="AN25" i="45"/>
  <c r="AN24" i="45"/>
  <c r="AN23" i="45"/>
  <c r="AN22" i="45"/>
  <c r="AN21" i="45"/>
  <c r="AN20" i="45"/>
  <c r="AN19" i="45"/>
  <c r="AN18" i="45"/>
  <c r="AN17" i="45"/>
  <c r="AN16" i="45"/>
  <c r="AN15" i="45"/>
  <c r="AN14" i="45"/>
  <c r="AN13" i="45"/>
  <c r="AN12" i="45"/>
  <c r="AN11" i="45"/>
  <c r="AN10" i="45"/>
  <c r="AN9" i="45"/>
  <c r="AN8" i="45"/>
  <c r="AN7" i="45"/>
  <c r="AN6" i="45"/>
  <c r="AN5" i="45"/>
  <c r="T64" i="45"/>
  <c r="T63" i="45"/>
  <c r="T62" i="45"/>
  <c r="T61" i="45"/>
  <c r="T60" i="45"/>
  <c r="T59" i="45"/>
  <c r="T58" i="45"/>
  <c r="T57" i="45"/>
  <c r="T56" i="45"/>
  <c r="T55" i="45"/>
  <c r="T54" i="45"/>
  <c r="T53" i="45"/>
  <c r="T52" i="45"/>
  <c r="T51" i="45"/>
  <c r="T50" i="45"/>
  <c r="T49" i="45"/>
  <c r="T48" i="45"/>
  <c r="T47" i="45"/>
  <c r="T46" i="45"/>
  <c r="T45" i="45"/>
  <c r="T44" i="45"/>
  <c r="T43" i="45"/>
  <c r="T42" i="45"/>
  <c r="T41" i="45"/>
  <c r="T40" i="45"/>
  <c r="T39" i="45"/>
  <c r="T38" i="45"/>
  <c r="T37" i="45"/>
  <c r="T36" i="45"/>
  <c r="T35" i="45"/>
  <c r="T34" i="45"/>
  <c r="T33" i="45"/>
  <c r="T32" i="45"/>
  <c r="T31" i="45"/>
  <c r="T30" i="45"/>
  <c r="T29" i="45"/>
  <c r="T28" i="45"/>
  <c r="T27" i="45"/>
  <c r="T26" i="45"/>
  <c r="T25" i="45"/>
  <c r="T24" i="45"/>
  <c r="T23" i="45"/>
  <c r="T22" i="45"/>
  <c r="T21" i="45"/>
  <c r="T20" i="45"/>
  <c r="T19" i="45"/>
  <c r="T18" i="45"/>
  <c r="T17" i="45"/>
  <c r="T16" i="45"/>
  <c r="T15" i="45"/>
  <c r="T14" i="45"/>
  <c r="T13" i="45"/>
  <c r="T12" i="45"/>
  <c r="T11" i="45"/>
  <c r="T10" i="45"/>
  <c r="T9" i="45"/>
  <c r="T8" i="45"/>
  <c r="T7" i="45"/>
  <c r="T6" i="45"/>
  <c r="T5" i="45"/>
  <c r="BC64" i="45"/>
  <c r="S64" i="45"/>
  <c r="AM64" i="45"/>
  <c r="AK62" i="57"/>
  <c r="BA64" i="45"/>
  <c r="U64" i="45"/>
  <c r="AL64" i="45"/>
  <c r="AJ62" i="57"/>
  <c r="AY64" i="45"/>
  <c r="AX64" i="45"/>
  <c r="AW64" i="45"/>
  <c r="BC63" i="45"/>
  <c r="S63" i="45"/>
  <c r="AM63" i="45"/>
  <c r="AK61" i="57"/>
  <c r="BA63" i="45"/>
  <c r="U63" i="45"/>
  <c r="AL63" i="45"/>
  <c r="AJ61" i="57"/>
  <c r="AY63" i="45"/>
  <c r="AX63" i="45"/>
  <c r="AW63" i="45"/>
  <c r="BC62" i="45"/>
  <c r="S62" i="45"/>
  <c r="AM62" i="45"/>
  <c r="BB62" i="45"/>
  <c r="AK60" i="57"/>
  <c r="BA62" i="45"/>
  <c r="U62" i="45"/>
  <c r="AL62" i="45"/>
  <c r="AJ60" i="57"/>
  <c r="AY62" i="45"/>
  <c r="AX62" i="45"/>
  <c r="AW62" i="45"/>
  <c r="BC61" i="45"/>
  <c r="S61" i="45"/>
  <c r="AM61" i="45"/>
  <c r="AK59" i="57"/>
  <c r="BA61" i="45"/>
  <c r="U61" i="45"/>
  <c r="AL61" i="45"/>
  <c r="AJ59" i="57"/>
  <c r="AY61" i="45"/>
  <c r="AX61" i="45"/>
  <c r="AW61" i="45"/>
  <c r="AU61" i="45"/>
  <c r="AR59" i="57"/>
  <c r="BC60" i="45"/>
  <c r="S60" i="45"/>
  <c r="AM60" i="45"/>
  <c r="AK58" i="57"/>
  <c r="BA60" i="45"/>
  <c r="U60" i="45"/>
  <c r="AL60" i="45"/>
  <c r="AJ58" i="57"/>
  <c r="AY60" i="45"/>
  <c r="AX60" i="45"/>
  <c r="AW60" i="45"/>
  <c r="BC59" i="45"/>
  <c r="S59" i="45"/>
  <c r="AM59" i="45"/>
  <c r="AK57" i="57"/>
  <c r="BA59" i="45"/>
  <c r="U59" i="45"/>
  <c r="AL59" i="45"/>
  <c r="AJ57" i="57"/>
  <c r="AY59" i="45"/>
  <c r="AX59" i="45"/>
  <c r="AW59" i="45"/>
  <c r="BC58" i="45"/>
  <c r="S58" i="45"/>
  <c r="AM58" i="45"/>
  <c r="BB58" i="45"/>
  <c r="AK56" i="57"/>
  <c r="BA58" i="45"/>
  <c r="U58" i="45"/>
  <c r="AL58" i="45"/>
  <c r="AJ56" i="57"/>
  <c r="AY58" i="45"/>
  <c r="AX58" i="45"/>
  <c r="AW58" i="45"/>
  <c r="BC57" i="45"/>
  <c r="S57" i="45"/>
  <c r="AM57" i="45"/>
  <c r="AK55" i="57"/>
  <c r="BA57" i="45"/>
  <c r="U57" i="45"/>
  <c r="AL57" i="45"/>
  <c r="AJ55" i="57"/>
  <c r="AY57" i="45"/>
  <c r="AX57" i="45"/>
  <c r="AW57" i="45"/>
  <c r="AU57" i="45"/>
  <c r="AR55" i="57"/>
  <c r="BC56" i="45"/>
  <c r="S56" i="45"/>
  <c r="AM56" i="45"/>
  <c r="AK54" i="57"/>
  <c r="BA56" i="45"/>
  <c r="U56" i="45"/>
  <c r="AL56" i="45"/>
  <c r="AJ54" i="57"/>
  <c r="AY56" i="45"/>
  <c r="AX56" i="45"/>
  <c r="AW56" i="45"/>
  <c r="BC55" i="45"/>
  <c r="S55" i="45"/>
  <c r="AM55" i="45"/>
  <c r="AK53" i="57"/>
  <c r="BA55" i="45"/>
  <c r="U55" i="45"/>
  <c r="AL55" i="45"/>
  <c r="AJ53" i="57"/>
  <c r="AY55" i="45"/>
  <c r="AX55" i="45"/>
  <c r="AW55" i="45"/>
  <c r="BC54" i="45"/>
  <c r="S54" i="45"/>
  <c r="AM54" i="45"/>
  <c r="BB54" i="45"/>
  <c r="AK52" i="57"/>
  <c r="BA54" i="45"/>
  <c r="U54" i="45"/>
  <c r="AL54" i="45"/>
  <c r="AJ52" i="57"/>
  <c r="AY54" i="45"/>
  <c r="AX54" i="45"/>
  <c r="AW54" i="45"/>
  <c r="BC53" i="45"/>
  <c r="S53" i="45"/>
  <c r="AM53" i="45"/>
  <c r="AK51" i="57"/>
  <c r="BA53" i="45"/>
  <c r="U53" i="45"/>
  <c r="AL53" i="45"/>
  <c r="AJ51" i="57"/>
  <c r="AY53" i="45"/>
  <c r="AX53" i="45"/>
  <c r="AW53" i="45"/>
  <c r="AU53" i="45"/>
  <c r="AR51" i="57"/>
  <c r="BC52" i="45"/>
  <c r="S52" i="45"/>
  <c r="AM52" i="45"/>
  <c r="AK50" i="57"/>
  <c r="BA52" i="45"/>
  <c r="U52" i="45"/>
  <c r="AL52" i="45"/>
  <c r="AJ50" i="57"/>
  <c r="AY52" i="45"/>
  <c r="AX52" i="45"/>
  <c r="AW52" i="45"/>
  <c r="BC51" i="45"/>
  <c r="S51" i="45"/>
  <c r="AM51" i="45"/>
  <c r="AK49" i="57"/>
  <c r="BA51" i="45"/>
  <c r="U51" i="45"/>
  <c r="AL51" i="45"/>
  <c r="AJ49" i="57"/>
  <c r="AY51" i="45"/>
  <c r="AX51" i="45"/>
  <c r="AW51" i="45"/>
  <c r="BC50" i="45"/>
  <c r="S50" i="45"/>
  <c r="AM50" i="45"/>
  <c r="BB50" i="45"/>
  <c r="AK48" i="57"/>
  <c r="BA50" i="45"/>
  <c r="U50" i="45"/>
  <c r="AL50" i="45"/>
  <c r="AJ48" i="57"/>
  <c r="AY50" i="45"/>
  <c r="AX50" i="45"/>
  <c r="AW50" i="45"/>
  <c r="BC49" i="45"/>
  <c r="S49" i="45"/>
  <c r="AM49" i="45"/>
  <c r="AK47" i="57"/>
  <c r="BA49" i="45"/>
  <c r="U49" i="45"/>
  <c r="AL49" i="45"/>
  <c r="AJ47" i="57"/>
  <c r="AY49" i="45"/>
  <c r="AX49" i="45"/>
  <c r="AW49" i="45"/>
  <c r="AU49" i="45"/>
  <c r="AR47" i="57"/>
  <c r="BC48" i="45"/>
  <c r="S48" i="45"/>
  <c r="AM48" i="45"/>
  <c r="AK46" i="57"/>
  <c r="BA48" i="45"/>
  <c r="U48" i="45"/>
  <c r="AL48" i="45"/>
  <c r="AJ46" i="57"/>
  <c r="AY48" i="45"/>
  <c r="AX48" i="45"/>
  <c r="AW48" i="45"/>
  <c r="BC47" i="45"/>
  <c r="S47" i="45"/>
  <c r="AM47" i="45"/>
  <c r="AK45" i="57"/>
  <c r="BA47" i="45"/>
  <c r="U47" i="45"/>
  <c r="AL47" i="45"/>
  <c r="AJ45" i="57"/>
  <c r="AY47" i="45"/>
  <c r="AX47" i="45"/>
  <c r="AW47" i="45"/>
  <c r="BC46" i="45"/>
  <c r="S46" i="45"/>
  <c r="AM46" i="45"/>
  <c r="BB46" i="45"/>
  <c r="AK44" i="57"/>
  <c r="BA46" i="45"/>
  <c r="U46" i="45"/>
  <c r="AL46" i="45"/>
  <c r="AJ44" i="57"/>
  <c r="AY46" i="45"/>
  <c r="AX46" i="45"/>
  <c r="AW46" i="45"/>
  <c r="BC45" i="45"/>
  <c r="S45" i="45"/>
  <c r="AM45" i="45"/>
  <c r="AK43" i="57"/>
  <c r="BA45" i="45"/>
  <c r="U45" i="45"/>
  <c r="AL45" i="45"/>
  <c r="AJ43" i="57"/>
  <c r="AY45" i="45"/>
  <c r="AX45" i="45"/>
  <c r="AW45" i="45"/>
  <c r="AU45" i="45"/>
  <c r="AR43" i="57"/>
  <c r="BC44" i="45"/>
  <c r="S44" i="45"/>
  <c r="AM44" i="45"/>
  <c r="AK42" i="57"/>
  <c r="BA44" i="45"/>
  <c r="U44" i="45"/>
  <c r="AL44" i="45"/>
  <c r="AJ42" i="57"/>
  <c r="AY44" i="45"/>
  <c r="AX44" i="45"/>
  <c r="AW44" i="45"/>
  <c r="BC43" i="45"/>
  <c r="S43" i="45"/>
  <c r="AM43" i="45"/>
  <c r="AK41" i="57"/>
  <c r="BA43" i="45"/>
  <c r="U43" i="45"/>
  <c r="AL43" i="45"/>
  <c r="AJ41" i="57"/>
  <c r="AY43" i="45"/>
  <c r="AX43" i="45"/>
  <c r="AW43" i="45"/>
  <c r="BC42" i="45"/>
  <c r="S42" i="45"/>
  <c r="AM42" i="45"/>
  <c r="BB42" i="45"/>
  <c r="AK40" i="57"/>
  <c r="BA42" i="45"/>
  <c r="U42" i="45"/>
  <c r="AY42" i="45"/>
  <c r="AX42" i="45"/>
  <c r="AW42" i="45"/>
  <c r="BC41" i="45"/>
  <c r="S41" i="45"/>
  <c r="AM41" i="45"/>
  <c r="AK39" i="57"/>
  <c r="BA41" i="45"/>
  <c r="U41" i="45"/>
  <c r="AL41" i="45"/>
  <c r="AJ39" i="57"/>
  <c r="AY41" i="45"/>
  <c r="AX41" i="45"/>
  <c r="AW41" i="45"/>
  <c r="AU41" i="45"/>
  <c r="AR39" i="57"/>
  <c r="BC40" i="45"/>
  <c r="S40" i="45"/>
  <c r="AM40" i="45"/>
  <c r="AK38" i="57"/>
  <c r="BA40" i="45"/>
  <c r="U40" i="45"/>
  <c r="AL40" i="45"/>
  <c r="AJ38" i="57"/>
  <c r="AY40" i="45"/>
  <c r="AX40" i="45"/>
  <c r="AW40" i="45"/>
  <c r="BC39" i="45"/>
  <c r="S39" i="45"/>
  <c r="AM39" i="45"/>
  <c r="AK37" i="57"/>
  <c r="BA39" i="45"/>
  <c r="U39" i="45"/>
  <c r="AL39" i="45"/>
  <c r="AJ37" i="57"/>
  <c r="AY39" i="45"/>
  <c r="AX39" i="45"/>
  <c r="AW39" i="45"/>
  <c r="BC38" i="45"/>
  <c r="S38" i="45"/>
  <c r="AM38" i="45"/>
  <c r="BB38" i="45"/>
  <c r="AK36" i="57"/>
  <c r="BA38" i="45"/>
  <c r="U38" i="45"/>
  <c r="AL38" i="45"/>
  <c r="AJ36" i="57"/>
  <c r="AY38" i="45"/>
  <c r="AX38" i="45"/>
  <c r="AW38" i="45"/>
  <c r="BC37" i="45"/>
  <c r="S37" i="45"/>
  <c r="AM37" i="45"/>
  <c r="AK35" i="57"/>
  <c r="BA37" i="45"/>
  <c r="U37" i="45"/>
  <c r="AL37" i="45"/>
  <c r="AJ35" i="57"/>
  <c r="AY37" i="45"/>
  <c r="AX37" i="45"/>
  <c r="AW37" i="45"/>
  <c r="AU37" i="45"/>
  <c r="AR35" i="57"/>
  <c r="BC36" i="45"/>
  <c r="S36" i="45"/>
  <c r="AM36" i="45"/>
  <c r="AK34" i="57"/>
  <c r="BA36" i="45"/>
  <c r="U36" i="45"/>
  <c r="AL36" i="45"/>
  <c r="AJ34" i="57"/>
  <c r="AY36" i="45"/>
  <c r="AX36" i="45"/>
  <c r="AW36" i="45"/>
  <c r="AU36" i="45"/>
  <c r="AR34" i="57"/>
  <c r="BC35" i="45"/>
  <c r="S35" i="45"/>
  <c r="AM35" i="45"/>
  <c r="AK33" i="57"/>
  <c r="BA35" i="45"/>
  <c r="U35" i="45"/>
  <c r="AL35" i="45"/>
  <c r="AJ33" i="57"/>
  <c r="AY35" i="45"/>
  <c r="AX35" i="45"/>
  <c r="AW35" i="45"/>
  <c r="BC34" i="45"/>
  <c r="S34" i="45"/>
  <c r="AM34" i="45"/>
  <c r="BB34" i="45"/>
  <c r="AT34" i="45"/>
  <c r="AQ32" i="57"/>
  <c r="BA34" i="45"/>
  <c r="U34" i="45"/>
  <c r="AL34" i="45"/>
  <c r="AJ32" i="57"/>
  <c r="AY34" i="45"/>
  <c r="AX34" i="45"/>
  <c r="AW34" i="45"/>
  <c r="BC33" i="45"/>
  <c r="S33" i="45"/>
  <c r="AM33" i="45"/>
  <c r="AT33" i="45"/>
  <c r="AQ31" i="57"/>
  <c r="BA33" i="45"/>
  <c r="U33" i="45"/>
  <c r="AL33" i="45"/>
  <c r="AJ31" i="57"/>
  <c r="AY33" i="45"/>
  <c r="AX33" i="45"/>
  <c r="AW33" i="45"/>
  <c r="O32" i="50"/>
  <c r="BC32" i="45"/>
  <c r="S32" i="45"/>
  <c r="AM32" i="45"/>
  <c r="AK30" i="57"/>
  <c r="BA32" i="45"/>
  <c r="U32" i="45"/>
  <c r="AL32" i="45"/>
  <c r="AJ30" i="57"/>
  <c r="AY32" i="45"/>
  <c r="AX32" i="45"/>
  <c r="AW32" i="45"/>
  <c r="AU32" i="45"/>
  <c r="AR30" i="57"/>
  <c r="BC31" i="45"/>
  <c r="S31" i="45"/>
  <c r="AM31" i="45"/>
  <c r="AK29" i="57"/>
  <c r="BA31" i="45"/>
  <c r="U31" i="45"/>
  <c r="AL31" i="45"/>
  <c r="AJ29" i="57"/>
  <c r="AY31" i="45"/>
  <c r="AX31" i="45"/>
  <c r="AW31" i="45"/>
  <c r="BC30" i="45"/>
  <c r="S30" i="45"/>
  <c r="AM30" i="45"/>
  <c r="BB30" i="45"/>
  <c r="AT30" i="45"/>
  <c r="AQ28" i="57"/>
  <c r="BA30" i="45"/>
  <c r="U30" i="45"/>
  <c r="AL30" i="45"/>
  <c r="AJ28" i="57"/>
  <c r="AY30" i="45"/>
  <c r="AX30" i="45"/>
  <c r="AW30" i="45"/>
  <c r="BC29" i="45"/>
  <c r="S29" i="45"/>
  <c r="AM29" i="45"/>
  <c r="BB29" i="45"/>
  <c r="AT29" i="45"/>
  <c r="AQ27" i="57"/>
  <c r="BA29" i="45"/>
  <c r="U29" i="45"/>
  <c r="AL29" i="45"/>
  <c r="AJ27" i="57"/>
  <c r="AY29" i="45"/>
  <c r="AX29" i="45"/>
  <c r="AW29" i="45"/>
  <c r="AU29" i="45"/>
  <c r="AR27" i="57"/>
  <c r="BC28" i="45"/>
  <c r="S28" i="45"/>
  <c r="AM28" i="45"/>
  <c r="AK26" i="57"/>
  <c r="BA28" i="45"/>
  <c r="U28" i="45"/>
  <c r="AL28" i="45"/>
  <c r="AJ26" i="57"/>
  <c r="AY28" i="45"/>
  <c r="AX28" i="45"/>
  <c r="AW28" i="45"/>
  <c r="AU28" i="45"/>
  <c r="AR26" i="57"/>
  <c r="BC27" i="45"/>
  <c r="S27" i="45"/>
  <c r="AM27" i="45"/>
  <c r="AK25" i="57"/>
  <c r="BA27" i="45"/>
  <c r="U27" i="45"/>
  <c r="AL27" i="45"/>
  <c r="AJ25" i="57"/>
  <c r="AY27" i="45"/>
  <c r="AX27" i="45"/>
  <c r="AW27" i="45"/>
  <c r="BD27" i="45"/>
  <c r="BC26" i="45"/>
  <c r="S26" i="45"/>
  <c r="AM26" i="45"/>
  <c r="BB26" i="45"/>
  <c r="AT26" i="45"/>
  <c r="AQ24" i="57"/>
  <c r="BA26" i="45"/>
  <c r="U26" i="45"/>
  <c r="AL26" i="45"/>
  <c r="AJ24" i="57"/>
  <c r="AY26" i="45"/>
  <c r="AX26" i="45"/>
  <c r="AW26" i="45"/>
  <c r="BC25" i="45"/>
  <c r="S25" i="45"/>
  <c r="AM25" i="45"/>
  <c r="BB25" i="45"/>
  <c r="AT25" i="45"/>
  <c r="AQ23" i="57"/>
  <c r="BA25" i="45"/>
  <c r="U25" i="45"/>
  <c r="AL25" i="45"/>
  <c r="AJ23" i="57"/>
  <c r="AY25" i="45"/>
  <c r="AX25" i="45"/>
  <c r="AW25" i="45"/>
  <c r="O24" i="50"/>
  <c r="BC24" i="45"/>
  <c r="S24" i="45"/>
  <c r="AM24" i="45"/>
  <c r="AK22" i="57"/>
  <c r="BA24" i="45"/>
  <c r="U24" i="45"/>
  <c r="AL24" i="45"/>
  <c r="AJ22" i="57"/>
  <c r="AY24" i="45"/>
  <c r="AX24" i="45"/>
  <c r="AW24" i="45"/>
  <c r="AU24" i="45"/>
  <c r="AR22" i="57"/>
  <c r="BC23" i="45"/>
  <c r="S23" i="45"/>
  <c r="AM23" i="45"/>
  <c r="AK21" i="57"/>
  <c r="BA23" i="45"/>
  <c r="U23" i="45"/>
  <c r="AL23" i="45"/>
  <c r="AJ21" i="57"/>
  <c r="AY23" i="45"/>
  <c r="AX23" i="45"/>
  <c r="AW23" i="45"/>
  <c r="BD23" i="45"/>
  <c r="BC22" i="45"/>
  <c r="S22" i="45"/>
  <c r="AM22" i="45"/>
  <c r="BB22" i="45"/>
  <c r="AT22" i="45"/>
  <c r="AQ20" i="57"/>
  <c r="BA22" i="45"/>
  <c r="U22" i="45"/>
  <c r="AL22" i="45"/>
  <c r="AJ20" i="57"/>
  <c r="AY22" i="45"/>
  <c r="AX22" i="45"/>
  <c r="AW22" i="45"/>
  <c r="BC21" i="45"/>
  <c r="S21" i="45"/>
  <c r="AM21" i="45"/>
  <c r="BB21" i="45"/>
  <c r="AT21" i="45"/>
  <c r="AQ19" i="57"/>
  <c r="BA21" i="45"/>
  <c r="U21" i="45"/>
  <c r="AL21" i="45"/>
  <c r="AJ19" i="57"/>
  <c r="AY21" i="45"/>
  <c r="AX21" i="45"/>
  <c r="AW21" i="45"/>
  <c r="AU21" i="45"/>
  <c r="AR19" i="57"/>
  <c r="BC20" i="45"/>
  <c r="S20" i="45"/>
  <c r="AM20" i="45"/>
  <c r="AK18" i="57"/>
  <c r="BA20" i="45"/>
  <c r="U20" i="45"/>
  <c r="AL20" i="45"/>
  <c r="AJ18" i="57"/>
  <c r="AY20" i="45"/>
  <c r="AX20" i="45"/>
  <c r="AW20" i="45"/>
  <c r="AU20" i="45"/>
  <c r="AR18" i="57"/>
  <c r="BC19" i="45"/>
  <c r="S19" i="45"/>
  <c r="AM19" i="45"/>
  <c r="BB19" i="45"/>
  <c r="AK17" i="57"/>
  <c r="BA19" i="45"/>
  <c r="U19" i="45"/>
  <c r="AL19" i="45"/>
  <c r="AJ17" i="57"/>
  <c r="AY19" i="45"/>
  <c r="AX19" i="45"/>
  <c r="AW19" i="45"/>
  <c r="BD19" i="45"/>
  <c r="BC18" i="45"/>
  <c r="S18" i="45"/>
  <c r="AM18" i="45"/>
  <c r="BB18" i="45"/>
  <c r="BA18" i="45"/>
  <c r="AL18" i="45"/>
  <c r="AJ16" i="57"/>
  <c r="AT18" i="45"/>
  <c r="AQ16" i="57"/>
  <c r="AY18" i="45"/>
  <c r="AX18" i="45"/>
  <c r="AW18" i="45"/>
  <c r="BC17" i="45"/>
  <c r="S17" i="45"/>
  <c r="AM17" i="45"/>
  <c r="BB17" i="45"/>
  <c r="BA17" i="45"/>
  <c r="AL17" i="45"/>
  <c r="AJ15" i="57"/>
  <c r="AT17" i="45"/>
  <c r="AQ15" i="57"/>
  <c r="AZ17" i="45"/>
  <c r="AY17" i="45"/>
  <c r="AX17" i="45"/>
  <c r="AW17" i="45"/>
  <c r="BC16" i="45"/>
  <c r="S16" i="45"/>
  <c r="AM16" i="45"/>
  <c r="BB16" i="45"/>
  <c r="BA16" i="45"/>
  <c r="AL16" i="45"/>
  <c r="AJ14" i="57"/>
  <c r="AT16" i="45"/>
  <c r="AQ14" i="57"/>
  <c r="AZ16" i="45"/>
  <c r="AY16" i="45"/>
  <c r="AX16" i="45"/>
  <c r="AW16" i="45"/>
  <c r="BC15" i="45"/>
  <c r="S15" i="45"/>
  <c r="AM15" i="45"/>
  <c r="BB15" i="45"/>
  <c r="BA15" i="45"/>
  <c r="AL15" i="45"/>
  <c r="AJ13" i="57"/>
  <c r="AT15" i="45"/>
  <c r="AQ13" i="57"/>
  <c r="AY15" i="45"/>
  <c r="AX15" i="45"/>
  <c r="AW15" i="45"/>
  <c r="BC14" i="45"/>
  <c r="S14" i="45"/>
  <c r="AM14" i="45"/>
  <c r="BB14" i="45"/>
  <c r="BA14" i="45"/>
  <c r="AL14" i="45"/>
  <c r="AJ12" i="57"/>
  <c r="AT14" i="45"/>
  <c r="AQ12" i="57"/>
  <c r="AY14" i="45"/>
  <c r="AX14" i="45"/>
  <c r="AW14" i="45"/>
  <c r="BC13" i="45"/>
  <c r="S13" i="45"/>
  <c r="AM13" i="45"/>
  <c r="BB13" i="45"/>
  <c r="BA13" i="45"/>
  <c r="AL13" i="45"/>
  <c r="AJ11" i="57"/>
  <c r="AT13" i="45"/>
  <c r="AQ11" i="57"/>
  <c r="AY13" i="45"/>
  <c r="AX13" i="45"/>
  <c r="AW13" i="45"/>
  <c r="BC12" i="45"/>
  <c r="S12" i="45"/>
  <c r="AM12" i="45"/>
  <c r="BB12" i="45"/>
  <c r="BA12" i="45"/>
  <c r="AL12" i="45"/>
  <c r="AJ10" i="57"/>
  <c r="AT12" i="45"/>
  <c r="AQ10" i="57"/>
  <c r="AY12" i="45"/>
  <c r="AX12" i="45"/>
  <c r="AW12" i="45"/>
  <c r="BC11" i="45"/>
  <c r="S11" i="45"/>
  <c r="AM11" i="45"/>
  <c r="BB11" i="45"/>
  <c r="BA11" i="45"/>
  <c r="AL11" i="45"/>
  <c r="AJ9" i="57"/>
  <c r="AT11" i="45"/>
  <c r="AQ9" i="57"/>
  <c r="AY11" i="45"/>
  <c r="AX11" i="45"/>
  <c r="AW11" i="45"/>
  <c r="BC10" i="45"/>
  <c r="S10" i="45"/>
  <c r="AM10" i="45"/>
  <c r="BB10" i="45"/>
  <c r="BA10" i="45"/>
  <c r="AL10" i="45"/>
  <c r="AJ8" i="57"/>
  <c r="AT10" i="45"/>
  <c r="AQ8" i="57"/>
  <c r="AY10" i="45"/>
  <c r="AX10" i="45"/>
  <c r="AW10" i="45"/>
  <c r="BC9" i="45"/>
  <c r="S9" i="45"/>
  <c r="AM9" i="45"/>
  <c r="BB9" i="45"/>
  <c r="BA9" i="45"/>
  <c r="AL9" i="45"/>
  <c r="AJ7" i="57"/>
  <c r="AT9" i="45"/>
  <c r="AQ7" i="57"/>
  <c r="AZ9" i="45"/>
  <c r="AY9" i="45"/>
  <c r="AX9" i="45"/>
  <c r="AW9" i="45"/>
  <c r="BC8" i="45"/>
  <c r="S8" i="45"/>
  <c r="AM8" i="45"/>
  <c r="BB8" i="45"/>
  <c r="BA8" i="45"/>
  <c r="AL8" i="45"/>
  <c r="AJ6" i="57"/>
  <c r="AT8" i="45"/>
  <c r="AQ6" i="57"/>
  <c r="AZ8" i="45"/>
  <c r="AY8" i="45"/>
  <c r="AX8" i="45"/>
  <c r="AW8" i="45"/>
  <c r="BC7" i="45"/>
  <c r="S7" i="45"/>
  <c r="AM7" i="45"/>
  <c r="BB7" i="45"/>
  <c r="BA7" i="45"/>
  <c r="AL7" i="45"/>
  <c r="AT7" i="45"/>
  <c r="AZ7" i="45"/>
  <c r="AY7" i="45"/>
  <c r="AX7" i="45"/>
  <c r="AW7" i="45"/>
  <c r="BC6" i="45"/>
  <c r="S6" i="45"/>
  <c r="AM6" i="45"/>
  <c r="BB6" i="45"/>
  <c r="BA6" i="45"/>
  <c r="AL6" i="45"/>
  <c r="AT6" i="45"/>
  <c r="AZ6" i="45"/>
  <c r="AY6" i="45"/>
  <c r="AX6" i="45"/>
  <c r="AW6" i="45"/>
  <c r="BC5" i="45"/>
  <c r="S5" i="45"/>
  <c r="R3" i="57"/>
  <c r="AM5" i="45"/>
  <c r="AK3" i="57"/>
  <c r="BA5" i="45"/>
  <c r="AY5" i="45"/>
  <c r="AX5" i="45"/>
  <c r="AW5" i="45"/>
  <c r="H60" i="57"/>
  <c r="BD7" i="45"/>
  <c r="U7" i="45"/>
  <c r="AU7" i="45"/>
  <c r="AR5" i="57"/>
  <c r="BD6" i="45"/>
  <c r="U6" i="45"/>
  <c r="AU6" i="45"/>
  <c r="AR4" i="57"/>
  <c r="U5" i="45"/>
  <c r="S3" i="57"/>
  <c r="M14" i="59"/>
  <c r="M13" i="59"/>
  <c r="A62" i="57"/>
  <c r="A61" i="57"/>
  <c r="A60" i="57"/>
  <c r="A59" i="57"/>
  <c r="A58" i="57"/>
  <c r="A57" i="57"/>
  <c r="A56" i="57"/>
  <c r="A55" i="57"/>
  <c r="A54" i="57"/>
  <c r="A53" i="57"/>
  <c r="A52" i="57"/>
  <c r="A51" i="57"/>
  <c r="A50" i="57"/>
  <c r="A49" i="57"/>
  <c r="A48" i="57"/>
  <c r="A47" i="57"/>
  <c r="A46" i="57"/>
  <c r="A45" i="57"/>
  <c r="A44" i="57"/>
  <c r="A43" i="57"/>
  <c r="A42" i="57"/>
  <c r="A41" i="57"/>
  <c r="A40" i="57"/>
  <c r="A39" i="57"/>
  <c r="A38" i="57"/>
  <c r="A37" i="57"/>
  <c r="A36" i="57"/>
  <c r="A35" i="57"/>
  <c r="A34" i="57"/>
  <c r="A33" i="57"/>
  <c r="A32" i="57"/>
  <c r="A31" i="57"/>
  <c r="A30" i="57"/>
  <c r="A29" i="57"/>
  <c r="A28" i="57"/>
  <c r="A27" i="57"/>
  <c r="A26" i="57"/>
  <c r="A25" i="57"/>
  <c r="A24" i="57"/>
  <c r="A23" i="57"/>
  <c r="A22" i="57"/>
  <c r="A21" i="57"/>
  <c r="A20" i="57"/>
  <c r="A19" i="57"/>
  <c r="A18" i="57"/>
  <c r="A17" i="57"/>
  <c r="A16" i="57"/>
  <c r="A15" i="57"/>
  <c r="A14" i="57"/>
  <c r="A13" i="57"/>
  <c r="A12" i="57"/>
  <c r="A11" i="57"/>
  <c r="A10" i="57"/>
  <c r="A9" i="57"/>
  <c r="A8" i="57"/>
  <c r="A7" i="57"/>
  <c r="A6" i="57"/>
  <c r="A5" i="57"/>
  <c r="A4" i="57"/>
  <c r="A3" i="57"/>
  <c r="AU64" i="45"/>
  <c r="AR62" i="57"/>
  <c r="AU63" i="45"/>
  <c r="AR61" i="57"/>
  <c r="AU62" i="45"/>
  <c r="AR60" i="57"/>
  <c r="AU60" i="45"/>
  <c r="AR58" i="57"/>
  <c r="AU59" i="45"/>
  <c r="AR57" i="57"/>
  <c r="AU58" i="45"/>
  <c r="AR56" i="57"/>
  <c r="AU56" i="45"/>
  <c r="AR54" i="57"/>
  <c r="AU55" i="45"/>
  <c r="AR53" i="57"/>
  <c r="AU54" i="45"/>
  <c r="AR52" i="57"/>
  <c r="AU52" i="45"/>
  <c r="AR50" i="57"/>
  <c r="AU51" i="45"/>
  <c r="AR49" i="57"/>
  <c r="AU50" i="45"/>
  <c r="AR48" i="57"/>
  <c r="AU48" i="45"/>
  <c r="AR46" i="57"/>
  <c r="AU47" i="45"/>
  <c r="AR45" i="57"/>
  <c r="AU46" i="45"/>
  <c r="AR44" i="57"/>
  <c r="AU44" i="45"/>
  <c r="AR42" i="57"/>
  <c r="AU43" i="45"/>
  <c r="AR41" i="57"/>
  <c r="AU42" i="45"/>
  <c r="AR40" i="57"/>
  <c r="AU40" i="45"/>
  <c r="AR38" i="57"/>
  <c r="AU39" i="45"/>
  <c r="AR37" i="57"/>
  <c r="AU38" i="45"/>
  <c r="AR36" i="57"/>
  <c r="AU35" i="45"/>
  <c r="AR33" i="57"/>
  <c r="AU34" i="45"/>
  <c r="AR32" i="57"/>
  <c r="AU33" i="45"/>
  <c r="AR31" i="57"/>
  <c r="AU31" i="45"/>
  <c r="AR29" i="57"/>
  <c r="AU30" i="45"/>
  <c r="AR28" i="57"/>
  <c r="AU27" i="45"/>
  <c r="AR25" i="57"/>
  <c r="AU26" i="45"/>
  <c r="AR24" i="57"/>
  <c r="AU23" i="45"/>
  <c r="AR21" i="57"/>
  <c r="AU22" i="45"/>
  <c r="AR20" i="57"/>
  <c r="AU19" i="45"/>
  <c r="AR17" i="57"/>
  <c r="AU18" i="45"/>
  <c r="AR16" i="57"/>
  <c r="AU17" i="45"/>
  <c r="AR15" i="57"/>
  <c r="AU16" i="45"/>
  <c r="AR14" i="57"/>
  <c r="AU15" i="45"/>
  <c r="AR13" i="57"/>
  <c r="AU14" i="45"/>
  <c r="AR12" i="57"/>
  <c r="U13" i="45"/>
  <c r="AU13" i="45"/>
  <c r="AR11" i="57"/>
  <c r="U12" i="45"/>
  <c r="AU12" i="45"/>
  <c r="AR10" i="57"/>
  <c r="U11" i="45"/>
  <c r="AU11" i="45"/>
  <c r="AR9" i="57"/>
  <c r="U10" i="45"/>
  <c r="AU10" i="45"/>
  <c r="AR8" i="57"/>
  <c r="U9" i="45"/>
  <c r="AU9" i="45"/>
  <c r="AR7" i="57"/>
  <c r="U8" i="45"/>
  <c r="AU8" i="45"/>
  <c r="AR6" i="57"/>
  <c r="BD64" i="45"/>
  <c r="BD63" i="45"/>
  <c r="BD62" i="45"/>
  <c r="BD60" i="45"/>
  <c r="BD59" i="45"/>
  <c r="BD58" i="45"/>
  <c r="BD56" i="45"/>
  <c r="BD55" i="45"/>
  <c r="BD54" i="45"/>
  <c r="BD52" i="45"/>
  <c r="BD51" i="45"/>
  <c r="BD50" i="45"/>
  <c r="BD48" i="45"/>
  <c r="BD47" i="45"/>
  <c r="BD46" i="45"/>
  <c r="BD44" i="45"/>
  <c r="BD43" i="45"/>
  <c r="BD42" i="45"/>
  <c r="BD40" i="45"/>
  <c r="BD39" i="45"/>
  <c r="BD38" i="45"/>
  <c r="BD36" i="45"/>
  <c r="BD35" i="45"/>
  <c r="BD34" i="45"/>
  <c r="BD32" i="45"/>
  <c r="BD31" i="45"/>
  <c r="BD30" i="45"/>
  <c r="BD28" i="45"/>
  <c r="BD26" i="45"/>
  <c r="BD24" i="45"/>
  <c r="BD22" i="45"/>
  <c r="BD20" i="45"/>
  <c r="U18" i="45"/>
  <c r="BD18" i="45"/>
  <c r="U17" i="45"/>
  <c r="BD17" i="45"/>
  <c r="U16" i="45"/>
  <c r="BD16" i="45"/>
  <c r="U15" i="45"/>
  <c r="BD15" i="45"/>
  <c r="U14" i="45"/>
  <c r="BD14" i="45"/>
  <c r="BD13" i="45"/>
  <c r="BD12" i="45"/>
  <c r="BD11" i="45"/>
  <c r="BD10" i="45"/>
  <c r="BD9" i="45"/>
  <c r="BD8" i="45"/>
  <c r="AC62" i="57"/>
  <c r="AB62" i="57"/>
  <c r="AA62" i="57"/>
  <c r="Z62" i="57"/>
  <c r="Y62" i="57"/>
  <c r="X62" i="57"/>
  <c r="W62" i="57"/>
  <c r="V62" i="57"/>
  <c r="U62" i="57"/>
  <c r="T62" i="57"/>
  <c r="S62" i="57"/>
  <c r="R62" i="57"/>
  <c r="Q62" i="57"/>
  <c r="P62" i="57"/>
  <c r="O62" i="57"/>
  <c r="N62" i="57"/>
  <c r="M62" i="57"/>
  <c r="L62" i="57"/>
  <c r="K62" i="57"/>
  <c r="J62" i="57"/>
  <c r="I62" i="57"/>
  <c r="H62" i="57"/>
  <c r="G62" i="57"/>
  <c r="F62" i="57"/>
  <c r="E62" i="57"/>
  <c r="D62" i="57"/>
  <c r="C62" i="57"/>
  <c r="B62" i="57"/>
  <c r="AC61" i="57"/>
  <c r="AB61" i="57"/>
  <c r="AA61" i="57"/>
  <c r="Z61" i="57"/>
  <c r="Y61" i="57"/>
  <c r="X61" i="57"/>
  <c r="W61" i="57"/>
  <c r="V61" i="57"/>
  <c r="U61" i="57"/>
  <c r="T61" i="57"/>
  <c r="S61" i="57"/>
  <c r="R61" i="57"/>
  <c r="Q61" i="57"/>
  <c r="P61" i="57"/>
  <c r="O61" i="57"/>
  <c r="N61" i="57"/>
  <c r="M61" i="57"/>
  <c r="L61" i="57"/>
  <c r="K61" i="57"/>
  <c r="J61" i="57"/>
  <c r="I61" i="57"/>
  <c r="H61" i="57"/>
  <c r="G61" i="57"/>
  <c r="F61" i="57"/>
  <c r="E61" i="57"/>
  <c r="D61" i="57"/>
  <c r="C61" i="57"/>
  <c r="B61" i="57"/>
  <c r="AC60" i="57"/>
  <c r="AB60" i="57"/>
  <c r="AA60" i="57"/>
  <c r="Z60" i="57"/>
  <c r="Y60" i="57"/>
  <c r="X60" i="57"/>
  <c r="W60" i="57"/>
  <c r="V60" i="57"/>
  <c r="U60" i="57"/>
  <c r="T60" i="57"/>
  <c r="S60" i="57"/>
  <c r="Q60" i="57"/>
  <c r="P60" i="57"/>
  <c r="O60" i="57"/>
  <c r="N60" i="57"/>
  <c r="M60" i="57"/>
  <c r="L60" i="57"/>
  <c r="K60" i="57"/>
  <c r="J60" i="57"/>
  <c r="I60" i="57"/>
  <c r="G60" i="57"/>
  <c r="F60" i="57"/>
  <c r="E60" i="57"/>
  <c r="D60" i="57"/>
  <c r="C60" i="57"/>
  <c r="B60" i="57"/>
  <c r="AC59" i="57"/>
  <c r="AB59" i="57"/>
  <c r="AA59" i="57"/>
  <c r="Z59" i="57"/>
  <c r="Y59" i="57"/>
  <c r="X59" i="57"/>
  <c r="W59" i="57"/>
  <c r="V59" i="57"/>
  <c r="U59" i="57"/>
  <c r="T59" i="57"/>
  <c r="S59" i="57"/>
  <c r="R59" i="57"/>
  <c r="Q59" i="57"/>
  <c r="P59" i="57"/>
  <c r="O59" i="57"/>
  <c r="N59" i="57"/>
  <c r="M59" i="57"/>
  <c r="L59" i="57"/>
  <c r="K59" i="57"/>
  <c r="J59" i="57"/>
  <c r="I59" i="57"/>
  <c r="H59" i="57"/>
  <c r="G59" i="57"/>
  <c r="F59" i="57"/>
  <c r="E59" i="57"/>
  <c r="D59" i="57"/>
  <c r="C59" i="57"/>
  <c r="B59" i="57"/>
  <c r="AC58" i="57"/>
  <c r="AB58" i="57"/>
  <c r="AA58" i="57"/>
  <c r="Z58" i="57"/>
  <c r="Y58" i="57"/>
  <c r="X58" i="57"/>
  <c r="W58" i="57"/>
  <c r="V58" i="57"/>
  <c r="U58" i="57"/>
  <c r="T58" i="57"/>
  <c r="S58" i="57"/>
  <c r="R58" i="57"/>
  <c r="Q58" i="57"/>
  <c r="P58" i="57"/>
  <c r="O58" i="57"/>
  <c r="N58" i="57"/>
  <c r="M58" i="57"/>
  <c r="L58" i="57"/>
  <c r="K58" i="57"/>
  <c r="J58" i="57"/>
  <c r="I58" i="57"/>
  <c r="H58" i="57"/>
  <c r="G58" i="57"/>
  <c r="F58" i="57"/>
  <c r="E58" i="57"/>
  <c r="D58" i="57"/>
  <c r="C58" i="57"/>
  <c r="B58" i="57"/>
  <c r="AC57" i="57"/>
  <c r="AB57" i="57"/>
  <c r="AA57" i="57"/>
  <c r="Z57" i="57"/>
  <c r="Y57" i="57"/>
  <c r="X57" i="57"/>
  <c r="W57" i="57"/>
  <c r="V57" i="57"/>
  <c r="U57" i="57"/>
  <c r="T57" i="57"/>
  <c r="S57" i="57"/>
  <c r="R57" i="57"/>
  <c r="Q57" i="57"/>
  <c r="P57" i="57"/>
  <c r="O57" i="57"/>
  <c r="N57" i="57"/>
  <c r="M57" i="57"/>
  <c r="L57" i="57"/>
  <c r="K57" i="57"/>
  <c r="J57" i="57"/>
  <c r="I57" i="57"/>
  <c r="H57" i="57"/>
  <c r="G57" i="57"/>
  <c r="F57" i="57"/>
  <c r="E57" i="57"/>
  <c r="D57" i="57"/>
  <c r="C57" i="57"/>
  <c r="B57" i="57"/>
  <c r="AC56" i="57"/>
  <c r="AB56" i="57"/>
  <c r="AA56" i="57"/>
  <c r="Z56" i="57"/>
  <c r="Y56" i="57"/>
  <c r="X56" i="57"/>
  <c r="W56" i="57"/>
  <c r="V56" i="57"/>
  <c r="U56" i="57"/>
  <c r="T56" i="57"/>
  <c r="S56" i="57"/>
  <c r="Q56" i="57"/>
  <c r="P56" i="57"/>
  <c r="O56" i="57"/>
  <c r="N56" i="57"/>
  <c r="M56" i="57"/>
  <c r="L56" i="57"/>
  <c r="K56" i="57"/>
  <c r="J56" i="57"/>
  <c r="I56" i="57"/>
  <c r="H56" i="57"/>
  <c r="G56" i="57"/>
  <c r="F56" i="57"/>
  <c r="E56" i="57"/>
  <c r="D56" i="57"/>
  <c r="C56" i="57"/>
  <c r="B56" i="57"/>
  <c r="AC55" i="57"/>
  <c r="AB55" i="57"/>
  <c r="AA55" i="57"/>
  <c r="Z55" i="57"/>
  <c r="Y55" i="57"/>
  <c r="X55" i="57"/>
  <c r="W55" i="57"/>
  <c r="V55" i="57"/>
  <c r="U55" i="57"/>
  <c r="T55" i="57"/>
  <c r="S55" i="57"/>
  <c r="R55" i="57"/>
  <c r="Q55" i="57"/>
  <c r="P55" i="57"/>
  <c r="O55" i="57"/>
  <c r="N55" i="57"/>
  <c r="M55" i="57"/>
  <c r="L55" i="57"/>
  <c r="K55" i="57"/>
  <c r="J55" i="57"/>
  <c r="I55" i="57"/>
  <c r="H55" i="57"/>
  <c r="G55" i="57"/>
  <c r="F55" i="57"/>
  <c r="E55" i="57"/>
  <c r="D55" i="57"/>
  <c r="C55" i="57"/>
  <c r="B55" i="57"/>
  <c r="AC54" i="57"/>
  <c r="AB54" i="57"/>
  <c r="AA54" i="57"/>
  <c r="Z54" i="57"/>
  <c r="Y54" i="57"/>
  <c r="X54" i="57"/>
  <c r="W54" i="57"/>
  <c r="V54" i="57"/>
  <c r="U54" i="57"/>
  <c r="T54" i="57"/>
  <c r="S54" i="57"/>
  <c r="R54" i="57"/>
  <c r="Q54" i="57"/>
  <c r="P54" i="57"/>
  <c r="O54" i="57"/>
  <c r="N54" i="57"/>
  <c r="M54" i="57"/>
  <c r="L54" i="57"/>
  <c r="K54" i="57"/>
  <c r="J54" i="57"/>
  <c r="I54" i="57"/>
  <c r="H54" i="57"/>
  <c r="G54" i="57"/>
  <c r="F54" i="57"/>
  <c r="E54" i="57"/>
  <c r="D54" i="57"/>
  <c r="C54" i="57"/>
  <c r="B54" i="57"/>
  <c r="AC53" i="57"/>
  <c r="AB53" i="57"/>
  <c r="AA53" i="57"/>
  <c r="Z53" i="57"/>
  <c r="Y53" i="57"/>
  <c r="X53" i="57"/>
  <c r="W53" i="57"/>
  <c r="V53" i="57"/>
  <c r="U53" i="57"/>
  <c r="T53" i="57"/>
  <c r="S53" i="57"/>
  <c r="R53" i="57"/>
  <c r="Q53" i="57"/>
  <c r="P53" i="57"/>
  <c r="O53" i="57"/>
  <c r="N53" i="57"/>
  <c r="M53" i="57"/>
  <c r="L53" i="57"/>
  <c r="K53" i="57"/>
  <c r="J53" i="57"/>
  <c r="I53" i="57"/>
  <c r="H53" i="57"/>
  <c r="G53" i="57"/>
  <c r="F53" i="57"/>
  <c r="E53" i="57"/>
  <c r="D53" i="57"/>
  <c r="C53" i="57"/>
  <c r="B53" i="57"/>
  <c r="AC52" i="57"/>
  <c r="AB52" i="57"/>
  <c r="AA52" i="57"/>
  <c r="Z52" i="57"/>
  <c r="Y52" i="57"/>
  <c r="X52" i="57"/>
  <c r="W52" i="57"/>
  <c r="V52" i="57"/>
  <c r="U52" i="57"/>
  <c r="T52" i="57"/>
  <c r="S52" i="57"/>
  <c r="Q52" i="57"/>
  <c r="P52" i="57"/>
  <c r="O52" i="57"/>
  <c r="N52" i="57"/>
  <c r="M52" i="57"/>
  <c r="L52" i="57"/>
  <c r="K52" i="57"/>
  <c r="J52" i="57"/>
  <c r="I52" i="57"/>
  <c r="H52" i="57"/>
  <c r="G52" i="57"/>
  <c r="F52" i="57"/>
  <c r="E52" i="57"/>
  <c r="D52" i="57"/>
  <c r="C52" i="57"/>
  <c r="B52" i="57"/>
  <c r="AC51" i="57"/>
  <c r="AB51" i="57"/>
  <c r="AA51" i="57"/>
  <c r="Z51" i="57"/>
  <c r="Y51" i="57"/>
  <c r="X51" i="57"/>
  <c r="W51" i="57"/>
  <c r="V51" i="57"/>
  <c r="U51" i="57"/>
  <c r="T51" i="57"/>
  <c r="S51" i="57"/>
  <c r="R51" i="57"/>
  <c r="Q51" i="57"/>
  <c r="P51" i="57"/>
  <c r="O51" i="57"/>
  <c r="N51" i="57"/>
  <c r="M51" i="57"/>
  <c r="L51" i="57"/>
  <c r="K51" i="57"/>
  <c r="J51" i="57"/>
  <c r="I51" i="57"/>
  <c r="H51" i="57"/>
  <c r="G51" i="57"/>
  <c r="F51" i="57"/>
  <c r="E51" i="57"/>
  <c r="D51" i="57"/>
  <c r="C51" i="57"/>
  <c r="B51" i="57"/>
  <c r="AC50" i="57"/>
  <c r="AB50" i="57"/>
  <c r="AA50" i="57"/>
  <c r="Z50" i="57"/>
  <c r="Y50" i="57"/>
  <c r="X50" i="57"/>
  <c r="W50" i="57"/>
  <c r="V50" i="57"/>
  <c r="U50" i="57"/>
  <c r="T50" i="57"/>
  <c r="S50" i="57"/>
  <c r="R50" i="57"/>
  <c r="Q50" i="57"/>
  <c r="P50" i="57"/>
  <c r="O50" i="57"/>
  <c r="N50" i="57"/>
  <c r="M50" i="57"/>
  <c r="L50" i="57"/>
  <c r="K50" i="57"/>
  <c r="J50" i="57"/>
  <c r="I50" i="57"/>
  <c r="H50" i="57"/>
  <c r="G50" i="57"/>
  <c r="F50" i="57"/>
  <c r="E50" i="57"/>
  <c r="D50" i="57"/>
  <c r="C50" i="57"/>
  <c r="B50" i="57"/>
  <c r="AC49" i="57"/>
  <c r="AB49" i="57"/>
  <c r="AA49" i="57"/>
  <c r="Z49" i="57"/>
  <c r="Y49" i="57"/>
  <c r="X49" i="57"/>
  <c r="W49" i="57"/>
  <c r="V49" i="57"/>
  <c r="U49" i="57"/>
  <c r="T49" i="57"/>
  <c r="S49" i="57"/>
  <c r="R49" i="57"/>
  <c r="Q49" i="57"/>
  <c r="P49" i="57"/>
  <c r="O49" i="57"/>
  <c r="N49" i="57"/>
  <c r="M49" i="57"/>
  <c r="L49" i="57"/>
  <c r="K49" i="57"/>
  <c r="J49" i="57"/>
  <c r="I49" i="57"/>
  <c r="H49" i="57"/>
  <c r="G49" i="57"/>
  <c r="F49" i="57"/>
  <c r="E49" i="57"/>
  <c r="D49" i="57"/>
  <c r="C49" i="57"/>
  <c r="B49" i="57"/>
  <c r="AC48" i="57"/>
  <c r="AB48" i="57"/>
  <c r="AA48" i="57"/>
  <c r="Z48" i="57"/>
  <c r="Y48" i="57"/>
  <c r="X48" i="57"/>
  <c r="W48" i="57"/>
  <c r="V48" i="57"/>
  <c r="U48" i="57"/>
  <c r="T48" i="57"/>
  <c r="S48" i="57"/>
  <c r="Q48" i="57"/>
  <c r="P48" i="57"/>
  <c r="O48" i="57"/>
  <c r="N48" i="57"/>
  <c r="M48" i="57"/>
  <c r="L48" i="57"/>
  <c r="K48" i="57"/>
  <c r="J48" i="57"/>
  <c r="I48" i="57"/>
  <c r="H48" i="57"/>
  <c r="G48" i="57"/>
  <c r="F48" i="57"/>
  <c r="E48" i="57"/>
  <c r="D48" i="57"/>
  <c r="C48" i="57"/>
  <c r="B48" i="57"/>
  <c r="AC47" i="57"/>
  <c r="AB47" i="57"/>
  <c r="AA47" i="57"/>
  <c r="Z47" i="57"/>
  <c r="Y47" i="57"/>
  <c r="X47" i="57"/>
  <c r="W47" i="57"/>
  <c r="V47" i="57"/>
  <c r="U47" i="57"/>
  <c r="T47" i="57"/>
  <c r="S47" i="57"/>
  <c r="R47" i="57"/>
  <c r="Q47" i="57"/>
  <c r="P47" i="57"/>
  <c r="O47" i="57"/>
  <c r="N47" i="57"/>
  <c r="M47" i="57"/>
  <c r="L47" i="57"/>
  <c r="K47" i="57"/>
  <c r="J47" i="57"/>
  <c r="I47" i="57"/>
  <c r="H47" i="57"/>
  <c r="G47" i="57"/>
  <c r="F47" i="57"/>
  <c r="E47" i="57"/>
  <c r="D47" i="57"/>
  <c r="C47" i="57"/>
  <c r="B47" i="57"/>
  <c r="AC46" i="57"/>
  <c r="AB46" i="57"/>
  <c r="AA46" i="57"/>
  <c r="Z46" i="57"/>
  <c r="Y46" i="57"/>
  <c r="X46" i="57"/>
  <c r="W46" i="57"/>
  <c r="V46" i="57"/>
  <c r="U46" i="57"/>
  <c r="T46" i="57"/>
  <c r="S46" i="57"/>
  <c r="R46" i="57"/>
  <c r="Q46" i="57"/>
  <c r="P46" i="57"/>
  <c r="O46" i="57"/>
  <c r="N46" i="57"/>
  <c r="M46" i="57"/>
  <c r="L46" i="57"/>
  <c r="K46" i="57"/>
  <c r="J46" i="57"/>
  <c r="I46" i="57"/>
  <c r="H46" i="57"/>
  <c r="G46" i="57"/>
  <c r="F46" i="57"/>
  <c r="E46" i="57"/>
  <c r="D46" i="57"/>
  <c r="C46" i="57"/>
  <c r="B46" i="57"/>
  <c r="AC45" i="57"/>
  <c r="AB45" i="57"/>
  <c r="AA45" i="57"/>
  <c r="Z45" i="57"/>
  <c r="Y45" i="57"/>
  <c r="X45" i="57"/>
  <c r="W45" i="57"/>
  <c r="V45" i="57"/>
  <c r="U45" i="57"/>
  <c r="T45" i="57"/>
  <c r="S45" i="57"/>
  <c r="R45" i="57"/>
  <c r="Q45" i="57"/>
  <c r="P45" i="57"/>
  <c r="O45" i="57"/>
  <c r="N45" i="57"/>
  <c r="M45" i="57"/>
  <c r="L45" i="57"/>
  <c r="K45" i="57"/>
  <c r="J45" i="57"/>
  <c r="I45" i="57"/>
  <c r="H45" i="57"/>
  <c r="G45" i="57"/>
  <c r="F45" i="57"/>
  <c r="E45" i="57"/>
  <c r="D45" i="57"/>
  <c r="C45" i="57"/>
  <c r="B45" i="57"/>
  <c r="AC44" i="57"/>
  <c r="AB44" i="57"/>
  <c r="AA44" i="57"/>
  <c r="Z44" i="57"/>
  <c r="Y44" i="57"/>
  <c r="X44" i="57"/>
  <c r="W44" i="57"/>
  <c r="V44" i="57"/>
  <c r="U44" i="57"/>
  <c r="T44" i="57"/>
  <c r="S44" i="57"/>
  <c r="Q44" i="57"/>
  <c r="P44" i="57"/>
  <c r="O44" i="57"/>
  <c r="N44" i="57"/>
  <c r="M44" i="57"/>
  <c r="L44" i="57"/>
  <c r="K44" i="57"/>
  <c r="J44" i="57"/>
  <c r="I44" i="57"/>
  <c r="H44" i="57"/>
  <c r="G44" i="57"/>
  <c r="F44" i="57"/>
  <c r="E44" i="57"/>
  <c r="D44" i="57"/>
  <c r="C44" i="57"/>
  <c r="B44" i="57"/>
  <c r="AC43" i="57"/>
  <c r="AB43" i="57"/>
  <c r="AA43" i="57"/>
  <c r="Z43" i="57"/>
  <c r="Y43" i="57"/>
  <c r="X43" i="57"/>
  <c r="W43" i="57"/>
  <c r="V43" i="57"/>
  <c r="U43" i="57"/>
  <c r="T43" i="57"/>
  <c r="S43" i="57"/>
  <c r="R43" i="57"/>
  <c r="Q43" i="57"/>
  <c r="P43" i="57"/>
  <c r="O43" i="57"/>
  <c r="N43" i="57"/>
  <c r="M43" i="57"/>
  <c r="L43" i="57"/>
  <c r="K43" i="57"/>
  <c r="J43" i="57"/>
  <c r="I43" i="57"/>
  <c r="H43" i="57"/>
  <c r="G43" i="57"/>
  <c r="F43" i="57"/>
  <c r="E43" i="57"/>
  <c r="D43" i="57"/>
  <c r="C43" i="57"/>
  <c r="B43" i="57"/>
  <c r="AC42" i="57"/>
  <c r="AB42" i="57"/>
  <c r="AA42" i="57"/>
  <c r="Z42" i="57"/>
  <c r="Y42" i="57"/>
  <c r="X42" i="57"/>
  <c r="W42" i="57"/>
  <c r="V42" i="57"/>
  <c r="U42" i="57"/>
  <c r="T42" i="57"/>
  <c r="S42" i="57"/>
  <c r="R42" i="57"/>
  <c r="Q42" i="57"/>
  <c r="P42" i="57"/>
  <c r="O42" i="57"/>
  <c r="N42" i="57"/>
  <c r="M42" i="57"/>
  <c r="L42" i="57"/>
  <c r="K42" i="57"/>
  <c r="J42" i="57"/>
  <c r="I42" i="57"/>
  <c r="H42" i="57"/>
  <c r="G42" i="57"/>
  <c r="F42" i="57"/>
  <c r="E42" i="57"/>
  <c r="D42" i="57"/>
  <c r="C42" i="57"/>
  <c r="B42" i="57"/>
  <c r="AC41" i="57"/>
  <c r="AB41" i="57"/>
  <c r="AA41" i="57"/>
  <c r="Z41" i="57"/>
  <c r="Y41" i="57"/>
  <c r="X41" i="57"/>
  <c r="W41" i="57"/>
  <c r="V41" i="57"/>
  <c r="U41" i="57"/>
  <c r="T41" i="57"/>
  <c r="S41" i="57"/>
  <c r="R41" i="57"/>
  <c r="Q41" i="57"/>
  <c r="P41" i="57"/>
  <c r="O41" i="57"/>
  <c r="N41" i="57"/>
  <c r="M41" i="57"/>
  <c r="L41" i="57"/>
  <c r="K41" i="57"/>
  <c r="J41" i="57"/>
  <c r="I41" i="57"/>
  <c r="H41" i="57"/>
  <c r="G41" i="57"/>
  <c r="F41" i="57"/>
  <c r="E41" i="57"/>
  <c r="D41" i="57"/>
  <c r="C41" i="57"/>
  <c r="B41" i="57"/>
  <c r="AC40" i="57"/>
  <c r="AB40" i="57"/>
  <c r="AA40" i="57"/>
  <c r="Z40" i="57"/>
  <c r="Y40" i="57"/>
  <c r="X40" i="57"/>
  <c r="W40" i="57"/>
  <c r="V40" i="57"/>
  <c r="U40" i="57"/>
  <c r="T40" i="57"/>
  <c r="S40" i="57"/>
  <c r="Q40" i="57"/>
  <c r="P40" i="57"/>
  <c r="O40" i="57"/>
  <c r="N40" i="57"/>
  <c r="M40" i="57"/>
  <c r="L40" i="57"/>
  <c r="K40" i="57"/>
  <c r="J40" i="57"/>
  <c r="I40" i="57"/>
  <c r="H40" i="57"/>
  <c r="G40" i="57"/>
  <c r="F40" i="57"/>
  <c r="E40" i="57"/>
  <c r="D40" i="57"/>
  <c r="C40" i="57"/>
  <c r="B40" i="57"/>
  <c r="AC39" i="57"/>
  <c r="AB39" i="57"/>
  <c r="AA39" i="57"/>
  <c r="Z39" i="57"/>
  <c r="Y39" i="57"/>
  <c r="X39" i="57"/>
  <c r="W39" i="57"/>
  <c r="V39" i="57"/>
  <c r="U39" i="57"/>
  <c r="T39" i="57"/>
  <c r="S39" i="57"/>
  <c r="R39" i="57"/>
  <c r="Q39" i="57"/>
  <c r="P39" i="57"/>
  <c r="O39" i="57"/>
  <c r="N39" i="57"/>
  <c r="M39" i="57"/>
  <c r="L39" i="57"/>
  <c r="K39" i="57"/>
  <c r="J39" i="57"/>
  <c r="I39" i="57"/>
  <c r="H39" i="57"/>
  <c r="G39" i="57"/>
  <c r="F39" i="57"/>
  <c r="E39" i="57"/>
  <c r="D39" i="57"/>
  <c r="C39" i="57"/>
  <c r="B39" i="57"/>
  <c r="AC38" i="57"/>
  <c r="AB38" i="57"/>
  <c r="AA38" i="57"/>
  <c r="Z38" i="57"/>
  <c r="Y38" i="57"/>
  <c r="X38" i="57"/>
  <c r="W38" i="57"/>
  <c r="V38" i="57"/>
  <c r="U38" i="57"/>
  <c r="T38" i="57"/>
  <c r="S38" i="57"/>
  <c r="R38" i="57"/>
  <c r="Q38" i="57"/>
  <c r="P38" i="57"/>
  <c r="O38" i="57"/>
  <c r="N38" i="57"/>
  <c r="M38" i="57"/>
  <c r="L38" i="57"/>
  <c r="K38" i="57"/>
  <c r="J38" i="57"/>
  <c r="I38" i="57"/>
  <c r="H38" i="57"/>
  <c r="G38" i="57"/>
  <c r="F38" i="57"/>
  <c r="E38" i="57"/>
  <c r="D38" i="57"/>
  <c r="C38" i="57"/>
  <c r="B38" i="57"/>
  <c r="AC37" i="57"/>
  <c r="AB37" i="57"/>
  <c r="AA37" i="57"/>
  <c r="Z37" i="57"/>
  <c r="Y37" i="57"/>
  <c r="X37" i="57"/>
  <c r="W37" i="57"/>
  <c r="V37" i="57"/>
  <c r="U37" i="57"/>
  <c r="T37" i="57"/>
  <c r="S37" i="57"/>
  <c r="R37" i="57"/>
  <c r="Q37" i="57"/>
  <c r="P37" i="57"/>
  <c r="O37" i="57"/>
  <c r="N37" i="57"/>
  <c r="M37" i="57"/>
  <c r="L37" i="57"/>
  <c r="K37" i="57"/>
  <c r="J37" i="57"/>
  <c r="I37" i="57"/>
  <c r="H37" i="57"/>
  <c r="G37" i="57"/>
  <c r="F37" i="57"/>
  <c r="E37" i="57"/>
  <c r="D37" i="57"/>
  <c r="C37" i="57"/>
  <c r="B37" i="57"/>
  <c r="AC36" i="57"/>
  <c r="AB36" i="57"/>
  <c r="AA36" i="57"/>
  <c r="Z36" i="57"/>
  <c r="Y36" i="57"/>
  <c r="X36" i="57"/>
  <c r="W36" i="57"/>
  <c r="V36" i="57"/>
  <c r="U36" i="57"/>
  <c r="T36" i="57"/>
  <c r="S36" i="57"/>
  <c r="Q36" i="57"/>
  <c r="P36" i="57"/>
  <c r="O36" i="57"/>
  <c r="N36" i="57"/>
  <c r="M36" i="57"/>
  <c r="L36" i="57"/>
  <c r="K36" i="57"/>
  <c r="J36" i="57"/>
  <c r="I36" i="57"/>
  <c r="H36" i="57"/>
  <c r="G36" i="57"/>
  <c r="F36" i="57"/>
  <c r="E36" i="57"/>
  <c r="D36" i="57"/>
  <c r="C36" i="57"/>
  <c r="B36" i="57"/>
  <c r="AC35" i="57"/>
  <c r="AB35" i="57"/>
  <c r="AA35" i="57"/>
  <c r="Z35" i="57"/>
  <c r="Y35" i="57"/>
  <c r="X35" i="57"/>
  <c r="W35" i="57"/>
  <c r="V35" i="57"/>
  <c r="U35" i="57"/>
  <c r="T35" i="57"/>
  <c r="S35" i="57"/>
  <c r="R35" i="57"/>
  <c r="Q35" i="57"/>
  <c r="P35" i="57"/>
  <c r="O35" i="57"/>
  <c r="N35" i="57"/>
  <c r="M35" i="57"/>
  <c r="L35" i="57"/>
  <c r="K35" i="57"/>
  <c r="J35" i="57"/>
  <c r="I35" i="57"/>
  <c r="H35" i="57"/>
  <c r="G35" i="57"/>
  <c r="F35" i="57"/>
  <c r="E35" i="57"/>
  <c r="D35" i="57"/>
  <c r="C35" i="57"/>
  <c r="B35" i="57"/>
  <c r="AC34" i="57"/>
  <c r="AB34" i="57"/>
  <c r="AA34" i="57"/>
  <c r="Z34" i="57"/>
  <c r="Y34" i="57"/>
  <c r="X34" i="57"/>
  <c r="W34" i="57"/>
  <c r="V34" i="57"/>
  <c r="U34" i="57"/>
  <c r="T34" i="57"/>
  <c r="S34" i="57"/>
  <c r="R34" i="57"/>
  <c r="Q34" i="57"/>
  <c r="P34" i="57"/>
  <c r="O34" i="57"/>
  <c r="N34" i="57"/>
  <c r="M34" i="57"/>
  <c r="L34" i="57"/>
  <c r="K34" i="57"/>
  <c r="J34" i="57"/>
  <c r="I34" i="57"/>
  <c r="H34" i="57"/>
  <c r="G34" i="57"/>
  <c r="F34" i="57"/>
  <c r="E34" i="57"/>
  <c r="D34" i="57"/>
  <c r="C34" i="57"/>
  <c r="B34" i="57"/>
  <c r="AC33" i="57"/>
  <c r="AB33" i="57"/>
  <c r="AA33" i="57"/>
  <c r="Z33" i="57"/>
  <c r="Y33" i="57"/>
  <c r="X33" i="57"/>
  <c r="W33" i="57"/>
  <c r="V33" i="57"/>
  <c r="U33" i="57"/>
  <c r="T33" i="57"/>
  <c r="S33" i="57"/>
  <c r="R33" i="57"/>
  <c r="Q33" i="57"/>
  <c r="P33" i="57"/>
  <c r="O33" i="57"/>
  <c r="N33" i="57"/>
  <c r="M33" i="57"/>
  <c r="L33" i="57"/>
  <c r="K33" i="57"/>
  <c r="J33" i="57"/>
  <c r="I33" i="57"/>
  <c r="H33" i="57"/>
  <c r="G33" i="57"/>
  <c r="F33" i="57"/>
  <c r="E33" i="57"/>
  <c r="D33" i="57"/>
  <c r="C33" i="57"/>
  <c r="B33" i="57"/>
  <c r="AC32" i="57"/>
  <c r="AB32" i="57"/>
  <c r="AA32" i="57"/>
  <c r="Z32" i="57"/>
  <c r="Y32" i="57"/>
  <c r="X32" i="57"/>
  <c r="W32" i="57"/>
  <c r="V32" i="57"/>
  <c r="U32" i="57"/>
  <c r="T32" i="57"/>
  <c r="S32" i="57"/>
  <c r="Q32" i="57"/>
  <c r="P32" i="57"/>
  <c r="O32" i="57"/>
  <c r="N32" i="57"/>
  <c r="M32" i="57"/>
  <c r="L32" i="57"/>
  <c r="K32" i="57"/>
  <c r="J32" i="57"/>
  <c r="I32" i="57"/>
  <c r="H32" i="57"/>
  <c r="G32" i="57"/>
  <c r="F32" i="57"/>
  <c r="E32" i="57"/>
  <c r="D32" i="57"/>
  <c r="C32" i="57"/>
  <c r="B32" i="57"/>
  <c r="AC31" i="57"/>
  <c r="AB31" i="57"/>
  <c r="AA31" i="57"/>
  <c r="Z31" i="57"/>
  <c r="Y31" i="57"/>
  <c r="X31" i="57"/>
  <c r="W31" i="57"/>
  <c r="V31" i="57"/>
  <c r="U31" i="57"/>
  <c r="T31" i="57"/>
  <c r="S31" i="57"/>
  <c r="R31" i="57"/>
  <c r="Q31" i="57"/>
  <c r="P31" i="57"/>
  <c r="O31" i="57"/>
  <c r="N31" i="57"/>
  <c r="M31" i="57"/>
  <c r="L31" i="57"/>
  <c r="K31" i="57"/>
  <c r="J31" i="57"/>
  <c r="I31" i="57"/>
  <c r="H31" i="57"/>
  <c r="G31" i="57"/>
  <c r="F31" i="57"/>
  <c r="E31" i="57"/>
  <c r="D31" i="57"/>
  <c r="C31" i="57"/>
  <c r="B31" i="57"/>
  <c r="AC30" i="57"/>
  <c r="AB30" i="57"/>
  <c r="AA30" i="57"/>
  <c r="Z30" i="57"/>
  <c r="Y30" i="57"/>
  <c r="X30" i="57"/>
  <c r="W30" i="57"/>
  <c r="V30" i="57"/>
  <c r="U30" i="57"/>
  <c r="T30" i="57"/>
  <c r="S30" i="57"/>
  <c r="R30" i="57"/>
  <c r="Q30" i="57"/>
  <c r="P30" i="57"/>
  <c r="O30" i="57"/>
  <c r="N30" i="57"/>
  <c r="M30" i="57"/>
  <c r="L30" i="57"/>
  <c r="K30" i="57"/>
  <c r="J30" i="57"/>
  <c r="I30" i="57"/>
  <c r="H30" i="57"/>
  <c r="G30" i="57"/>
  <c r="F30" i="57"/>
  <c r="E30" i="57"/>
  <c r="D30" i="57"/>
  <c r="C30" i="57"/>
  <c r="B30" i="57"/>
  <c r="AC29" i="57"/>
  <c r="AB29" i="57"/>
  <c r="AA29" i="57"/>
  <c r="Z29" i="57"/>
  <c r="Y29" i="57"/>
  <c r="X29" i="57"/>
  <c r="W29" i="57"/>
  <c r="V29" i="57"/>
  <c r="U29" i="57"/>
  <c r="T29" i="57"/>
  <c r="S29" i="57"/>
  <c r="R29" i="57"/>
  <c r="Q29" i="57"/>
  <c r="P29" i="57"/>
  <c r="O29" i="57"/>
  <c r="N29" i="57"/>
  <c r="M29" i="57"/>
  <c r="L29" i="57"/>
  <c r="K29" i="57"/>
  <c r="J29" i="57"/>
  <c r="I29" i="57"/>
  <c r="H29" i="57"/>
  <c r="G29" i="57"/>
  <c r="F29" i="57"/>
  <c r="E29" i="57"/>
  <c r="D29" i="57"/>
  <c r="C29" i="57"/>
  <c r="B29" i="57"/>
  <c r="AC28" i="57"/>
  <c r="AB28" i="57"/>
  <c r="AA28" i="57"/>
  <c r="Z28" i="57"/>
  <c r="Y28" i="57"/>
  <c r="X28" i="57"/>
  <c r="W28" i="57"/>
  <c r="V28" i="57"/>
  <c r="U28" i="57"/>
  <c r="T28" i="57"/>
  <c r="S28" i="57"/>
  <c r="Q28" i="57"/>
  <c r="P28" i="57"/>
  <c r="O28" i="57"/>
  <c r="N28" i="57"/>
  <c r="M28" i="57"/>
  <c r="L28" i="57"/>
  <c r="K28" i="57"/>
  <c r="J28" i="57"/>
  <c r="I28" i="57"/>
  <c r="H28" i="57"/>
  <c r="G28" i="57"/>
  <c r="F28" i="57"/>
  <c r="E28" i="57"/>
  <c r="D28" i="57"/>
  <c r="C28" i="57"/>
  <c r="B28" i="57"/>
  <c r="AC27" i="57"/>
  <c r="AB27" i="57"/>
  <c r="AA27" i="57"/>
  <c r="Z27" i="57"/>
  <c r="Y27" i="57"/>
  <c r="X27" i="57"/>
  <c r="W27" i="57"/>
  <c r="V27" i="57"/>
  <c r="U27" i="57"/>
  <c r="T27" i="57"/>
  <c r="S27" i="57"/>
  <c r="R27" i="57"/>
  <c r="Q27" i="57"/>
  <c r="P27" i="57"/>
  <c r="O27" i="57"/>
  <c r="N27" i="57"/>
  <c r="M27" i="57"/>
  <c r="L27" i="57"/>
  <c r="K27" i="57"/>
  <c r="J27" i="57"/>
  <c r="I27" i="57"/>
  <c r="H27" i="57"/>
  <c r="G27" i="57"/>
  <c r="F27" i="57"/>
  <c r="E27" i="57"/>
  <c r="D27" i="57"/>
  <c r="C27" i="57"/>
  <c r="B27" i="57"/>
  <c r="AC26" i="57"/>
  <c r="AB26" i="57"/>
  <c r="AA26" i="57"/>
  <c r="Z26" i="57"/>
  <c r="Y26" i="57"/>
  <c r="X26" i="57"/>
  <c r="W26" i="57"/>
  <c r="V26" i="57"/>
  <c r="U26" i="57"/>
  <c r="T26" i="57"/>
  <c r="S26" i="57"/>
  <c r="R26" i="57"/>
  <c r="Q26" i="57"/>
  <c r="P26" i="57"/>
  <c r="O26" i="57"/>
  <c r="N26" i="57"/>
  <c r="M26" i="57"/>
  <c r="L26" i="57"/>
  <c r="K26" i="57"/>
  <c r="J26" i="57"/>
  <c r="I26" i="57"/>
  <c r="H26" i="57"/>
  <c r="G26" i="57"/>
  <c r="F26" i="57"/>
  <c r="E26" i="57"/>
  <c r="D26" i="57"/>
  <c r="C26" i="57"/>
  <c r="B26" i="57"/>
  <c r="AC25" i="57"/>
  <c r="AB25" i="57"/>
  <c r="AA25" i="57"/>
  <c r="Z25" i="57"/>
  <c r="Y25" i="57"/>
  <c r="X25" i="57"/>
  <c r="W25" i="57"/>
  <c r="V25" i="57"/>
  <c r="U25" i="57"/>
  <c r="T25" i="57"/>
  <c r="S25" i="57"/>
  <c r="R25" i="57"/>
  <c r="Q25" i="57"/>
  <c r="P25" i="57"/>
  <c r="O25" i="57"/>
  <c r="N25" i="57"/>
  <c r="M25" i="57"/>
  <c r="L25" i="57"/>
  <c r="K25" i="57"/>
  <c r="J25" i="57"/>
  <c r="I25" i="57"/>
  <c r="H25" i="57"/>
  <c r="G25" i="57"/>
  <c r="F25" i="57"/>
  <c r="E25" i="57"/>
  <c r="D25" i="57"/>
  <c r="C25" i="57"/>
  <c r="B25" i="57"/>
  <c r="AC24" i="57"/>
  <c r="AB24" i="57"/>
  <c r="AA24" i="57"/>
  <c r="Z24" i="57"/>
  <c r="Y24" i="57"/>
  <c r="X24" i="57"/>
  <c r="W24" i="57"/>
  <c r="V24" i="57"/>
  <c r="U24" i="57"/>
  <c r="T24" i="57"/>
  <c r="S24" i="57"/>
  <c r="Q24" i="57"/>
  <c r="P24" i="57"/>
  <c r="O24" i="57"/>
  <c r="N24" i="57"/>
  <c r="M24" i="57"/>
  <c r="L24" i="57"/>
  <c r="K24" i="57"/>
  <c r="J24" i="57"/>
  <c r="I24" i="57"/>
  <c r="H24" i="57"/>
  <c r="G24" i="57"/>
  <c r="F24" i="57"/>
  <c r="E24" i="57"/>
  <c r="D24" i="57"/>
  <c r="C24" i="57"/>
  <c r="B24" i="57"/>
  <c r="AC23" i="57"/>
  <c r="AB23" i="57"/>
  <c r="AA23" i="57"/>
  <c r="Z23" i="57"/>
  <c r="Y23" i="57"/>
  <c r="X23" i="57"/>
  <c r="W23" i="57"/>
  <c r="V23" i="57"/>
  <c r="U23" i="57"/>
  <c r="T23" i="57"/>
  <c r="S23" i="57"/>
  <c r="R23" i="57"/>
  <c r="Q23" i="57"/>
  <c r="P23" i="57"/>
  <c r="O23" i="57"/>
  <c r="N23" i="57"/>
  <c r="M23" i="57"/>
  <c r="L23" i="57"/>
  <c r="K23" i="57"/>
  <c r="J23" i="57"/>
  <c r="I23" i="57"/>
  <c r="H23" i="57"/>
  <c r="G23" i="57"/>
  <c r="F23" i="57"/>
  <c r="E23" i="57"/>
  <c r="D23" i="57"/>
  <c r="C23" i="57"/>
  <c r="B23" i="57"/>
  <c r="AC22" i="57"/>
  <c r="AB22" i="57"/>
  <c r="AA22" i="57"/>
  <c r="Z22" i="57"/>
  <c r="Y22" i="57"/>
  <c r="X22" i="57"/>
  <c r="W22" i="57"/>
  <c r="V22" i="57"/>
  <c r="U22" i="57"/>
  <c r="T22" i="57"/>
  <c r="S22" i="57"/>
  <c r="R22" i="57"/>
  <c r="Q22" i="57"/>
  <c r="P22" i="57"/>
  <c r="O22" i="57"/>
  <c r="N22" i="57"/>
  <c r="M22" i="57"/>
  <c r="L22" i="57"/>
  <c r="K22" i="57"/>
  <c r="J22" i="57"/>
  <c r="I22" i="57"/>
  <c r="H22" i="57"/>
  <c r="G22" i="57"/>
  <c r="F22" i="57"/>
  <c r="E22" i="57"/>
  <c r="D22" i="57"/>
  <c r="C22" i="57"/>
  <c r="B22" i="57"/>
  <c r="AC21" i="57"/>
  <c r="AB21" i="57"/>
  <c r="AA21" i="57"/>
  <c r="Z21" i="57"/>
  <c r="Y21" i="57"/>
  <c r="X21" i="57"/>
  <c r="W21" i="57"/>
  <c r="V21" i="57"/>
  <c r="U21" i="57"/>
  <c r="T21" i="57"/>
  <c r="S21" i="57"/>
  <c r="R21" i="57"/>
  <c r="Q21" i="57"/>
  <c r="P21" i="57"/>
  <c r="O21" i="57"/>
  <c r="N21" i="57"/>
  <c r="M21" i="57"/>
  <c r="L21" i="57"/>
  <c r="K21" i="57"/>
  <c r="J21" i="57"/>
  <c r="I21" i="57"/>
  <c r="H21" i="57"/>
  <c r="G21" i="57"/>
  <c r="F21" i="57"/>
  <c r="E21" i="57"/>
  <c r="D21" i="57"/>
  <c r="C21" i="57"/>
  <c r="B21" i="57"/>
  <c r="AC20" i="57"/>
  <c r="AB20" i="57"/>
  <c r="AA20" i="57"/>
  <c r="Z20" i="57"/>
  <c r="Y20" i="57"/>
  <c r="X20" i="57"/>
  <c r="W20" i="57"/>
  <c r="V20" i="57"/>
  <c r="U20" i="57"/>
  <c r="T20" i="57"/>
  <c r="S20" i="57"/>
  <c r="Q20" i="57"/>
  <c r="P20" i="57"/>
  <c r="O20" i="57"/>
  <c r="N20" i="57"/>
  <c r="M20" i="57"/>
  <c r="L20" i="57"/>
  <c r="K20" i="57"/>
  <c r="J20" i="57"/>
  <c r="I20" i="57"/>
  <c r="H20" i="57"/>
  <c r="G20" i="57"/>
  <c r="F20" i="57"/>
  <c r="E20" i="57"/>
  <c r="D20" i="57"/>
  <c r="C20" i="57"/>
  <c r="B20" i="57"/>
  <c r="AC19" i="57"/>
  <c r="AB19" i="57"/>
  <c r="AA19" i="57"/>
  <c r="Z19" i="57"/>
  <c r="Y19" i="57"/>
  <c r="X19" i="57"/>
  <c r="W19" i="57"/>
  <c r="V19" i="57"/>
  <c r="U19" i="57"/>
  <c r="T19" i="57"/>
  <c r="S19" i="57"/>
  <c r="R19" i="57"/>
  <c r="Q19" i="57"/>
  <c r="P19" i="57"/>
  <c r="O19" i="57"/>
  <c r="N19" i="57"/>
  <c r="M19" i="57"/>
  <c r="L19" i="57"/>
  <c r="K19" i="57"/>
  <c r="J19" i="57"/>
  <c r="I19" i="57"/>
  <c r="H19" i="57"/>
  <c r="G19" i="57"/>
  <c r="F19" i="57"/>
  <c r="E19" i="57"/>
  <c r="D19" i="57"/>
  <c r="C19" i="57"/>
  <c r="B19" i="57"/>
  <c r="AC18" i="57"/>
  <c r="AB18" i="57"/>
  <c r="AA18" i="57"/>
  <c r="Z18" i="57"/>
  <c r="Y18" i="57"/>
  <c r="X18" i="57"/>
  <c r="W18" i="57"/>
  <c r="V18" i="57"/>
  <c r="U18" i="57"/>
  <c r="T18" i="57"/>
  <c r="S18" i="57"/>
  <c r="R18" i="57"/>
  <c r="Q18" i="57"/>
  <c r="P18" i="57"/>
  <c r="O18" i="57"/>
  <c r="N18" i="57"/>
  <c r="M18" i="57"/>
  <c r="L18" i="57"/>
  <c r="K18" i="57"/>
  <c r="J18" i="57"/>
  <c r="I18" i="57"/>
  <c r="H18" i="57"/>
  <c r="G18" i="57"/>
  <c r="F18" i="57"/>
  <c r="E18" i="57"/>
  <c r="D18" i="57"/>
  <c r="C18" i="57"/>
  <c r="B18" i="57"/>
  <c r="AC17" i="57"/>
  <c r="AB17" i="57"/>
  <c r="AA17" i="57"/>
  <c r="Z17" i="57"/>
  <c r="Y17" i="57"/>
  <c r="X17" i="57"/>
  <c r="W17" i="57"/>
  <c r="V17" i="57"/>
  <c r="U17" i="57"/>
  <c r="T17" i="57"/>
  <c r="S17" i="57"/>
  <c r="R17" i="57"/>
  <c r="Q17" i="57"/>
  <c r="P17" i="57"/>
  <c r="O17" i="57"/>
  <c r="N17" i="57"/>
  <c r="M17" i="57"/>
  <c r="L17" i="57"/>
  <c r="K17" i="57"/>
  <c r="J17" i="57"/>
  <c r="I17" i="57"/>
  <c r="H17" i="57"/>
  <c r="G17" i="57"/>
  <c r="F17" i="57"/>
  <c r="E17" i="57"/>
  <c r="D17" i="57"/>
  <c r="C17" i="57"/>
  <c r="B17" i="57"/>
  <c r="AC16" i="57"/>
  <c r="AB16" i="57"/>
  <c r="AA16" i="57"/>
  <c r="Z16" i="57"/>
  <c r="Y16" i="57"/>
  <c r="X16" i="57"/>
  <c r="W16" i="57"/>
  <c r="V16" i="57"/>
  <c r="U16" i="57"/>
  <c r="T16" i="57"/>
  <c r="S16" i="57"/>
  <c r="R16" i="57"/>
  <c r="Q16" i="57"/>
  <c r="P16" i="57"/>
  <c r="O16" i="57"/>
  <c r="N16" i="57"/>
  <c r="M16" i="57"/>
  <c r="L16" i="57"/>
  <c r="K16" i="57"/>
  <c r="J16" i="57"/>
  <c r="I16" i="57"/>
  <c r="H16" i="57"/>
  <c r="G16" i="57"/>
  <c r="F16" i="57"/>
  <c r="E16" i="57"/>
  <c r="D16" i="57"/>
  <c r="C16" i="57"/>
  <c r="B16" i="57"/>
  <c r="AC15" i="57"/>
  <c r="AB15" i="57"/>
  <c r="AA15" i="57"/>
  <c r="Z15" i="57"/>
  <c r="Y15" i="57"/>
  <c r="X15" i="57"/>
  <c r="W15" i="57"/>
  <c r="V15" i="57"/>
  <c r="U15" i="57"/>
  <c r="T15" i="57"/>
  <c r="S15" i="57"/>
  <c r="R15" i="57"/>
  <c r="Q15" i="57"/>
  <c r="P15" i="57"/>
  <c r="O15" i="57"/>
  <c r="N15" i="57"/>
  <c r="M15" i="57"/>
  <c r="L15" i="57"/>
  <c r="K15" i="57"/>
  <c r="J15" i="57"/>
  <c r="I15" i="57"/>
  <c r="H15" i="57"/>
  <c r="G15" i="57"/>
  <c r="F15" i="57"/>
  <c r="E15" i="57"/>
  <c r="D15" i="57"/>
  <c r="C15" i="57"/>
  <c r="B15" i="57"/>
  <c r="AC14" i="57"/>
  <c r="AB14" i="57"/>
  <c r="AA14" i="57"/>
  <c r="Z14" i="57"/>
  <c r="Y14" i="57"/>
  <c r="X14" i="57"/>
  <c r="W14" i="57"/>
  <c r="V14" i="57"/>
  <c r="U14" i="57"/>
  <c r="T14" i="57"/>
  <c r="S14" i="57"/>
  <c r="R14" i="57"/>
  <c r="Q14" i="57"/>
  <c r="P14" i="57"/>
  <c r="O14" i="57"/>
  <c r="N14" i="57"/>
  <c r="M14" i="57"/>
  <c r="L14" i="57"/>
  <c r="K14" i="57"/>
  <c r="J14" i="57"/>
  <c r="I14" i="57"/>
  <c r="H14" i="57"/>
  <c r="G14" i="57"/>
  <c r="F14" i="57"/>
  <c r="E14" i="57"/>
  <c r="D14" i="57"/>
  <c r="C14" i="57"/>
  <c r="B14" i="57"/>
  <c r="AC13" i="57"/>
  <c r="AB13" i="57"/>
  <c r="AA13" i="57"/>
  <c r="Z13" i="57"/>
  <c r="Y13" i="57"/>
  <c r="X13" i="57"/>
  <c r="W13" i="57"/>
  <c r="V13" i="57"/>
  <c r="U13" i="57"/>
  <c r="T13" i="57"/>
  <c r="S13" i="57"/>
  <c r="R13" i="57"/>
  <c r="Q13" i="57"/>
  <c r="P13" i="57"/>
  <c r="O13" i="57"/>
  <c r="N13" i="57"/>
  <c r="M13" i="57"/>
  <c r="L13" i="57"/>
  <c r="K13" i="57"/>
  <c r="J13" i="57"/>
  <c r="I13" i="57"/>
  <c r="H13" i="57"/>
  <c r="G13" i="57"/>
  <c r="F13" i="57"/>
  <c r="E13" i="57"/>
  <c r="D13" i="57"/>
  <c r="C13" i="57"/>
  <c r="B13" i="57"/>
  <c r="AC12" i="57"/>
  <c r="AB12" i="57"/>
  <c r="AA12" i="57"/>
  <c r="Z12" i="57"/>
  <c r="Y12" i="57"/>
  <c r="X12" i="57"/>
  <c r="W12" i="57"/>
  <c r="V12" i="57"/>
  <c r="U12" i="57"/>
  <c r="T12" i="57"/>
  <c r="S12" i="57"/>
  <c r="R12" i="57"/>
  <c r="Q12" i="57"/>
  <c r="P12" i="57"/>
  <c r="O12" i="57"/>
  <c r="N12" i="57"/>
  <c r="M12" i="57"/>
  <c r="L12" i="57"/>
  <c r="K12" i="57"/>
  <c r="J12" i="57"/>
  <c r="I12" i="57"/>
  <c r="H12" i="57"/>
  <c r="G12" i="57"/>
  <c r="F12" i="57"/>
  <c r="E12" i="57"/>
  <c r="D12" i="57"/>
  <c r="C12" i="57"/>
  <c r="B12" i="57"/>
  <c r="AC11" i="57"/>
  <c r="AB11" i="57"/>
  <c r="AA11" i="57"/>
  <c r="Z11" i="57"/>
  <c r="Y11" i="57"/>
  <c r="X11" i="57"/>
  <c r="W11" i="57"/>
  <c r="V11" i="57"/>
  <c r="U11" i="57"/>
  <c r="T11" i="57"/>
  <c r="S11" i="57"/>
  <c r="R11" i="57"/>
  <c r="Q11" i="57"/>
  <c r="P11" i="57"/>
  <c r="O11" i="57"/>
  <c r="N11" i="57"/>
  <c r="M11" i="57"/>
  <c r="L11" i="57"/>
  <c r="K11" i="57"/>
  <c r="J11" i="57"/>
  <c r="I11" i="57"/>
  <c r="H11" i="57"/>
  <c r="G11" i="57"/>
  <c r="F11" i="57"/>
  <c r="E11" i="57"/>
  <c r="D11" i="57"/>
  <c r="C11" i="57"/>
  <c r="B11" i="57"/>
  <c r="AC10" i="57"/>
  <c r="AB10" i="57"/>
  <c r="AA10" i="57"/>
  <c r="Z10" i="57"/>
  <c r="Y10" i="57"/>
  <c r="X10" i="57"/>
  <c r="W10" i="57"/>
  <c r="V10" i="57"/>
  <c r="U10" i="57"/>
  <c r="T10" i="57"/>
  <c r="S10" i="57"/>
  <c r="R10" i="57"/>
  <c r="Q10" i="57"/>
  <c r="P10" i="57"/>
  <c r="O10" i="57"/>
  <c r="N10" i="57"/>
  <c r="M10" i="57"/>
  <c r="L10" i="57"/>
  <c r="K10" i="57"/>
  <c r="J10" i="57"/>
  <c r="I10" i="57"/>
  <c r="H10" i="57"/>
  <c r="G10" i="57"/>
  <c r="F10" i="57"/>
  <c r="E10" i="57"/>
  <c r="D10" i="57"/>
  <c r="C10" i="57"/>
  <c r="B10" i="57"/>
  <c r="AC9" i="57"/>
  <c r="AB9" i="57"/>
  <c r="AA9" i="57"/>
  <c r="Z9" i="57"/>
  <c r="Y9" i="57"/>
  <c r="X9" i="57"/>
  <c r="W9" i="57"/>
  <c r="V9" i="57"/>
  <c r="U9" i="57"/>
  <c r="T9" i="57"/>
  <c r="S9" i="57"/>
  <c r="R9" i="57"/>
  <c r="Q9" i="57"/>
  <c r="P9" i="57"/>
  <c r="O9" i="57"/>
  <c r="N9" i="57"/>
  <c r="M9" i="57"/>
  <c r="L9" i="57"/>
  <c r="K9" i="57"/>
  <c r="J9" i="57"/>
  <c r="I9" i="57"/>
  <c r="H9" i="57"/>
  <c r="G9" i="57"/>
  <c r="F9" i="57"/>
  <c r="E9" i="57"/>
  <c r="D9" i="57"/>
  <c r="C9" i="57"/>
  <c r="B9" i="57"/>
  <c r="AC8" i="57"/>
  <c r="AB8" i="57"/>
  <c r="AA8" i="57"/>
  <c r="Z8" i="57"/>
  <c r="Y8" i="57"/>
  <c r="X8" i="57"/>
  <c r="W8" i="57"/>
  <c r="V8" i="57"/>
  <c r="U8" i="57"/>
  <c r="T8" i="57"/>
  <c r="S8" i="57"/>
  <c r="R8" i="57"/>
  <c r="Q8" i="57"/>
  <c r="P8" i="57"/>
  <c r="O8" i="57"/>
  <c r="N8" i="57"/>
  <c r="M8" i="57"/>
  <c r="L8" i="57"/>
  <c r="K8" i="57"/>
  <c r="J8" i="57"/>
  <c r="I8" i="57"/>
  <c r="H8" i="57"/>
  <c r="G8" i="57"/>
  <c r="F8" i="57"/>
  <c r="E8" i="57"/>
  <c r="D8" i="57"/>
  <c r="C8" i="57"/>
  <c r="B8" i="57"/>
  <c r="AC7" i="57"/>
  <c r="AB7" i="57"/>
  <c r="AA7" i="57"/>
  <c r="Z7" i="57"/>
  <c r="Y7" i="57"/>
  <c r="X7" i="57"/>
  <c r="W7" i="57"/>
  <c r="V7" i="57"/>
  <c r="U7" i="57"/>
  <c r="T7" i="57"/>
  <c r="S7" i="57"/>
  <c r="R7" i="57"/>
  <c r="Q7" i="57"/>
  <c r="P7" i="57"/>
  <c r="O7" i="57"/>
  <c r="N7" i="57"/>
  <c r="M7" i="57"/>
  <c r="L7" i="57"/>
  <c r="K7" i="57"/>
  <c r="J7" i="57"/>
  <c r="I7" i="57"/>
  <c r="H7" i="57"/>
  <c r="G7" i="57"/>
  <c r="F7" i="57"/>
  <c r="E7" i="57"/>
  <c r="D7" i="57"/>
  <c r="C7" i="57"/>
  <c r="B7" i="57"/>
  <c r="AC6" i="57"/>
  <c r="AB6" i="57"/>
  <c r="AA6" i="57"/>
  <c r="Z6" i="57"/>
  <c r="Y6" i="57"/>
  <c r="X6" i="57"/>
  <c r="W6" i="57"/>
  <c r="V6" i="57"/>
  <c r="U6" i="57"/>
  <c r="T6" i="57"/>
  <c r="S6" i="57"/>
  <c r="R6" i="57"/>
  <c r="Q6" i="57"/>
  <c r="P6" i="57"/>
  <c r="O6" i="57"/>
  <c r="N6" i="57"/>
  <c r="M6" i="57"/>
  <c r="L6" i="57"/>
  <c r="K6" i="57"/>
  <c r="J6" i="57"/>
  <c r="I6" i="57"/>
  <c r="H6" i="57"/>
  <c r="G6" i="57"/>
  <c r="F6" i="57"/>
  <c r="E6" i="57"/>
  <c r="D6" i="57"/>
  <c r="C6" i="57"/>
  <c r="B6" i="57"/>
  <c r="AC5" i="57"/>
  <c r="AB5" i="57"/>
  <c r="AA5" i="57"/>
  <c r="Z5" i="57"/>
  <c r="Y5" i="57"/>
  <c r="X5" i="57"/>
  <c r="W5" i="57"/>
  <c r="V5" i="57"/>
  <c r="U5" i="57"/>
  <c r="T5" i="57"/>
  <c r="S5" i="57"/>
  <c r="R5" i="57"/>
  <c r="Q5" i="57"/>
  <c r="P5" i="57"/>
  <c r="O5" i="57"/>
  <c r="N5" i="57"/>
  <c r="M5" i="57"/>
  <c r="L5" i="57"/>
  <c r="K5" i="57"/>
  <c r="J5" i="57"/>
  <c r="I5" i="57"/>
  <c r="H5" i="57"/>
  <c r="G5" i="57"/>
  <c r="F5" i="57"/>
  <c r="E5" i="57"/>
  <c r="D5" i="57"/>
  <c r="C5" i="57"/>
  <c r="B5" i="57"/>
  <c r="AC4" i="57"/>
  <c r="AB4" i="57"/>
  <c r="AA4" i="57"/>
  <c r="Z4" i="57"/>
  <c r="Y4" i="57"/>
  <c r="X4" i="57"/>
  <c r="W4" i="57"/>
  <c r="V4" i="57"/>
  <c r="U4" i="57"/>
  <c r="T4" i="57"/>
  <c r="S4" i="57"/>
  <c r="R4" i="57"/>
  <c r="Q4" i="57"/>
  <c r="P4" i="57"/>
  <c r="O4" i="57"/>
  <c r="N4" i="57"/>
  <c r="M4" i="57"/>
  <c r="L4" i="57"/>
  <c r="K4" i="57"/>
  <c r="J4" i="57"/>
  <c r="I4" i="57"/>
  <c r="H4" i="57"/>
  <c r="G4" i="57"/>
  <c r="F4" i="57"/>
  <c r="E4" i="57"/>
  <c r="D4" i="57"/>
  <c r="C4" i="57"/>
  <c r="B4" i="57"/>
  <c r="AC3" i="57"/>
  <c r="AB3" i="57"/>
  <c r="AA3" i="57"/>
  <c r="Z3" i="57"/>
  <c r="Y3" i="57"/>
  <c r="X3" i="57"/>
  <c r="W3" i="57"/>
  <c r="V3" i="57"/>
  <c r="U3" i="57"/>
  <c r="T3" i="57"/>
  <c r="Q3" i="57"/>
  <c r="P3" i="57"/>
  <c r="O3" i="57"/>
  <c r="N3" i="57"/>
  <c r="M3" i="57"/>
  <c r="L3" i="57"/>
  <c r="K3" i="57"/>
  <c r="J3" i="57"/>
  <c r="I3" i="57"/>
  <c r="H3" i="57"/>
  <c r="G3" i="57"/>
  <c r="F3" i="57"/>
  <c r="E3" i="57"/>
  <c r="D3" i="57"/>
  <c r="C3" i="57"/>
  <c r="B3" i="57"/>
  <c r="T21" i="59"/>
  <c r="T20" i="59"/>
  <c r="T19" i="59"/>
  <c r="T18" i="59"/>
  <c r="F21" i="59"/>
  <c r="F20" i="59"/>
  <c r="F19" i="59"/>
  <c r="F18" i="59"/>
  <c r="Y13" i="59"/>
  <c r="X13" i="59"/>
  <c r="W13" i="59"/>
  <c r="V13" i="59"/>
  <c r="U13" i="59"/>
  <c r="K13" i="59"/>
  <c r="H13" i="59"/>
  <c r="E13" i="59"/>
  <c r="N6" i="58"/>
  <c r="M33" i="60"/>
  <c r="I33" i="60"/>
  <c r="M32" i="60"/>
  <c r="I32" i="60"/>
  <c r="M31" i="60"/>
  <c r="I31" i="60"/>
  <c r="M30" i="60"/>
  <c r="I30" i="60"/>
  <c r="M29" i="60"/>
  <c r="I29" i="60"/>
  <c r="M28" i="60"/>
  <c r="I28" i="60"/>
  <c r="M27" i="60"/>
  <c r="I27" i="60"/>
  <c r="M26" i="60"/>
  <c r="I26" i="60"/>
  <c r="M25" i="60"/>
  <c r="I25" i="60"/>
  <c r="M24" i="60"/>
  <c r="I24" i="60"/>
  <c r="M23" i="60"/>
  <c r="I23" i="60"/>
  <c r="M22" i="60"/>
  <c r="M21" i="60"/>
  <c r="I21" i="60"/>
  <c r="M20" i="60"/>
  <c r="I20" i="60"/>
  <c r="M19" i="60"/>
  <c r="I19" i="60"/>
  <c r="M18" i="60"/>
  <c r="I18" i="60"/>
  <c r="M17" i="60"/>
  <c r="I17" i="60"/>
  <c r="M16" i="60"/>
  <c r="I16" i="60"/>
  <c r="M15" i="60"/>
  <c r="I15" i="60"/>
  <c r="M14" i="60"/>
  <c r="I14" i="60"/>
  <c r="M13" i="60"/>
  <c r="I13" i="60"/>
  <c r="M12" i="60"/>
  <c r="I12" i="60"/>
  <c r="M11" i="60"/>
  <c r="I11" i="60"/>
  <c r="M10" i="60"/>
  <c r="I10" i="60"/>
  <c r="M9" i="60"/>
  <c r="I9" i="60"/>
  <c r="M8" i="60"/>
  <c r="I8" i="60"/>
  <c r="M7" i="60"/>
  <c r="I7" i="60"/>
  <c r="M6" i="60"/>
  <c r="I6" i="60"/>
  <c r="AE23" i="59"/>
  <c r="Q23" i="59"/>
  <c r="AA21" i="59"/>
  <c r="M21" i="59"/>
  <c r="S14" i="59"/>
  <c r="Q14" i="59"/>
  <c r="AE23" i="58"/>
  <c r="Q23" i="58"/>
  <c r="AB21" i="58"/>
  <c r="M21" i="58"/>
  <c r="S14" i="58"/>
  <c r="Q14" i="58"/>
  <c r="M63" i="57"/>
  <c r="G63" i="57"/>
  <c r="D63" i="57"/>
  <c r="C63" i="57"/>
  <c r="B63" i="57"/>
  <c r="O5" i="50"/>
  <c r="O6" i="50"/>
  <c r="O7" i="50"/>
  <c r="O8" i="50"/>
  <c r="O9" i="50"/>
  <c r="O10" i="50"/>
  <c r="O11" i="50"/>
  <c r="O12" i="50"/>
  <c r="O13" i="50"/>
  <c r="O14" i="50"/>
  <c r="O15" i="50"/>
  <c r="O16" i="50"/>
  <c r="O17" i="50"/>
  <c r="O18" i="50"/>
  <c r="O19" i="50"/>
  <c r="O21" i="50"/>
  <c r="O22" i="50"/>
  <c r="O23" i="50"/>
  <c r="O25" i="50"/>
  <c r="O26" i="50"/>
  <c r="O27" i="50"/>
  <c r="O29" i="50"/>
  <c r="O30" i="50"/>
  <c r="O31" i="50"/>
  <c r="O33" i="50"/>
  <c r="O34" i="50"/>
  <c r="O35" i="50"/>
  <c r="O37" i="50"/>
  <c r="O38" i="50"/>
  <c r="O39" i="50"/>
  <c r="O41" i="50"/>
  <c r="O42" i="50"/>
  <c r="O43" i="50"/>
  <c r="O45" i="50"/>
  <c r="O46" i="50"/>
  <c r="O47" i="50"/>
  <c r="O49" i="50"/>
  <c r="O50" i="50"/>
  <c r="O51" i="50"/>
  <c r="O53" i="50"/>
  <c r="O54" i="50"/>
  <c r="O55" i="50"/>
  <c r="O57" i="50"/>
  <c r="O58" i="50"/>
  <c r="O59" i="50"/>
  <c r="O61" i="50"/>
  <c r="O62" i="50"/>
  <c r="O63" i="50"/>
  <c r="E63" i="57"/>
  <c r="F63" i="57"/>
  <c r="C38" i="50"/>
  <c r="B38" i="50"/>
  <c r="C37" i="50"/>
  <c r="B37" i="50"/>
  <c r="C36" i="50"/>
  <c r="B36" i="50"/>
  <c r="C35" i="50"/>
  <c r="B35" i="50"/>
  <c r="C34" i="50"/>
  <c r="B34" i="50"/>
  <c r="C33" i="50"/>
  <c r="B33" i="50"/>
  <c r="C32" i="50"/>
  <c r="B32" i="50"/>
  <c r="C31" i="50"/>
  <c r="B31" i="50"/>
  <c r="C30" i="50"/>
  <c r="B30" i="50"/>
  <c r="C29" i="50"/>
  <c r="B29" i="50"/>
  <c r="C28" i="50"/>
  <c r="B28" i="50"/>
  <c r="C27" i="50"/>
  <c r="B27" i="50"/>
  <c r="C26" i="50"/>
  <c r="B26" i="50"/>
  <c r="C25" i="50"/>
  <c r="B25" i="50"/>
  <c r="C13" i="50"/>
  <c r="B13" i="50"/>
  <c r="C12" i="50"/>
  <c r="B12" i="50"/>
  <c r="L63" i="57"/>
  <c r="O28" i="50"/>
  <c r="BD29" i="45"/>
  <c r="BD33" i="45"/>
  <c r="BD37" i="45"/>
  <c r="BD41" i="45"/>
  <c r="BD45" i="45"/>
  <c r="BD49" i="45"/>
  <c r="BD53" i="45"/>
  <c r="BD57" i="45"/>
  <c r="BD61" i="45"/>
  <c r="BB23" i="45"/>
  <c r="BB27" i="45"/>
  <c r="BB31" i="45"/>
  <c r="BB35" i="45"/>
  <c r="BB39" i="45"/>
  <c r="BB43" i="45"/>
  <c r="BB47" i="45"/>
  <c r="BB51" i="45"/>
  <c r="BB55" i="45"/>
  <c r="BB59" i="45"/>
  <c r="BB63" i="45"/>
  <c r="AL42" i="45"/>
  <c r="AJ40" i="57"/>
  <c r="O56" i="50"/>
  <c r="O48" i="50"/>
  <c r="O40" i="50"/>
  <c r="O20" i="50"/>
  <c r="R60" i="57"/>
  <c r="BD25" i="45"/>
  <c r="AU25" i="45"/>
  <c r="AR23" i="57"/>
  <c r="AZ13" i="45"/>
  <c r="BB20" i="45"/>
  <c r="BB24" i="45"/>
  <c r="BB28" i="45"/>
  <c r="BB32" i="45"/>
  <c r="BB36" i="45"/>
  <c r="BB40" i="45"/>
  <c r="BB44" i="45"/>
  <c r="BB48" i="45"/>
  <c r="BB52" i="45"/>
  <c r="BB56" i="45"/>
  <c r="BB60" i="45"/>
  <c r="BB64" i="45"/>
  <c r="O60" i="50"/>
  <c r="O52" i="50"/>
  <c r="O44" i="50"/>
  <c r="O36" i="50"/>
  <c r="R20" i="57"/>
  <c r="R24" i="57"/>
  <c r="R28" i="57"/>
  <c r="R32" i="57"/>
  <c r="R36" i="57"/>
  <c r="R40" i="57"/>
  <c r="R44" i="57"/>
  <c r="R48" i="57"/>
  <c r="R52" i="57"/>
  <c r="R56" i="57"/>
  <c r="BD21" i="45"/>
  <c r="AZ12" i="45"/>
  <c r="BB33" i="45"/>
  <c r="BB37" i="45"/>
  <c r="BB41" i="45"/>
  <c r="BB45" i="45"/>
  <c r="BB49" i="45"/>
  <c r="BB53" i="45"/>
  <c r="BB57" i="45"/>
  <c r="BB61" i="45"/>
  <c r="AK20" i="57"/>
  <c r="AK24" i="57"/>
  <c r="AK28" i="57"/>
  <c r="AK32" i="57"/>
  <c r="AZ11" i="45"/>
  <c r="AZ15" i="45"/>
  <c r="AT20" i="45"/>
  <c r="AZ20" i="45"/>
  <c r="AZ21" i="45"/>
  <c r="AZ22" i="45"/>
  <c r="AZ25" i="45"/>
  <c r="AZ26" i="45"/>
  <c r="AZ29" i="45"/>
  <c r="AZ30" i="45"/>
  <c r="AT32" i="45"/>
  <c r="AZ32" i="45"/>
  <c r="AZ33" i="45"/>
  <c r="AZ34" i="45"/>
  <c r="AT36" i="45"/>
  <c r="AZ36" i="45"/>
  <c r="AT40" i="45"/>
  <c r="AZ40" i="45"/>
  <c r="AT44" i="45"/>
  <c r="AZ44" i="45"/>
  <c r="AT48" i="45"/>
  <c r="AZ48" i="45"/>
  <c r="AT52" i="45"/>
  <c r="AZ52" i="45"/>
  <c r="AT56" i="45"/>
  <c r="AZ56" i="45"/>
  <c r="AT60" i="45"/>
  <c r="AZ60" i="45"/>
  <c r="AT64" i="45"/>
  <c r="AZ64" i="45"/>
  <c r="AK19" i="57"/>
  <c r="AK23" i="57"/>
  <c r="AK27" i="57"/>
  <c r="AK31" i="57"/>
  <c r="I63" i="57"/>
  <c r="H63" i="57"/>
  <c r="AZ10" i="45"/>
  <c r="AZ14" i="45"/>
  <c r="AZ18" i="45"/>
  <c r="AT19" i="45"/>
  <c r="AQ17" i="57"/>
  <c r="AQ18" i="57"/>
  <c r="AT23" i="45"/>
  <c r="AQ21" i="57"/>
  <c r="AT24" i="45"/>
  <c r="AQ22" i="57"/>
  <c r="AT27" i="45"/>
  <c r="AQ25" i="57"/>
  <c r="AT28" i="45"/>
  <c r="AQ26" i="57"/>
  <c r="AT31" i="45"/>
  <c r="AQ29" i="57"/>
  <c r="AQ30" i="57"/>
  <c r="AT35" i="45"/>
  <c r="AQ33" i="57"/>
  <c r="AQ34" i="57"/>
  <c r="AT37" i="45"/>
  <c r="AQ35" i="57"/>
  <c r="AT38" i="45"/>
  <c r="AQ36" i="57"/>
  <c r="AT39" i="45"/>
  <c r="AQ37" i="57"/>
  <c r="AQ38" i="57"/>
  <c r="AT41" i="45"/>
  <c r="AQ39" i="57"/>
  <c r="AT42" i="45"/>
  <c r="AQ40" i="57"/>
  <c r="AT43" i="45"/>
  <c r="AQ41" i="57"/>
  <c r="AQ42" i="57"/>
  <c r="AT45" i="45"/>
  <c r="AQ43" i="57"/>
  <c r="AT46" i="45"/>
  <c r="AQ44" i="57"/>
  <c r="AT47" i="45"/>
  <c r="AQ45" i="57"/>
  <c r="AQ46" i="57"/>
  <c r="AT49" i="45"/>
  <c r="AQ47" i="57"/>
  <c r="AT50" i="45"/>
  <c r="AQ48" i="57"/>
  <c r="AT51" i="45"/>
  <c r="AQ49" i="57"/>
  <c r="AQ50" i="57"/>
  <c r="AT53" i="45"/>
  <c r="AQ51" i="57"/>
  <c r="AT54" i="45"/>
  <c r="AQ52" i="57"/>
  <c r="AT55" i="45"/>
  <c r="AQ53" i="57"/>
  <c r="AQ54" i="57"/>
  <c r="AT57" i="45"/>
  <c r="AQ55" i="57"/>
  <c r="AT58" i="45"/>
  <c r="AQ56" i="57"/>
  <c r="AT59" i="45"/>
  <c r="AQ57" i="57"/>
  <c r="AQ58" i="57"/>
  <c r="AT61" i="45"/>
  <c r="AQ59" i="57"/>
  <c r="AT62" i="45"/>
  <c r="AQ60" i="57"/>
  <c r="AT63" i="45"/>
  <c r="AQ61" i="57"/>
  <c r="Q13" i="59"/>
  <c r="S13" i="59"/>
  <c r="BD5" i="45"/>
  <c r="AU5" i="45"/>
  <c r="AR3" i="57"/>
  <c r="BB5" i="45"/>
  <c r="AT5" i="45"/>
  <c r="Q13" i="58"/>
  <c r="S13" i="58"/>
  <c r="AL5" i="45"/>
  <c r="O4" i="50"/>
  <c r="AZ27" i="45"/>
  <c r="AZ59" i="45"/>
  <c r="AZ51" i="45"/>
  <c r="AZ43" i="45"/>
  <c r="AZ35" i="45"/>
  <c r="AZ63" i="45"/>
  <c r="AZ55" i="45"/>
  <c r="AZ47" i="45"/>
  <c r="AZ39" i="45"/>
  <c r="AZ28" i="45"/>
  <c r="AZ24" i="45"/>
  <c r="AZ19" i="45"/>
  <c r="AQ62" i="57"/>
  <c r="K63" i="57"/>
  <c r="AZ62" i="45"/>
  <c r="AZ58" i="45"/>
  <c r="AZ54" i="45"/>
  <c r="AZ50" i="45"/>
  <c r="AZ46" i="45"/>
  <c r="AZ42" i="45"/>
  <c r="AZ38" i="45"/>
  <c r="AZ31" i="45"/>
  <c r="AZ23" i="45"/>
  <c r="AZ61" i="45"/>
  <c r="AZ57" i="45"/>
  <c r="AZ53" i="45"/>
  <c r="AZ49" i="45"/>
  <c r="AZ45" i="45"/>
  <c r="AZ41" i="45"/>
  <c r="AZ37" i="45"/>
  <c r="AZ5" i="45"/>
  <c r="AQ3" i="57"/>
  <c r="AT65" i="45"/>
  <c r="AJ3" i="57"/>
  <c r="AL65" i="45"/>
  <c r="AU65"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710E4AE4-1540-4C67-9EF3-DA60E4427A8C}">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CA28E673-F806-41AA-B1DA-F5969D267DF4}">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D709A708-598E-4856-85CD-6B30DA7D8F4D}">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863D604C-CA7F-4237-ABEF-3D9303ECF1FF}">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0B4EF055-7719-45BA-8E1A-C8ECF5B4BD73}">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<sst xmlns="http://schemas.openxmlformats.org/spreadsheetml/2006/main" count="743" uniqueCount="335">
  <si>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</si>
  <si>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</si>
  <si>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</si>
  <si>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</si>
  <si>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</si>
  <si>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</si>
  <si>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</si>
  <si>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</si>
  <si>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</si>
  <si>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</si>
  <si>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</si>
  <si>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</si>
  <si>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</si>
  <si>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</si>
  <si>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</si>
  <si>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</si>
  <si>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</si>
  <si>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短期入所生活介護事業所</t>
  </si>
  <si>
    <t>基準単価</t>
    <rPh sb="0" eb="2">
      <t>キジュン</t>
    </rPh>
    <rPh sb="2" eb="4">
      <t>タンカ</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</si>
  <si>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</si>
  <si>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</si>
  <si>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No.</t>
    <phoneticPr fontId="3"/>
  </si>
  <si>
    <t>合計</t>
    <rPh sb="0" eb="2">
      <t>ゴウケイ</t>
    </rPh>
    <phoneticPr fontId="3"/>
  </si>
  <si>
    <t>（ア）、（イ）</t>
    <phoneticPr fontId="3"/>
  </si>
  <si>
    <t>（ウ）</t>
    <phoneticPr fontId="3"/>
  </si>
  <si>
    <t>ア、イ</t>
  </si>
  <si>
    <t>ウ</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</si>
  <si>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</si>
  <si>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</si>
  <si>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</si>
  <si>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</si>
  <si>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</si>
  <si>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</si>
  <si>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</si>
  <si>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</si>
  <si>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</si>
  <si>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</si>
  <si>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</si>
  <si>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</si>
  <si>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</si>
  <si>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</si>
  <si>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</si>
  <si>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</si>
  <si>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</si>
  <si>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</si>
  <si>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</si>
  <si>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</si>
  <si>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</si>
  <si>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事業所・施設等名</t>
    <rPh sb="0" eb="3">
      <t>ジギョウショ</t>
    </rPh>
    <rPh sb="4" eb="6">
      <t>シセツ</t>
    </rPh>
    <rPh sb="6" eb="7">
      <t>トウ</t>
    </rPh>
    <rPh sb="7" eb="8">
      <t>メイ</t>
    </rPh>
    <phoneticPr fontId="3"/>
  </si>
  <si>
    <t>定員</t>
    <rPh sb="0" eb="2">
      <t>テイイン</t>
    </rPh>
    <phoneticPr fontId="3"/>
  </si>
  <si>
    <t>所要額</t>
    <rPh sb="0" eb="2">
      <t>ショヨウ</t>
    </rPh>
    <rPh sb="2" eb="3">
      <t>ガク</t>
    </rPh>
    <phoneticPr fontId="3"/>
  </si>
  <si>
    <t>緊急雇用</t>
    <rPh sb="0" eb="2">
      <t>キンキュウ</t>
    </rPh>
    <rPh sb="2" eb="4">
      <t>コヨウ</t>
    </rPh>
    <phoneticPr fontId="2"/>
  </si>
  <si>
    <t>割増賃金・手当</t>
    <rPh sb="0" eb="2">
      <t>ワリマシ</t>
    </rPh>
    <rPh sb="2" eb="4">
      <t>チンギン</t>
    </rPh>
    <rPh sb="5" eb="7">
      <t>テアテ</t>
    </rPh>
    <phoneticPr fontId="2"/>
  </si>
  <si>
    <t>職業紹介料</t>
    <rPh sb="0" eb="2">
      <t>ショクギョウ</t>
    </rPh>
    <rPh sb="2" eb="4">
      <t>ショウカイ</t>
    </rPh>
    <rPh sb="4" eb="5">
      <t>リョウ</t>
    </rPh>
    <phoneticPr fontId="2"/>
  </si>
  <si>
    <t>損害賠償
保険加入</t>
    <rPh sb="0" eb="2">
      <t>ソンガイ</t>
    </rPh>
    <rPh sb="2" eb="4">
      <t>バイショウ</t>
    </rPh>
    <rPh sb="5" eb="7">
      <t>ホケン</t>
    </rPh>
    <rPh sb="7" eb="9">
      <t>カニュウ</t>
    </rPh>
    <phoneticPr fontId="2"/>
  </si>
  <si>
    <t>宿泊費
（帰宅困難職員）</t>
    <rPh sb="0" eb="3">
      <t>シュクハクヒ</t>
    </rPh>
    <rPh sb="5" eb="7">
      <t>キタク</t>
    </rPh>
    <rPh sb="7" eb="9">
      <t>コンナン</t>
    </rPh>
    <rPh sb="9" eb="11">
      <t>ショクイン</t>
    </rPh>
    <phoneticPr fontId="2"/>
  </si>
  <si>
    <t>旅費
（連携）</t>
    <rPh sb="0" eb="2">
      <t>リョヒ</t>
    </rPh>
    <rPh sb="4" eb="6">
      <t>レンケイ</t>
    </rPh>
    <phoneticPr fontId="2"/>
  </si>
  <si>
    <t>消毒・清掃</t>
    <rPh sb="0" eb="2">
      <t>ショウドク</t>
    </rPh>
    <rPh sb="3" eb="5">
      <t>セイソウ</t>
    </rPh>
    <phoneticPr fontId="2"/>
  </si>
  <si>
    <t>感染性廃棄物処理</t>
    <rPh sb="0" eb="3">
      <t>カンセンセイ</t>
    </rPh>
    <rPh sb="3" eb="6">
      <t>ハイキブツ</t>
    </rPh>
    <rPh sb="6" eb="8">
      <t>ショリ</t>
    </rPh>
    <phoneticPr fontId="2"/>
  </si>
  <si>
    <t>衛生用品
購入</t>
    <rPh sb="0" eb="2">
      <t>エイセイ</t>
    </rPh>
    <rPh sb="2" eb="4">
      <t>ヨウヒン</t>
    </rPh>
    <rPh sb="5" eb="7">
      <t>コウニュウ</t>
    </rPh>
    <phoneticPr fontId="2"/>
  </si>
  <si>
    <t>代替場所確保（使用料）</t>
    <rPh sb="0" eb="2">
      <t>ダイタイ</t>
    </rPh>
    <rPh sb="2" eb="4">
      <t>バショ</t>
    </rPh>
    <rPh sb="4" eb="6">
      <t>カクホ</t>
    </rPh>
    <rPh sb="7" eb="10">
      <t>シヨウリョウ</t>
    </rPh>
    <phoneticPr fontId="2"/>
  </si>
  <si>
    <t>謝金（同行指導）</t>
    <rPh sb="0" eb="2">
      <t>シャキン</t>
    </rPh>
    <rPh sb="3" eb="5">
      <t>ドウコウ</t>
    </rPh>
    <rPh sb="5" eb="7">
      <t>シドウ</t>
    </rPh>
    <phoneticPr fontId="2"/>
  </si>
  <si>
    <t>旅費
（代替場所等）</t>
    <rPh sb="0" eb="2">
      <t>リョヒ</t>
    </rPh>
    <rPh sb="4" eb="6">
      <t>ダイタイ</t>
    </rPh>
    <rPh sb="6" eb="8">
      <t>バショ</t>
    </rPh>
    <rPh sb="8" eb="9">
      <t>トウ</t>
    </rPh>
    <phoneticPr fontId="2"/>
  </si>
  <si>
    <t>リース費用（車、自転車）</t>
    <rPh sb="3" eb="5">
      <t>ヒヨウ</t>
    </rPh>
    <rPh sb="6" eb="7">
      <t>クルマ</t>
    </rPh>
    <rPh sb="8" eb="11">
      <t>ジテンシャ</t>
    </rPh>
    <phoneticPr fontId="2"/>
  </si>
  <si>
    <t>自費検査</t>
    <rPh sb="0" eb="2">
      <t>ジヒ</t>
    </rPh>
    <rPh sb="2" eb="4">
      <t>ケンサ</t>
    </rPh>
    <phoneticPr fontId="2"/>
  </si>
  <si>
    <t>（イ）</t>
    <phoneticPr fontId="3"/>
  </si>
  <si>
    <t>（ウ）</t>
    <phoneticPr fontId="3"/>
  </si>
  <si>
    <t>個別協議を希望する</t>
    <rPh sb="0" eb="4">
      <t>コベツキョウギ</t>
    </rPh>
    <rPh sb="5" eb="7">
      <t>キボウ</t>
    </rPh>
    <phoneticPr fontId="3"/>
  </si>
  <si>
    <t>個別協議は希望しない</t>
    <rPh sb="0" eb="4">
      <t>コベツキョウギ</t>
    </rPh>
    <rPh sb="5" eb="7">
      <t>キボウ</t>
    </rPh>
    <phoneticPr fontId="3"/>
  </si>
  <si>
    <t>（ア）-①</t>
    <phoneticPr fontId="3"/>
  </si>
  <si>
    <t>（ア）-②</t>
    <phoneticPr fontId="3"/>
  </si>
  <si>
    <t>（ア）-③</t>
    <phoneticPr fontId="3"/>
  </si>
  <si>
    <t>（ア）-④</t>
    <phoneticPr fontId="3"/>
  </si>
  <si>
    <t>感染者数</t>
    <rPh sb="0" eb="4">
      <t>カンセンシャスウ</t>
    </rPh>
    <phoneticPr fontId="3"/>
  </si>
  <si>
    <t>職員</t>
    <rPh sb="0" eb="2">
      <t>ショクイン</t>
    </rPh>
    <phoneticPr fontId="3"/>
  </si>
  <si>
    <t>利用者</t>
    <rPh sb="0" eb="3">
      <t>リヨウシャ</t>
    </rPh>
    <phoneticPr fontId="3"/>
  </si>
  <si>
    <t>施設内療養費</t>
    <rPh sb="0" eb="6">
      <t>シセツナイリョウヨウヒ</t>
    </rPh>
    <phoneticPr fontId="3"/>
  </si>
  <si>
    <t>所要額計</t>
    <rPh sb="0" eb="2">
      <t>ショヨウ</t>
    </rPh>
    <rPh sb="2" eb="3">
      <t>ガク</t>
    </rPh>
    <rPh sb="3" eb="4">
      <t>ケイ</t>
    </rPh>
    <phoneticPr fontId="3"/>
  </si>
  <si>
    <t>単価１（ア・イ）</t>
    <phoneticPr fontId="3"/>
  </si>
  <si>
    <t>単価2（ウ）</t>
    <phoneticPr fontId="3"/>
  </si>
  <si>
    <t>感染者と接触のあった者
（濃厚接触者）</t>
    <rPh sb="0" eb="3">
      <t>カンセンシャ</t>
    </rPh>
    <rPh sb="4" eb="6">
      <t>セッショク</t>
    </rPh>
    <rPh sb="10" eb="11">
      <t>モノ</t>
    </rPh>
    <rPh sb="13" eb="18">
      <t>ノウコウセッショクシャ</t>
    </rPh>
    <phoneticPr fontId="3"/>
  </si>
  <si>
    <t>所要額
（施設内療養費を除く）</t>
    <rPh sb="0" eb="3">
      <t>ショヨウガク</t>
    </rPh>
    <rPh sb="5" eb="11">
      <t>シセツナイリョウヨウヒ</t>
    </rPh>
    <rPh sb="12" eb="13">
      <t>ノゾ</t>
    </rPh>
    <phoneticPr fontId="3"/>
  </si>
  <si>
    <t>基準単価以内のため不要</t>
    <rPh sb="0" eb="4">
      <t>キジュンタンカ</t>
    </rPh>
    <rPh sb="4" eb="6">
      <t>イナイ</t>
    </rPh>
    <rPh sb="9" eb="11">
      <t>フヨウ</t>
    </rPh>
    <phoneticPr fontId="3"/>
  </si>
  <si>
    <t>①所要額調査を提出する事業所・施設を入力する。</t>
    <rPh sb="1" eb="4">
      <t>ショヨウガク</t>
    </rPh>
    <rPh sb="4" eb="6">
      <t>チョウサ</t>
    </rPh>
    <rPh sb="7" eb="9">
      <t>テイシュツ</t>
    </rPh>
    <rPh sb="11" eb="14">
      <t>ジギョウショ</t>
    </rPh>
    <rPh sb="15" eb="17">
      <t>シセツ</t>
    </rPh>
    <rPh sb="18" eb="20">
      <t>ニュウリョク</t>
    </rPh>
    <phoneticPr fontId="3"/>
  </si>
  <si>
    <t>②定員数を入力する（短期入所系、入所施設・居住系サービスのみ）</t>
    <rPh sb="1" eb="4">
      <t>テイインスウ</t>
    </rPh>
    <rPh sb="5" eb="7">
      <t>ニュウリョク</t>
    </rPh>
    <rPh sb="10" eb="12">
      <t>タンキ</t>
    </rPh>
    <rPh sb="12" eb="14">
      <t>ニュウショ</t>
    </rPh>
    <rPh sb="14" eb="15">
      <t>ケイ</t>
    </rPh>
    <rPh sb="16" eb="18">
      <t>ニュウショ</t>
    </rPh>
    <rPh sb="18" eb="20">
      <t>シセツ</t>
    </rPh>
    <rPh sb="21" eb="23">
      <t>キョジュウ</t>
    </rPh>
    <rPh sb="23" eb="24">
      <t>ケイ</t>
    </rPh>
    <phoneticPr fontId="3"/>
  </si>
  <si>
    <t>（ア）、（イ）</t>
  </si>
  <si>
    <t>（ウ）</t>
  </si>
  <si>
    <t>個別協議の有無</t>
    <rPh sb="0" eb="4">
      <t>コベツキョウギ</t>
    </rPh>
    <rPh sb="5" eb="7">
      <t>ウム</t>
    </rPh>
    <phoneticPr fontId="3"/>
  </si>
  <si>
    <t>対応期間①</t>
    <rPh sb="0" eb="4">
      <t>タイオウキカン</t>
    </rPh>
    <phoneticPr fontId="3"/>
  </si>
  <si>
    <t>発生日</t>
    <rPh sb="0" eb="3">
      <t>ハッセイビ</t>
    </rPh>
    <phoneticPr fontId="3"/>
  </si>
  <si>
    <t>収束日</t>
    <rPh sb="0" eb="3">
      <t>シュウソクビ</t>
    </rPh>
    <phoneticPr fontId="3"/>
  </si>
  <si>
    <t>対応期間②</t>
    <rPh sb="0" eb="2">
      <t>タイオウ</t>
    </rPh>
    <rPh sb="2" eb="4">
      <t>キカン</t>
    </rPh>
    <phoneticPr fontId="3"/>
  </si>
  <si>
    <t>-</t>
    <phoneticPr fontId="3"/>
  </si>
  <si>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23"/>
  </si>
  <si>
    <t>水色のセルに必要事項を記載してください。</t>
    <rPh sb="0" eb="1">
      <t>ミズ</t>
    </rPh>
    <phoneticPr fontId="23"/>
  </si>
  <si>
    <t>緑色のセルはプルダウンより選択してください。</t>
    <rPh sb="0" eb="1">
      <t>ミドリ</t>
    </rPh>
    <rPh sb="1" eb="2">
      <t>イロ</t>
    </rPh>
    <phoneticPr fontId="23"/>
  </si>
  <si>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23"/>
  </si>
  <si>
    <r>
      <t>令和</t>
    </r>
    <r>
      <rPr>
        <b/>
        <sz val="14"/>
        <color theme="1"/>
        <rFont val="メイリオ"/>
        <family val="3"/>
        <charset val="128"/>
      </rPr>
      <t>５</t>
    </r>
    <r>
      <rPr>
        <sz val="14"/>
        <color theme="1"/>
        <rFont val="メイリオ"/>
        <family val="3"/>
        <charset val="128"/>
      </rPr>
      <t>年度（令和５年４月１日から令和６年３月３１日まで）に生じた費用分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23"/>
  </si>
  <si>
    <t>都道府県名</t>
    <rPh sb="0" eb="4">
      <t>トドウフケン</t>
    </rPh>
    <rPh sb="4" eb="5">
      <t>メイ</t>
    </rPh>
    <phoneticPr fontId="23"/>
  </si>
  <si>
    <t>札幌市</t>
    <rPh sb="0" eb="3">
      <t>サッポロシ</t>
    </rPh>
    <phoneticPr fontId="23"/>
  </si>
  <si>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23"/>
  </si>
  <si>
    <t>法人名</t>
    <rPh sb="0" eb="2">
      <t>ホウジン</t>
    </rPh>
    <rPh sb="2" eb="3">
      <t>メイ</t>
    </rPh>
    <phoneticPr fontId="23"/>
  </si>
  <si>
    <t>（２）個別協議の対象となる事業所・施設等</t>
    <phoneticPr fontId="23"/>
  </si>
  <si>
    <t>基本情報</t>
    <rPh sb="0" eb="2">
      <t>キホン</t>
    </rPh>
    <rPh sb="2" eb="4">
      <t>ジョウホウ</t>
    </rPh>
    <phoneticPr fontId="23"/>
  </si>
  <si>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23"/>
  </si>
  <si>
    <t>ア（ア）①～⑤</t>
    <phoneticPr fontId="23"/>
  </si>
  <si>
    <t>事業所・施設等の名称</t>
    <rPh sb="0" eb="3">
      <t>ジギョウショ</t>
    </rPh>
    <rPh sb="4" eb="6">
      <t>シセツ</t>
    </rPh>
    <rPh sb="6" eb="7">
      <t>トウ</t>
    </rPh>
    <rPh sb="8" eb="10">
      <t>メイショウ</t>
    </rPh>
    <phoneticPr fontId="23"/>
  </si>
  <si>
    <t>サービス種別</t>
    <rPh sb="4" eb="6">
      <t>シュベツ</t>
    </rPh>
    <phoneticPr fontId="23"/>
  </si>
  <si>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23"/>
  </si>
  <si>
    <t>基準額（Ａ）
（円）</t>
    <rPh sb="0" eb="3">
      <t>キジュンガク</t>
    </rPh>
    <rPh sb="8" eb="9">
      <t>エン</t>
    </rPh>
    <phoneticPr fontId="23"/>
  </si>
  <si>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23"/>
  </si>
  <si>
    <t>実際の所要額
（B）（円）</t>
    <rPh sb="0" eb="2">
      <t>ジッサイ</t>
    </rPh>
    <rPh sb="3" eb="6">
      <t>ショヨウガク</t>
    </rPh>
    <rPh sb="11" eb="12">
      <t>エン</t>
    </rPh>
    <phoneticPr fontId="23"/>
  </si>
  <si>
    <t>今回の協議額
（引き上げ額）
(B)－(A)or(A’)
（C）（円）</t>
    <rPh sb="0" eb="2">
      <t>コンカイ</t>
    </rPh>
    <rPh sb="3" eb="5">
      <t>キョウギ</t>
    </rPh>
    <rPh sb="5" eb="6">
      <t>ガク</t>
    </rPh>
    <rPh sb="8" eb="9">
      <t>ヒ</t>
    </rPh>
    <rPh sb="10" eb="11">
      <t>ア</t>
    </rPh>
    <rPh sb="12" eb="13">
      <t>ガク</t>
    </rPh>
    <rPh sb="33" eb="34">
      <t>エン</t>
    </rPh>
    <phoneticPr fontId="23"/>
  </si>
  <si>
    <t>緊急雇用</t>
    <rPh sb="0" eb="2">
      <t>キンキュウ</t>
    </rPh>
    <rPh sb="2" eb="4">
      <t>コヨウ</t>
    </rPh>
    <phoneticPr fontId="23"/>
  </si>
  <si>
    <t>割増賃金・手当</t>
    <rPh sb="0" eb="2">
      <t>ワリマシ</t>
    </rPh>
    <rPh sb="2" eb="4">
      <t>チンギン</t>
    </rPh>
    <rPh sb="5" eb="7">
      <t>テアテ</t>
    </rPh>
    <phoneticPr fontId="23"/>
  </si>
  <si>
    <t>職業紹介料</t>
    <rPh sb="0" eb="2">
      <t>ショクギョウ</t>
    </rPh>
    <rPh sb="2" eb="4">
      <t>ショウカイ</t>
    </rPh>
    <rPh sb="4" eb="5">
      <t>リョウ</t>
    </rPh>
    <phoneticPr fontId="23"/>
  </si>
  <si>
    <t>損害賠償
保険加入</t>
    <rPh sb="0" eb="2">
      <t>ソンガイ</t>
    </rPh>
    <rPh sb="2" eb="4">
      <t>バイショウ</t>
    </rPh>
    <rPh sb="5" eb="7">
      <t>ホケン</t>
    </rPh>
    <rPh sb="7" eb="9">
      <t>カニュウ</t>
    </rPh>
    <phoneticPr fontId="23"/>
  </si>
  <si>
    <t>宿泊費
（帰宅困難職員）</t>
    <rPh sb="0" eb="3">
      <t>シュクハクヒ</t>
    </rPh>
    <rPh sb="5" eb="7">
      <t>キタク</t>
    </rPh>
    <rPh sb="7" eb="9">
      <t>コンナン</t>
    </rPh>
    <rPh sb="9" eb="11">
      <t>ショクイン</t>
    </rPh>
    <phoneticPr fontId="23"/>
  </si>
  <si>
    <t>旅費
（連携）</t>
    <rPh sb="0" eb="2">
      <t>リョヒ</t>
    </rPh>
    <rPh sb="4" eb="6">
      <t>レンケイ</t>
    </rPh>
    <phoneticPr fontId="23"/>
  </si>
  <si>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23"/>
  </si>
  <si>
    <t>消毒・清掃</t>
    <rPh sb="0" eb="2">
      <t>ショウドク</t>
    </rPh>
    <rPh sb="3" eb="5">
      <t>セイソウ</t>
    </rPh>
    <phoneticPr fontId="23"/>
  </si>
  <si>
    <t>感染性廃棄物処理</t>
    <rPh sb="0" eb="3">
      <t>カンセンセイ</t>
    </rPh>
    <rPh sb="3" eb="6">
      <t>ハイキブツ</t>
    </rPh>
    <rPh sb="6" eb="8">
      <t>ショリ</t>
    </rPh>
    <phoneticPr fontId="23"/>
  </si>
  <si>
    <t>衛生用品
購入</t>
    <rPh sb="0" eb="2">
      <t>エイセイ</t>
    </rPh>
    <rPh sb="2" eb="4">
      <t>ヨウヒン</t>
    </rPh>
    <rPh sb="5" eb="7">
      <t>コウニュウ</t>
    </rPh>
    <phoneticPr fontId="23"/>
  </si>
  <si>
    <t>代替場所確保（使用料）</t>
    <rPh sb="0" eb="2">
      <t>ダイタイ</t>
    </rPh>
    <rPh sb="2" eb="4">
      <t>バショ</t>
    </rPh>
    <rPh sb="4" eb="6">
      <t>カクホ</t>
    </rPh>
    <rPh sb="7" eb="10">
      <t>シヨウリョウ</t>
    </rPh>
    <phoneticPr fontId="23"/>
  </si>
  <si>
    <t>謝金（同行指導）</t>
    <rPh sb="0" eb="2">
      <t>シャキン</t>
    </rPh>
    <rPh sb="3" eb="5">
      <t>ドウコウ</t>
    </rPh>
    <rPh sb="5" eb="7">
      <t>シドウ</t>
    </rPh>
    <phoneticPr fontId="23"/>
  </si>
  <si>
    <t>旅費
（代替場所等）</t>
    <rPh sb="0" eb="2">
      <t>リョヒ</t>
    </rPh>
    <rPh sb="4" eb="6">
      <t>ダイタイ</t>
    </rPh>
    <rPh sb="6" eb="8">
      <t>バショ</t>
    </rPh>
    <rPh sb="8" eb="9">
      <t>トウ</t>
    </rPh>
    <phoneticPr fontId="23"/>
  </si>
  <si>
    <t>リース費用（車、自転車）</t>
    <rPh sb="3" eb="5">
      <t>ヒヨウ</t>
    </rPh>
    <rPh sb="6" eb="7">
      <t>クルマ</t>
    </rPh>
    <rPh sb="8" eb="11">
      <t>ジテンシャ</t>
    </rPh>
    <phoneticPr fontId="23"/>
  </si>
  <si>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23"/>
  </si>
  <si>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23"/>
  </si>
  <si>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23"/>
  </si>
  <si>
    <t>感染者数・濃厚接触者</t>
    <rPh sb="0" eb="3">
      <t>カンセンシャ</t>
    </rPh>
    <rPh sb="3" eb="4">
      <t>スウ</t>
    </rPh>
    <rPh sb="5" eb="7">
      <t>ノウコウ</t>
    </rPh>
    <rPh sb="7" eb="10">
      <t>セッショクシャ</t>
    </rPh>
    <phoneticPr fontId="23"/>
  </si>
  <si>
    <t>人数①</t>
    <rPh sb="0" eb="1">
      <t>ヒト</t>
    </rPh>
    <rPh sb="1" eb="2">
      <t>スウ</t>
    </rPh>
    <phoneticPr fontId="23"/>
  </si>
  <si>
    <t>発生日①</t>
    <rPh sb="0" eb="3">
      <t>ハッセイビ</t>
    </rPh>
    <phoneticPr fontId="23"/>
  </si>
  <si>
    <t>収束日①</t>
    <rPh sb="0" eb="2">
      <t>シュウソク</t>
    </rPh>
    <rPh sb="2" eb="3">
      <t>ビ</t>
    </rPh>
    <phoneticPr fontId="23"/>
  </si>
  <si>
    <r>
      <t>※新型コロナウイルス感染症への対応に係る業務手当</t>
    </r>
    <r>
      <rPr>
        <b/>
        <sz val="10"/>
        <color rgb="FFFF0000"/>
        <rFont val="メイリオ"/>
        <family val="3"/>
        <charset val="128"/>
      </rPr>
      <t>（10月１日以降につきましては水色部分の記載をお願いいたします）</t>
    </r>
    <rPh sb="27" eb="28">
      <t>ガツ</t>
    </rPh>
    <rPh sb="29" eb="30">
      <t>ニチ</t>
    </rPh>
    <rPh sb="30" eb="32">
      <t>イコウ</t>
    </rPh>
    <rPh sb="44" eb="46">
      <t>キサイ</t>
    </rPh>
    <phoneticPr fontId="23"/>
  </si>
  <si>
    <t>人数②</t>
    <rPh sb="0" eb="1">
      <t>ヒト</t>
    </rPh>
    <rPh sb="1" eb="2">
      <t>スウ</t>
    </rPh>
    <phoneticPr fontId="23"/>
  </si>
  <si>
    <t>発生日②</t>
    <rPh sb="0" eb="3">
      <t>ハッセイビ</t>
    </rPh>
    <phoneticPr fontId="23"/>
  </si>
  <si>
    <t>収束日②</t>
    <rPh sb="0" eb="2">
      <t>シュウソク</t>
    </rPh>
    <rPh sb="2" eb="3">
      <t>ビ</t>
    </rPh>
    <phoneticPr fontId="23"/>
  </si>
  <si>
    <r>
      <t>※新型コロナウイルス感染症への対応に係る業務手当</t>
    </r>
    <r>
      <rPr>
        <b/>
        <sz val="9"/>
        <color rgb="FFFF0000"/>
        <rFont val="メイリオ"/>
        <family val="3"/>
        <charset val="128"/>
      </rPr>
      <t>（10月１日以降につきましては水色部分の記載をお願いいたします）</t>
    </r>
    <rPh sb="27" eb="28">
      <t>ガツ</t>
    </rPh>
    <rPh sb="29" eb="30">
      <t>ニチ</t>
    </rPh>
    <rPh sb="30" eb="32">
      <t>イコウ</t>
    </rPh>
    <phoneticPr fontId="23"/>
  </si>
  <si>
    <t>備　考（補足事項があれば記載してください。）</t>
    <rPh sb="0" eb="1">
      <t>ビ</t>
    </rPh>
    <rPh sb="2" eb="3">
      <t>コウ</t>
    </rPh>
    <phoneticPr fontId="23"/>
  </si>
  <si>
    <t>感染者数</t>
    <rPh sb="0" eb="3">
      <t>カンセンシャ</t>
    </rPh>
    <rPh sb="3" eb="4">
      <t>スウ</t>
    </rPh>
    <phoneticPr fontId="23"/>
  </si>
  <si>
    <t>職員</t>
    <rPh sb="0" eb="2">
      <t>ショクイン</t>
    </rPh>
    <phoneticPr fontId="23"/>
  </si>
  <si>
    <t>人</t>
    <rPh sb="0" eb="1">
      <t>ニン</t>
    </rPh>
    <phoneticPr fontId="23"/>
  </si>
  <si>
    <t>○１日あたりの支給単価（日額支給の場合記載願います）</t>
    <phoneticPr fontId="23"/>
  </si>
  <si>
    <t>利用者</t>
    <rPh sb="0" eb="3">
      <t>リヨウシャ</t>
    </rPh>
    <phoneticPr fontId="23"/>
  </si>
  <si>
    <t>円</t>
    <rPh sb="0" eb="1">
      <t>エン</t>
    </rPh>
    <phoneticPr fontId="23"/>
  </si>
  <si>
    <t>（上限4,000円）</t>
    <rPh sb="1" eb="3">
      <t>ジョウゲン</t>
    </rPh>
    <rPh sb="8" eb="9">
      <t>エン</t>
    </rPh>
    <phoneticPr fontId="23"/>
  </si>
  <si>
    <t>感染者と接触のあった者</t>
    <rPh sb="0" eb="3">
      <t>カンセンシャ</t>
    </rPh>
    <rPh sb="4" eb="6">
      <t>セッショク</t>
    </rPh>
    <rPh sb="10" eb="11">
      <t>モノ</t>
    </rPh>
    <phoneticPr fontId="23"/>
  </si>
  <si>
    <t>○支給上限額</t>
    <rPh sb="1" eb="3">
      <t>シキュウ</t>
    </rPh>
    <rPh sb="3" eb="6">
      <t>ジョウゲンガク</t>
    </rPh>
    <phoneticPr fontId="23"/>
  </si>
  <si>
    <t>＝</t>
    <phoneticPr fontId="23"/>
  </si>
  <si>
    <t>万円</t>
    <rPh sb="0" eb="2">
      <t>マンエン</t>
    </rPh>
    <phoneticPr fontId="23"/>
  </si>
  <si>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23"/>
  </si>
  <si>
    <t>支給人数</t>
    <rPh sb="0" eb="2">
      <t>シキュウ</t>
    </rPh>
    <rPh sb="2" eb="4">
      <t>ニンズウ</t>
    </rPh>
    <phoneticPr fontId="23"/>
  </si>
  <si>
    <t>感染対応期間</t>
    <rPh sb="0" eb="2">
      <t>カンセン</t>
    </rPh>
    <rPh sb="2" eb="4">
      <t>タイオウ</t>
    </rPh>
    <rPh sb="4" eb="6">
      <t>キカン</t>
    </rPh>
    <phoneticPr fontId="23"/>
  </si>
  <si>
    <t>２万円</t>
    <rPh sb="1" eb="3">
      <t>マンエン</t>
    </rPh>
    <phoneticPr fontId="23"/>
  </si>
  <si>
    <t>×</t>
    <phoneticPr fontId="23"/>
  </si>
  <si>
    <t>ヶ月</t>
    <rPh sb="1" eb="2">
      <t>ゲツ</t>
    </rPh>
    <phoneticPr fontId="23"/>
  </si>
  <si>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23"/>
  </si>
  <si>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23"/>
  </si>
  <si>
    <t>対象経費の費目</t>
    <rPh sb="0" eb="2">
      <t>タイショウ</t>
    </rPh>
    <rPh sb="2" eb="4">
      <t>ケイヒ</t>
    </rPh>
    <rPh sb="5" eb="7">
      <t>ヒモク</t>
    </rPh>
    <phoneticPr fontId="23"/>
  </si>
  <si>
    <t>左記対象経費の概要</t>
    <rPh sb="0" eb="2">
      <t>サキ</t>
    </rPh>
    <rPh sb="2" eb="4">
      <t>タイショウ</t>
    </rPh>
    <rPh sb="4" eb="6">
      <t>ケイヒ</t>
    </rPh>
    <rPh sb="7" eb="9">
      <t>ガイヨウ</t>
    </rPh>
    <phoneticPr fontId="23"/>
  </si>
  <si>
    <t>左記対象経費の所要額の積算内訳</t>
    <rPh sb="0" eb="2">
      <t>サキ</t>
    </rPh>
    <rPh sb="2" eb="4">
      <t>タイショウ</t>
    </rPh>
    <rPh sb="4" eb="6">
      <t>ケイヒ</t>
    </rPh>
    <phoneticPr fontId="23"/>
  </si>
  <si>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23"/>
  </si>
  <si>
    <t>チェック</t>
    <phoneticPr fontId="23"/>
  </si>
  <si>
    <t>　記載内容に誤りがないことを確認した。</t>
    <rPh sb="1" eb="3">
      <t>キサイ</t>
    </rPh>
    <rPh sb="3" eb="5">
      <t>ナイヨウ</t>
    </rPh>
    <rPh sb="6" eb="7">
      <t>アヤマ</t>
    </rPh>
    <rPh sb="14" eb="16">
      <t>カクニン</t>
    </rPh>
    <phoneticPr fontId="23"/>
  </si>
  <si>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23"/>
  </si>
  <si>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23"/>
  </si>
  <si>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23"/>
  </si>
  <si>
    <t>ア（ウ）</t>
    <phoneticPr fontId="23"/>
  </si>
  <si>
    <t>緊急雇用
（職員派遣）</t>
    <rPh sb="0" eb="2">
      <t>キンキュウ</t>
    </rPh>
    <rPh sb="2" eb="4">
      <t>コヨウ</t>
    </rPh>
    <phoneticPr fontId="23"/>
  </si>
  <si>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23"/>
  </si>
  <si>
    <t>職業紹介料
（職員派遣）</t>
    <rPh sb="0" eb="2">
      <t>ショクギョウ</t>
    </rPh>
    <rPh sb="2" eb="4">
      <t>ショウカイ</t>
    </rPh>
    <rPh sb="4" eb="5">
      <t>リョウ</t>
    </rPh>
    <phoneticPr fontId="23"/>
  </si>
  <si>
    <t>損害賠償
保険加入
（職員派遣）</t>
    <rPh sb="0" eb="2">
      <t>ソンガイ</t>
    </rPh>
    <rPh sb="2" eb="4">
      <t>バイショウ</t>
    </rPh>
    <rPh sb="5" eb="7">
      <t>ホケン</t>
    </rPh>
    <rPh sb="7" eb="9">
      <t>カニュウ</t>
    </rPh>
    <phoneticPr fontId="23"/>
  </si>
  <si>
    <t>旅費・宿泊費
（職員派遣）</t>
    <rPh sb="0" eb="2">
      <t>リョヒ</t>
    </rPh>
    <rPh sb="3" eb="6">
      <t>シュクハクヒ</t>
    </rPh>
    <rPh sb="8" eb="10">
      <t>ショクイン</t>
    </rPh>
    <rPh sb="10" eb="12">
      <t>ハケン</t>
    </rPh>
    <phoneticPr fontId="23"/>
  </si>
  <si>
    <r>
      <t>※新型コロナウイルス感染症への対応に係る業務手当</t>
    </r>
    <r>
      <rPr>
        <b/>
        <sz val="10"/>
        <color rgb="FFFF0000"/>
        <rFont val="メイリオ"/>
        <family val="3"/>
        <charset val="128"/>
      </rPr>
      <t>（10月１日以降につきましては水色部分の記載をお願いいたします）</t>
    </r>
    <phoneticPr fontId="23"/>
  </si>
  <si>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23"/>
  </si>
  <si>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23"/>
  </si>
  <si>
    <t>基準単価（単位：千円、１事業所又は１定員当たり）</t>
  </si>
  <si>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23"/>
  </si>
  <si>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23"/>
  </si>
  <si>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23"/>
  </si>
  <si>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23"/>
  </si>
  <si>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23"/>
  </si>
  <si>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23"/>
  </si>
  <si>
    <t>支出額
（単位：千円）</t>
    <rPh sb="0" eb="3">
      <t>シシュツガク</t>
    </rPh>
    <rPh sb="5" eb="7">
      <t>タンイ</t>
    </rPh>
    <rPh sb="8" eb="10">
      <t>センエン</t>
    </rPh>
    <phoneticPr fontId="23"/>
  </si>
  <si>
    <t>定員又は
実利用者数
（単位：人）</t>
    <rPh sb="0" eb="2">
      <t>テイイン</t>
    </rPh>
    <rPh sb="2" eb="3">
      <t>マタ</t>
    </rPh>
    <rPh sb="5" eb="6">
      <t>ジツ</t>
    </rPh>
    <rPh sb="6" eb="9">
      <t>リヨウシャ</t>
    </rPh>
    <rPh sb="9" eb="10">
      <t>スウ</t>
    </rPh>
    <rPh sb="12" eb="14">
      <t>タンイ</t>
    </rPh>
    <rPh sb="15" eb="16">
      <t>ニン</t>
    </rPh>
    <phoneticPr fontId="23"/>
  </si>
  <si>
    <t>各サービス共通</t>
    <rPh sb="0" eb="1">
      <t>カク</t>
    </rPh>
    <rPh sb="5" eb="7">
      <t>キョウツウ</t>
    </rPh>
    <phoneticPr fontId="23"/>
  </si>
  <si>
    <t>通所系</t>
    <rPh sb="0" eb="2">
      <t>ツウショ</t>
    </rPh>
    <rPh sb="2" eb="3">
      <t>ケイ</t>
    </rPh>
    <phoneticPr fontId="23"/>
  </si>
  <si>
    <t>通所介護事業所</t>
    <rPh sb="0" eb="2">
      <t>ツウショ</t>
    </rPh>
    <phoneticPr fontId="23"/>
  </si>
  <si>
    <t>通常規模型</t>
    <rPh sb="0" eb="2">
      <t>ツウジョウ</t>
    </rPh>
    <rPh sb="2" eb="4">
      <t>キボ</t>
    </rPh>
    <rPh sb="4" eb="5">
      <t>ガタ</t>
    </rPh>
    <phoneticPr fontId="23"/>
  </si>
  <si>
    <t>/事業所</t>
    <rPh sb="1" eb="4">
      <t>ジギョウショ</t>
    </rPh>
    <phoneticPr fontId="23"/>
  </si>
  <si>
    <t>大規模型（Ⅰ）</t>
    <rPh sb="0" eb="3">
      <t>ダイキボ</t>
    </rPh>
    <rPh sb="3" eb="4">
      <t>ガタ</t>
    </rPh>
    <phoneticPr fontId="23"/>
  </si>
  <si>
    <t>大規模型（Ⅱ）</t>
    <rPh sb="0" eb="3">
      <t>ダイキボ</t>
    </rPh>
    <rPh sb="3" eb="4">
      <t>ガタ</t>
    </rPh>
    <phoneticPr fontId="23"/>
  </si>
  <si>
    <t>地域密着型通所介護事業所（療養通所介護事業所を含む）</t>
    <rPh sb="13" eb="15">
      <t>リョウヨウ</t>
    </rPh>
    <rPh sb="15" eb="17">
      <t>ツウショ</t>
    </rPh>
    <rPh sb="17" eb="19">
      <t>カイゴ</t>
    </rPh>
    <rPh sb="19" eb="22">
      <t>ジギョウショ</t>
    </rPh>
    <rPh sb="23" eb="24">
      <t>フク</t>
    </rPh>
    <phoneticPr fontId="23"/>
  </si>
  <si>
    <t>認知症対応型通所介護事業所</t>
    <phoneticPr fontId="23"/>
  </si>
  <si>
    <t>通所リハビリテーション事業所</t>
    <phoneticPr fontId="23"/>
  </si>
  <si>
    <t>短期入所系</t>
    <rPh sb="0" eb="2">
      <t>タンキ</t>
    </rPh>
    <rPh sb="2" eb="4">
      <t>ニュウショ</t>
    </rPh>
    <rPh sb="4" eb="5">
      <t>ケイ</t>
    </rPh>
    <phoneticPr fontId="23"/>
  </si>
  <si>
    <t>短期入所生活介護事業所、短期入所療養介護事業所</t>
    <phoneticPr fontId="23"/>
  </si>
  <si>
    <t>/定員</t>
    <rPh sb="1" eb="3">
      <t>テイイン</t>
    </rPh>
    <phoneticPr fontId="23"/>
  </si>
  <si>
    <t>-</t>
    <phoneticPr fontId="23"/>
  </si>
  <si>
    <t>訪問系</t>
    <rPh sb="0" eb="2">
      <t>ホウモン</t>
    </rPh>
    <rPh sb="2" eb="3">
      <t>ケイ</t>
    </rPh>
    <phoneticPr fontId="23"/>
  </si>
  <si>
    <t>訪問介護事業所</t>
    <phoneticPr fontId="23"/>
  </si>
  <si>
    <t>訪問入浴介護事業所</t>
    <phoneticPr fontId="23"/>
  </si>
  <si>
    <t>訪問看護事業所</t>
    <phoneticPr fontId="23"/>
  </si>
  <si>
    <t>訪問リハビリテーション事業所</t>
    <phoneticPr fontId="23"/>
  </si>
  <si>
    <t>定期巡回・随時対応型訪問介護看護事業所</t>
    <phoneticPr fontId="23"/>
  </si>
  <si>
    <t>夜間対応型訪問介護事業所</t>
    <phoneticPr fontId="23"/>
  </si>
  <si>
    <t>居宅介護支援事業所</t>
    <phoneticPr fontId="23"/>
  </si>
  <si>
    <t>福祉用具貸与事業所</t>
    <phoneticPr fontId="23"/>
  </si>
  <si>
    <t>居宅療養管理指導事業所</t>
    <rPh sb="0" eb="2">
      <t>キョタク</t>
    </rPh>
    <rPh sb="2" eb="4">
      <t>リョウヨウ</t>
    </rPh>
    <rPh sb="4" eb="6">
      <t>カンリ</t>
    </rPh>
    <rPh sb="6" eb="8">
      <t>シドウ</t>
    </rPh>
    <rPh sb="8" eb="11">
      <t>ジギョウショ</t>
    </rPh>
    <phoneticPr fontId="23"/>
  </si>
  <si>
    <t>多機能型</t>
    <rPh sb="0" eb="3">
      <t>タキノウ</t>
    </rPh>
    <rPh sb="3" eb="4">
      <t>ガタ</t>
    </rPh>
    <phoneticPr fontId="23"/>
  </si>
  <si>
    <t>小規模多機能型居宅介護事業所</t>
    <phoneticPr fontId="23"/>
  </si>
  <si>
    <t>看護小規模多機能型居宅介護事業所</t>
    <phoneticPr fontId="23"/>
  </si>
  <si>
    <t>入所施設・
居住系</t>
    <rPh sb="0" eb="2">
      <t>ニュウショ</t>
    </rPh>
    <rPh sb="2" eb="4">
      <t>シセツ</t>
    </rPh>
    <rPh sb="6" eb="8">
      <t>キョジュウ</t>
    </rPh>
    <rPh sb="8" eb="9">
      <t>ケイ</t>
    </rPh>
    <phoneticPr fontId="23"/>
  </si>
  <si>
    <t>介護老人福祉施設</t>
    <rPh sb="0" eb="2">
      <t>カイゴ</t>
    </rPh>
    <rPh sb="2" eb="4">
      <t>ロウジン</t>
    </rPh>
    <rPh sb="4" eb="6">
      <t>フクシ</t>
    </rPh>
    <rPh sb="6" eb="8">
      <t>シセツ</t>
    </rPh>
    <phoneticPr fontId="23"/>
  </si>
  <si>
    <t>地域密着型介護老人福祉施設</t>
    <rPh sb="0" eb="2">
      <t>チイキ</t>
    </rPh>
    <rPh sb="2" eb="5">
      <t>ミッチャクガタ</t>
    </rPh>
    <phoneticPr fontId="23"/>
  </si>
  <si>
    <t>介護老人保健施設</t>
    <rPh sb="0" eb="8">
      <t>カイゴロウジンホケンシセツ</t>
    </rPh>
    <phoneticPr fontId="23"/>
  </si>
  <si>
    <t>介護医療院</t>
    <phoneticPr fontId="23"/>
  </si>
  <si>
    <t>介護療養型医療施設</t>
    <phoneticPr fontId="23"/>
  </si>
  <si>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23"/>
  </si>
  <si>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23"/>
  </si>
  <si>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23"/>
  </si>
  <si>
    <t>対象経費</t>
    <rPh sb="0" eb="2">
      <t>タイショウ</t>
    </rPh>
    <rPh sb="2" eb="4">
      <t>ケイヒ</t>
    </rPh>
    <phoneticPr fontId="23"/>
  </si>
  <si>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23"/>
  </si>
  <si>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23"/>
  </si>
  <si>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23"/>
  </si>
  <si>
    <t>助成額</t>
    <rPh sb="0" eb="3">
      <t>ジョセイガク</t>
    </rPh>
    <phoneticPr fontId="23"/>
  </si>
  <si>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23"/>
  </si>
  <si>
    <t>※１　事業所・施設等について、助成の申請時点で指定等を受けているものであり、休業中のものを含む。また、</t>
    <rPh sb="9" eb="10">
      <t>トウ</t>
    </rPh>
    <rPh sb="25" eb="26">
      <t>トウ</t>
    </rPh>
    <phoneticPr fontId="23"/>
  </si>
  <si>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23"/>
  </si>
  <si>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23"/>
  </si>
  <si>
    <t>の指定を受けている場合は、介護サービスの種別（上記１～２８）により助成する。</t>
    <phoneticPr fontId="23"/>
  </si>
  <si>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23"/>
  </si>
  <si>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23"/>
  </si>
  <si>
    <t>振興課、老人保健課連名事務連絡）別紙１の２に基づきサービス提供している事業所を指す。</t>
    <rPh sb="35" eb="38">
      <t>ジギョウショ</t>
    </rPh>
    <phoneticPr fontId="23"/>
  </si>
  <si>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23"/>
  </si>
  <si>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23"/>
  </si>
  <si>
    <t>左記対象経費の概要</t>
    <phoneticPr fontId="23"/>
  </si>
  <si>
    <t>左記対象経費の所要額の積算内訳</t>
    <phoneticPr fontId="23"/>
  </si>
  <si>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23"/>
  </si>
  <si>
    <t>○名×○円×○日間＋○円（手数料、○○費用）
○円（職員○名分（○月○日～○月○日））</t>
    <rPh sb="19" eb="21">
      <t>ヒヨウ</t>
    </rPh>
    <rPh sb="20" eb="21">
      <t>ヨウ</t>
    </rPh>
    <rPh sb="24" eb="25">
      <t>エンカンセンタイオウヒツヨウマヒヨウブンテキセツケイジョウ</t>
    </rPh>
    <phoneticPr fontId="23"/>
  </si>
  <si>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23"/>
  </si>
  <si>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23"/>
  </si>
  <si>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23"/>
  </si>
  <si>
    <t>○円（○人分、○日間分））</t>
    <rPh sb="4" eb="5">
      <t>ニン</t>
    </rPh>
    <rPh sb="5" eb="6">
      <t>ブン</t>
    </rPh>
    <phoneticPr fontId="23"/>
  </si>
  <si>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23"/>
  </si>
  <si>
    <t>○名×○円（○日間分）
○円（○名分、○日間分）</t>
    <rPh sb="7" eb="9">
      <t>ニチカン</t>
    </rPh>
    <rPh sb="13" eb="14">
      <t>エン</t>
    </rPh>
    <rPh sb="16" eb="17">
      <t>メイ</t>
    </rPh>
    <rPh sb="17" eb="18">
      <t>ブン</t>
    </rPh>
    <rPh sb="20" eb="22">
      <t>ニチカン</t>
    </rPh>
    <rPh sb="22" eb="23">
      <t>ブン</t>
    </rPh>
    <phoneticPr fontId="23"/>
  </si>
  <si>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23"/>
  </si>
  <si>
    <t>〇円（素泊まり1泊〇円×〇泊×○名）</t>
    <rPh sb="1" eb="2">
      <t>エン</t>
    </rPh>
    <rPh sb="3" eb="5">
      <t>スド</t>
    </rPh>
    <rPh sb="8" eb="9">
      <t>ハク</t>
    </rPh>
    <rPh sb="10" eb="11">
      <t>エン</t>
    </rPh>
    <rPh sb="13" eb="14">
      <t>ハク</t>
    </rPh>
    <phoneticPr fontId="23"/>
  </si>
  <si>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23"/>
  </si>
  <si>
    <t>○円（連携先○○、○名分、延べ○回分、交通手段○○）</t>
    <rPh sb="3" eb="5">
      <t>レンケイ</t>
    </rPh>
    <rPh sb="5" eb="6">
      <t>サキ</t>
    </rPh>
    <rPh sb="13" eb="14">
      <t>ノ</t>
    </rPh>
    <rPh sb="17" eb="18">
      <t>ブン</t>
    </rPh>
    <rPh sb="19" eb="21">
      <t>コウツウ</t>
    </rPh>
    <rPh sb="21" eb="23">
      <t>シュダン</t>
    </rPh>
    <phoneticPr fontId="23"/>
  </si>
  <si>
    <t>自費検査</t>
    <rPh sb="0" eb="2">
      <t>ジヒ</t>
    </rPh>
    <rPh sb="2" eb="4">
      <t>ケンサ</t>
    </rPh>
    <phoneticPr fontId="23"/>
  </si>
  <si>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23"/>
  </si>
  <si>
    <t>○名×○円</t>
    <phoneticPr fontId="23"/>
  </si>
  <si>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23"/>
  </si>
  <si>
    <t>○円（○回分）</t>
    <rPh sb="4" eb="5">
      <t>カイ</t>
    </rPh>
    <phoneticPr fontId="23"/>
  </si>
  <si>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23"/>
  </si>
  <si>
    <t>○円（○回分）</t>
    <rPh sb="5" eb="6">
      <t>ブン</t>
    </rPh>
    <phoneticPr fontId="23"/>
  </si>
  <si>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23"/>
  </si>
  <si>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23"/>
  </si>
  <si>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23"/>
  </si>
  <si>
    <t>○円×○日間
○円（○日間分）</t>
    <rPh sb="8" eb="9">
      <t>エン</t>
    </rPh>
    <rPh sb="11" eb="13">
      <t>ニチカン</t>
    </rPh>
    <rPh sb="13" eb="14">
      <t>ブン</t>
    </rPh>
    <phoneticPr fontId="23"/>
  </si>
  <si>
    <t>謝金
（同行指導）</t>
    <rPh sb="0" eb="2">
      <t>シャキン</t>
    </rPh>
    <rPh sb="4" eb="6">
      <t>ドウコウ</t>
    </rPh>
    <rPh sb="6" eb="8">
      <t>シドウ</t>
    </rPh>
    <phoneticPr fontId="23"/>
  </si>
  <si>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23"/>
  </si>
  <si>
    <t>同行者○名×○円×○回
○円（同行者○名分、○回分）</t>
    <rPh sb="13" eb="14">
      <t>エン</t>
    </rPh>
    <rPh sb="15" eb="18">
      <t>ドウコウシャ</t>
    </rPh>
    <rPh sb="19" eb="20">
      <t>メイ</t>
    </rPh>
    <rPh sb="20" eb="21">
      <t>ブン</t>
    </rPh>
    <rPh sb="23" eb="24">
      <t>カイ</t>
    </rPh>
    <rPh sb="24" eb="25">
      <t>ブン</t>
    </rPh>
    <phoneticPr fontId="23"/>
  </si>
  <si>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23"/>
  </si>
  <si>
    <t>○円（職員○名分、延べ○回分、交通手段○○）</t>
    <rPh sb="3" eb="5">
      <t>ショクイン</t>
    </rPh>
    <rPh sb="9" eb="10">
      <t>ノ</t>
    </rPh>
    <rPh sb="13" eb="14">
      <t>ブン</t>
    </rPh>
    <rPh sb="15" eb="17">
      <t>コウツウ</t>
    </rPh>
    <rPh sb="17" eb="19">
      <t>シュダン</t>
    </rPh>
    <phoneticPr fontId="23"/>
  </si>
  <si>
    <t>リース費用
（車、自転車）</t>
    <rPh sb="3" eb="5">
      <t>ヒヨウ</t>
    </rPh>
    <rPh sb="7" eb="8">
      <t>クルマ</t>
    </rPh>
    <rPh sb="9" eb="12">
      <t>ジテンシャ</t>
    </rPh>
    <phoneticPr fontId="23"/>
  </si>
  <si>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23"/>
  </si>
  <si>
    <t>○円×○日間
○円（○日間分）</t>
    <phoneticPr fontId="23"/>
  </si>
  <si>
    <t>リース費用
（タブレット）</t>
    <rPh sb="3" eb="5">
      <t>ヒヨウ</t>
    </rPh>
    <phoneticPr fontId="23"/>
  </si>
  <si>
    <t>通所できない利用者の安否確認等のためタブレットをリースした。</t>
    <rPh sb="0" eb="2">
      <t>ツウショ</t>
    </rPh>
    <rPh sb="6" eb="9">
      <t>リヨウシャ</t>
    </rPh>
    <rPh sb="10" eb="12">
      <t>アンピ</t>
    </rPh>
    <rPh sb="12" eb="14">
      <t>カクニン</t>
    </rPh>
    <rPh sb="14" eb="15">
      <t>トウ</t>
    </rPh>
    <phoneticPr fontId="23"/>
  </si>
  <si>
    <t>○円×○個×○日間
○円（○個分、○日間分）</t>
    <rPh sb="11" eb="12">
      <t>エン</t>
    </rPh>
    <rPh sb="14" eb="15">
      <t>コ</t>
    </rPh>
    <rPh sb="15" eb="16">
      <t>ブン</t>
    </rPh>
    <rPh sb="18" eb="20">
      <t>ニチカン</t>
    </rPh>
    <rPh sb="20" eb="21">
      <t>ブン</t>
    </rPh>
    <phoneticPr fontId="23"/>
  </si>
  <si>
    <t>施設内療養</t>
    <rPh sb="0" eb="3">
      <t>シセツナイ</t>
    </rPh>
    <rPh sb="3" eb="5">
      <t>リョウヨウ</t>
    </rPh>
    <phoneticPr fontId="23"/>
  </si>
  <si>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23"/>
  </si>
  <si>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23"/>
  </si>
  <si>
    <t>緊急雇用（職員派遣）</t>
    <rPh sb="0" eb="2">
      <t>キンキュウ</t>
    </rPh>
    <rPh sb="2" eb="4">
      <t>コヨウ</t>
    </rPh>
    <phoneticPr fontId="23"/>
  </si>
  <si>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23"/>
  </si>
  <si>
    <t>○名×○円×○日間＋○円（手数料、○○費用）
○円（介護職員○名分（○月○日～○月○日））、○円（看護職員○名分（○月○日～○月○日））</t>
    <phoneticPr fontId="23"/>
  </si>
  <si>
    <t>割増賃金・手当（職員派遣）</t>
    <rPh sb="0" eb="2">
      <t>ワリマシ</t>
    </rPh>
    <rPh sb="2" eb="4">
      <t>チンギン</t>
    </rPh>
    <rPh sb="5" eb="7">
      <t>テアテ</t>
    </rPh>
    <phoneticPr fontId="23"/>
  </si>
  <si>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23"/>
  </si>
  <si>
    <t>超過勤務手当：○○円（職員○名分、延べ時間数○時間）
○○手当：○名×○円×○回（または○日間など）</t>
    <phoneticPr fontId="23"/>
  </si>
  <si>
    <t>職業紹介料（職員派遣）</t>
    <rPh sb="0" eb="2">
      <t>ショクギョウ</t>
    </rPh>
    <rPh sb="2" eb="4">
      <t>ショウカイ</t>
    </rPh>
    <rPh sb="4" eb="5">
      <t>リョウ</t>
    </rPh>
    <phoneticPr fontId="23"/>
  </si>
  <si>
    <t>感染者の発生した事業所の利用者の受入のために追加的に介護職員を緊急雇用するため、有料職業紹介サイトに求人募集を依頼した。</t>
    <rPh sb="55" eb="57">
      <t>イライ</t>
    </rPh>
    <phoneticPr fontId="23"/>
  </si>
  <si>
    <t>○円（○日間分）</t>
    <rPh sb="6" eb="7">
      <t>ブン</t>
    </rPh>
    <phoneticPr fontId="23"/>
  </si>
  <si>
    <t>損害賠償保険加入（職員派遣）</t>
    <rPh sb="0" eb="2">
      <t>ソンガイ</t>
    </rPh>
    <rPh sb="2" eb="4">
      <t>バイショウ</t>
    </rPh>
    <rPh sb="4" eb="6">
      <t>ホケン</t>
    </rPh>
    <rPh sb="6" eb="8">
      <t>カニュウ</t>
    </rPh>
    <phoneticPr fontId="23"/>
  </si>
  <si>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23"/>
  </si>
  <si>
    <t>○名×○円（○日間分）
○円（○名分、○日間分）</t>
    <phoneticPr fontId="23"/>
  </si>
  <si>
    <t>旅費・宿泊費（職員派遣）</t>
    <rPh sb="0" eb="2">
      <t>リョヒ</t>
    </rPh>
    <rPh sb="3" eb="6">
      <t>シュクハクヒ</t>
    </rPh>
    <rPh sb="7" eb="9">
      <t>ショクイン</t>
    </rPh>
    <rPh sb="9" eb="11">
      <t>ハケン</t>
    </rPh>
    <phoneticPr fontId="23"/>
  </si>
  <si>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23"/>
  </si>
  <si>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23"/>
  </si>
  <si>
    <t>○</t>
  </si>
  <si>
    <t>法人名</t>
    <rPh sb="0" eb="3">
      <t>ホウジンメイ</t>
    </rPh>
    <phoneticPr fontId="3"/>
  </si>
  <si>
    <t>札幌市</t>
    <rPh sb="0" eb="3">
      <t>サッポロシ</t>
    </rPh>
    <phoneticPr fontId="3"/>
  </si>
  <si>
    <r>
      <t>【所要額調査票：</t>
    </r>
    <r>
      <rPr>
        <b/>
        <sz val="16"/>
        <color rgb="FFFF0000"/>
        <rFont val="ＭＳ Ｐ明朝"/>
        <family val="1"/>
        <charset val="128"/>
      </rPr>
      <t>令和５年度分</t>
    </r>
    <r>
      <rPr>
        <b/>
        <sz val="16"/>
        <color theme="1"/>
        <rFont val="ＭＳ Ｐ明朝"/>
        <family val="1"/>
        <charset val="128"/>
      </rPr>
      <t>】</t>
    </r>
    <rPh sb="1" eb="6">
      <t>ショヨウガクチョウサ</t>
    </rPh>
    <rPh sb="6" eb="7">
      <t>ヒョウ</t>
    </rPh>
    <rPh sb="8" eb="10">
      <t>レイワ</t>
    </rPh>
    <rPh sb="11" eb="13">
      <t>ネンド</t>
    </rPh>
    <rPh sb="13" eb="14">
      <t>ブン</t>
    </rPh>
    <phoneticPr fontId="3"/>
  </si>
  <si>
    <r>
      <t xml:space="preserve">自費検査
</t>
    </r>
    <r>
      <rPr>
        <sz val="9"/>
        <color rgb="FFFF0000"/>
        <rFont val="メイリオ"/>
        <family val="3"/>
        <charset val="128"/>
      </rPr>
      <t>※介護施設等のみ</t>
    </r>
    <rPh sb="0" eb="2">
      <t>ジヒ</t>
    </rPh>
    <rPh sb="2" eb="4">
      <t>ケンサ</t>
    </rPh>
    <rPh sb="6" eb="8">
      <t>カイゴ</t>
    </rPh>
    <rPh sb="8" eb="11">
      <t>シセツトウ</t>
    </rPh>
    <phoneticPr fontId="23"/>
  </si>
  <si>
    <r>
      <rPr>
        <sz val="9"/>
        <color theme="1"/>
        <rFont val="ＭＳ Ｐ明朝"/>
        <family val="3"/>
        <charset val="128"/>
      </rPr>
      <t>割増賃金・手当
（職員派遣）</t>
    </r>
    <rPh sb="0" eb="2">
      <t>ワリマシ</t>
    </rPh>
    <rPh sb="2" eb="4">
      <t>チンギン</t>
    </rPh>
    <rPh sb="5" eb="7">
      <t>テアテ</t>
    </rPh>
    <phoneticPr fontId="23"/>
  </si>
  <si>
    <t>緊急雇用
（円）</t>
    <rPh sb="0" eb="2">
      <t>キンキュウ</t>
    </rPh>
    <rPh sb="2" eb="4">
      <t>コヨウ</t>
    </rPh>
    <rPh sb="6" eb="7">
      <t>エン</t>
    </rPh>
    <phoneticPr fontId="23"/>
  </si>
  <si>
    <t>割増賃金・手当
（円）</t>
    <rPh sb="0" eb="2">
      <t>ワリマシ</t>
    </rPh>
    <rPh sb="2" eb="4">
      <t>チンギン</t>
    </rPh>
    <rPh sb="5" eb="7">
      <t>テアテ</t>
    </rPh>
    <phoneticPr fontId="23"/>
  </si>
  <si>
    <t>職業紹介料
（円）</t>
    <rPh sb="0" eb="2">
      <t>ショクギョウ</t>
    </rPh>
    <rPh sb="2" eb="4">
      <t>ショウカイ</t>
    </rPh>
    <rPh sb="4" eb="5">
      <t>リョウ</t>
    </rPh>
    <phoneticPr fontId="23"/>
  </si>
  <si>
    <t>損害賠償
保険加入
（円）</t>
    <rPh sb="0" eb="2">
      <t>ソンガイ</t>
    </rPh>
    <rPh sb="2" eb="4">
      <t>バイショウ</t>
    </rPh>
    <rPh sb="5" eb="7">
      <t>ホケン</t>
    </rPh>
    <rPh sb="7" eb="9">
      <t>カニュウ</t>
    </rPh>
    <phoneticPr fontId="23"/>
  </si>
  <si>
    <t>宿泊費
（帰宅困難職員）
（円）</t>
    <rPh sb="0" eb="3">
      <t>シュクハクヒ</t>
    </rPh>
    <rPh sb="5" eb="7">
      <t>キタク</t>
    </rPh>
    <rPh sb="7" eb="9">
      <t>コンナン</t>
    </rPh>
    <rPh sb="9" eb="11">
      <t>ショクイン</t>
    </rPh>
    <rPh sb="14" eb="15">
      <t>エン</t>
    </rPh>
    <phoneticPr fontId="23"/>
  </si>
  <si>
    <t>旅費
（連携）
（円）</t>
    <rPh sb="0" eb="2">
      <t>リョヒ</t>
    </rPh>
    <rPh sb="4" eb="6">
      <t>レンケイ</t>
    </rPh>
    <rPh sb="9" eb="10">
      <t>エン</t>
    </rPh>
    <phoneticPr fontId="23"/>
  </si>
  <si>
    <r>
      <t xml:space="preserve">自費検査
</t>
    </r>
    <r>
      <rPr>
        <sz val="9"/>
        <color rgb="FFFF0000"/>
        <rFont val="メイリオ"/>
        <family val="3"/>
        <charset val="128"/>
      </rPr>
      <t>介護施設等のみ</t>
    </r>
    <r>
      <rPr>
        <sz val="9"/>
        <color theme="1"/>
        <rFont val="ＭＳ Ｐ明朝"/>
        <family val="1"/>
        <charset val="128"/>
      </rPr>
      <t xml:space="preserve">
（円）</t>
    </r>
    <rPh sb="0" eb="2">
      <t>ジヒ</t>
    </rPh>
    <rPh sb="2" eb="4">
      <t>ケンサ</t>
    </rPh>
    <rPh sb="5" eb="7">
      <t>カイゴ</t>
    </rPh>
    <rPh sb="7" eb="10">
      <t>シセツトウ</t>
    </rPh>
    <phoneticPr fontId="23"/>
  </si>
  <si>
    <t>消毒・清掃
（円）</t>
    <rPh sb="0" eb="2">
      <t>ショウドク</t>
    </rPh>
    <rPh sb="3" eb="5">
      <t>セイソウ</t>
    </rPh>
    <phoneticPr fontId="23"/>
  </si>
  <si>
    <t>衛生用品
購入
（円）</t>
    <rPh sb="0" eb="2">
      <t>エイセイ</t>
    </rPh>
    <rPh sb="2" eb="4">
      <t>ヨウヒン</t>
    </rPh>
    <rPh sb="5" eb="7">
      <t>コウニュウ</t>
    </rPh>
    <phoneticPr fontId="23"/>
  </si>
  <si>
    <t>感染性廃棄物
処理
（円）</t>
    <rPh sb="0" eb="3">
      <t>カンセンセイ</t>
    </rPh>
    <rPh sb="3" eb="6">
      <t>ハイキブツ</t>
    </rPh>
    <rPh sb="7" eb="9">
      <t>ショリ</t>
    </rPh>
    <phoneticPr fontId="23"/>
  </si>
  <si>
    <t>代替場所確保（使用料）
（円）</t>
    <rPh sb="0" eb="2">
      <t>ダイタイ</t>
    </rPh>
    <rPh sb="2" eb="4">
      <t>バショ</t>
    </rPh>
    <rPh sb="4" eb="6">
      <t>カクホ</t>
    </rPh>
    <rPh sb="7" eb="10">
      <t>シヨウリョウ</t>
    </rPh>
    <phoneticPr fontId="23"/>
  </si>
  <si>
    <t>謝金（同行指導）
（円）</t>
    <rPh sb="0" eb="2">
      <t>シャキン</t>
    </rPh>
    <rPh sb="3" eb="5">
      <t>ドウコウ</t>
    </rPh>
    <rPh sb="5" eb="7">
      <t>シドウ</t>
    </rPh>
    <phoneticPr fontId="23"/>
  </si>
  <si>
    <t>旅費
（代替場所等）
（円）</t>
    <rPh sb="0" eb="2">
      <t>リョヒ</t>
    </rPh>
    <rPh sb="4" eb="6">
      <t>ダイタイ</t>
    </rPh>
    <rPh sb="6" eb="8">
      <t>バショ</t>
    </rPh>
    <rPh sb="8" eb="9">
      <t>トウ</t>
    </rPh>
    <phoneticPr fontId="23"/>
  </si>
  <si>
    <t>リース費用
（車、自転車）
（円）</t>
    <rPh sb="3" eb="5">
      <t>ヒヨウ</t>
    </rPh>
    <rPh sb="7" eb="8">
      <t>クルマ</t>
    </rPh>
    <rPh sb="9" eb="12">
      <t>ジテンシャ</t>
    </rPh>
    <phoneticPr fontId="23"/>
  </si>
  <si>
    <t>施設内療養費
（円）</t>
    <rPh sb="0" eb="6">
      <t>シセツナイリョウヨウヒ</t>
    </rPh>
    <phoneticPr fontId="3"/>
  </si>
  <si>
    <t>緊急雇用
（職員派遣）
（円）</t>
    <rPh sb="0" eb="2">
      <t>キンキュウ</t>
    </rPh>
    <rPh sb="2" eb="4">
      <t>コヨウ</t>
    </rPh>
    <phoneticPr fontId="23"/>
  </si>
  <si>
    <t>割増賃金・手当
（職員派遣）
（円）</t>
    <rPh sb="0" eb="2">
      <t>ワリマシ</t>
    </rPh>
    <rPh sb="2" eb="4">
      <t>チンギン</t>
    </rPh>
    <rPh sb="5" eb="7">
      <t>テアテ</t>
    </rPh>
    <phoneticPr fontId="23"/>
  </si>
  <si>
    <t>職業紹介料
（職員派遣）
（円）</t>
    <rPh sb="0" eb="2">
      <t>ショクギョウ</t>
    </rPh>
    <rPh sb="2" eb="4">
      <t>ショウカイ</t>
    </rPh>
    <rPh sb="4" eb="5">
      <t>リョウ</t>
    </rPh>
    <phoneticPr fontId="23"/>
  </si>
  <si>
    <t>損害賠償
保険加入
（職員派遣）
（円）</t>
    <rPh sb="0" eb="2">
      <t>ソンガイ</t>
    </rPh>
    <rPh sb="2" eb="4">
      <t>バイショウ</t>
    </rPh>
    <rPh sb="5" eb="7">
      <t>ホケン</t>
    </rPh>
    <rPh sb="7" eb="9">
      <t>カニュウ</t>
    </rPh>
    <phoneticPr fontId="23"/>
  </si>
  <si>
    <t>旅費・宿泊費
（職員派遣）
（円）</t>
    <rPh sb="0" eb="2">
      <t>リョヒ</t>
    </rPh>
    <rPh sb="3" eb="6">
      <t>シュクハクヒ</t>
    </rPh>
    <rPh sb="8" eb="10">
      <t>ショクイン</t>
    </rPh>
    <rPh sb="10" eb="12">
      <t>ハケン</t>
    </rPh>
    <phoneticPr fontId="23"/>
  </si>
  <si>
    <t>③事業所・施設の対応期間（発生から収束までの期間）、発生した感染者・感染者と接触のあった者（感染者との同居している場合に限る）を入力してください。</t>
    <rPh sb="26" eb="28">
      <t>ハッセイ</t>
    </rPh>
    <rPh sb="30" eb="33">
      <t>カンセンシャ</t>
    </rPh>
    <rPh sb="34" eb="37">
      <t>カンセンシャ</t>
    </rPh>
    <rPh sb="38" eb="40">
      <t>セッショク</t>
    </rPh>
    <rPh sb="44" eb="45">
      <t>モノ</t>
    </rPh>
    <rPh sb="46" eb="49">
      <t>カンセンシャ</t>
    </rPh>
    <rPh sb="51" eb="53">
      <t>ドウキョ</t>
    </rPh>
    <rPh sb="57" eb="59">
      <t>バアイ</t>
    </rPh>
    <rPh sb="60" eb="61">
      <t>カギ</t>
    </rPh>
    <rPh sb="64" eb="66">
      <t>ニュウリョク</t>
    </rPh>
    <phoneticPr fontId="3"/>
  </si>
  <si>
    <r>
      <t>④各事業所・施設の所要額を</t>
    </r>
    <r>
      <rPr>
        <b/>
        <sz val="16"/>
        <color rgb="FFFF0000"/>
        <rFont val="ＭＳ Ｐゴシック"/>
        <family val="3"/>
        <charset val="128"/>
      </rPr>
      <t>「円単位」</t>
    </r>
    <r>
      <rPr>
        <b/>
        <sz val="16"/>
        <rFont val="ＭＳ Ｐゴシック"/>
        <family val="3"/>
        <charset val="128"/>
      </rPr>
      <t>で入力してください。</t>
    </r>
    <rPh sb="1" eb="2">
      <t>カク</t>
    </rPh>
    <rPh sb="2" eb="5">
      <t>ジギョウショ</t>
    </rPh>
    <rPh sb="6" eb="8">
      <t>シセツ</t>
    </rPh>
    <rPh sb="9" eb="12">
      <t>ショヨウガク</t>
    </rPh>
    <rPh sb="14" eb="17">
      <t>エンタンイ</t>
    </rPh>
    <rPh sb="19" eb="21">
      <t>ニュウリョク</t>
    </rPh>
    <phoneticPr fontId="3"/>
  </si>
  <si>
    <t>基準単価
（円）</t>
    <rPh sb="0" eb="2">
      <t>キジュン</t>
    </rPh>
    <rPh sb="2" eb="4">
      <t>タンカ</t>
    </rPh>
    <rPh sb="6" eb="7">
      <t>エン</t>
    </rPh>
    <phoneticPr fontId="3"/>
  </si>
  <si>
    <t>所要額
（施設内療養費を除く）
（円）</t>
    <rPh sb="0" eb="3">
      <t>ショヨウガク</t>
    </rPh>
    <rPh sb="5" eb="11">
      <t>シセツナイリョウヨウヒ</t>
    </rPh>
    <rPh sb="12" eb="13">
      <t>ノゾ</t>
    </rPh>
    <rPh sb="17" eb="18">
      <t>エン</t>
    </rPh>
    <phoneticPr fontId="3"/>
  </si>
  <si>
    <t>所要額
（円）</t>
    <rPh sb="0" eb="2">
      <t>ショヨウ</t>
    </rPh>
    <rPh sb="2" eb="3">
      <t>ガク</t>
    </rPh>
    <phoneticPr fontId="3"/>
  </si>
  <si>
    <t>所要額
（円）</t>
    <rPh sb="0" eb="2">
      <t>ショヨウ</t>
    </rPh>
    <rPh sb="2" eb="3">
      <t>ガク</t>
    </rPh>
    <rPh sb="5" eb="6">
      <t>エン</t>
    </rPh>
    <phoneticPr fontId="3"/>
  </si>
  <si>
    <t>所要額計
（円）</t>
    <rPh sb="0" eb="2">
      <t>ショヨウ</t>
    </rPh>
    <rPh sb="2" eb="3">
      <t>ガク</t>
    </rPh>
    <rPh sb="3" eb="4">
      <t>ケイ</t>
    </rPh>
    <rPh sb="6" eb="7">
      <t>エン</t>
    </rPh>
    <phoneticPr fontId="3"/>
  </si>
  <si>
    <t>法人名</t>
    <rPh sb="0" eb="2">
      <t>ホウジン</t>
    </rPh>
    <rPh sb="2" eb="3">
      <t>メイ</t>
    </rPh>
    <phoneticPr fontId="3"/>
  </si>
  <si>
    <t>法人名</t>
    <rPh sb="0" eb="3">
      <t>ホウジンメイ</t>
    </rPh>
    <phoneticPr fontId="3"/>
  </si>
  <si>
    <t>⑤個別協議の必要性・希望有無を選択してください。</t>
    <rPh sb="1" eb="5">
      <t>コベツキョウギ</t>
    </rPh>
    <rPh sb="6" eb="9">
      <t>ヒツヨウセイ</t>
    </rPh>
    <rPh sb="10" eb="12">
      <t>キボウ</t>
    </rPh>
    <rPh sb="12" eb="14">
      <t>ウム</t>
    </rPh>
    <rPh sb="15" eb="17">
      <t>センタク</t>
    </rPh>
    <phoneticPr fontId="3"/>
  </si>
  <si>
    <t>⑥入力漏れ個別協議の必要性・希望有無を選択してください。</t>
    <rPh sb="1" eb="4">
      <t>ニュウリョクモ</t>
    </rPh>
    <rPh sb="5" eb="9">
      <t>コベツキョウギ</t>
    </rPh>
    <rPh sb="10" eb="13">
      <t>ヒツヨウセイ</t>
    </rPh>
    <rPh sb="14" eb="16">
      <t>キボウ</t>
    </rPh>
    <rPh sb="16" eb="18">
      <t>ウム</t>
    </rPh>
    <rPh sb="19" eb="21">
      <t>センタク</t>
    </rPh>
    <phoneticPr fontId="3"/>
  </si>
  <si>
    <t>①個別協議書の様式を選択する</t>
    <rPh sb="1" eb="6">
      <t>コベツキョウギショ</t>
    </rPh>
    <rPh sb="7" eb="9">
      <t>ヨウシキ</t>
    </rPh>
    <rPh sb="10" eb="12">
      <t>センタク</t>
    </rPh>
    <phoneticPr fontId="3"/>
  </si>
  <si>
    <t>②個別協議書を作成する事業所・施設の「No.」を入力する</t>
    <rPh sb="1" eb="6">
      <t>コベツキョウギショ</t>
    </rPh>
    <rPh sb="7" eb="9">
      <t>サクセイ</t>
    </rPh>
    <rPh sb="11" eb="14">
      <t>ジギョウショ</t>
    </rPh>
    <rPh sb="15" eb="17">
      <t>シセツ</t>
    </rPh>
    <rPh sb="24" eb="26">
      <t>ニュウリョク</t>
    </rPh>
    <phoneticPr fontId="3"/>
  </si>
  <si>
    <t>④「今回の協議に係る事業所・施設等の感染等の状況」を入力します</t>
    <rPh sb="2" eb="4">
      <t>コンカイ</t>
    </rPh>
    <rPh sb="5" eb="7">
      <t>キョウギ</t>
    </rPh>
    <rPh sb="8" eb="9">
      <t>カカ</t>
    </rPh>
    <rPh sb="10" eb="13">
      <t>ジギョウショ</t>
    </rPh>
    <rPh sb="14" eb="17">
      <t>シセツトウ</t>
    </rPh>
    <rPh sb="18" eb="21">
      <t>カンセントウ</t>
    </rPh>
    <rPh sb="22" eb="24">
      <t>ジョウキョウ</t>
    </rPh>
    <rPh sb="26" eb="28">
      <t>ニュウリョク</t>
    </rPh>
    <phoneticPr fontId="3"/>
  </si>
  <si>
    <t>③基本情報・対象経費の所要額の確認をします</t>
    <rPh sb="1" eb="5">
      <t>キホンジョウホウ</t>
    </rPh>
    <rPh sb="6" eb="10">
      <t>タイショウケイヒ</t>
    </rPh>
    <rPh sb="11" eb="14">
      <t>ショヨウガク</t>
    </rPh>
    <rPh sb="15" eb="17">
      <t>カクニン</t>
    </rPh>
    <phoneticPr fontId="3"/>
  </si>
  <si>
    <t>⑤「各対象経費の概要、積算内訳」を入力します</t>
    <rPh sb="2" eb="7">
      <t>カクタイショウケイヒ</t>
    </rPh>
    <rPh sb="8" eb="10">
      <t>ガイヨウ</t>
    </rPh>
    <rPh sb="11" eb="15">
      <t>セキサンウチワケ</t>
    </rPh>
    <rPh sb="17" eb="19">
      <t>ニュウリョク</t>
    </rPh>
    <phoneticPr fontId="3"/>
  </si>
  <si>
    <t>⑤複数の個別協議書を作成する場合は、シートをコピーします</t>
    <rPh sb="1" eb="3">
      <t>フクスウ</t>
    </rPh>
    <rPh sb="4" eb="9">
      <t>コベツキョウギショ</t>
    </rPh>
    <rPh sb="10" eb="12">
      <t>サクセイ</t>
    </rPh>
    <rPh sb="14" eb="16">
      <t>バアイ</t>
    </rPh>
    <phoneticPr fontId="3"/>
  </si>
  <si>
    <t>感染者と接触のあった者</t>
    <rPh sb="0" eb="3">
      <t>カンセンシャ</t>
    </rPh>
    <rPh sb="4" eb="6">
      <t>セッショク</t>
    </rPh>
    <rPh sb="10" eb="11">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</si>
</sst>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quot;&quot;"/>
    <numFmt numFmtId="178" formatCode="[$-411]ge\.m\.d;@"/>
    <numFmt numFmtId="179" formatCode="#,##0.0;[Red]\-#,##0.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color theme="1"/>
      <name val="ＭＳ Ｐ明朝"/>
      <family val="1"/>
      <charset val="128"/>
    </font>
    <font>
      <sz val="11"/>
      <color theme="1"/>
      <name val="ＭＳ Ｐ明朝"/>
      <family val="1"/>
      <charset val="128"/>
    </font>
    <font>
      <b/>
      <sz val="10"/>
      <color theme="1"/>
      <name val="ＭＳ Ｐ明朝"/>
      <family val="1"/>
      <charset val="128"/>
    </font>
    <font>
      <sz val="11"/>
      <color theme="1"/>
      <name val="ＭＳ Ｐゴシック"/>
      <family val="3"/>
      <charset val="128"/>
    </font>
    <font>
      <sz val="11"/>
      <color rgb="FFFF0000"/>
      <name val="ＭＳ Ｐ明朝"/>
      <family val="1"/>
      <charset val="128"/>
    </font>
    <font>
      <sz val="11"/>
      <color theme="1"/>
      <name val="ＭＳ Ｐゴシック"/>
      <family val="2"/>
      <scheme val="minor"/>
    </font>
    <font>
      <b/>
      <sz val="11"/>
      <color theme="1"/>
      <name val="ＭＳ Ｐ明朝"/>
      <family val="1"/>
      <charset val="128"/>
    </font>
    <font>
      <b/>
      <sz val="11"/>
      <name val="ＭＳ Ｐゴシック"/>
      <family val="3"/>
      <charset val="128"/>
    </font>
    <font>
      <b/>
      <sz val="16"/>
      <name val="ＭＳ Ｐゴシック"/>
      <family val="3"/>
      <charset val="128"/>
    </font>
    <font>
      <b/>
      <sz val="16"/>
      <color rgb="FFFF0000"/>
      <name val="ＭＳ Ｐゴシック"/>
      <family val="3"/>
      <charset val="128"/>
    </font>
    <font>
      <sz val="11"/>
      <color rgb="FF000000"/>
      <name val="ＭＳ Ｐゴシック"/>
      <family val="3"/>
      <charset val="128"/>
    </font>
    <font>
      <b/>
      <u/>
      <sz val="11"/>
      <color rgb="FFFF0000"/>
      <name val="ＭＳ Ｐゴシック"/>
      <family val="3"/>
      <charset val="128"/>
    </font>
    <font>
      <sz val="9"/>
      <color theme="1"/>
      <name val="ＭＳ Ｐ明朝"/>
      <family val="1"/>
      <charset val="128"/>
    </font>
    <font>
      <sz val="11"/>
      <color rgb="FF000000"/>
      <name val="ＭＳ Ｐ明朝"/>
      <family val="1"/>
      <charset val="128"/>
    </font>
    <font>
      <sz val="11"/>
      <color theme="0" tint="-0.14999847407452621"/>
      <name val="ＭＳ Ｐゴシック"/>
      <family val="3"/>
      <charset val="128"/>
    </font>
    <font>
      <sz val="11"/>
      <color theme="0"/>
      <name val="ＭＳ Ｐゴシック"/>
      <family val="3"/>
      <charset val="128"/>
    </font>
    <font>
      <b/>
      <sz val="18"/>
      <color theme="1"/>
      <name val="メイリオ"/>
      <family val="3"/>
      <charset val="128"/>
    </font>
    <font>
      <b/>
      <sz val="18"/>
      <color rgb="FFFF0000"/>
      <name val="メイリオ"/>
      <family val="3"/>
      <charset val="128"/>
    </font>
    <font>
      <sz val="6"/>
      <name val="ＭＳ Ｐゴシック"/>
      <family val="2"/>
      <charset val="128"/>
      <scheme val="minor"/>
    </font>
    <font>
      <b/>
      <u/>
      <sz val="18"/>
      <color theme="1"/>
      <name val="メイリオ"/>
      <family val="3"/>
      <charset val="128"/>
    </font>
    <font>
      <sz val="14"/>
      <color theme="1"/>
      <name val="メイリオ"/>
      <family val="3"/>
      <charset val="128"/>
    </font>
    <font>
      <sz val="10"/>
      <color theme="1"/>
      <name val="メイリオ"/>
      <family val="3"/>
      <charset val="128"/>
    </font>
    <font>
      <b/>
      <sz val="14"/>
      <color theme="1"/>
      <name val="メイリオ"/>
      <family val="3"/>
      <charset val="128"/>
    </font>
    <font>
      <sz val="16"/>
      <color theme="1"/>
      <name val="メイリオ"/>
      <family val="3"/>
      <charset val="128"/>
    </font>
    <font>
      <sz val="12"/>
      <name val="メイリオ"/>
      <family val="3"/>
      <charset val="128"/>
    </font>
    <font>
      <sz val="11"/>
      <color theme="1"/>
      <name val="メイリオ"/>
      <family val="3"/>
      <charset val="128"/>
    </font>
    <font>
      <sz val="12"/>
      <color theme="1"/>
      <name val="メイリオ"/>
      <family val="3"/>
      <charset val="128"/>
    </font>
    <font>
      <sz val="12"/>
      <color rgb="FFFF0000"/>
      <name val="メイリオ"/>
      <family val="3"/>
      <charset val="128"/>
    </font>
    <font>
      <u/>
      <sz val="12"/>
      <color rgb="FFFF0000"/>
      <name val="メイリオ"/>
      <family val="3"/>
      <charset val="128"/>
    </font>
    <font>
      <b/>
      <sz val="12"/>
      <color theme="1"/>
      <name val="メイリオ"/>
      <family val="3"/>
      <charset val="128"/>
    </font>
    <font>
      <sz val="11"/>
      <color rgb="FFFF0000"/>
      <name val="メイリオ"/>
      <family val="3"/>
      <charset val="128"/>
    </font>
    <font>
      <sz val="10"/>
      <color rgb="FFFF0000"/>
      <name val="メイリオ"/>
      <family val="3"/>
      <charset val="128"/>
    </font>
    <font>
      <sz val="10"/>
      <name val="メイリオ"/>
      <family val="3"/>
      <charset val="128"/>
    </font>
    <font>
      <b/>
      <sz val="10"/>
      <color rgb="FFFF0000"/>
      <name val="メイリオ"/>
      <family val="3"/>
      <charset val="128"/>
    </font>
    <font>
      <sz val="9"/>
      <color theme="1"/>
      <name val="メイリオ"/>
      <family val="3"/>
      <charset val="128"/>
    </font>
    <font>
      <b/>
      <sz val="9"/>
      <color rgb="FFFF0000"/>
      <name val="メイリオ"/>
      <family val="3"/>
      <charset val="128"/>
    </font>
    <font>
      <sz val="13"/>
      <color theme="1"/>
      <name val="メイリオ"/>
      <family val="3"/>
      <charset val="128"/>
    </font>
    <font>
      <sz val="14"/>
      <name val="メイリオ"/>
      <family val="3"/>
      <charset val="128"/>
    </font>
    <font>
      <sz val="14"/>
      <color rgb="FFFF0000"/>
      <name val="メイリオ"/>
      <family val="3"/>
      <charset val="128"/>
    </font>
    <font>
      <sz val="14"/>
      <color indexed="81"/>
      <name val="MS P ゴシック"/>
      <family val="3"/>
      <charset val="128"/>
    </font>
    <font>
      <sz val="14"/>
      <color indexed="10"/>
      <name val="MS P ゴシック"/>
      <family val="3"/>
      <charset val="128"/>
    </font>
    <font>
      <sz val="12"/>
      <color theme="1"/>
      <name val="ＭＳ Ｐゴシック"/>
      <family val="3"/>
      <charset val="128"/>
    </font>
    <font>
      <sz val="28"/>
      <name val="ＭＳ Ｐ明朝"/>
      <family val="1"/>
      <charset val="128"/>
    </font>
    <font>
      <sz val="28"/>
      <color theme="1"/>
      <name val="ＭＳ Ｐ明朝"/>
      <family val="1"/>
      <charset val="128"/>
    </font>
    <font>
      <sz val="18"/>
      <color rgb="FFFF0000"/>
      <name val="ＭＳ Ｐ明朝"/>
      <family val="1"/>
      <charset val="128"/>
    </font>
    <font>
      <sz val="12"/>
      <color theme="1"/>
      <name val="ＭＳ Ｐ明朝"/>
      <family val="1"/>
      <charset val="128"/>
    </font>
    <font>
      <sz val="12"/>
      <color rgb="FF00B0F0"/>
      <name val="ＭＳ Ｐ明朝"/>
      <family val="1"/>
      <charset val="128"/>
    </font>
    <font>
      <sz val="12"/>
      <color rgb="FFFF0000"/>
      <name val="ＭＳ Ｐ明朝"/>
      <family val="1"/>
      <charset val="128"/>
    </font>
    <font>
      <sz val="16"/>
      <color rgb="FFFF0000"/>
      <name val="ＭＳ Ｐ明朝"/>
      <family val="1"/>
      <charset val="128"/>
    </font>
    <font>
      <sz val="20"/>
      <color theme="1"/>
      <name val="ＭＳ Ｐ明朝"/>
      <family val="1"/>
      <charset val="128"/>
    </font>
    <font>
      <sz val="12"/>
      <name val="ＭＳ Ｐ明朝"/>
      <family val="1"/>
      <charset val="128"/>
    </font>
    <font>
      <sz val="16"/>
      <name val="ＭＳ Ｐ明朝"/>
      <family val="1"/>
      <charset val="128"/>
    </font>
    <font>
      <sz val="20"/>
      <name val="ＭＳ Ｐ明朝"/>
      <family val="1"/>
      <charset val="128"/>
    </font>
    <font>
      <sz val="14"/>
      <name val="ＭＳ Ｐ明朝"/>
      <family val="1"/>
      <charset val="128"/>
    </font>
    <font>
      <sz val="18"/>
      <name val="ＭＳ Ｐ明朝"/>
      <family val="1"/>
      <charset val="128"/>
    </font>
    <font>
      <sz val="16"/>
      <color theme="1"/>
      <name val="ＭＳ Ｐ明朝"/>
      <family val="1"/>
      <charset val="128"/>
    </font>
    <font>
      <u/>
      <sz val="14"/>
      <name val="ＭＳ Ｐ明朝"/>
      <family val="1"/>
      <charset val="128"/>
    </font>
    <font>
      <sz val="14"/>
      <color theme="1"/>
      <name val="ＭＳ Ｐ明朝"/>
      <family val="1"/>
      <charset val="128"/>
    </font>
    <font>
      <b/>
      <sz val="9"/>
      <color indexed="81"/>
      <name val="MS P ゴシック"/>
      <family val="3"/>
      <charset val="128"/>
    </font>
    <font>
      <sz val="13"/>
      <color rgb="FFFF0000"/>
      <name val="メイリオ"/>
      <family val="3"/>
      <charset val="128"/>
    </font>
    <font>
      <u/>
      <sz val="13"/>
      <color rgb="FFFF0000"/>
      <name val="メイリオ"/>
      <family val="3"/>
      <charset val="128"/>
    </font>
    <font>
      <b/>
      <sz val="11"/>
      <color rgb="FFFF0000"/>
      <name val="ＭＳ Ｐ明朝"/>
      <family val="1"/>
      <charset val="128"/>
    </font>
    <font>
      <b/>
      <sz val="12"/>
      <color rgb="FFFF0000"/>
      <name val="ＭＳ Ｐ明朝"/>
      <family val="1"/>
      <charset val="128"/>
    </font>
    <font>
      <b/>
      <sz val="16"/>
      <color theme="1"/>
      <name val="ＭＳ Ｐ明朝"/>
      <family val="1"/>
      <charset val="128"/>
    </font>
    <font>
      <b/>
      <sz val="16"/>
      <color rgb="FFFF0000"/>
      <name val="ＭＳ Ｐ明朝"/>
      <family val="1"/>
      <charset val="128"/>
    </font>
    <font>
      <sz val="9"/>
      <name val="ＭＳ Ｐゴシック"/>
      <family val="3"/>
      <charset val="128"/>
    </font>
    <font>
      <sz val="9"/>
      <color rgb="FFFF0000"/>
      <name val="メイリオ"/>
      <family val="3"/>
      <charset val="128"/>
    </font>
    <font>
      <sz val="9"/>
      <color theme="1"/>
      <name val="ＭＳ Ｐ明朝"/>
      <family val="3"/>
      <charset val="128"/>
    </font>
  </fonts>
  <fills count="1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DAEEF3"/>
        <bgColor rgb="FF000000"/>
      </patternFill>
    </fill>
    <fill>
      <patternFill patternType="solid">
        <fgColor rgb="FFCCFFFF"/>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FFCC"/>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99"/>
        <bgColor indexed="64"/>
      </patternFill>
    </fill>
  </fills>
  <borders count="9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medium">
        <color indexed="64"/>
      </left>
      <right style="medium">
        <color indexed="64"/>
      </right>
      <top style="double">
        <color indexed="64"/>
      </top>
      <bottom style="medium">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auto="1"/>
      </left>
      <right/>
      <top style="thin">
        <color auto="1"/>
      </top>
      <bottom/>
      <diagonal/>
    </border>
    <border>
      <left style="thin">
        <color indexed="64"/>
      </left>
      <right/>
      <top/>
      <bottom/>
      <diagonal/>
    </border>
    <border>
      <left style="thin">
        <color auto="1"/>
      </left>
      <right style="thin">
        <color auto="1"/>
      </right>
      <top/>
      <bottom/>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right/>
      <top/>
      <bottom style="thin">
        <color indexed="64"/>
      </bottom>
      <diagonal style="thin">
        <color auto="1"/>
      </diagonal>
    </border>
    <border diagonalDown="1">
      <left/>
      <right style="thin">
        <color auto="1"/>
      </right>
      <top/>
      <bottom style="thin">
        <color indexed="64"/>
      </bottom>
      <diagonal style="thin">
        <color auto="1"/>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s>
  <cellStyleXfs count="11">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38" fontId="10"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78">
    <xf numFmtId="0" fontId="0" fillId="0" borderId="0" xfId="0">
      <alignment vertical="center"/>
    </xf>
    <xf numFmtId="0" fontId="6" fillId="0" borderId="0" xfId="0" applyFont="1" applyFill="1">
      <alignment vertical="center"/>
    </xf>
    <xf numFmtId="0" fontId="6" fillId="0" borderId="0" xfId="0" applyFont="1">
      <alignment vertical="center"/>
    </xf>
    <xf numFmtId="0" fontId="8" fillId="0" borderId="0" xfId="0" applyFont="1">
      <alignment vertical="center"/>
    </xf>
    <xf numFmtId="0" fontId="0" fillId="0" borderId="0" xfId="0" applyFont="1">
      <alignment vertical="center"/>
    </xf>
    <xf numFmtId="176" fontId="6" fillId="0" borderId="0" xfId="0" applyNumberFormat="1" applyFont="1" applyFill="1">
      <alignment vertical="center"/>
    </xf>
    <xf numFmtId="176" fontId="9" fillId="0" borderId="0" xfId="0" applyNumberFormat="1" applyFont="1" applyFill="1">
      <alignment vertical="center"/>
    </xf>
    <xf numFmtId="0" fontId="11" fillId="0" borderId="0" xfId="0" applyFont="1" applyFill="1" applyAlignment="1">
      <alignment horizontal="left" vertical="center"/>
    </xf>
    <xf numFmtId="0" fontId="12" fillId="0" borderId="0" xfId="0" applyFont="1" applyAlignment="1">
      <alignment horizontal="left" vertical="center"/>
    </xf>
    <xf numFmtId="177" fontId="6" fillId="7" borderId="5" xfId="4" applyNumberFormat="1" applyFont="1" applyFill="1" applyBorder="1" applyAlignment="1">
      <alignment horizontal="right" vertical="center" shrinkToFit="1"/>
    </xf>
    <xf numFmtId="177" fontId="6" fillId="7" borderId="10" xfId="4" applyNumberFormat="1" applyFont="1" applyFill="1" applyBorder="1" applyAlignment="1">
      <alignment horizontal="right" vertical="center" shrinkToFit="1"/>
    </xf>
    <xf numFmtId="177" fontId="6" fillId="7" borderId="2" xfId="4" applyNumberFormat="1" applyFont="1" applyFill="1" applyBorder="1" applyAlignment="1">
      <alignment horizontal="right" vertical="center" shrinkToFit="1"/>
    </xf>
    <xf numFmtId="177" fontId="6" fillId="7" borderId="7" xfId="4" applyNumberFormat="1" applyFont="1" applyFill="1" applyBorder="1" applyAlignment="1">
      <alignment horizontal="right" vertical="center" shrinkToFit="1"/>
    </xf>
    <xf numFmtId="177" fontId="6" fillId="7" borderId="12" xfId="4" applyNumberFormat="1" applyFont="1" applyFill="1" applyBorder="1" applyAlignment="1">
      <alignment horizontal="right" vertical="center" shrinkToFit="1"/>
    </xf>
    <xf numFmtId="0" fontId="0" fillId="0" borderId="14" xfId="0" applyFont="1" applyBorder="1">
      <alignment vertical="center"/>
    </xf>
    <xf numFmtId="0" fontId="0" fillId="0" borderId="15" xfId="0" applyFont="1" applyBorder="1">
      <alignment vertical="center"/>
    </xf>
    <xf numFmtId="0" fontId="0" fillId="0" borderId="13" xfId="0" applyFont="1" applyBorder="1">
      <alignment vertical="center"/>
    </xf>
    <xf numFmtId="49" fontId="6" fillId="6" borderId="1" xfId="0" applyNumberFormat="1" applyFont="1" applyFill="1" applyBorder="1" applyAlignment="1" applyProtection="1">
      <alignment horizontal="center" vertical="center" shrinkToFit="1"/>
      <protection locked="0"/>
    </xf>
    <xf numFmtId="177" fontId="6" fillId="6" borderId="1" xfId="0" applyNumberFormat="1" applyFont="1" applyFill="1" applyBorder="1" applyAlignment="1" applyProtection="1">
      <alignment horizontal="center" vertical="center" shrinkToFit="1"/>
      <protection locked="0"/>
    </xf>
    <xf numFmtId="177" fontId="6" fillId="5" borderId="1" xfId="0" applyNumberFormat="1" applyFont="1" applyFill="1" applyBorder="1" applyAlignment="1" applyProtection="1">
      <alignment horizontal="center" vertical="center" shrinkToFit="1"/>
      <protection locked="0"/>
    </xf>
    <xf numFmtId="176" fontId="6" fillId="6" borderId="5" xfId="0" applyNumberFormat="1" applyFont="1" applyFill="1" applyBorder="1" applyAlignment="1" applyProtection="1">
      <alignment horizontal="center" vertical="center" shrinkToFit="1"/>
      <protection locked="0"/>
    </xf>
    <xf numFmtId="177" fontId="6" fillId="6" borderId="5" xfId="4" applyNumberFormat="1" applyFont="1" applyFill="1" applyBorder="1" applyAlignment="1" applyProtection="1">
      <alignment horizontal="right" vertical="center" shrinkToFit="1"/>
      <protection locked="0"/>
    </xf>
    <xf numFmtId="177" fontId="6" fillId="2" borderId="13" xfId="4" applyNumberFormat="1" applyFont="1" applyFill="1" applyBorder="1" applyAlignment="1">
      <alignment horizontal="right" vertical="center" shrinkToFit="1"/>
    </xf>
    <xf numFmtId="177" fontId="6" fillId="2" borderId="9" xfId="4" applyNumberFormat="1" applyFont="1" applyFill="1" applyBorder="1" applyAlignment="1">
      <alignment horizontal="right" vertical="center" shrinkToFit="1"/>
    </xf>
    <xf numFmtId="0" fontId="0" fillId="7" borderId="0" xfId="0" applyFill="1">
      <alignment vertical="center"/>
    </xf>
    <xf numFmtId="0" fontId="15" fillId="0" borderId="0" xfId="0" applyFont="1">
      <alignment vertical="center"/>
    </xf>
    <xf numFmtId="0" fontId="16" fillId="0" borderId="0" xfId="0" applyFont="1">
      <alignment vertical="center"/>
    </xf>
    <xf numFmtId="0" fontId="13" fillId="8" borderId="0" xfId="0" applyFont="1" applyFill="1">
      <alignment vertical="center"/>
    </xf>
    <xf numFmtId="0" fontId="0" fillId="8" borderId="0" xfId="0" applyFill="1">
      <alignment vertical="center"/>
    </xf>
    <xf numFmtId="176" fontId="6" fillId="6" borderId="2" xfId="0" applyNumberFormat="1" applyFont="1" applyFill="1" applyBorder="1" applyAlignment="1" applyProtection="1">
      <alignment horizontal="center" vertical="center" shrinkToFit="1"/>
      <protection locked="0"/>
    </xf>
    <xf numFmtId="176" fontId="6" fillId="6" borderId="16" xfId="0" applyNumberFormat="1" applyFont="1" applyFill="1" applyBorder="1" applyAlignment="1" applyProtection="1">
      <alignment horizontal="center" vertical="center" shrinkToFit="1"/>
      <protection locked="0"/>
    </xf>
    <xf numFmtId="176" fontId="6" fillId="6" borderId="18" xfId="0" applyNumberFormat="1" applyFont="1" applyFill="1" applyBorder="1" applyAlignment="1" applyProtection="1">
      <alignment horizontal="center" vertical="center" shrinkToFit="1"/>
      <protection locked="0"/>
    </xf>
    <xf numFmtId="176" fontId="6" fillId="6" borderId="3" xfId="0" applyNumberFormat="1" applyFont="1" applyFill="1" applyBorder="1" applyAlignment="1" applyProtection="1">
      <alignment horizontal="center" vertical="center" shrinkToFit="1"/>
      <protection locked="0"/>
    </xf>
    <xf numFmtId="176" fontId="6" fillId="6" borderId="19" xfId="0" applyNumberFormat="1" applyFont="1" applyFill="1" applyBorder="1" applyAlignment="1" applyProtection="1">
      <alignment horizontal="center" vertical="center" shrinkToFit="1"/>
      <protection locked="0"/>
    </xf>
    <xf numFmtId="177" fontId="6" fillId="7" borderId="20" xfId="4" applyNumberFormat="1" applyFont="1" applyFill="1" applyBorder="1" applyAlignment="1">
      <alignment horizontal="right" vertical="center" shrinkToFit="1"/>
    </xf>
    <xf numFmtId="177" fontId="6" fillId="7" borderId="21" xfId="4" applyNumberFormat="1" applyFont="1" applyFill="1" applyBorder="1" applyAlignment="1">
      <alignment horizontal="right" vertical="center" shrinkToFit="1"/>
    </xf>
    <xf numFmtId="177" fontId="6" fillId="2" borderId="22" xfId="4" applyNumberFormat="1" applyFont="1" applyFill="1" applyBorder="1" applyAlignment="1">
      <alignment horizontal="right" vertical="center" shrinkToFit="1"/>
    </xf>
    <xf numFmtId="0" fontId="6" fillId="0" borderId="0" xfId="0" applyFont="1" applyBorder="1">
      <alignment vertical="center"/>
    </xf>
    <xf numFmtId="0" fontId="6" fillId="2" borderId="30" xfId="0" applyFont="1" applyFill="1" applyBorder="1">
      <alignment vertical="center"/>
    </xf>
    <xf numFmtId="0" fontId="6" fillId="3" borderId="6" xfId="0" applyFont="1" applyFill="1" applyBorder="1" applyAlignment="1">
      <alignment vertical="center" shrinkToFit="1"/>
    </xf>
    <xf numFmtId="0" fontId="5" fillId="3" borderId="33"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4" xfId="0" applyFont="1" applyFill="1" applyBorder="1" applyAlignment="1">
      <alignment horizontal="center" vertical="center"/>
    </xf>
    <xf numFmtId="0" fontId="6" fillId="4" borderId="7" xfId="0" applyFont="1" applyFill="1" applyBorder="1" applyAlignment="1">
      <alignment vertical="center" shrinkToFit="1"/>
    </xf>
    <xf numFmtId="176" fontId="6" fillId="2" borderId="7" xfId="0" applyNumberFormat="1" applyFont="1" applyFill="1" applyBorder="1" applyAlignment="1">
      <alignment horizontal="center" vertical="center" shrinkToFit="1"/>
    </xf>
    <xf numFmtId="176" fontId="6" fillId="0" borderId="7" xfId="0" applyNumberFormat="1" applyFont="1" applyBorder="1" applyAlignment="1">
      <alignment horizontal="center" vertical="center" shrinkToFit="1"/>
    </xf>
    <xf numFmtId="0" fontId="8" fillId="0" borderId="0" xfId="0" applyFont="1" applyBorder="1">
      <alignment vertical="center"/>
    </xf>
    <xf numFmtId="177" fontId="6" fillId="5" borderId="10" xfId="4" applyNumberFormat="1" applyFont="1" applyFill="1" applyBorder="1" applyAlignment="1" applyProtection="1">
      <alignment horizontal="right" vertical="center" shrinkToFit="1"/>
      <protection locked="0"/>
    </xf>
    <xf numFmtId="177" fontId="6" fillId="5" borderId="12" xfId="4" applyNumberFormat="1" applyFont="1" applyFill="1" applyBorder="1" applyAlignment="1" applyProtection="1">
      <alignment horizontal="right" vertical="center" shrinkToFit="1"/>
      <protection locked="0"/>
    </xf>
    <xf numFmtId="177" fontId="6" fillId="7" borderId="37" xfId="4" applyNumberFormat="1" applyFont="1" applyFill="1" applyBorder="1" applyAlignment="1">
      <alignment horizontal="right" vertical="center" shrinkToFit="1"/>
    </xf>
    <xf numFmtId="177" fontId="6" fillId="7" borderId="8" xfId="4" applyNumberFormat="1" applyFont="1" applyFill="1" applyBorder="1" applyAlignment="1">
      <alignment horizontal="right" vertical="center" shrinkToFit="1"/>
    </xf>
    <xf numFmtId="177" fontId="6" fillId="6" borderId="8" xfId="4" applyNumberFormat="1" applyFont="1" applyFill="1" applyBorder="1" applyAlignment="1" applyProtection="1">
      <alignment horizontal="right" vertical="center" shrinkToFit="1"/>
      <protection locked="0"/>
    </xf>
    <xf numFmtId="177" fontId="6" fillId="0" borderId="38" xfId="0" applyNumberFormat="1" applyFont="1" applyBorder="1" applyAlignment="1">
      <alignment horizontal="center" vertical="center" shrinkToFit="1"/>
    </xf>
    <xf numFmtId="177" fontId="6" fillId="6" borderId="4" xfId="0" applyNumberFormat="1" applyFont="1" applyFill="1" applyBorder="1" applyAlignment="1" applyProtection="1">
      <alignment horizontal="center" vertical="center" shrinkToFit="1"/>
      <protection locked="0"/>
    </xf>
    <xf numFmtId="177" fontId="6" fillId="5" borderId="4" xfId="0" applyNumberFormat="1" applyFont="1" applyFill="1" applyBorder="1" applyAlignment="1" applyProtection="1">
      <alignment horizontal="center" vertical="center" shrinkToFit="1"/>
      <protection locked="0"/>
    </xf>
    <xf numFmtId="176" fontId="6" fillId="6" borderId="39" xfId="0" applyNumberFormat="1" applyFont="1" applyFill="1" applyBorder="1" applyAlignment="1" applyProtection="1">
      <alignment horizontal="center" vertical="center" shrinkToFit="1"/>
      <protection locked="0"/>
    </xf>
    <xf numFmtId="176" fontId="6" fillId="6" borderId="4" xfId="0" applyNumberFormat="1" applyFont="1" applyFill="1" applyBorder="1" applyAlignment="1" applyProtection="1">
      <alignment horizontal="center" vertical="center" shrinkToFit="1"/>
      <protection locked="0"/>
    </xf>
    <xf numFmtId="177" fontId="6" fillId="2" borderId="40" xfId="4" applyNumberFormat="1" applyFont="1" applyFill="1" applyBorder="1" applyAlignment="1">
      <alignment horizontal="right" vertical="center" shrinkToFit="1"/>
    </xf>
    <xf numFmtId="177" fontId="6" fillId="2" borderId="41" xfId="4" applyNumberFormat="1" applyFont="1" applyFill="1" applyBorder="1" applyAlignment="1">
      <alignment horizontal="right" vertical="center" shrinkToFit="1"/>
    </xf>
    <xf numFmtId="177" fontId="6" fillId="2" borderId="42" xfId="4" applyNumberFormat="1" applyFont="1" applyFill="1" applyBorder="1" applyAlignment="1">
      <alignment horizontal="right" vertical="center" shrinkToFit="1"/>
    </xf>
    <xf numFmtId="177" fontId="6" fillId="2" borderId="43" xfId="4" applyNumberFormat="1" applyFont="1" applyFill="1" applyBorder="1" applyAlignment="1">
      <alignment horizontal="right" vertical="center" shrinkToFit="1"/>
    </xf>
    <xf numFmtId="0" fontId="0" fillId="0" borderId="0" xfId="0" applyFill="1">
      <alignment vertical="center"/>
    </xf>
    <xf numFmtId="0" fontId="13" fillId="7" borderId="0" xfId="0" applyFont="1" applyFill="1">
      <alignment vertical="center"/>
    </xf>
    <xf numFmtId="0" fontId="19" fillId="7" borderId="0" xfId="0" applyFont="1" applyFill="1">
      <alignment vertical="center"/>
    </xf>
    <xf numFmtId="0" fontId="0" fillId="7" borderId="0" xfId="0" applyNumberFormat="1" applyFill="1">
      <alignment vertical="center"/>
    </xf>
    <xf numFmtId="176" fontId="6" fillId="6" borderId="51" xfId="0" applyNumberFormat="1" applyFont="1" applyFill="1" applyBorder="1" applyAlignment="1" applyProtection="1">
      <alignment horizontal="center" vertical="center" shrinkToFit="1"/>
      <protection locked="0"/>
    </xf>
    <xf numFmtId="0" fontId="20" fillId="0" borderId="0" xfId="0" applyFont="1">
      <alignment vertical="center"/>
    </xf>
    <xf numFmtId="178" fontId="18" fillId="10" borderId="7" xfId="0" applyNumberFormat="1" applyFont="1" applyFill="1" applyBorder="1" applyAlignment="1" applyProtection="1">
      <alignment horizontal="center" vertical="center"/>
      <protection locked="0"/>
    </xf>
    <xf numFmtId="178" fontId="18" fillId="10" borderId="5" xfId="0" applyNumberFormat="1" applyFont="1" applyFill="1" applyBorder="1" applyAlignment="1" applyProtection="1">
      <alignment horizontal="center" vertical="center"/>
      <protection locked="0"/>
    </xf>
    <xf numFmtId="178" fontId="18" fillId="10" borderId="50" xfId="0" applyNumberFormat="1" applyFont="1" applyFill="1" applyBorder="1" applyAlignment="1" applyProtection="1">
      <alignment horizontal="center" vertical="center"/>
      <protection locked="0"/>
    </xf>
    <xf numFmtId="0" fontId="21" fillId="0" borderId="0" xfId="8" applyFont="1">
      <alignment vertical="center"/>
    </xf>
    <xf numFmtId="0" fontId="24" fillId="11" borderId="0" xfId="8" applyFont="1" applyFill="1">
      <alignment vertical="center"/>
    </xf>
    <xf numFmtId="0" fontId="25" fillId="11" borderId="0" xfId="8" applyFont="1" applyFill="1">
      <alignment vertical="center"/>
    </xf>
    <xf numFmtId="0" fontId="25" fillId="0" borderId="0" xfId="8" applyFont="1">
      <alignment vertical="center"/>
    </xf>
    <xf numFmtId="0" fontId="24" fillId="12" borderId="0" xfId="8" applyFont="1" applyFill="1">
      <alignment vertical="center"/>
    </xf>
    <xf numFmtId="0" fontId="26" fillId="12" borderId="0" xfId="8" applyFont="1" applyFill="1">
      <alignment vertical="center"/>
    </xf>
    <xf numFmtId="0" fontId="26" fillId="0" borderId="0" xfId="8" applyFont="1">
      <alignment vertical="center"/>
    </xf>
    <xf numFmtId="0" fontId="28" fillId="12" borderId="5" xfId="8" applyFont="1" applyFill="1" applyBorder="1" applyAlignment="1">
      <alignment horizontal="center" vertical="center"/>
    </xf>
    <xf numFmtId="38" fontId="29" fillId="11" borderId="1" xfId="9" applyFont="1" applyFill="1" applyBorder="1" applyAlignment="1">
      <alignment horizontal="center" vertical="center"/>
    </xf>
    <xf numFmtId="38" fontId="29" fillId="11" borderId="47" xfId="9" applyFont="1" applyFill="1" applyBorder="1" applyAlignment="1">
      <alignment horizontal="center" vertical="center"/>
    </xf>
    <xf numFmtId="38" fontId="29" fillId="11" borderId="2" xfId="9" applyFont="1" applyFill="1" applyBorder="1" applyAlignment="1">
      <alignment horizontal="center" vertical="center"/>
    </xf>
    <xf numFmtId="38" fontId="26" fillId="0" borderId="0" xfId="8" applyNumberFormat="1" applyFont="1">
      <alignment vertical="center"/>
    </xf>
    <xf numFmtId="0" fontId="26" fillId="0" borderId="0" xfId="8" applyFont="1" applyAlignment="1">
      <alignment horizontal="right" vertical="center"/>
    </xf>
    <xf numFmtId="38" fontId="26" fillId="0" borderId="0" xfId="9" applyFont="1" applyBorder="1">
      <alignment vertical="center"/>
    </xf>
    <xf numFmtId="0" fontId="30" fillId="0" borderId="0" xfId="8" applyFont="1">
      <alignment vertical="center"/>
    </xf>
    <xf numFmtId="0" fontId="31" fillId="0" borderId="0" xfId="8" applyFont="1">
      <alignment vertical="center"/>
    </xf>
    <xf numFmtId="38" fontId="30" fillId="14" borderId="45" xfId="9" applyFont="1" applyFill="1" applyBorder="1" applyAlignment="1">
      <alignment horizontal="center" vertical="center" wrapText="1"/>
    </xf>
    <xf numFmtId="38" fontId="30" fillId="14" borderId="16" xfId="9" applyFont="1" applyFill="1" applyBorder="1" applyAlignment="1">
      <alignment horizontal="center" vertical="center" wrapText="1"/>
    </xf>
    <xf numFmtId="38" fontId="30" fillId="14" borderId="59" xfId="9" applyFont="1" applyFill="1" applyBorder="1" applyAlignment="1">
      <alignment horizontal="center" vertical="center" wrapText="1"/>
    </xf>
    <xf numFmtId="38" fontId="30" fillId="14" borderId="19" xfId="9" applyFont="1" applyFill="1" applyBorder="1" applyAlignment="1">
      <alignment horizontal="center" vertical="center" wrapText="1"/>
    </xf>
    <xf numFmtId="38" fontId="37" fillId="11" borderId="20" xfId="9" applyFont="1" applyFill="1" applyBorder="1" applyAlignment="1">
      <alignment horizontal="right" vertical="center" shrinkToFit="1"/>
    </xf>
    <xf numFmtId="38" fontId="37" fillId="11" borderId="1" xfId="9" applyFont="1" applyFill="1" applyBorder="1" applyAlignment="1">
      <alignment horizontal="right" vertical="center" shrinkToFit="1"/>
    </xf>
    <xf numFmtId="38" fontId="37" fillId="11" borderId="18" xfId="9" applyFont="1" applyFill="1" applyBorder="1" applyAlignment="1">
      <alignment horizontal="right" vertical="center" shrinkToFit="1"/>
    </xf>
    <xf numFmtId="38" fontId="37" fillId="11" borderId="22" xfId="9" applyFont="1" applyFill="1" applyBorder="1" applyAlignment="1">
      <alignment horizontal="right" vertical="center" shrinkToFit="1"/>
    </xf>
    <xf numFmtId="38" fontId="37" fillId="11" borderId="64" xfId="9" applyFont="1" applyFill="1" applyBorder="1" applyAlignment="1">
      <alignment horizontal="right" vertical="center" shrinkToFit="1"/>
    </xf>
    <xf numFmtId="38" fontId="37" fillId="11" borderId="69" xfId="9" applyFont="1" applyFill="1" applyBorder="1" applyAlignment="1">
      <alignment horizontal="right" vertical="center" shrinkToFit="1"/>
    </xf>
    <xf numFmtId="38" fontId="30" fillId="0" borderId="0" xfId="9" applyFont="1">
      <alignment vertical="center"/>
    </xf>
    <xf numFmtId="0" fontId="30" fillId="0" borderId="0" xfId="8" applyFont="1" applyAlignment="1">
      <alignment vertical="top"/>
    </xf>
    <xf numFmtId="0" fontId="31" fillId="0" borderId="32" xfId="8" applyFont="1" applyBorder="1" applyAlignment="1">
      <alignment horizontal="center" vertical="center"/>
    </xf>
    <xf numFmtId="0" fontId="31" fillId="0" borderId="34" xfId="8" applyFont="1" applyBorder="1" applyAlignment="1">
      <alignment horizontal="center" vertical="center"/>
    </xf>
    <xf numFmtId="0" fontId="26" fillId="0" borderId="29" xfId="8" applyFont="1" applyBorder="1">
      <alignment vertical="center"/>
    </xf>
    <xf numFmtId="0" fontId="26" fillId="0" borderId="23" xfId="8" applyFont="1" applyBorder="1">
      <alignment vertical="center"/>
    </xf>
    <xf numFmtId="0" fontId="31" fillId="0" borderId="23" xfId="8" applyFont="1" applyBorder="1">
      <alignment vertical="center"/>
    </xf>
    <xf numFmtId="0" fontId="31" fillId="0" borderId="24" xfId="8" applyFont="1" applyBorder="1">
      <alignment vertical="center"/>
    </xf>
    <xf numFmtId="0" fontId="31" fillId="0" borderId="0" xfId="8" applyFont="1" applyAlignment="1">
      <alignment horizontal="center" vertical="center"/>
    </xf>
    <xf numFmtId="0" fontId="39" fillId="0" borderId="29" xfId="8" applyFont="1" applyBorder="1">
      <alignment vertical="center"/>
    </xf>
    <xf numFmtId="0" fontId="42" fillId="11" borderId="7" xfId="8" applyFont="1" applyFill="1" applyBorder="1" applyAlignment="1">
      <alignment horizontal="right" vertical="center" shrinkToFit="1"/>
    </xf>
    <xf numFmtId="0" fontId="25" fillId="0" borderId="5" xfId="8" applyFont="1" applyBorder="1" applyAlignment="1">
      <alignment horizontal="center" vertical="center"/>
    </xf>
    <xf numFmtId="14" fontId="42" fillId="11" borderId="5" xfId="8" applyNumberFormat="1" applyFont="1" applyFill="1" applyBorder="1" applyAlignment="1">
      <alignment vertical="center" shrinkToFit="1"/>
    </xf>
    <xf numFmtId="14" fontId="42" fillId="11" borderId="18" xfId="8" applyNumberFormat="1" applyFont="1" applyFill="1" applyBorder="1" applyAlignment="1">
      <alignment vertical="center" shrinkToFit="1"/>
    </xf>
    <xf numFmtId="0" fontId="30" fillId="0" borderId="30" xfId="8" applyFont="1" applyBorder="1">
      <alignment vertical="center"/>
    </xf>
    <xf numFmtId="0" fontId="30" fillId="0" borderId="60" xfId="8" applyFont="1" applyBorder="1">
      <alignment vertical="center"/>
    </xf>
    <xf numFmtId="0" fontId="30" fillId="11" borderId="5" xfId="8" applyFont="1" applyFill="1" applyBorder="1">
      <alignment vertical="center"/>
    </xf>
    <xf numFmtId="0" fontId="30" fillId="11" borderId="0" xfId="8" applyFont="1" applyFill="1">
      <alignment vertical="center"/>
    </xf>
    <xf numFmtId="0" fontId="42" fillId="11" borderId="63" xfId="8" applyFont="1" applyFill="1" applyBorder="1" applyAlignment="1">
      <alignment horizontal="right" vertical="center" shrinkToFit="1"/>
    </xf>
    <xf numFmtId="0" fontId="25" fillId="0" borderId="50" xfId="8" applyFont="1" applyBorder="1" applyAlignment="1">
      <alignment horizontal="center" vertical="center"/>
    </xf>
    <xf numFmtId="14" fontId="42" fillId="11" borderId="50" xfId="8" applyNumberFormat="1" applyFont="1" applyFill="1" applyBorder="1" applyAlignment="1">
      <alignment vertical="center" shrinkToFit="1"/>
    </xf>
    <xf numFmtId="14" fontId="42" fillId="11" borderId="70" xfId="8" applyNumberFormat="1" applyFont="1" applyFill="1" applyBorder="1" applyAlignment="1">
      <alignment vertical="center" shrinkToFit="1"/>
    </xf>
    <xf numFmtId="0" fontId="30" fillId="8" borderId="5" xfId="8" applyFont="1" applyFill="1" applyBorder="1">
      <alignment vertical="center"/>
    </xf>
    <xf numFmtId="0" fontId="30" fillId="8" borderId="0" xfId="8" applyFont="1" applyFill="1">
      <alignment vertical="center"/>
    </xf>
    <xf numFmtId="0" fontId="30" fillId="0" borderId="22" xfId="8" applyFont="1" applyBorder="1">
      <alignment vertical="center"/>
    </xf>
    <xf numFmtId="0" fontId="30" fillId="0" borderId="56" xfId="8" applyFont="1" applyBorder="1">
      <alignment vertical="center"/>
    </xf>
    <xf numFmtId="0" fontId="30" fillId="8" borderId="56" xfId="8" applyFont="1" applyFill="1" applyBorder="1">
      <alignment vertical="center"/>
    </xf>
    <xf numFmtId="0" fontId="30" fillId="0" borderId="57" xfId="8" applyFont="1" applyBorder="1">
      <alignment vertical="center"/>
    </xf>
    <xf numFmtId="0" fontId="25" fillId="0" borderId="1" xfId="8" applyFont="1" applyBorder="1">
      <alignment vertical="center"/>
    </xf>
    <xf numFmtId="0" fontId="25" fillId="11" borderId="5" xfId="8" applyFont="1" applyFill="1" applyBorder="1" applyAlignment="1">
      <alignment horizontal="center" vertical="center"/>
    </xf>
    <xf numFmtId="38" fontId="30" fillId="14" borderId="6" xfId="9" applyFont="1" applyFill="1" applyBorder="1" applyAlignment="1">
      <alignment horizontal="center" vertical="center" wrapText="1"/>
    </xf>
    <xf numFmtId="38" fontId="30" fillId="14" borderId="32" xfId="9" applyFont="1" applyFill="1" applyBorder="1" applyAlignment="1">
      <alignment horizontal="center" vertical="center" wrapText="1"/>
    </xf>
    <xf numFmtId="38" fontId="30" fillId="14" borderId="34" xfId="9" applyFont="1" applyFill="1" applyBorder="1" applyAlignment="1">
      <alignment horizontal="center" vertical="center" wrapText="1"/>
    </xf>
    <xf numFmtId="0" fontId="26" fillId="0" borderId="24" xfId="8" applyFont="1" applyBorder="1">
      <alignment vertical="center"/>
    </xf>
    <xf numFmtId="0" fontId="47" fillId="0" borderId="0" xfId="8" applyFont="1">
      <alignment vertical="center"/>
    </xf>
    <xf numFmtId="0" fontId="46" fillId="0" borderId="0" xfId="8" applyFont="1">
      <alignment vertical="center"/>
    </xf>
    <xf numFmtId="0" fontId="49" fillId="0" borderId="0" xfId="8" applyFont="1">
      <alignment vertical="center"/>
    </xf>
    <xf numFmtId="0" fontId="50" fillId="0" borderId="0" xfId="8" applyFont="1">
      <alignment vertical="center"/>
    </xf>
    <xf numFmtId="0" fontId="51" fillId="0" borderId="0" xfId="8" applyFont="1">
      <alignment vertical="center"/>
    </xf>
    <xf numFmtId="0" fontId="52" fillId="0" borderId="0" xfId="8" applyFont="1">
      <alignment vertical="center"/>
    </xf>
    <xf numFmtId="0" fontId="53" fillId="0" borderId="0" xfId="8" applyFont="1">
      <alignment vertical="center"/>
    </xf>
    <xf numFmtId="0" fontId="54" fillId="16" borderId="74" xfId="8" applyFont="1" applyFill="1" applyBorder="1">
      <alignment vertical="center"/>
    </xf>
    <xf numFmtId="0" fontId="46" fillId="16" borderId="49" xfId="8" applyFont="1" applyFill="1" applyBorder="1">
      <alignment vertical="center"/>
    </xf>
    <xf numFmtId="0" fontId="55" fillId="16" borderId="49" xfId="8" applyFont="1" applyFill="1" applyBorder="1">
      <alignment vertical="center"/>
    </xf>
    <xf numFmtId="0" fontId="55" fillId="16" borderId="49" xfId="8" applyFont="1" applyFill="1" applyBorder="1" applyAlignment="1">
      <alignment horizontal="right" vertical="center"/>
    </xf>
    <xf numFmtId="0" fontId="55" fillId="16" borderId="2" xfId="8" applyFont="1" applyFill="1" applyBorder="1">
      <alignment vertical="center"/>
    </xf>
    <xf numFmtId="0" fontId="50" fillId="16" borderId="75" xfId="8" applyFont="1" applyFill="1" applyBorder="1">
      <alignment vertical="center"/>
    </xf>
    <xf numFmtId="0" fontId="50" fillId="9" borderId="74" xfId="8" applyFont="1" applyFill="1" applyBorder="1">
      <alignment vertical="center"/>
    </xf>
    <xf numFmtId="0" fontId="55" fillId="9" borderId="47" xfId="8" applyFont="1" applyFill="1" applyBorder="1">
      <alignment vertical="center"/>
    </xf>
    <xf numFmtId="0" fontId="50" fillId="16" borderId="76" xfId="8" applyFont="1" applyFill="1" applyBorder="1" applyAlignment="1">
      <alignment vertical="top"/>
    </xf>
    <xf numFmtId="0" fontId="50" fillId="9" borderId="76" xfId="8" applyFont="1" applyFill="1" applyBorder="1" applyAlignment="1">
      <alignment vertical="top"/>
    </xf>
    <xf numFmtId="0" fontId="50" fillId="16" borderId="76" xfId="8" applyFont="1" applyFill="1" applyBorder="1" applyAlignment="1">
      <alignment horizontal="center" vertical="center"/>
    </xf>
    <xf numFmtId="0" fontId="50" fillId="9" borderId="76" xfId="8" applyFont="1" applyFill="1" applyBorder="1" applyAlignment="1">
      <alignment horizontal="center" vertical="center"/>
    </xf>
    <xf numFmtId="0" fontId="55" fillId="17" borderId="16" xfId="8" applyFont="1" applyFill="1" applyBorder="1" applyAlignment="1">
      <alignment horizontal="center" vertical="center" wrapText="1"/>
    </xf>
    <xf numFmtId="0" fontId="50" fillId="16" borderId="76" xfId="8" applyFont="1" applyFill="1" applyBorder="1" applyAlignment="1">
      <alignment vertical="center" wrapText="1"/>
    </xf>
    <xf numFmtId="0" fontId="50" fillId="9" borderId="76" xfId="8" applyFont="1" applyFill="1" applyBorder="1" applyAlignment="1">
      <alignment horizontal="left" vertical="center" wrapText="1"/>
    </xf>
    <xf numFmtId="0" fontId="58" fillId="0" borderId="5" xfId="8" applyFont="1" applyBorder="1" applyAlignment="1">
      <alignment horizontal="center" vertical="center"/>
    </xf>
    <xf numFmtId="38" fontId="55" fillId="17" borderId="16" xfId="9" applyFont="1" applyFill="1" applyBorder="1" applyAlignment="1">
      <alignment horizontal="right" vertical="center"/>
    </xf>
    <xf numFmtId="38" fontId="55" fillId="17" borderId="76" xfId="9" applyFont="1" applyFill="1" applyBorder="1" applyAlignment="1">
      <alignment horizontal="right" vertical="center"/>
    </xf>
    <xf numFmtId="38" fontId="59" fillId="0" borderId="75" xfId="9" applyFont="1" applyFill="1" applyBorder="1" applyAlignment="1">
      <alignment horizontal="center" vertical="center"/>
    </xf>
    <xf numFmtId="38" fontId="59" fillId="0" borderId="51" xfId="9" applyFont="1" applyFill="1" applyBorder="1" applyAlignment="1">
      <alignment horizontal="center" vertical="center"/>
    </xf>
    <xf numFmtId="38" fontId="59" fillId="0" borderId="1" xfId="9" applyFont="1" applyFill="1" applyBorder="1" applyAlignment="1">
      <alignment horizontal="center" vertical="center"/>
    </xf>
    <xf numFmtId="38" fontId="59" fillId="0" borderId="51" xfId="9" applyFont="1" applyFill="1" applyBorder="1" applyAlignment="1">
      <alignment horizontal="center" vertical="center" shrinkToFit="1"/>
    </xf>
    <xf numFmtId="38" fontId="55" fillId="17" borderId="5" xfId="9" applyFont="1" applyFill="1" applyBorder="1" applyAlignment="1">
      <alignment horizontal="right" vertical="center"/>
    </xf>
    <xf numFmtId="38" fontId="55" fillId="17" borderId="4" xfId="9" applyFont="1" applyFill="1" applyBorder="1" applyAlignment="1">
      <alignment horizontal="right" vertical="center"/>
    </xf>
    <xf numFmtId="38" fontId="59" fillId="0" borderId="74" xfId="9" applyFont="1" applyFill="1" applyBorder="1" applyAlignment="1">
      <alignment horizontal="center" vertical="center"/>
    </xf>
    <xf numFmtId="0" fontId="58" fillId="0" borderId="5" xfId="8" applyFont="1" applyBorder="1" applyAlignment="1">
      <alignment horizontal="center" vertical="center" wrapText="1"/>
    </xf>
    <xf numFmtId="179" fontId="55" fillId="17" borderId="4" xfId="9" applyNumberFormat="1" applyFont="1" applyFill="1" applyBorder="1" applyAlignment="1">
      <alignment horizontal="right" vertical="center"/>
    </xf>
    <xf numFmtId="0" fontId="50" fillId="17" borderId="0" xfId="8" applyFont="1" applyFill="1">
      <alignment vertical="center"/>
    </xf>
    <xf numFmtId="0" fontId="55" fillId="16" borderId="76" xfId="8" applyFont="1" applyFill="1" applyBorder="1" applyAlignment="1">
      <alignment vertical="center" wrapText="1"/>
    </xf>
    <xf numFmtId="0" fontId="55" fillId="9" borderId="76" xfId="8" applyFont="1" applyFill="1" applyBorder="1" applyAlignment="1">
      <alignment horizontal="left" vertical="center" wrapText="1"/>
    </xf>
    <xf numFmtId="38" fontId="55" fillId="0" borderId="5" xfId="9" applyFont="1" applyFill="1" applyBorder="1" applyAlignment="1">
      <alignment horizontal="right" vertical="center"/>
    </xf>
    <xf numFmtId="38" fontId="55" fillId="0" borderId="4" xfId="9" applyFont="1" applyFill="1" applyBorder="1" applyAlignment="1">
      <alignment horizontal="right" vertical="center"/>
    </xf>
    <xf numFmtId="0" fontId="55" fillId="0" borderId="0" xfId="8" applyFont="1">
      <alignment vertical="center"/>
    </xf>
    <xf numFmtId="0" fontId="50" fillId="16" borderId="16" xfId="8" applyFont="1" applyFill="1" applyBorder="1" applyAlignment="1">
      <alignment vertical="center" wrapText="1"/>
    </xf>
    <xf numFmtId="0" fontId="50" fillId="9" borderId="16" xfId="8" applyFont="1" applyFill="1" applyBorder="1" applyAlignment="1">
      <alignment horizontal="left" vertical="center" wrapText="1"/>
    </xf>
    <xf numFmtId="38" fontId="55" fillId="17" borderId="0" xfId="9" applyFont="1" applyFill="1" applyBorder="1" applyAlignment="1">
      <alignment horizontal="right" vertical="center"/>
    </xf>
    <xf numFmtId="179" fontId="55" fillId="17" borderId="0" xfId="9" applyNumberFormat="1" applyFont="1" applyFill="1" applyBorder="1" applyAlignment="1">
      <alignment horizontal="right" vertical="center"/>
    </xf>
    <xf numFmtId="38" fontId="50" fillId="17" borderId="0" xfId="9" applyFont="1" applyFill="1" applyBorder="1" applyAlignment="1">
      <alignment horizontal="right" vertical="center"/>
    </xf>
    <xf numFmtId="179" fontId="50" fillId="17" borderId="0" xfId="9" applyNumberFormat="1" applyFont="1" applyFill="1" applyBorder="1" applyAlignment="1">
      <alignment horizontal="right" vertical="center"/>
    </xf>
    <xf numFmtId="0" fontId="60" fillId="0" borderId="0" xfId="8" applyFont="1" applyAlignment="1">
      <alignment horizontal="center" vertical="center"/>
    </xf>
    <xf numFmtId="38" fontId="50" fillId="0" borderId="0" xfId="9" applyFont="1" applyFill="1" applyBorder="1" applyAlignment="1">
      <alignment horizontal="right" vertical="center"/>
    </xf>
    <xf numFmtId="179" fontId="50" fillId="0" borderId="0" xfId="9" applyNumberFormat="1" applyFont="1" applyFill="1" applyBorder="1" applyAlignment="1">
      <alignment horizontal="right" vertical="center"/>
    </xf>
    <xf numFmtId="38" fontId="58" fillId="0" borderId="0" xfId="9" applyFont="1" applyFill="1" applyBorder="1" applyAlignment="1">
      <alignment horizontal="left" vertical="top" wrapText="1"/>
    </xf>
    <xf numFmtId="0" fontId="58" fillId="0" borderId="0" xfId="8" applyFont="1" applyAlignment="1">
      <alignment horizontal="left" vertical="center"/>
    </xf>
    <xf numFmtId="0" fontId="58" fillId="0" borderId="0" xfId="8" applyFont="1" applyAlignment="1">
      <alignment horizontal="center" vertical="center"/>
    </xf>
    <xf numFmtId="38" fontId="58" fillId="0" borderId="0" xfId="9" applyFont="1" applyFill="1" applyBorder="1" applyAlignment="1">
      <alignment horizontal="right" vertical="center"/>
    </xf>
    <xf numFmtId="38" fontId="62" fillId="0" borderId="0" xfId="9" applyFont="1" applyFill="1" applyBorder="1" applyAlignment="1">
      <alignment horizontal="right" vertical="center"/>
    </xf>
    <xf numFmtId="0" fontId="62" fillId="0" borderId="0" xfId="8" applyFont="1">
      <alignment vertical="center"/>
    </xf>
    <xf numFmtId="0" fontId="58" fillId="0" borderId="0" xfId="8" applyFont="1">
      <alignment vertical="center"/>
    </xf>
    <xf numFmtId="0" fontId="62" fillId="0" borderId="0" xfId="8" applyFont="1" applyAlignment="1">
      <alignment horizontal="left" vertical="center" wrapText="1"/>
    </xf>
    <xf numFmtId="0" fontId="58" fillId="0" borderId="0" xfId="8" applyFont="1" applyAlignment="1">
      <alignment horizontal="center" vertical="center" wrapText="1"/>
    </xf>
    <xf numFmtId="0" fontId="30" fillId="0" borderId="81" xfId="8" applyFont="1" applyBorder="1">
      <alignment vertical="center"/>
    </xf>
    <xf numFmtId="0" fontId="31" fillId="14" borderId="55" xfId="8" applyFont="1" applyFill="1" applyBorder="1" applyAlignment="1">
      <alignment horizontal="center" vertical="center"/>
    </xf>
    <xf numFmtId="0" fontId="31" fillId="0" borderId="33" xfId="8" applyFont="1" applyBorder="1" applyAlignment="1">
      <alignment horizontal="left" vertical="center"/>
    </xf>
    <xf numFmtId="0" fontId="31" fillId="0" borderId="1" xfId="8" applyFont="1" applyBorder="1" applyAlignment="1">
      <alignment horizontal="left" vertical="center"/>
    </xf>
    <xf numFmtId="0" fontId="31" fillId="0" borderId="66" xfId="8" applyFont="1" applyBorder="1" applyAlignment="1">
      <alignment horizontal="left" vertical="center"/>
    </xf>
    <xf numFmtId="0" fontId="31" fillId="0" borderId="1" xfId="8" applyFont="1" applyBorder="1" applyAlignment="1">
      <alignment horizontal="left" vertical="center" wrapText="1"/>
    </xf>
    <xf numFmtId="0" fontId="7" fillId="2" borderId="30" xfId="0" applyFont="1" applyFill="1" applyBorder="1">
      <alignment vertical="center"/>
    </xf>
    <xf numFmtId="0" fontId="7"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horizontal="right" vertical="center"/>
    </xf>
    <xf numFmtId="0" fontId="5" fillId="3" borderId="16" xfId="0" applyFont="1" applyFill="1" applyBorder="1" applyAlignment="1">
      <alignment horizontal="center" vertical="center" wrapText="1"/>
    </xf>
    <xf numFmtId="0" fontId="67" fillId="2" borderId="82" xfId="0" applyFont="1" applyFill="1" applyBorder="1" applyAlignment="1">
      <alignment horizontal="center" vertical="center"/>
    </xf>
    <xf numFmtId="14" fontId="42" fillId="11" borderId="5" xfId="8" applyNumberFormat="1" applyFont="1" applyFill="1" applyBorder="1" applyAlignment="1" applyProtection="1">
      <alignment vertical="center" shrinkToFit="1"/>
      <protection locked="0"/>
    </xf>
    <xf numFmtId="14" fontId="42" fillId="11" borderId="18" xfId="8" applyNumberFormat="1" applyFont="1" applyFill="1" applyBorder="1" applyAlignment="1" applyProtection="1">
      <alignment vertical="center" shrinkToFit="1"/>
      <protection locked="0"/>
    </xf>
    <xf numFmtId="14" fontId="42" fillId="11" borderId="50" xfId="8" applyNumberFormat="1" applyFont="1" applyFill="1" applyBorder="1" applyAlignment="1" applyProtection="1">
      <alignment vertical="center" shrinkToFit="1"/>
      <protection locked="0"/>
    </xf>
    <xf numFmtId="14" fontId="42" fillId="11" borderId="70" xfId="8" applyNumberFormat="1" applyFont="1" applyFill="1" applyBorder="1" applyAlignment="1" applyProtection="1">
      <alignment vertical="center" shrinkToFit="1"/>
      <protection locked="0"/>
    </xf>
    <xf numFmtId="0" fontId="30" fillId="11" borderId="5" xfId="8" applyFont="1" applyFill="1" applyBorder="1" applyProtection="1">
      <alignment vertical="center"/>
      <protection locked="0"/>
    </xf>
    <xf numFmtId="0" fontId="30" fillId="8" borderId="5" xfId="8" applyFont="1" applyFill="1" applyBorder="1" applyProtection="1">
      <alignment vertical="center"/>
    </xf>
    <xf numFmtId="0" fontId="30" fillId="11" borderId="0" xfId="8" applyFont="1" applyFill="1" applyProtection="1">
      <alignment vertical="center"/>
      <protection locked="0"/>
    </xf>
    <xf numFmtId="0" fontId="30" fillId="11" borderId="56" xfId="8" applyFont="1" applyFill="1" applyBorder="1" applyProtection="1">
      <alignment vertical="center"/>
      <protection locked="0"/>
    </xf>
    <xf numFmtId="0" fontId="25" fillId="11" borderId="5" xfId="8" applyFont="1" applyFill="1" applyBorder="1" applyAlignment="1" applyProtection="1">
      <alignment horizontal="center" vertical="center"/>
      <protection locked="0"/>
    </xf>
    <xf numFmtId="0" fontId="30" fillId="0" borderId="0" xfId="8" applyFont="1" applyProtection="1">
      <alignment vertical="center"/>
      <protection locked="0"/>
    </xf>
    <xf numFmtId="38" fontId="30" fillId="0" borderId="0" xfId="9" applyFont="1" applyProtection="1">
      <alignment vertical="center"/>
      <protection locked="0"/>
    </xf>
    <xf numFmtId="0" fontId="30" fillId="0" borderId="23" xfId="8" applyFont="1" applyBorder="1">
      <alignment vertical="center"/>
    </xf>
    <xf numFmtId="0" fontId="68" fillId="2" borderId="30" xfId="0" applyFont="1" applyFill="1" applyBorder="1" applyAlignment="1">
      <alignment horizontal="left" vertical="center"/>
    </xf>
    <xf numFmtId="0" fontId="66" fillId="0" borderId="0" xfId="0" applyFont="1" applyAlignment="1">
      <alignment vertical="center" shrinkToFit="1"/>
    </xf>
    <xf numFmtId="0" fontId="6" fillId="0" borderId="0" xfId="0" applyFont="1" applyAlignment="1">
      <alignment vertical="center" shrinkToFit="1"/>
    </xf>
    <xf numFmtId="0" fontId="70" fillId="9" borderId="0" xfId="0" applyFont="1" applyFill="1" applyBorder="1" applyAlignment="1">
      <alignment vertical="center" wrapText="1"/>
    </xf>
    <xf numFmtId="0" fontId="17" fillId="9" borderId="0" xfId="0" applyFont="1" applyFill="1" applyBorder="1" applyAlignment="1">
      <alignment vertical="center" wrapText="1"/>
    </xf>
    <xf numFmtId="0" fontId="17" fillId="9" borderId="0" xfId="0" applyFont="1" applyFill="1" applyBorder="1" applyAlignment="1">
      <alignment horizontal="center" vertical="center" wrapText="1"/>
    </xf>
    <xf numFmtId="0" fontId="70" fillId="0" borderId="0" xfId="0" applyFont="1" applyFill="1" applyBorder="1" applyAlignment="1">
      <alignment vertical="center" wrapText="1"/>
    </xf>
    <xf numFmtId="0" fontId="70" fillId="9" borderId="0" xfId="0" applyFont="1" applyFill="1" applyAlignment="1">
      <alignment vertical="center" wrapText="1"/>
    </xf>
    <xf numFmtId="0" fontId="70" fillId="0" borderId="0" xfId="0" applyFont="1" applyAlignment="1">
      <alignment vertical="center" wrapText="1"/>
    </xf>
    <xf numFmtId="178" fontId="0" fillId="7" borderId="0" xfId="0" applyNumberFormat="1" applyFill="1">
      <alignment vertical="center"/>
    </xf>
    <xf numFmtId="178" fontId="18" fillId="10" borderId="45" xfId="0" applyNumberFormat="1" applyFont="1" applyFill="1" applyBorder="1" applyAlignment="1" applyProtection="1">
      <alignment horizontal="center" vertical="center"/>
      <protection locked="0"/>
    </xf>
    <xf numFmtId="177" fontId="6" fillId="7" borderId="83" xfId="4" applyNumberFormat="1" applyFont="1" applyFill="1" applyBorder="1" applyAlignment="1">
      <alignment horizontal="right" vertical="center" shrinkToFit="1"/>
    </xf>
    <xf numFmtId="177" fontId="6" fillId="5" borderId="84" xfId="4" applyNumberFormat="1" applyFont="1" applyFill="1" applyBorder="1" applyAlignment="1" applyProtection="1">
      <alignment horizontal="right" vertical="center" shrinkToFit="1"/>
      <protection locked="0"/>
    </xf>
    <xf numFmtId="49" fontId="6" fillId="6" borderId="59" xfId="0" applyNumberFormat="1" applyFont="1" applyFill="1" applyBorder="1" applyAlignment="1" applyProtection="1">
      <alignment horizontal="center" vertical="center" shrinkToFit="1"/>
      <protection locked="0"/>
    </xf>
    <xf numFmtId="177" fontId="6" fillId="6" borderId="59" xfId="0" applyNumberFormat="1" applyFont="1" applyFill="1" applyBorder="1" applyAlignment="1" applyProtection="1">
      <alignment horizontal="center" vertical="center" shrinkToFit="1"/>
      <protection locked="0"/>
    </xf>
    <xf numFmtId="177" fontId="6" fillId="5" borderId="59" xfId="0" applyNumberFormat="1" applyFont="1" applyFill="1" applyBorder="1" applyAlignment="1" applyProtection="1">
      <alignment horizontal="center" vertical="center" shrinkToFit="1"/>
      <protection locked="0"/>
    </xf>
    <xf numFmtId="178" fontId="18" fillId="10" borderId="16" xfId="0" applyNumberFormat="1" applyFont="1" applyFill="1" applyBorder="1" applyAlignment="1" applyProtection="1">
      <alignment horizontal="center" vertical="center"/>
      <protection locked="0"/>
    </xf>
    <xf numFmtId="177" fontId="6" fillId="7" borderId="3" xfId="4" applyNumberFormat="1" applyFont="1" applyFill="1" applyBorder="1" applyAlignment="1">
      <alignment horizontal="right" vertical="center" shrinkToFit="1"/>
    </xf>
    <xf numFmtId="177" fontId="6" fillId="7" borderId="16" xfId="4" applyNumberFormat="1" applyFont="1" applyFill="1" applyBorder="1" applyAlignment="1">
      <alignment horizontal="right" vertical="center" shrinkToFit="1"/>
    </xf>
    <xf numFmtId="177" fontId="6" fillId="6" borderId="16" xfId="4" applyNumberFormat="1" applyFont="1" applyFill="1" applyBorder="1" applyAlignment="1" applyProtection="1">
      <alignment horizontal="right" vertical="center" shrinkToFit="1"/>
      <protection locked="0"/>
    </xf>
    <xf numFmtId="177" fontId="6" fillId="7" borderId="84" xfId="4" applyNumberFormat="1" applyFont="1" applyFill="1" applyBorder="1" applyAlignment="1">
      <alignment horizontal="right" vertical="center" shrinkToFit="1"/>
    </xf>
    <xf numFmtId="177" fontId="6" fillId="7" borderId="45" xfId="4" applyNumberFormat="1" applyFont="1" applyFill="1" applyBorder="1" applyAlignment="1">
      <alignment horizontal="right" vertical="center" shrinkToFit="1"/>
    </xf>
    <xf numFmtId="0" fontId="5" fillId="4" borderId="8" xfId="0" applyFont="1" applyFill="1" applyBorder="1" applyAlignment="1">
      <alignment vertical="center" wrapText="1"/>
    </xf>
    <xf numFmtId="0" fontId="5" fillId="4" borderId="85" xfId="0" applyFont="1" applyFill="1" applyBorder="1" applyAlignment="1">
      <alignment vertical="center"/>
    </xf>
    <xf numFmtId="0" fontId="5" fillId="4" borderId="8" xfId="0" applyFont="1" applyFill="1" applyBorder="1" applyAlignment="1">
      <alignment vertical="center"/>
    </xf>
    <xf numFmtId="0" fontId="5" fillId="4" borderId="36" xfId="0" applyFont="1" applyFill="1" applyBorder="1" applyAlignment="1">
      <alignment horizontal="center" vertical="center"/>
    </xf>
    <xf numFmtId="0" fontId="6" fillId="3" borderId="86" xfId="0" applyFont="1" applyFill="1" applyBorder="1" applyAlignment="1">
      <alignment horizontal="center" vertical="center"/>
    </xf>
    <xf numFmtId="0" fontId="6" fillId="3" borderId="87" xfId="0" applyFont="1" applyFill="1" applyBorder="1" applyAlignment="1">
      <alignment horizontal="center" vertical="center"/>
    </xf>
    <xf numFmtId="0" fontId="5" fillId="3" borderId="87" xfId="0" applyFont="1" applyFill="1" applyBorder="1" applyAlignment="1">
      <alignment horizontal="center" vertical="center"/>
    </xf>
    <xf numFmtId="0" fontId="5" fillId="3" borderId="88" xfId="0" applyFont="1" applyFill="1" applyBorder="1" applyAlignment="1">
      <alignment horizontal="center" vertical="center"/>
    </xf>
    <xf numFmtId="0" fontId="5" fillId="3" borderId="89" xfId="0" applyFont="1" applyFill="1" applyBorder="1" applyAlignment="1">
      <alignment horizontal="center" vertical="center"/>
    </xf>
    <xf numFmtId="0" fontId="6" fillId="3" borderId="90" xfId="0" applyFont="1" applyFill="1" applyBorder="1" applyAlignment="1">
      <alignment horizontal="center" vertical="center"/>
    </xf>
    <xf numFmtId="0" fontId="5" fillId="3" borderId="37"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8"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5" fillId="3" borderId="91" xfId="0" applyFont="1" applyFill="1" applyBorder="1" applyAlignment="1">
      <alignment horizontal="center" vertical="center" wrapText="1"/>
    </xf>
    <xf numFmtId="0" fontId="5" fillId="3" borderId="37" xfId="0" applyFont="1" applyFill="1" applyBorder="1" applyAlignment="1">
      <alignment horizontal="center" vertical="center"/>
    </xf>
    <xf numFmtId="49" fontId="6" fillId="6" borderId="85" xfId="0" applyNumberFormat="1" applyFont="1" applyFill="1" applyBorder="1" applyAlignment="1" applyProtection="1">
      <alignment horizontal="center" vertical="center" shrinkToFit="1"/>
      <protection locked="0"/>
    </xf>
    <xf numFmtId="177" fontId="6" fillId="6" borderId="85"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6" fontId="6" fillId="6" borderId="36" xfId="0" applyNumberFormat="1" applyFont="1" applyFill="1" applyBorder="1" applyAlignment="1" applyProtection="1">
      <alignment horizontal="center" vertical="center" shrinkToFit="1"/>
      <protection locked="0"/>
    </xf>
    <xf numFmtId="178" fontId="18" fillId="10" borderId="92" xfId="0" applyNumberFormat="1" applyFont="1" applyFill="1" applyBorder="1" applyAlignment="1" applyProtection="1">
      <alignment horizontal="center" vertical="center"/>
      <protection locked="0"/>
    </xf>
    <xf numFmtId="178" fontId="18" fillId="10" borderId="8" xfId="0" applyNumberFormat="1" applyFont="1" applyFill="1" applyBorder="1" applyAlignment="1" applyProtection="1">
      <alignment horizontal="center" vertical="center"/>
      <protection locked="0"/>
    </xf>
    <xf numFmtId="176" fontId="6" fillId="6" borderId="37" xfId="0" applyNumberFormat="1" applyFont="1" applyFill="1" applyBorder="1" applyAlignment="1" applyProtection="1">
      <alignment horizontal="center" vertical="center" shrinkToFit="1"/>
      <protection locked="0"/>
    </xf>
    <xf numFmtId="176" fontId="6" fillId="6" borderId="8" xfId="0" applyNumberFormat="1" applyFont="1" applyFill="1" applyBorder="1" applyAlignment="1" applyProtection="1">
      <alignment horizontal="center" vertical="center" shrinkToFit="1"/>
      <protection locked="0"/>
    </xf>
    <xf numFmtId="177" fontId="6" fillId="7" borderId="92" xfId="4" applyNumberFormat="1" applyFont="1" applyFill="1" applyBorder="1" applyAlignment="1">
      <alignment horizontal="right" vertical="center" shrinkToFit="1"/>
    </xf>
    <xf numFmtId="176" fontId="6" fillId="0" borderId="45" xfId="0" applyNumberFormat="1" applyFont="1" applyBorder="1" applyAlignment="1">
      <alignment horizontal="center" vertical="center" shrinkToFit="1"/>
    </xf>
    <xf numFmtId="176" fontId="6" fillId="2" borderId="92" xfId="0" applyNumberFormat="1" applyFont="1" applyFill="1" applyBorder="1" applyAlignment="1">
      <alignment horizontal="center" vertical="center" shrinkToFit="1"/>
    </xf>
    <xf numFmtId="0" fontId="36" fillId="6" borderId="82" xfId="8" applyFont="1" applyFill="1" applyBorder="1" applyAlignment="1">
      <alignment horizontal="center" vertical="center"/>
    </xf>
    <xf numFmtId="177" fontId="6" fillId="2" borderId="25" xfId="0" applyNumberFormat="1" applyFont="1" applyFill="1" applyBorder="1" applyAlignment="1">
      <alignment horizontal="center" vertical="center" shrinkToFit="1"/>
    </xf>
    <xf numFmtId="177" fontId="6" fillId="2" borderId="26" xfId="0" applyNumberFormat="1" applyFont="1" applyFill="1" applyBorder="1" applyAlignment="1">
      <alignment horizontal="center" vertical="center" shrinkToFit="1"/>
    </xf>
    <xf numFmtId="177" fontId="6" fillId="2" borderId="53" xfId="0" applyNumberFormat="1" applyFont="1" applyFill="1" applyBorder="1" applyAlignment="1">
      <alignment horizontal="center" vertical="center" shrinkToFit="1"/>
    </xf>
    <xf numFmtId="0" fontId="68" fillId="2" borderId="23" xfId="0" applyFont="1" applyFill="1" applyBorder="1" applyAlignment="1">
      <alignment horizontal="left" vertical="center"/>
    </xf>
    <xf numFmtId="0" fontId="5" fillId="3" borderId="17" xfId="0" applyFont="1" applyFill="1" applyBorder="1" applyAlignment="1">
      <alignment horizontal="center" vertical="center" wrapText="1"/>
    </xf>
    <xf numFmtId="0" fontId="5" fillId="3" borderId="21"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29" xfId="0" applyFont="1" applyFill="1" applyBorder="1" applyAlignment="1">
      <alignment horizontal="center" vertical="center" shrinkToFit="1"/>
    </xf>
    <xf numFmtId="0" fontId="5" fillId="3" borderId="23" xfId="0" applyFont="1" applyFill="1" applyBorder="1" applyAlignment="1">
      <alignment horizontal="center" vertical="center" shrinkToFit="1"/>
    </xf>
    <xf numFmtId="0" fontId="5" fillId="3" borderId="31" xfId="0" applyFont="1" applyFill="1" applyBorder="1" applyAlignment="1">
      <alignment horizontal="center" vertical="center" shrinkToFit="1"/>
    </xf>
    <xf numFmtId="0" fontId="5" fillId="3" borderId="32" xfId="0" applyFont="1" applyFill="1" applyBorder="1" applyAlignment="1">
      <alignment horizontal="center" vertical="center" shrinkToFit="1"/>
    </xf>
    <xf numFmtId="0" fontId="5" fillId="3" borderId="28" xfId="0" applyFont="1" applyFill="1" applyBorder="1" applyAlignment="1">
      <alignment horizontal="center" vertical="center" shrinkToFit="1"/>
    </xf>
    <xf numFmtId="0" fontId="5" fillId="3" borderId="54" xfId="0" applyFont="1" applyFill="1" applyBorder="1" applyAlignment="1">
      <alignment horizontal="center" vertical="center"/>
    </xf>
    <xf numFmtId="0" fontId="5" fillId="3" borderId="55" xfId="0" applyFont="1" applyFill="1" applyBorder="1" applyAlignment="1">
      <alignment horizontal="center" vertical="center"/>
    </xf>
    <xf numFmtId="0" fontId="5" fillId="3" borderId="5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2" borderId="25" xfId="0" applyFont="1" applyFill="1" applyBorder="1" applyAlignment="1" applyProtection="1">
      <alignment horizontal="left" vertical="center"/>
      <protection locked="0"/>
    </xf>
    <xf numFmtId="0" fontId="6" fillId="2" borderId="27" xfId="0" applyFont="1" applyFill="1" applyBorder="1" applyAlignment="1" applyProtection="1">
      <alignment horizontal="left" vertical="center"/>
      <protection locked="0"/>
    </xf>
    <xf numFmtId="0" fontId="25" fillId="0" borderId="47" xfId="8" applyFont="1" applyBorder="1" applyAlignment="1">
      <alignment horizontal="left" vertical="center"/>
    </xf>
    <xf numFmtId="0" fontId="25" fillId="0" borderId="2" xfId="8" applyFont="1" applyBorder="1" applyAlignment="1">
      <alignment horizontal="left" vertical="center"/>
    </xf>
    <xf numFmtId="38" fontId="29" fillId="11" borderId="1" xfId="9" applyFont="1" applyFill="1" applyBorder="1" applyAlignment="1">
      <alignment horizontal="left" vertical="center" shrinkToFit="1"/>
    </xf>
    <xf numFmtId="38" fontId="29" fillId="11" borderId="47" xfId="9" applyFont="1" applyFill="1" applyBorder="1" applyAlignment="1">
      <alignment horizontal="left" vertical="center" shrinkToFit="1"/>
    </xf>
    <xf numFmtId="38" fontId="29" fillId="11" borderId="2" xfId="9" applyFont="1" applyFill="1" applyBorder="1" applyAlignment="1">
      <alignment horizontal="left" vertical="center" shrinkToFit="1"/>
    </xf>
    <xf numFmtId="0" fontId="42" fillId="12" borderId="20" xfId="8" applyFont="1" applyFill="1" applyBorder="1" applyAlignment="1" applyProtection="1">
      <alignment horizontal="center" vertical="center"/>
      <protection locked="0"/>
    </xf>
    <xf numFmtId="0" fontId="42" fillId="12" borderId="47" xfId="8" applyFont="1" applyFill="1" applyBorder="1" applyAlignment="1" applyProtection="1">
      <alignment horizontal="center" vertical="center"/>
      <protection locked="0"/>
    </xf>
    <xf numFmtId="0" fontId="42" fillId="11" borderId="20" xfId="8" applyFont="1" applyFill="1" applyBorder="1" applyAlignment="1" applyProtection="1">
      <alignment horizontal="center" vertical="center" wrapText="1"/>
      <protection locked="0"/>
    </xf>
    <xf numFmtId="0" fontId="42" fillId="11" borderId="47" xfId="8" applyFont="1" applyFill="1" applyBorder="1" applyAlignment="1" applyProtection="1">
      <alignment horizontal="center" vertical="center" wrapText="1"/>
      <protection locked="0"/>
    </xf>
    <xf numFmtId="0" fontId="25" fillId="14" borderId="25" xfId="8" applyFont="1" applyFill="1" applyBorder="1" applyAlignment="1">
      <alignment horizontal="center" vertical="center"/>
    </xf>
    <xf numFmtId="0" fontId="25" fillId="14" borderId="26" xfId="8" applyFont="1" applyFill="1" applyBorder="1" applyAlignment="1">
      <alignment horizontal="center" vertical="center"/>
    </xf>
    <xf numFmtId="38" fontId="31" fillId="3" borderId="66" xfId="9" applyFont="1" applyFill="1" applyBorder="1" applyAlignment="1">
      <alignment horizontal="right" vertical="center" shrinkToFit="1"/>
    </xf>
    <xf numFmtId="38" fontId="31" fillId="3" borderId="67" xfId="9" applyFont="1" applyFill="1" applyBorder="1" applyAlignment="1">
      <alignment horizontal="right" vertical="center" shrinkToFit="1"/>
    </xf>
    <xf numFmtId="0" fontId="42" fillId="11" borderId="1" xfId="8" applyFont="1" applyFill="1" applyBorder="1" applyAlignment="1" applyProtection="1">
      <alignment horizontal="center" vertical="center" wrapText="1"/>
      <protection locked="0"/>
    </xf>
    <xf numFmtId="0" fontId="42" fillId="11" borderId="44" xfId="8" applyFont="1" applyFill="1" applyBorder="1" applyAlignment="1" applyProtection="1">
      <alignment horizontal="center" vertical="center" wrapText="1"/>
      <protection locked="0"/>
    </xf>
    <xf numFmtId="0" fontId="42" fillId="12" borderId="71" xfId="8" applyFont="1" applyFill="1" applyBorder="1" applyAlignment="1" applyProtection="1">
      <alignment horizontal="center" vertical="center"/>
      <protection locked="0"/>
    </xf>
    <xf numFmtId="0" fontId="42" fillId="12" borderId="72" xfId="8" applyFont="1" applyFill="1" applyBorder="1" applyAlignment="1" applyProtection="1">
      <alignment horizontal="center" vertical="center"/>
      <protection locked="0"/>
    </xf>
    <xf numFmtId="0" fontId="42" fillId="11" borderId="71" xfId="8" applyFont="1" applyFill="1" applyBorder="1" applyAlignment="1" applyProtection="1">
      <alignment horizontal="center" vertical="center" wrapText="1"/>
      <protection locked="0"/>
    </xf>
    <xf numFmtId="0" fontId="42" fillId="11" borderId="72" xfId="8" applyFont="1" applyFill="1" applyBorder="1" applyAlignment="1" applyProtection="1">
      <alignment horizontal="center" vertical="center" wrapText="1"/>
      <protection locked="0"/>
    </xf>
    <xf numFmtId="0" fontId="42" fillId="11" borderId="66" xfId="8" applyFont="1" applyFill="1" applyBorder="1" applyAlignment="1" applyProtection="1">
      <alignment horizontal="center" vertical="center" wrapText="1"/>
      <protection locked="0"/>
    </xf>
    <xf numFmtId="0" fontId="42" fillId="11" borderId="68" xfId="8" applyFont="1" applyFill="1" applyBorder="1" applyAlignment="1" applyProtection="1">
      <alignment horizontal="center" vertical="center" wrapText="1"/>
      <protection locked="0"/>
    </xf>
    <xf numFmtId="0" fontId="25" fillId="14" borderId="27" xfId="8" applyFont="1" applyFill="1" applyBorder="1" applyAlignment="1">
      <alignment horizontal="center" vertical="center"/>
    </xf>
    <xf numFmtId="0" fontId="42" fillId="12" borderId="45" xfId="8" applyFont="1" applyFill="1" applyBorder="1" applyAlignment="1" applyProtection="1">
      <alignment horizontal="center" vertical="center"/>
      <protection locked="0"/>
    </xf>
    <xf numFmtId="0" fontId="42" fillId="12" borderId="16" xfId="8" applyFont="1" applyFill="1" applyBorder="1" applyAlignment="1" applyProtection="1">
      <alignment horizontal="center" vertical="center"/>
      <protection locked="0"/>
    </xf>
    <xf numFmtId="0" fontId="42" fillId="12" borderId="59" xfId="8" applyFont="1" applyFill="1" applyBorder="1" applyAlignment="1" applyProtection="1">
      <alignment horizontal="center" vertical="center"/>
      <protection locked="0"/>
    </xf>
    <xf numFmtId="0" fontId="42" fillId="11" borderId="29" xfId="8" applyFont="1" applyFill="1" applyBorder="1" applyAlignment="1" applyProtection="1">
      <alignment horizontal="center" vertical="center" wrapText="1"/>
      <protection locked="0"/>
    </xf>
    <xf numFmtId="0" fontId="42" fillId="11" borderId="23" xfId="8" applyFont="1" applyFill="1" applyBorder="1" applyAlignment="1" applyProtection="1">
      <alignment horizontal="center" vertical="center" wrapText="1"/>
      <protection locked="0"/>
    </xf>
    <xf numFmtId="0" fontId="42" fillId="11" borderId="73" xfId="8" applyFont="1" applyFill="1" applyBorder="1" applyAlignment="1" applyProtection="1">
      <alignment horizontal="center" vertical="center" wrapText="1"/>
      <protection locked="0"/>
    </xf>
    <xf numFmtId="0" fontId="42" fillId="11" borderId="24" xfId="8" applyFont="1" applyFill="1" applyBorder="1" applyAlignment="1" applyProtection="1">
      <alignment horizontal="center" vertical="center" wrapText="1"/>
      <protection locked="0"/>
    </xf>
    <xf numFmtId="0" fontId="41" fillId="2" borderId="16" xfId="8" applyFont="1" applyFill="1" applyBorder="1" applyAlignment="1">
      <alignment horizontal="center" vertical="center" wrapText="1"/>
    </xf>
    <xf numFmtId="0" fontId="41" fillId="2" borderId="16" xfId="8" applyFont="1" applyFill="1" applyBorder="1" applyAlignment="1">
      <alignment horizontal="center" vertical="center"/>
    </xf>
    <xf numFmtId="0" fontId="41" fillId="2" borderId="5" xfId="8" applyFont="1" applyFill="1" applyBorder="1" applyAlignment="1">
      <alignment horizontal="center" vertical="center"/>
    </xf>
    <xf numFmtId="0" fontId="41" fillId="2" borderId="59" xfId="8" applyFont="1" applyFill="1" applyBorder="1" applyAlignment="1">
      <alignment horizontal="center" vertical="center"/>
    </xf>
    <xf numFmtId="0" fontId="41" fillId="2" borderId="48" xfId="8" applyFont="1" applyFill="1" applyBorder="1" applyAlignment="1">
      <alignment horizontal="center" vertical="center"/>
    </xf>
    <xf numFmtId="58" fontId="42" fillId="11" borderId="20" xfId="8" applyNumberFormat="1" applyFont="1" applyFill="1" applyBorder="1" applyAlignment="1">
      <alignment horizontal="center" vertical="center" shrinkToFit="1"/>
    </xf>
    <xf numFmtId="58" fontId="42" fillId="11" borderId="47" xfId="8" applyNumberFormat="1" applyFont="1" applyFill="1" applyBorder="1" applyAlignment="1">
      <alignment horizontal="center" vertical="center" shrinkToFit="1"/>
    </xf>
    <xf numFmtId="58" fontId="42" fillId="11" borderId="44" xfId="8" applyNumberFormat="1" applyFont="1" applyFill="1" applyBorder="1" applyAlignment="1">
      <alignment horizontal="center" vertical="center" shrinkToFit="1"/>
    </xf>
    <xf numFmtId="0" fontId="41" fillId="2" borderId="1" xfId="8" applyFont="1" applyFill="1" applyBorder="1" applyAlignment="1">
      <alignment horizontal="center" vertical="center"/>
    </xf>
    <xf numFmtId="0" fontId="41" fillId="2" borderId="47" xfId="8" applyFont="1" applyFill="1" applyBorder="1" applyAlignment="1">
      <alignment horizontal="center" vertical="center"/>
    </xf>
    <xf numFmtId="0" fontId="41" fillId="2" borderId="5" xfId="8" applyFont="1" applyFill="1" applyBorder="1" applyAlignment="1">
      <alignment horizontal="center" vertical="center" wrapText="1"/>
    </xf>
    <xf numFmtId="58" fontId="42" fillId="11" borderId="71" xfId="8" applyNumberFormat="1" applyFont="1" applyFill="1" applyBorder="1" applyAlignment="1">
      <alignment horizontal="center" vertical="center" shrinkToFit="1"/>
    </xf>
    <xf numFmtId="58" fontId="42" fillId="11" borderId="72" xfId="8" applyNumberFormat="1" applyFont="1" applyFill="1" applyBorder="1" applyAlignment="1">
      <alignment horizontal="center" vertical="center" shrinkToFit="1"/>
    </xf>
    <xf numFmtId="58" fontId="42" fillId="11" borderId="68" xfId="8" applyNumberFormat="1" applyFont="1" applyFill="1" applyBorder="1" applyAlignment="1">
      <alignment horizontal="center" vertical="center" shrinkToFit="1"/>
    </xf>
    <xf numFmtId="38" fontId="34" fillId="8" borderId="66" xfId="9" applyFont="1" applyFill="1" applyBorder="1" applyAlignment="1">
      <alignment horizontal="right" vertical="center" shrinkToFit="1"/>
    </xf>
    <xf numFmtId="38" fontId="34" fillId="8" borderId="68" xfId="9" applyFont="1" applyFill="1" applyBorder="1" applyAlignment="1">
      <alignment horizontal="right" vertical="center" shrinkToFit="1"/>
    </xf>
    <xf numFmtId="0" fontId="30" fillId="0" borderId="5" xfId="8" applyFont="1" applyBorder="1" applyAlignment="1">
      <alignment horizontal="center" vertical="center"/>
    </xf>
    <xf numFmtId="0" fontId="30" fillId="0" borderId="1" xfId="8" applyFont="1" applyBorder="1" applyAlignment="1">
      <alignment horizontal="center" vertical="center"/>
    </xf>
    <xf numFmtId="0" fontId="31" fillId="0" borderId="6" xfId="8" applyFont="1" applyBorder="1" applyAlignment="1">
      <alignment horizontal="center" vertical="center"/>
    </xf>
    <xf numFmtId="0" fontId="31" fillId="0" borderId="32" xfId="8" applyFont="1" applyBorder="1" applyAlignment="1">
      <alignment horizontal="center" vertical="center"/>
    </xf>
    <xf numFmtId="0" fontId="31" fillId="0" borderId="17" xfId="8" applyFont="1" applyBorder="1" applyAlignment="1">
      <alignment horizontal="center" vertical="center"/>
    </xf>
    <xf numFmtId="0" fontId="31" fillId="0" borderId="35" xfId="8" applyFont="1" applyBorder="1" applyAlignment="1">
      <alignment horizontal="center" vertical="center"/>
    </xf>
    <xf numFmtId="0" fontId="31" fillId="0" borderId="46" xfId="8" applyFont="1" applyBorder="1" applyAlignment="1">
      <alignment horizontal="center" vertical="center"/>
    </xf>
    <xf numFmtId="0" fontId="31" fillId="0" borderId="58" xfId="8" applyFont="1" applyBorder="1" applyAlignment="1">
      <alignment horizontal="center" vertical="center"/>
    </xf>
    <xf numFmtId="0" fontId="26" fillId="0" borderId="0" xfId="8" applyFont="1" applyAlignment="1">
      <alignment horizontal="right" vertical="center" wrapText="1"/>
    </xf>
    <xf numFmtId="0" fontId="26" fillId="0" borderId="60" xfId="8" applyFont="1" applyBorder="1" applyAlignment="1">
      <alignment horizontal="right" vertical="center" wrapText="1"/>
    </xf>
    <xf numFmtId="38" fontId="29" fillId="11" borderId="63" xfId="9" applyFont="1" applyFill="1" applyBorder="1" applyAlignment="1" applyProtection="1">
      <alignment horizontal="left" vertical="center" wrapText="1" shrinkToFit="1"/>
    </xf>
    <xf numFmtId="38" fontId="29" fillId="11" borderId="50" xfId="9" applyFont="1" applyFill="1" applyBorder="1" applyAlignment="1" applyProtection="1">
      <alignment horizontal="left" vertical="center" wrapText="1" shrinkToFit="1"/>
    </xf>
    <xf numFmtId="38" fontId="29" fillId="12" borderId="50" xfId="9" applyFont="1" applyFill="1" applyBorder="1" applyAlignment="1" applyProtection="1">
      <alignment horizontal="center" vertical="center" wrapText="1" shrinkToFit="1"/>
    </xf>
    <xf numFmtId="38" fontId="29" fillId="11" borderId="64" xfId="9" applyFont="1" applyFill="1" applyBorder="1" applyAlignment="1" applyProtection="1">
      <alignment horizontal="right" vertical="center" wrapText="1" shrinkToFit="1"/>
    </xf>
    <xf numFmtId="38" fontId="29" fillId="11" borderId="65" xfId="9" applyFont="1" applyFill="1" applyBorder="1" applyAlignment="1" applyProtection="1">
      <alignment horizontal="right" vertical="center" wrapText="1" shrinkToFit="1"/>
    </xf>
    <xf numFmtId="38" fontId="29" fillId="15" borderId="1" xfId="9" applyFont="1" applyFill="1" applyBorder="1" applyAlignment="1" applyProtection="1">
      <alignment horizontal="right" vertical="center" shrinkToFit="1"/>
    </xf>
    <xf numFmtId="38" fontId="29" fillId="15" borderId="2" xfId="9" applyFont="1" applyFill="1" applyBorder="1" applyAlignment="1" applyProtection="1">
      <alignment horizontal="right" vertical="center" shrinkToFit="1"/>
    </xf>
    <xf numFmtId="38" fontId="29" fillId="11" borderId="66" xfId="9" applyFont="1" applyFill="1" applyBorder="1" applyAlignment="1">
      <alignment horizontal="right" vertical="center" shrinkToFit="1"/>
    </xf>
    <xf numFmtId="38" fontId="29" fillId="11" borderId="67" xfId="9" applyFont="1" applyFill="1" applyBorder="1" applyAlignment="1">
      <alignment horizontal="right" vertical="center" shrinkToFit="1"/>
    </xf>
    <xf numFmtId="38" fontId="34" fillId="14" borderId="33" xfId="9" applyFont="1" applyFill="1" applyBorder="1" applyAlignment="1">
      <alignment horizontal="center" vertical="center" wrapText="1"/>
    </xf>
    <xf numFmtId="38" fontId="34" fillId="14" borderId="58" xfId="9" applyFont="1" applyFill="1" applyBorder="1" applyAlignment="1">
      <alignment horizontal="center" vertical="center" wrapText="1"/>
    </xf>
    <xf numFmtId="38" fontId="29" fillId="11" borderId="7" xfId="9" applyFont="1" applyFill="1" applyBorder="1" applyAlignment="1">
      <alignment horizontal="left" vertical="center" wrapText="1" shrinkToFit="1"/>
    </xf>
    <xf numFmtId="38" fontId="29" fillId="11" borderId="5" xfId="9" applyFont="1" applyFill="1" applyBorder="1" applyAlignment="1">
      <alignment horizontal="left" vertical="center" wrapText="1" shrinkToFit="1"/>
    </xf>
    <xf numFmtId="38" fontId="29" fillId="12" borderId="1" xfId="9" applyFont="1" applyFill="1" applyBorder="1" applyAlignment="1">
      <alignment horizontal="center" vertical="center" wrapText="1" shrinkToFit="1"/>
    </xf>
    <xf numFmtId="38" fontId="29" fillId="12" borderId="47" xfId="9" applyFont="1" applyFill="1" applyBorder="1" applyAlignment="1">
      <alignment horizontal="center" vertical="center" wrapText="1" shrinkToFit="1"/>
    </xf>
    <xf numFmtId="38" fontId="29" fillId="12" borderId="2" xfId="9" applyFont="1" applyFill="1" applyBorder="1" applyAlignment="1">
      <alignment horizontal="center" vertical="center" wrapText="1" shrinkToFit="1"/>
    </xf>
    <xf numFmtId="38" fontId="29" fillId="11" borderId="1" xfId="9" applyFont="1" applyFill="1" applyBorder="1" applyAlignment="1">
      <alignment horizontal="right" vertical="center" wrapText="1" shrinkToFit="1"/>
    </xf>
    <xf numFmtId="38" fontId="29" fillId="11" borderId="2" xfId="9" applyFont="1" applyFill="1" applyBorder="1" applyAlignment="1">
      <alignment horizontal="right" vertical="center" wrapText="1" shrinkToFit="1"/>
    </xf>
    <xf numFmtId="38" fontId="29" fillId="11" borderId="61" xfId="9" applyFont="1" applyFill="1" applyBorder="1" applyAlignment="1">
      <alignment horizontal="center" vertical="center" shrinkToFit="1"/>
    </xf>
    <xf numFmtId="38" fontId="29" fillId="11" borderId="62" xfId="9" applyFont="1" applyFill="1" applyBorder="1" applyAlignment="1">
      <alignment horizontal="center" vertical="center" shrinkToFit="1"/>
    </xf>
    <xf numFmtId="38" fontId="31" fillId="8" borderId="1" xfId="9" applyFont="1" applyFill="1" applyBorder="1" applyAlignment="1">
      <alignment horizontal="right" vertical="center" shrinkToFit="1"/>
    </xf>
    <xf numFmtId="38" fontId="31" fillId="8" borderId="2" xfId="9" applyFont="1" applyFill="1" applyBorder="1" applyAlignment="1">
      <alignment horizontal="right" vertical="center" shrinkToFit="1"/>
    </xf>
    <xf numFmtId="38" fontId="34" fillId="3" borderId="1" xfId="9" applyFont="1" applyFill="1" applyBorder="1" applyAlignment="1">
      <alignment horizontal="right" vertical="center" shrinkToFit="1"/>
    </xf>
    <xf numFmtId="38" fontId="34" fillId="3" borderId="44" xfId="9" applyFont="1" applyFill="1" applyBorder="1" applyAlignment="1">
      <alignment horizontal="right" vertical="center" shrinkToFit="1"/>
    </xf>
    <xf numFmtId="0" fontId="31" fillId="14" borderId="6" xfId="8" applyFont="1" applyFill="1" applyBorder="1" applyAlignment="1">
      <alignment horizontal="center" vertical="center" wrapText="1"/>
    </xf>
    <xf numFmtId="0" fontId="31" fillId="14" borderId="32" xfId="8" applyFont="1" applyFill="1" applyBorder="1" applyAlignment="1">
      <alignment horizontal="center" vertical="center" wrapText="1"/>
    </xf>
    <xf numFmtId="0" fontId="31" fillId="14" borderId="32" xfId="8" applyFont="1" applyFill="1" applyBorder="1" applyAlignment="1">
      <alignment horizontal="center" vertical="center"/>
    </xf>
    <xf numFmtId="0" fontId="31" fillId="14" borderId="33" xfId="8" applyFont="1" applyFill="1" applyBorder="1" applyAlignment="1">
      <alignment horizontal="center" vertical="center" wrapText="1"/>
    </xf>
    <xf numFmtId="0" fontId="31" fillId="14" borderId="35" xfId="8" applyFont="1" applyFill="1" applyBorder="1" applyAlignment="1">
      <alignment horizontal="center" vertical="center" wrapText="1"/>
    </xf>
    <xf numFmtId="38" fontId="31" fillId="14" borderId="33" xfId="9" applyFont="1" applyFill="1" applyBorder="1" applyAlignment="1">
      <alignment horizontal="center" vertical="center" wrapText="1"/>
    </xf>
    <xf numFmtId="38" fontId="31" fillId="14" borderId="35" xfId="9" applyFont="1" applyFill="1" applyBorder="1" applyAlignment="1">
      <alignment horizontal="center" vertical="center" wrapText="1"/>
    </xf>
    <xf numFmtId="0" fontId="25" fillId="13" borderId="1" xfId="8" applyFont="1" applyFill="1" applyBorder="1" applyAlignment="1">
      <alignment horizontal="center" vertical="center"/>
    </xf>
    <xf numFmtId="0" fontId="25" fillId="13" borderId="47" xfId="8" applyFont="1" applyFill="1" applyBorder="1" applyAlignment="1">
      <alignment horizontal="center" vertical="center"/>
    </xf>
    <xf numFmtId="0" fontId="25" fillId="13" borderId="2" xfId="8" applyFont="1" applyFill="1" applyBorder="1" applyAlignment="1">
      <alignment horizontal="center" vertical="center"/>
    </xf>
    <xf numFmtId="0" fontId="25" fillId="0" borderId="1" xfId="8" applyFont="1" applyBorder="1" applyAlignment="1">
      <alignment horizontal="center" vertical="center"/>
    </xf>
    <xf numFmtId="0" fontId="25" fillId="0" borderId="2" xfId="8" applyFont="1" applyBorder="1" applyAlignment="1">
      <alignment horizontal="center" vertical="center"/>
    </xf>
    <xf numFmtId="0" fontId="25" fillId="0" borderId="29" xfId="8" applyFont="1" applyBorder="1" applyAlignment="1">
      <alignment horizontal="center" vertical="center"/>
    </xf>
    <xf numFmtId="0" fontId="25" fillId="0" borderId="23" xfId="8" applyFont="1" applyBorder="1" applyAlignment="1">
      <alignment horizontal="center" vertical="center"/>
    </xf>
    <xf numFmtId="0" fontId="25" fillId="0" borderId="24" xfId="8" applyFont="1" applyBorder="1" applyAlignment="1">
      <alignment horizontal="center" vertical="center"/>
    </xf>
    <xf numFmtId="0" fontId="25" fillId="0" borderId="22" xfId="8" applyFont="1" applyBorder="1" applyAlignment="1">
      <alignment horizontal="center" vertical="center"/>
    </xf>
    <xf numFmtId="0" fontId="25" fillId="0" borderId="56" xfId="8" applyFont="1" applyBorder="1" applyAlignment="1">
      <alignment horizontal="center" vertical="center"/>
    </xf>
    <xf numFmtId="0" fontId="25" fillId="0" borderId="57" xfId="8" applyFont="1" applyBorder="1" applyAlignment="1">
      <alignment horizontal="center" vertical="center"/>
    </xf>
    <xf numFmtId="0" fontId="31" fillId="0" borderId="25" xfId="8" applyFont="1" applyBorder="1" applyAlignment="1">
      <alignment horizontal="center" vertical="center"/>
    </xf>
    <xf numFmtId="0" fontId="31" fillId="0" borderId="26" xfId="8" applyFont="1" applyBorder="1" applyAlignment="1">
      <alignment horizontal="center" vertical="center"/>
    </xf>
    <xf numFmtId="0" fontId="31" fillId="0" borderId="27" xfId="8" applyFont="1" applyBorder="1" applyAlignment="1">
      <alignment horizontal="center" vertical="center"/>
    </xf>
    <xf numFmtId="0" fontId="42" fillId="12" borderId="20" xfId="8" applyFont="1" applyFill="1" applyBorder="1" applyAlignment="1">
      <alignment horizontal="center" vertical="center"/>
    </xf>
    <xf numFmtId="0" fontId="42" fillId="12" borderId="47" xfId="8" applyFont="1" applyFill="1" applyBorder="1" applyAlignment="1">
      <alignment horizontal="center" vertical="center"/>
    </xf>
    <xf numFmtId="0" fontId="42" fillId="11" borderId="1" xfId="8" applyFont="1" applyFill="1" applyBorder="1" applyAlignment="1">
      <alignment horizontal="center" vertical="center" wrapText="1"/>
    </xf>
    <xf numFmtId="0" fontId="42" fillId="11" borderId="47" xfId="8" applyFont="1" applyFill="1" applyBorder="1" applyAlignment="1">
      <alignment horizontal="center" vertical="center" wrapText="1"/>
    </xf>
    <xf numFmtId="0" fontId="42" fillId="11" borderId="44" xfId="8" applyFont="1" applyFill="1" applyBorder="1" applyAlignment="1">
      <alignment horizontal="center" vertical="center" wrapText="1"/>
    </xf>
    <xf numFmtId="0" fontId="42" fillId="12" borderId="71" xfId="8" applyFont="1" applyFill="1" applyBorder="1" applyAlignment="1">
      <alignment horizontal="center" vertical="center"/>
    </xf>
    <xf numFmtId="0" fontId="42" fillId="12" borderId="72" xfId="8" applyFont="1" applyFill="1" applyBorder="1" applyAlignment="1">
      <alignment horizontal="center" vertical="center"/>
    </xf>
    <xf numFmtId="0" fontId="42" fillId="11" borderId="66" xfId="8" applyFont="1" applyFill="1" applyBorder="1" applyAlignment="1">
      <alignment horizontal="center" vertical="center" wrapText="1"/>
    </xf>
    <xf numFmtId="0" fontId="42" fillId="11" borderId="72" xfId="8" applyFont="1" applyFill="1" applyBorder="1" applyAlignment="1">
      <alignment horizontal="center" vertical="center" wrapText="1"/>
    </xf>
    <xf numFmtId="0" fontId="42" fillId="11" borderId="68" xfId="8" applyFont="1" applyFill="1" applyBorder="1" applyAlignment="1">
      <alignment horizontal="center" vertical="center" wrapText="1"/>
    </xf>
    <xf numFmtId="0" fontId="42" fillId="12" borderId="45" xfId="8" applyFont="1" applyFill="1" applyBorder="1" applyAlignment="1">
      <alignment horizontal="center" vertical="center"/>
    </xf>
    <xf numFmtId="0" fontId="42" fillId="12" borderId="16" xfId="8" applyFont="1" applyFill="1" applyBorder="1" applyAlignment="1">
      <alignment horizontal="center" vertical="center"/>
    </xf>
    <xf numFmtId="0" fontId="42" fillId="12" borderId="59" xfId="8" applyFont="1" applyFill="1" applyBorder="1" applyAlignment="1">
      <alignment horizontal="center" vertical="center"/>
    </xf>
    <xf numFmtId="0" fontId="42" fillId="11" borderId="73" xfId="8" applyFont="1" applyFill="1" applyBorder="1" applyAlignment="1">
      <alignment horizontal="center" vertical="center" wrapText="1"/>
    </xf>
    <xf numFmtId="0" fontId="42" fillId="11" borderId="23" xfId="8" applyFont="1" applyFill="1" applyBorder="1" applyAlignment="1">
      <alignment horizontal="center" vertical="center" wrapText="1"/>
    </xf>
    <xf numFmtId="0" fontId="42" fillId="11" borderId="24" xfId="8" applyFont="1" applyFill="1" applyBorder="1" applyAlignment="1">
      <alignment horizontal="center" vertical="center" wrapText="1"/>
    </xf>
    <xf numFmtId="0" fontId="25" fillId="14" borderId="55" xfId="8" applyFont="1" applyFill="1" applyBorder="1" applyAlignment="1">
      <alignment horizontal="center" vertical="center"/>
    </xf>
    <xf numFmtId="0" fontId="26" fillId="0" borderId="29" xfId="8" applyFont="1" applyBorder="1" applyAlignment="1">
      <alignment horizontal="center" vertical="center"/>
    </xf>
    <xf numFmtId="0" fontId="26" fillId="0" borderId="23" xfId="8" applyFont="1" applyBorder="1" applyAlignment="1">
      <alignment horizontal="center" vertical="center"/>
    </xf>
    <xf numFmtId="0" fontId="26" fillId="0" borderId="24" xfId="8" applyFont="1" applyBorder="1" applyAlignment="1">
      <alignment horizontal="center" vertical="center"/>
    </xf>
    <xf numFmtId="38" fontId="29" fillId="11" borderId="63" xfId="9" applyFont="1" applyFill="1" applyBorder="1" applyAlignment="1">
      <alignment horizontal="left" vertical="center" wrapText="1" shrinkToFit="1"/>
    </xf>
    <xf numFmtId="38" fontId="29" fillId="11" borderId="50" xfId="9" applyFont="1" applyFill="1" applyBorder="1" applyAlignment="1">
      <alignment horizontal="left" vertical="center" wrapText="1" shrinkToFit="1"/>
    </xf>
    <xf numFmtId="38" fontId="29" fillId="12" borderId="50" xfId="9" applyFont="1" applyFill="1" applyBorder="1" applyAlignment="1">
      <alignment horizontal="center" vertical="center" wrapText="1" shrinkToFit="1"/>
    </xf>
    <xf numFmtId="38" fontId="29" fillId="11" borderId="64" xfId="9" applyFont="1" applyFill="1" applyBorder="1" applyAlignment="1">
      <alignment horizontal="right" vertical="center" wrapText="1" shrinkToFit="1"/>
    </xf>
    <xf numFmtId="38" fontId="29" fillId="11" borderId="65" xfId="9" applyFont="1" applyFill="1" applyBorder="1" applyAlignment="1">
      <alignment horizontal="right" vertical="center" wrapText="1" shrinkToFit="1"/>
    </xf>
    <xf numFmtId="38" fontId="29" fillId="15" borderId="66" xfId="9" applyFont="1" applyFill="1" applyBorder="1" applyAlignment="1" applyProtection="1">
      <alignment horizontal="right" vertical="center" shrinkToFit="1"/>
    </xf>
    <xf numFmtId="38" fontId="29" fillId="15" borderId="67" xfId="9" applyFont="1" applyFill="1" applyBorder="1" applyAlignment="1" applyProtection="1">
      <alignment horizontal="right" vertical="center" shrinkToFit="1"/>
    </xf>
    <xf numFmtId="38" fontId="29" fillId="12" borderId="5" xfId="9" applyFont="1" applyFill="1" applyBorder="1" applyAlignment="1">
      <alignment horizontal="center" vertical="center" wrapText="1" shrinkToFit="1"/>
    </xf>
    <xf numFmtId="0" fontId="31" fillId="0" borderId="25" xfId="8" applyFont="1" applyBorder="1" applyAlignment="1">
      <alignment horizontal="center" vertical="center" wrapText="1"/>
    </xf>
    <xf numFmtId="0" fontId="31" fillId="0" borderId="26" xfId="8" applyFont="1" applyBorder="1" applyAlignment="1">
      <alignment horizontal="center" vertical="center" wrapText="1"/>
    </xf>
    <xf numFmtId="0" fontId="31" fillId="0" borderId="27" xfId="8" applyFont="1" applyBorder="1" applyAlignment="1">
      <alignment horizontal="center" vertical="center" wrapText="1"/>
    </xf>
    <xf numFmtId="0" fontId="60" fillId="16" borderId="1" xfId="8" applyFont="1" applyFill="1" applyBorder="1" applyAlignment="1">
      <alignment horizontal="center" vertical="center"/>
    </xf>
    <xf numFmtId="0" fontId="60" fillId="16" borderId="47" xfId="8" applyFont="1" applyFill="1" applyBorder="1" applyAlignment="1">
      <alignment horizontal="center" vertical="center"/>
    </xf>
    <xf numFmtId="0" fontId="60" fillId="16" borderId="2" xfId="8" applyFont="1" applyFill="1" applyBorder="1" applyAlignment="1">
      <alignment horizontal="center" vertical="center"/>
    </xf>
    <xf numFmtId="38" fontId="58" fillId="0" borderId="5" xfId="9" applyFont="1" applyFill="1" applyBorder="1" applyAlignment="1">
      <alignment horizontal="left" vertical="top" wrapText="1"/>
    </xf>
    <xf numFmtId="0" fontId="58" fillId="0" borderId="5" xfId="8" applyFont="1" applyBorder="1" applyAlignment="1">
      <alignment horizontal="left" vertical="center" wrapText="1" shrinkToFit="1"/>
    </xf>
    <xf numFmtId="0" fontId="60" fillId="16" borderId="74" xfId="8" applyFont="1" applyFill="1" applyBorder="1" applyAlignment="1">
      <alignment horizontal="center" vertical="center"/>
    </xf>
    <xf numFmtId="0" fontId="60" fillId="16" borderId="49" xfId="8" applyFont="1" applyFill="1" applyBorder="1" applyAlignment="1">
      <alignment horizontal="center" vertical="center"/>
    </xf>
    <xf numFmtId="0" fontId="60" fillId="16" borderId="51" xfId="8" applyFont="1" applyFill="1" applyBorder="1" applyAlignment="1">
      <alignment horizontal="center" vertical="center"/>
    </xf>
    <xf numFmtId="0" fontId="60" fillId="16" borderId="59" xfId="8" applyFont="1" applyFill="1" applyBorder="1" applyAlignment="1">
      <alignment horizontal="center" vertical="center"/>
    </xf>
    <xf numFmtId="0" fontId="60" fillId="16" borderId="48" xfId="8" applyFont="1" applyFill="1" applyBorder="1" applyAlignment="1">
      <alignment horizontal="center" vertical="center"/>
    </xf>
    <xf numFmtId="0" fontId="60" fillId="16" borderId="3" xfId="8" applyFont="1" applyFill="1" applyBorder="1" applyAlignment="1">
      <alignment horizontal="center" vertical="center"/>
    </xf>
    <xf numFmtId="38" fontId="58" fillId="18" borderId="74" xfId="9" applyFont="1" applyFill="1" applyBorder="1" applyAlignment="1">
      <alignment horizontal="left" vertical="top" wrapText="1"/>
    </xf>
    <xf numFmtId="38" fontId="58" fillId="18" borderId="51" xfId="9" applyFont="1" applyFill="1" applyBorder="1" applyAlignment="1">
      <alignment horizontal="left" vertical="top" wrapText="1"/>
    </xf>
    <xf numFmtId="38" fontId="58" fillId="18" borderId="59" xfId="9" applyFont="1" applyFill="1" applyBorder="1" applyAlignment="1">
      <alignment horizontal="left" vertical="top" wrapText="1"/>
    </xf>
    <xf numFmtId="38" fontId="58" fillId="18" borderId="3" xfId="9" applyFont="1" applyFill="1" applyBorder="1" applyAlignment="1">
      <alignment horizontal="left" vertical="top" wrapText="1"/>
    </xf>
    <xf numFmtId="38" fontId="58" fillId="0" borderId="74" xfId="9" applyFont="1" applyFill="1" applyBorder="1" applyAlignment="1">
      <alignment horizontal="left" vertical="top" wrapText="1"/>
    </xf>
    <xf numFmtId="38" fontId="58" fillId="0" borderId="51" xfId="9" applyFont="1" applyFill="1" applyBorder="1" applyAlignment="1">
      <alignment horizontal="left" vertical="top" wrapText="1"/>
    </xf>
    <xf numFmtId="38" fontId="58" fillId="0" borderId="59" xfId="9" applyFont="1" applyFill="1" applyBorder="1" applyAlignment="1">
      <alignment horizontal="left" vertical="top" wrapText="1"/>
    </xf>
    <xf numFmtId="38" fontId="58" fillId="0" borderId="3" xfId="9" applyFont="1" applyFill="1" applyBorder="1" applyAlignment="1">
      <alignment horizontal="left" vertical="top" wrapText="1"/>
    </xf>
    <xf numFmtId="0" fontId="58" fillId="0" borderId="5" xfId="8" applyFont="1" applyBorder="1" applyAlignment="1">
      <alignment horizontal="center" vertical="center" wrapText="1"/>
    </xf>
    <xf numFmtId="0" fontId="58" fillId="0" borderId="5" xfId="8" applyFont="1" applyBorder="1" applyAlignment="1">
      <alignment horizontal="left" vertical="center"/>
    </xf>
    <xf numFmtId="0" fontId="58" fillId="0" borderId="5" xfId="8" applyFont="1" applyBorder="1" applyAlignment="1">
      <alignment horizontal="center" vertical="center"/>
    </xf>
    <xf numFmtId="0" fontId="58" fillId="0" borderId="5" xfId="8" applyFont="1" applyBorder="1">
      <alignment vertical="center"/>
    </xf>
    <xf numFmtId="0" fontId="56" fillId="9" borderId="1" xfId="8" applyFont="1" applyFill="1" applyBorder="1" applyAlignment="1">
      <alignment horizontal="left" vertical="center"/>
    </xf>
    <xf numFmtId="0" fontId="56" fillId="9" borderId="47" xfId="8" applyFont="1" applyFill="1" applyBorder="1" applyAlignment="1">
      <alignment horizontal="left" vertical="center"/>
    </xf>
    <xf numFmtId="0" fontId="56" fillId="9" borderId="2" xfId="8" applyFont="1" applyFill="1" applyBorder="1" applyAlignment="1">
      <alignment horizontal="left" vertical="center"/>
    </xf>
    <xf numFmtId="0" fontId="57" fillId="0" borderId="77" xfId="8" applyFont="1" applyBorder="1" applyAlignment="1">
      <alignment horizontal="center" vertical="top" wrapText="1"/>
    </xf>
    <xf numFmtId="0" fontId="57" fillId="0" borderId="77" xfId="8" applyFont="1" applyBorder="1" applyAlignment="1">
      <alignment horizontal="center" vertical="top"/>
    </xf>
    <xf numFmtId="0" fontId="57" fillId="0" borderId="78" xfId="8" applyFont="1" applyBorder="1" applyAlignment="1">
      <alignment horizontal="center" vertical="top"/>
    </xf>
    <xf numFmtId="0" fontId="57" fillId="0" borderId="79" xfId="8" applyFont="1" applyBorder="1" applyAlignment="1">
      <alignment horizontal="center" vertical="top"/>
    </xf>
    <xf numFmtId="0" fontId="57" fillId="0" borderId="80" xfId="8" applyFont="1" applyBorder="1" applyAlignment="1">
      <alignment horizontal="center" vertical="top"/>
    </xf>
    <xf numFmtId="0" fontId="55" fillId="17" borderId="5" xfId="8" applyFont="1" applyFill="1" applyBorder="1" applyAlignment="1">
      <alignment horizontal="center" vertical="top" wrapText="1"/>
    </xf>
    <xf numFmtId="0" fontId="56" fillId="18" borderId="1" xfId="8" applyFont="1" applyFill="1" applyBorder="1" applyAlignment="1">
      <alignment horizontal="left" vertical="top" wrapText="1"/>
    </xf>
    <xf numFmtId="0" fontId="56" fillId="18" borderId="47" xfId="8" applyFont="1" applyFill="1" applyBorder="1" applyAlignment="1">
      <alignment horizontal="left" vertical="top" wrapText="1"/>
    </xf>
    <xf numFmtId="0" fontId="56" fillId="18" borderId="74" xfId="8" applyFont="1" applyFill="1" applyBorder="1" applyAlignment="1">
      <alignment horizontal="left" vertical="top" wrapText="1"/>
    </xf>
    <xf numFmtId="0" fontId="56" fillId="18" borderId="51" xfId="8" applyFont="1" applyFill="1" applyBorder="1" applyAlignment="1">
      <alignment horizontal="left" vertical="top" wrapText="1"/>
    </xf>
    <xf numFmtId="0" fontId="56" fillId="18" borderId="59" xfId="8" applyFont="1" applyFill="1" applyBorder="1" applyAlignment="1">
      <alignment horizontal="left" vertical="top" wrapText="1"/>
    </xf>
    <xf numFmtId="0" fontId="56" fillId="18" borderId="3" xfId="8" applyFont="1" applyFill="1" applyBorder="1" applyAlignment="1">
      <alignment horizontal="left" vertical="top" wrapText="1"/>
    </xf>
    <xf numFmtId="0" fontId="56" fillId="18" borderId="5" xfId="8" applyFont="1" applyFill="1" applyBorder="1" applyAlignment="1">
      <alignment horizontal="left" vertical="top" wrapText="1"/>
    </xf>
    <xf numFmtId="0" fontId="57" fillId="0" borderId="1" xfId="8" applyFont="1" applyBorder="1" applyAlignment="1">
      <alignment horizontal="center" vertical="center" wrapText="1"/>
    </xf>
    <xf numFmtId="0" fontId="57" fillId="0" borderId="2" xfId="8" applyFont="1" applyBorder="1" applyAlignment="1">
      <alignment horizontal="center" vertical="center" wrapText="1"/>
    </xf>
    <xf numFmtId="0" fontId="57" fillId="0" borderId="5" xfId="8" applyFont="1" applyBorder="1" applyAlignment="1">
      <alignment horizontal="center" vertical="center" wrapText="1"/>
    </xf>
    <xf numFmtId="0" fontId="58" fillId="0" borderId="5" xfId="8" applyFont="1" applyBorder="1" applyAlignment="1">
      <alignment horizontal="left" vertical="center" shrinkToFit="1"/>
    </xf>
    <xf numFmtId="0" fontId="41" fillId="0" borderId="71" xfId="8" applyFont="1" applyBorder="1" applyAlignment="1">
      <alignment vertical="center" wrapText="1"/>
    </xf>
    <xf numFmtId="0" fontId="41" fillId="0" borderId="72" xfId="8" applyFont="1" applyBorder="1" applyAlignment="1">
      <alignment vertical="center" wrapText="1"/>
    </xf>
    <xf numFmtId="0" fontId="41" fillId="0" borderId="68" xfId="8" applyFont="1" applyBorder="1" applyAlignment="1">
      <alignment vertical="center" wrapText="1"/>
    </xf>
    <xf numFmtId="0" fontId="41" fillId="0" borderId="72" xfId="8" applyFont="1" applyBorder="1" applyAlignment="1">
      <alignment horizontal="left" vertical="center" wrapText="1"/>
    </xf>
    <xf numFmtId="0" fontId="41" fillId="0" borderId="68" xfId="8" applyFont="1" applyBorder="1" applyAlignment="1">
      <alignment horizontal="left" vertical="center" wrapText="1"/>
    </xf>
    <xf numFmtId="0" fontId="30" fillId="0" borderId="6" xfId="8" applyFont="1" applyBorder="1" applyAlignment="1">
      <alignment horizontal="center" vertical="center" textRotation="255"/>
    </xf>
    <xf numFmtId="0" fontId="30" fillId="0" borderId="7" xfId="8" applyFont="1" applyBorder="1" applyAlignment="1">
      <alignment horizontal="center" vertical="center" textRotation="255"/>
    </xf>
    <xf numFmtId="0" fontId="30" fillId="0" borderId="63" xfId="8" applyFont="1" applyBorder="1" applyAlignment="1">
      <alignment horizontal="center" vertical="center" textRotation="255"/>
    </xf>
    <xf numFmtId="0" fontId="41" fillId="0" borderId="17" xfId="8" applyFont="1" applyBorder="1" applyAlignment="1">
      <alignment vertical="center" wrapText="1"/>
    </xf>
    <xf numFmtId="0" fontId="41" fillId="0" borderId="46" xfId="8" applyFont="1" applyBorder="1" applyAlignment="1">
      <alignment vertical="center" wrapText="1"/>
    </xf>
    <xf numFmtId="0" fontId="41" fillId="0" borderId="58" xfId="8" applyFont="1" applyBorder="1" applyAlignment="1">
      <alignment vertical="center" wrapText="1"/>
    </xf>
    <xf numFmtId="0" fontId="41" fillId="0" borderId="46" xfId="8" applyFont="1" applyBorder="1" applyAlignment="1">
      <alignment horizontal="left" vertical="center" wrapText="1"/>
    </xf>
    <xf numFmtId="0" fontId="41" fillId="0" borderId="58" xfId="8" applyFont="1" applyBorder="1" applyAlignment="1">
      <alignment horizontal="left" vertical="center" wrapText="1"/>
    </xf>
    <xf numFmtId="0" fontId="41" fillId="0" borderId="20" xfId="8" applyFont="1" applyBorder="1" applyAlignment="1">
      <alignment vertical="center" wrapText="1"/>
    </xf>
    <xf numFmtId="0" fontId="41" fillId="0" borderId="47" xfId="8" applyFont="1" applyBorder="1" applyAlignment="1">
      <alignment vertical="center" wrapText="1"/>
    </xf>
    <xf numFmtId="0" fontId="41" fillId="0" borderId="44" xfId="8" applyFont="1" applyBorder="1" applyAlignment="1">
      <alignment vertical="center" wrapText="1"/>
    </xf>
    <xf numFmtId="0" fontId="41" fillId="0" borderId="47" xfId="8" applyFont="1" applyBorder="1" applyAlignment="1">
      <alignment horizontal="left" vertical="center" wrapText="1"/>
    </xf>
    <xf numFmtId="0" fontId="41" fillId="0" borderId="44" xfId="8" applyFont="1" applyBorder="1" applyAlignment="1">
      <alignment horizontal="left" vertical="center" wrapText="1"/>
    </xf>
    <xf numFmtId="0" fontId="31" fillId="14" borderId="25" xfId="8" applyFont="1" applyFill="1" applyBorder="1" applyAlignment="1">
      <alignment horizontal="center" vertical="center"/>
    </xf>
    <xf numFmtId="0" fontId="31" fillId="14" borderId="26" xfId="8" applyFont="1" applyFill="1" applyBorder="1" applyAlignment="1">
      <alignment horizontal="center" vertical="center"/>
    </xf>
    <xf numFmtId="0" fontId="31" fillId="14" borderId="27" xfId="8" applyFont="1" applyFill="1" applyBorder="1" applyAlignment="1">
      <alignment horizontal="center" vertical="center"/>
    </xf>
  </cellXfs>
  <cellStyles count="11">
    <cellStyle name="パーセント 2" xfId="2" xr:uid="{00000000-0005-0000-0000-000000000000}"/>
    <cellStyle name="桁区切り" xfId="4" builtinId="6"/>
    <cellStyle name="桁区切り 2" xfId="1" xr:uid="{00000000-0005-0000-0000-000002000000}"/>
    <cellStyle name="桁区切り 3" xfId="6" xr:uid="{D84C23C7-D648-4C6C-9AC3-AF82AA6D8D17}"/>
    <cellStyle name="桁区切り 3 2" xfId="7" xr:uid="{E6502F61-DB65-4104-B035-15D44CD1F88B}"/>
    <cellStyle name="桁区切り 3 3" xfId="10" xr:uid="{56E39377-4E75-4D57-8913-E6C8FFC53A05}"/>
    <cellStyle name="桁区切り 4" xfId="9" xr:uid="{58E213BC-9595-4E9A-BB7C-C549712CCA10}"/>
    <cellStyle name="標準" xfId="0" builtinId="0"/>
    <cellStyle name="標準 2" xfId="3" xr:uid="{00000000-0005-0000-0000-000004000000}"/>
    <cellStyle name="標準 2 2" xfId="5" xr:uid="{A571E3BB-11FF-476A-B206-89D5480729FF}"/>
    <cellStyle name="標準 3" xfId="8" xr:uid="{01C5A6AB-9DB6-417B-857E-CE19735DA0F2}"/>
  </cellStyles>
  <dxfs count="13">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rgb="FF0000FF"/>
      </font>
    </dxf>
    <dxf>
      <font>
        <color rgb="FF0000FF"/>
      </font>
    </dxf>
    <dxf>
      <font>
        <strike val="0"/>
        <color auto="1"/>
      </font>
      <numFmt numFmtId="0" formatCode="General"/>
      <fill>
        <patternFill patternType="none">
          <bgColor auto="1"/>
        </patternFill>
      </fill>
    </dxf>
  </dxfs>
  <tableStyles count="0" defaultTableStyle="TableStyleMedium2" defaultPivotStyle="PivotStyleLight16"/>
  <colors>
    <mruColors>
      <color rgb="FF0000FF"/>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9.pn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png"/><Relationship Id="rId9"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xdr:col>
      <xdr:colOff>47626</xdr:colOff>
      <xdr:row>213</xdr:row>
      <xdr:rowOff>369094</xdr:rowOff>
    </xdr:from>
    <xdr:to>
      <xdr:col>22</xdr:col>
      <xdr:colOff>492625</xdr:colOff>
      <xdr:row>250</xdr:row>
      <xdr:rowOff>12750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21470" y="37087969"/>
          <a:ext cx="14946811" cy="6049219"/>
        </a:xfrm>
        <a:prstGeom prst="rect">
          <a:avLst/>
        </a:prstGeom>
      </xdr:spPr>
    </xdr:pic>
    <xdr:clientData/>
  </xdr:twoCellAnchor>
  <xdr:twoCellAnchor editAs="oneCell">
    <xdr:from>
      <xdr:col>0</xdr:col>
      <xdr:colOff>250032</xdr:colOff>
      <xdr:row>91</xdr:row>
      <xdr:rowOff>35719</xdr:rowOff>
    </xdr:from>
    <xdr:to>
      <xdr:col>14</xdr:col>
      <xdr:colOff>48889</xdr:colOff>
      <xdr:row>128</xdr:row>
      <xdr:rowOff>46136</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50032" y="15728157"/>
          <a:ext cx="9050013" cy="6392167"/>
        </a:xfrm>
        <a:prstGeom prst="rect">
          <a:avLst/>
        </a:prstGeom>
      </xdr:spPr>
    </xdr:pic>
    <xdr:clientData/>
  </xdr:twoCellAnchor>
  <xdr:twoCellAnchor editAs="oneCell">
    <xdr:from>
      <xdr:col>1</xdr:col>
      <xdr:colOff>23812</xdr:colOff>
      <xdr:row>170</xdr:row>
      <xdr:rowOff>381000</xdr:rowOff>
    </xdr:from>
    <xdr:to>
      <xdr:col>16</xdr:col>
      <xdr:colOff>573022</xdr:colOff>
      <xdr:row>211</xdr:row>
      <xdr:rowOff>43803</xdr:rowOff>
    </xdr:to>
    <xdr:pic>
      <xdr:nvPicPr>
        <xdr:cNvPr id="162" name="図 161">
          <a:extLst>
            <a:ext uri="{FF2B5EF4-FFF2-40B4-BE49-F238E27FC236}">
              <a16:creationId xmlns:a16="http://schemas.microsoft.com/office/drawing/2014/main" id="{00000000-0008-0000-0000-0000A2000000}"/>
            </a:ext>
          </a:extLst>
        </xdr:cNvPr>
        <xdr:cNvPicPr>
          <a:picLocks noChangeAspect="1"/>
        </xdr:cNvPicPr>
      </xdr:nvPicPr>
      <xdr:blipFill>
        <a:blip xmlns:r="http://schemas.openxmlformats.org/officeDocument/2006/relationships" r:embed="rId3"/>
        <a:stretch>
          <a:fillRect/>
        </a:stretch>
      </xdr:blipFill>
      <xdr:spPr>
        <a:xfrm>
          <a:off x="297656" y="31694438"/>
          <a:ext cx="10907647" cy="6735115"/>
        </a:xfrm>
        <a:prstGeom prst="rect">
          <a:avLst/>
        </a:prstGeom>
      </xdr:spPr>
    </xdr:pic>
    <xdr:clientData/>
  </xdr:twoCellAnchor>
  <xdr:twoCellAnchor editAs="oneCell">
    <xdr:from>
      <xdr:col>0</xdr:col>
      <xdr:colOff>261937</xdr:colOff>
      <xdr:row>132</xdr:row>
      <xdr:rowOff>1</xdr:rowOff>
    </xdr:from>
    <xdr:to>
      <xdr:col>24</xdr:col>
      <xdr:colOff>671443</xdr:colOff>
      <xdr:row>169</xdr:row>
      <xdr:rowOff>15152</xdr:rowOff>
    </xdr:to>
    <xdr:pic>
      <xdr:nvPicPr>
        <xdr:cNvPr id="129" name="図 128">
          <a:extLst>
            <a:ext uri="{FF2B5EF4-FFF2-40B4-BE49-F238E27FC236}">
              <a16:creationId xmlns:a16="http://schemas.microsoft.com/office/drawing/2014/main" id="{00000000-0008-0000-0000-000081000000}"/>
            </a:ext>
          </a:extLst>
        </xdr:cNvPr>
        <xdr:cNvPicPr>
          <a:picLocks noChangeAspect="1"/>
        </xdr:cNvPicPr>
      </xdr:nvPicPr>
      <xdr:blipFill>
        <a:blip xmlns:r="http://schemas.openxmlformats.org/officeDocument/2006/relationships" r:embed="rId4"/>
        <a:stretch>
          <a:fillRect/>
        </a:stretch>
      </xdr:blipFill>
      <xdr:spPr>
        <a:xfrm>
          <a:off x="261937" y="23812501"/>
          <a:ext cx="16566287" cy="6182588"/>
        </a:xfrm>
        <a:prstGeom prst="rect">
          <a:avLst/>
        </a:prstGeom>
      </xdr:spPr>
    </xdr:pic>
    <xdr:clientData/>
  </xdr:twoCellAnchor>
  <xdr:twoCellAnchor editAs="oneCell">
    <xdr:from>
      <xdr:col>1</xdr:col>
      <xdr:colOff>0</xdr:colOff>
      <xdr:row>47</xdr:row>
      <xdr:rowOff>11906</xdr:rowOff>
    </xdr:from>
    <xdr:to>
      <xdr:col>13</xdr:col>
      <xdr:colOff>363157</xdr:colOff>
      <xdr:row>87</xdr:row>
      <xdr:rowOff>117646</xdr:rowOff>
    </xdr:to>
    <xdr:pic>
      <xdr:nvPicPr>
        <xdr:cNvPr id="63" name="図 62">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5"/>
        <a:stretch>
          <a:fillRect/>
        </a:stretch>
      </xdr:blipFill>
      <xdr:spPr>
        <a:xfrm>
          <a:off x="273844" y="7989094"/>
          <a:ext cx="8649907" cy="6916115"/>
        </a:xfrm>
        <a:prstGeom prst="rect">
          <a:avLst/>
        </a:prstGeom>
      </xdr:spPr>
    </xdr:pic>
    <xdr:clientData/>
  </xdr:twoCellAnchor>
  <xdr:twoCellAnchor editAs="oneCell">
    <xdr:from>
      <xdr:col>1</xdr:col>
      <xdr:colOff>0</xdr:colOff>
      <xdr:row>2</xdr:row>
      <xdr:rowOff>35718</xdr:rowOff>
    </xdr:from>
    <xdr:to>
      <xdr:col>9</xdr:col>
      <xdr:colOff>153192</xdr:colOff>
      <xdr:row>44</xdr:row>
      <xdr:rowOff>93853</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6"/>
        <a:stretch>
          <a:fillRect/>
        </a:stretch>
      </xdr:blipFill>
      <xdr:spPr>
        <a:xfrm>
          <a:off x="273844" y="440531"/>
          <a:ext cx="5677692" cy="7059010"/>
        </a:xfrm>
        <a:prstGeom prst="rect">
          <a:avLst/>
        </a:prstGeom>
      </xdr:spPr>
    </xdr:pic>
    <xdr:clientData/>
  </xdr:twoCellAnchor>
  <xdr:twoCellAnchor>
    <xdr:from>
      <xdr:col>14</xdr:col>
      <xdr:colOff>23547</xdr:colOff>
      <xdr:row>51</xdr:row>
      <xdr:rowOff>142611</xdr:rowOff>
    </xdr:from>
    <xdr:to>
      <xdr:col>17</xdr:col>
      <xdr:colOff>477018</xdr:colOff>
      <xdr:row>58</xdr:row>
      <xdr:rowOff>152135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274703" y="8929424"/>
          <a:ext cx="2525159" cy="117633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○短期入所系サービス</a:t>
          </a:r>
          <a:endParaRPr kumimoji="1" lang="en-US" altLang="ja-JP" sz="1100"/>
        </a:p>
        <a:p>
          <a:r>
            <a:rPr kumimoji="1" lang="ja-JP" altLang="en-US" sz="1100"/>
            <a:t>○入所施設・居住系サービス</a:t>
          </a:r>
          <a:endParaRPr kumimoji="1" lang="en-US" altLang="ja-JP" sz="1100"/>
        </a:p>
        <a:p>
          <a:r>
            <a:rPr kumimoji="1" lang="ja-JP" altLang="en-US" sz="1100"/>
            <a:t>は、</a:t>
          </a:r>
          <a:r>
            <a:rPr kumimoji="1" lang="ja-JP" altLang="en-US" sz="1100" b="1" u="sng">
              <a:solidFill>
                <a:srgbClr val="FF0000"/>
              </a:solidFill>
            </a:rPr>
            <a:t>必ず「定員」を入力してください。</a:t>
          </a:r>
          <a:endParaRPr kumimoji="1" lang="en-US" altLang="ja-JP" sz="1100" b="1" u="sng">
            <a:solidFill>
              <a:srgbClr val="FF0000"/>
            </a:solidFill>
          </a:endParaRPr>
        </a:p>
        <a:p>
          <a:endParaRPr kumimoji="1" lang="en-US" altLang="ja-JP" sz="1100" b="1" u="sng">
            <a:solidFill>
              <a:srgbClr val="FF0000"/>
            </a:solidFill>
          </a:endParaRPr>
        </a:p>
        <a:p>
          <a:r>
            <a:rPr kumimoji="1" lang="en-US" altLang="ja-JP" sz="1100" b="1" u="sng">
              <a:solidFill>
                <a:srgbClr val="FF0000"/>
              </a:solidFill>
            </a:rPr>
            <a:t>※</a:t>
          </a:r>
          <a:r>
            <a:rPr kumimoji="1" lang="ja-JP" altLang="en-US" sz="1100" b="1" u="sng">
              <a:solidFill>
                <a:srgbClr val="FF0000"/>
              </a:solidFill>
            </a:rPr>
            <a:t>定員が入力されていない場合、所要額が正しく計算されません。</a:t>
          </a:r>
          <a:endParaRPr kumimoji="1" lang="en-US" altLang="ja-JP" sz="1100" b="1" u="sng">
            <a:solidFill>
              <a:srgbClr val="FF0000"/>
            </a:solidFill>
          </a:endParaRPr>
        </a:p>
      </xdr:txBody>
    </xdr:sp>
    <xdr:clientData/>
  </xdr:twoCellAnchor>
  <xdr:twoCellAnchor>
    <xdr:from>
      <xdr:col>9</xdr:col>
      <xdr:colOff>76728</xdr:colOff>
      <xdr:row>61</xdr:row>
      <xdr:rowOff>51594</xdr:rowOff>
    </xdr:from>
    <xdr:to>
      <xdr:col>9</xdr:col>
      <xdr:colOff>481540</xdr:colOff>
      <xdr:row>63</xdr:row>
      <xdr:rowOff>62177</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5875072" y="10505282"/>
          <a:ext cx="404812" cy="34395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8</xdr:col>
      <xdr:colOff>666750</xdr:colOff>
      <xdr:row>91</xdr:row>
      <xdr:rowOff>130969</xdr:rowOff>
    </xdr:from>
    <xdr:to>
      <xdr:col>14</xdr:col>
      <xdr:colOff>333375</xdr:colOff>
      <xdr:row>94</xdr:row>
      <xdr:rowOff>23812</xdr:rowOff>
    </xdr:to>
    <xdr:cxnSp macro="">
      <xdr:nvCxnSpPr>
        <xdr:cNvPr id="34" name="直線矢印コネクタ 33">
          <a:extLst>
            <a:ext uri="{FF2B5EF4-FFF2-40B4-BE49-F238E27FC236}">
              <a16:creationId xmlns:a16="http://schemas.microsoft.com/office/drawing/2014/main" id="{00000000-0008-0000-0000-000022000000}"/>
            </a:ext>
          </a:extLst>
        </xdr:cNvPr>
        <xdr:cNvCxnSpPr>
          <a:cxnSpLocks/>
        </xdr:cNvCxnSpPr>
      </xdr:nvCxnSpPr>
      <xdr:spPr>
        <a:xfrm flipH="1">
          <a:off x="5774531" y="16323469"/>
          <a:ext cx="3810000" cy="53578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554300</xdr:colOff>
      <xdr:row>35</xdr:row>
      <xdr:rowOff>138910</xdr:rowOff>
    </xdr:from>
    <xdr:to>
      <xdr:col>14</xdr:col>
      <xdr:colOff>476250</xdr:colOff>
      <xdr:row>44</xdr:row>
      <xdr:rowOff>71438</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352644" y="6044410"/>
          <a:ext cx="3374762" cy="143271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u="none">
              <a:solidFill>
                <a:sysClr val="windowText" lastClr="000000"/>
              </a:solidFill>
            </a:rPr>
            <a:t>16</a:t>
          </a:r>
          <a:r>
            <a:rPr kumimoji="1" lang="ja-JP" altLang="en-US" sz="1100" b="1" u="none">
              <a:solidFill>
                <a:sysClr val="windowText" lastClr="000000"/>
              </a:solidFill>
            </a:rPr>
            <a:t>カ所以上の事業所・施設について申請する場合は、</a:t>
          </a:r>
          <a:r>
            <a:rPr kumimoji="1" lang="en-US" altLang="ja-JP" sz="1100" b="1" u="none">
              <a:solidFill>
                <a:sysClr val="windowText" lastClr="000000"/>
              </a:solidFill>
            </a:rPr>
            <a:t>16</a:t>
          </a:r>
          <a:r>
            <a:rPr kumimoji="1" lang="ja-JP" altLang="en-US" sz="1100" b="1" u="none">
              <a:solidFill>
                <a:sysClr val="windowText" lastClr="000000"/>
              </a:solidFill>
            </a:rPr>
            <a:t>以降が非表示となっているため、右クリックの後、「再表示」を選択し、追加で表示された行に入力してください。</a:t>
          </a:r>
          <a:endParaRPr kumimoji="1" lang="en-US" altLang="ja-JP" sz="1100" b="1" u="none">
            <a:solidFill>
              <a:sysClr val="windowText" lastClr="000000"/>
            </a:solidFill>
          </a:endParaRPr>
        </a:p>
        <a:p>
          <a:r>
            <a:rPr kumimoji="1" lang="ja-JP" altLang="en-US" sz="1100" b="1" u="sng">
              <a:solidFill>
                <a:sysClr val="windowText" lastClr="000000"/>
              </a:solidFill>
            </a:rPr>
            <a:t>最大で</a:t>
          </a:r>
          <a:r>
            <a:rPr kumimoji="1" lang="en-US" altLang="ja-JP" sz="1100" b="1" u="sng">
              <a:solidFill>
                <a:sysClr val="windowText" lastClr="000000"/>
              </a:solidFill>
            </a:rPr>
            <a:t>60</a:t>
          </a:r>
          <a:r>
            <a:rPr kumimoji="1" lang="ja-JP" altLang="en-US" sz="1100" b="1" u="sng">
              <a:solidFill>
                <a:sysClr val="windowText" lastClr="000000"/>
              </a:solidFill>
            </a:rPr>
            <a:t>カ所まで申請可能です。</a:t>
          </a:r>
          <a:endParaRPr kumimoji="1" lang="en-US" altLang="ja-JP" sz="1100" b="1" u="sng">
            <a:solidFill>
              <a:sysClr val="windowText" lastClr="000000"/>
            </a:solidFill>
          </a:endParaRPr>
        </a:p>
        <a:p>
          <a:r>
            <a:rPr kumimoji="1" lang="en-US" altLang="ja-JP" sz="1100" b="1" u="none">
              <a:solidFill>
                <a:sysClr val="windowText" lastClr="000000"/>
              </a:solidFill>
            </a:rPr>
            <a:t>※61</a:t>
          </a:r>
          <a:r>
            <a:rPr kumimoji="1" lang="ja-JP" altLang="en-US" sz="1100" b="1" u="none">
              <a:solidFill>
                <a:sysClr val="windowText" lastClr="000000"/>
              </a:solidFill>
            </a:rPr>
            <a:t>カ所以上の申請を希望する場合は、個別にお問い合わせください。</a:t>
          </a:r>
          <a:endParaRPr kumimoji="1" lang="en-US" altLang="ja-JP" sz="1100" b="1" u="none">
            <a:solidFill>
              <a:sysClr val="windowText" lastClr="000000"/>
            </a:solidFill>
          </a:endParaRPr>
        </a:p>
      </xdr:txBody>
    </xdr:sp>
    <xdr:clientData/>
  </xdr:twoCellAnchor>
  <xdr:twoCellAnchor>
    <xdr:from>
      <xdr:col>3</xdr:col>
      <xdr:colOff>406135</xdr:colOff>
      <xdr:row>18</xdr:row>
      <xdr:rowOff>65484</xdr:rowOff>
    </xdr:from>
    <xdr:to>
      <xdr:col>10</xdr:col>
      <xdr:colOff>376768</xdr:colOff>
      <xdr:row>25</xdr:row>
      <xdr:rowOff>82551</xdr:rowOff>
    </xdr:to>
    <xdr:cxnSp macro="">
      <xdr:nvCxnSpPr>
        <xdr:cNvPr id="30" name="直線矢印コネクタ 29">
          <a:extLst>
            <a:ext uri="{FF2B5EF4-FFF2-40B4-BE49-F238E27FC236}">
              <a16:creationId xmlns:a16="http://schemas.microsoft.com/office/drawing/2014/main" id="{00000000-0008-0000-0000-00001E000000}"/>
            </a:ext>
          </a:extLst>
        </xdr:cNvPr>
        <xdr:cNvCxnSpPr>
          <a:stCxn id="16" idx="1"/>
          <a:endCxn id="42" idx="3"/>
        </xdr:cNvCxnSpPr>
      </xdr:nvCxnSpPr>
      <xdr:spPr>
        <a:xfrm flipH="1" flipV="1">
          <a:off x="2061104" y="3137297"/>
          <a:ext cx="4804570" cy="118387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259292</xdr:colOff>
      <xdr:row>39</xdr:row>
      <xdr:rowOff>17200</xdr:rowOff>
    </xdr:from>
    <xdr:to>
      <xdr:col>1</xdr:col>
      <xdr:colOff>390261</xdr:colOff>
      <xdr:row>42</xdr:row>
      <xdr:rowOff>23812</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259292" y="6589450"/>
          <a:ext cx="404813" cy="5066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1</xdr:col>
      <xdr:colOff>12171</xdr:colOff>
      <xdr:row>9</xdr:row>
      <xdr:rowOff>0</xdr:rowOff>
    </xdr:from>
    <xdr:to>
      <xdr:col>9</xdr:col>
      <xdr:colOff>214313</xdr:colOff>
      <xdr:row>21</xdr:row>
      <xdr:rowOff>71437</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286015" y="1571625"/>
          <a:ext cx="5726642" cy="207168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1</xdr:col>
      <xdr:colOff>342637</xdr:colOff>
      <xdr:row>17</xdr:row>
      <xdr:rowOff>83343</xdr:rowOff>
    </xdr:from>
    <xdr:to>
      <xdr:col>3</xdr:col>
      <xdr:colOff>406135</xdr:colOff>
      <xdr:row>19</xdr:row>
      <xdr:rowOff>47625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16481" y="2988468"/>
          <a:ext cx="1444623" cy="29765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200"/>
        </a:p>
      </xdr:txBody>
    </xdr:sp>
    <xdr:clientData/>
  </xdr:twoCellAnchor>
  <xdr:twoCellAnchor>
    <xdr:from>
      <xdr:col>11</xdr:col>
      <xdr:colOff>612511</xdr:colOff>
      <xdr:row>61</xdr:row>
      <xdr:rowOff>1</xdr:rowOff>
    </xdr:from>
    <xdr:to>
      <xdr:col>13</xdr:col>
      <xdr:colOff>411427</xdr:colOff>
      <xdr:row>63</xdr:row>
      <xdr:rowOff>10584</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7791980" y="10453689"/>
          <a:ext cx="1180041" cy="34395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200"/>
        </a:p>
      </xdr:txBody>
    </xdr:sp>
    <xdr:clientData/>
  </xdr:twoCellAnchor>
  <xdr:twoCellAnchor>
    <xdr:from>
      <xdr:col>14</xdr:col>
      <xdr:colOff>46303</xdr:colOff>
      <xdr:row>64</xdr:row>
      <xdr:rowOff>1324</xdr:rowOff>
    </xdr:from>
    <xdr:to>
      <xdr:col>17</xdr:col>
      <xdr:colOff>499773</xdr:colOff>
      <xdr:row>69</xdr:row>
      <xdr:rowOff>54239</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297459" y="10955074"/>
          <a:ext cx="2525158" cy="88635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○短期入所系サービス</a:t>
          </a:r>
          <a:endParaRPr kumimoji="1" lang="en-US" altLang="ja-JP" sz="1100"/>
        </a:p>
        <a:p>
          <a:r>
            <a:rPr kumimoji="1" lang="ja-JP" altLang="en-US" sz="1100"/>
            <a:t>○入所施設・居住系サービス</a:t>
          </a:r>
          <a:endParaRPr kumimoji="1" lang="en-US" altLang="ja-JP" sz="1100"/>
        </a:p>
        <a:p>
          <a:r>
            <a:rPr kumimoji="1" lang="ja-JP" altLang="en-US" sz="1100"/>
            <a:t>は、定員を入力することで、基準単価が自動計算されます。</a:t>
          </a:r>
          <a:endParaRPr kumimoji="1" lang="en-US" altLang="ja-JP" sz="1100" b="1" u="sng">
            <a:solidFill>
              <a:srgbClr val="FF0000"/>
            </a:solidFill>
          </a:endParaRPr>
        </a:p>
      </xdr:txBody>
    </xdr:sp>
    <xdr:clientData/>
  </xdr:twoCellAnchor>
  <xdr:twoCellAnchor>
    <xdr:from>
      <xdr:col>2</xdr:col>
      <xdr:colOff>51594</xdr:colOff>
      <xdr:row>92</xdr:row>
      <xdr:rowOff>63500</xdr:rowOff>
    </xdr:from>
    <xdr:to>
      <xdr:col>4</xdr:col>
      <xdr:colOff>11907</xdr:colOff>
      <xdr:row>104</xdr:row>
      <xdr:rowOff>154781</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1016000" y="16565563"/>
          <a:ext cx="1341438" cy="209153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14</xdr:col>
      <xdr:colOff>347928</xdr:colOff>
      <xdr:row>101</xdr:row>
      <xdr:rowOff>83345</xdr:rowOff>
    </xdr:from>
    <xdr:to>
      <xdr:col>19</xdr:col>
      <xdr:colOff>261937</xdr:colOff>
      <xdr:row>106</xdr:row>
      <xdr:rowOff>142875</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9599084" y="18085595"/>
          <a:ext cx="3366822" cy="892968"/>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ysClr val="windowText" lastClr="000000"/>
              </a:solidFill>
            </a:rPr>
            <a:t>各対応期間において、実際に発生した</a:t>
          </a:r>
          <a:endParaRPr kumimoji="1" lang="en-US" altLang="ja-JP" sz="1100" b="1" u="none">
            <a:solidFill>
              <a:sysClr val="windowText" lastClr="000000"/>
            </a:solidFill>
          </a:endParaRPr>
        </a:p>
        <a:p>
          <a:pPr lvl="0"/>
          <a:r>
            <a:rPr kumimoji="1" lang="ja-JP" altLang="en-US" sz="1100" b="1" u="none">
              <a:solidFill>
                <a:sysClr val="windowText" lastClr="000000"/>
              </a:solidFill>
            </a:rPr>
            <a:t>　・感染者</a:t>
          </a:r>
          <a:endParaRPr kumimoji="1" lang="en-US" altLang="ja-JP" sz="1100" b="1" u="none">
            <a:solidFill>
              <a:sysClr val="windowText" lastClr="000000"/>
            </a:solidFill>
          </a:endParaRPr>
        </a:p>
        <a:p>
          <a:pPr lvl="0"/>
          <a:r>
            <a:rPr kumimoji="1" lang="ja-JP" altLang="en-US" sz="1100" b="1" u="none">
              <a:solidFill>
                <a:sysClr val="windowText" lastClr="000000"/>
              </a:solidFill>
            </a:rPr>
            <a:t>　・感染者と接触のあった者</a:t>
          </a:r>
          <a:endParaRPr kumimoji="1" lang="en-US" altLang="ja-JP" sz="1100" b="1" u="none">
            <a:solidFill>
              <a:sysClr val="windowText" lastClr="000000"/>
            </a:solidFill>
          </a:endParaRPr>
        </a:p>
        <a:p>
          <a:r>
            <a:rPr kumimoji="1" lang="ja-JP" altLang="en-US" sz="1100" b="1" u="none">
              <a:solidFill>
                <a:sysClr val="windowText" lastClr="000000"/>
              </a:solidFill>
            </a:rPr>
            <a:t>を、職員・利用者別に入力してください。</a:t>
          </a:r>
          <a:endParaRPr kumimoji="1" lang="en-US" altLang="ja-JP" sz="1100" b="1" u="none">
            <a:solidFill>
              <a:sysClr val="windowText" lastClr="000000"/>
            </a:solidFill>
          </a:endParaRPr>
        </a:p>
      </xdr:txBody>
    </xdr:sp>
    <xdr:clientData/>
  </xdr:twoCellAnchor>
  <xdr:twoCellAnchor>
    <xdr:from>
      <xdr:col>14</xdr:col>
      <xdr:colOff>322793</xdr:colOff>
      <xdr:row>90</xdr:row>
      <xdr:rowOff>144195</xdr:rowOff>
    </xdr:from>
    <xdr:to>
      <xdr:col>19</xdr:col>
      <xdr:colOff>261938</xdr:colOff>
      <xdr:row>101</xdr:row>
      <xdr:rowOff>119062</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9573949" y="15669945"/>
          <a:ext cx="3391958" cy="195130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ysClr val="windowText" lastClr="000000"/>
              </a:solidFill>
            </a:rPr>
            <a:t>○発生日</a:t>
          </a:r>
          <a:endParaRPr kumimoji="1" lang="en-US" altLang="ja-JP" sz="1100" b="1" u="none">
            <a:solidFill>
              <a:sysClr val="windowText" lastClr="000000"/>
            </a:solidFill>
          </a:endParaRPr>
        </a:p>
        <a:p>
          <a:r>
            <a:rPr kumimoji="1" lang="ja-JP" altLang="en-US" sz="1100" b="1" u="none">
              <a:solidFill>
                <a:sysClr val="windowText" lastClr="000000"/>
              </a:solidFill>
            </a:rPr>
            <a:t>　事業所・施設で感染者が発生した日</a:t>
          </a:r>
          <a:br>
            <a:rPr kumimoji="1" lang="en-US" altLang="ja-JP" sz="1100" b="1" u="none">
              <a:solidFill>
                <a:sysClr val="windowText" lastClr="000000"/>
              </a:solidFill>
            </a:rPr>
          </a:br>
          <a:r>
            <a:rPr kumimoji="1" lang="ja-JP" altLang="en-US" sz="1100" b="1" u="none">
              <a:solidFill>
                <a:srgbClr val="FF0000"/>
              </a:solidFill>
            </a:rPr>
            <a:t>　</a:t>
          </a:r>
          <a:r>
            <a:rPr kumimoji="1" lang="en-US" altLang="ja-JP" sz="1100" b="1" u="none">
              <a:solidFill>
                <a:srgbClr val="FF0000"/>
              </a:solidFill>
            </a:rPr>
            <a:t>※R5.12.1</a:t>
          </a:r>
          <a:r>
            <a:rPr kumimoji="1" lang="ja-JP" altLang="en-US" sz="1100" b="1" u="none">
              <a:solidFill>
                <a:srgbClr val="FF0000"/>
              </a:solidFill>
            </a:rPr>
            <a:t>～</a:t>
          </a:r>
          <a:r>
            <a:rPr kumimoji="1" lang="en-US" altLang="ja-JP" sz="1100" b="1" u="none">
              <a:solidFill>
                <a:srgbClr val="FF0000"/>
              </a:solidFill>
            </a:rPr>
            <a:t>R6.3.31</a:t>
          </a:r>
          <a:r>
            <a:rPr kumimoji="1" lang="ja-JP" altLang="en-US" sz="1100" b="1" u="none">
              <a:solidFill>
                <a:srgbClr val="FF0000"/>
              </a:solidFill>
            </a:rPr>
            <a:t>の範囲で入力可能</a:t>
          </a:r>
          <a:endParaRPr kumimoji="1" lang="en-US" altLang="ja-JP" sz="1100" b="1" u="none">
            <a:solidFill>
              <a:srgbClr val="FF0000"/>
            </a:solidFill>
          </a:endParaRPr>
        </a:p>
        <a:p>
          <a:r>
            <a:rPr kumimoji="1" lang="ja-JP" altLang="en-US" sz="1100" b="1" u="none">
              <a:solidFill>
                <a:sysClr val="windowText" lastClr="000000"/>
              </a:solidFill>
            </a:rPr>
            <a:t>○収束日</a:t>
          </a:r>
          <a:endParaRPr kumimoji="1" lang="en-US" altLang="ja-JP" sz="1100" b="1" u="none">
            <a:solidFill>
              <a:sysClr val="windowText" lastClr="000000"/>
            </a:solidFill>
          </a:endParaRPr>
        </a:p>
        <a:p>
          <a:r>
            <a:rPr kumimoji="1" lang="ja-JP" altLang="en-US" sz="1100" b="1" u="none">
              <a:solidFill>
                <a:sysClr val="windowText" lastClr="000000"/>
              </a:solidFill>
            </a:rPr>
            <a:t>　療養期間の終了等により対応が終了した日</a:t>
          </a:r>
          <a:endParaRPr kumimoji="1" lang="en-US" altLang="ja-JP" sz="1100" b="1" u="none">
            <a:solidFill>
              <a:sysClr val="windowText" lastClr="000000"/>
            </a:solidFill>
          </a:endParaRPr>
        </a:p>
        <a:p>
          <a:r>
            <a:rPr kumimoji="1" lang="ja-JP" altLang="en-US" sz="1100" b="1" u="none">
              <a:solidFill>
                <a:sysClr val="windowText" lastClr="000000"/>
              </a:solidFill>
            </a:rPr>
            <a:t>　</a:t>
          </a:r>
          <a:r>
            <a:rPr kumimoji="1" lang="en-US" altLang="ja-JP" sz="1100" b="1" u="none">
              <a:solidFill>
                <a:srgbClr val="FF0000"/>
              </a:solidFill>
            </a:rPr>
            <a:t>※R5.12.1</a:t>
          </a:r>
          <a:r>
            <a:rPr kumimoji="1" lang="ja-JP" altLang="en-US" sz="1100" b="1" u="none">
              <a:solidFill>
                <a:srgbClr val="FF0000"/>
              </a:solidFill>
            </a:rPr>
            <a:t>～</a:t>
          </a:r>
          <a:r>
            <a:rPr kumimoji="1" lang="en-US" altLang="ja-JP" sz="1100" b="1" u="none">
              <a:solidFill>
                <a:srgbClr val="FF0000"/>
              </a:solidFill>
            </a:rPr>
            <a:t>R6.3.31</a:t>
          </a:r>
          <a:r>
            <a:rPr kumimoji="1" lang="ja-JP" altLang="en-US" sz="1100" b="1" u="none">
              <a:solidFill>
                <a:srgbClr val="FF0000"/>
              </a:solidFill>
            </a:rPr>
            <a:t>の範囲か「対応中」のみ入力可能</a:t>
          </a:r>
          <a:endParaRPr kumimoji="1" lang="en-US" altLang="ja-JP" sz="1100" b="1" u="none">
            <a:solidFill>
              <a:srgbClr val="FF0000"/>
            </a:solidFill>
          </a:endParaRPr>
        </a:p>
        <a:p>
          <a:endParaRPr kumimoji="1" lang="en-US" altLang="ja-JP" sz="1100" b="1" u="none">
            <a:solidFill>
              <a:sysClr val="windowText" lastClr="000000"/>
            </a:solidFill>
          </a:endParaRPr>
        </a:p>
        <a:p>
          <a:r>
            <a:rPr kumimoji="1" lang="en-US" altLang="ja-JP" sz="1100" b="1" u="none">
              <a:solidFill>
                <a:sysClr val="windowText" lastClr="000000"/>
              </a:solidFill>
            </a:rPr>
            <a:t>※3</a:t>
          </a:r>
          <a:r>
            <a:rPr kumimoji="1" lang="ja-JP" altLang="en-US" sz="1100" b="1" u="none">
              <a:solidFill>
                <a:sysClr val="windowText" lastClr="000000"/>
              </a:solidFill>
            </a:rPr>
            <a:t>回以上の対応期間となる場合は、直近</a:t>
          </a:r>
          <a:r>
            <a:rPr kumimoji="1" lang="en-US" altLang="ja-JP" sz="1100" b="1" u="none">
              <a:solidFill>
                <a:sysClr val="windowText" lastClr="000000"/>
              </a:solidFill>
            </a:rPr>
            <a:t>2</a:t>
          </a:r>
          <a:r>
            <a:rPr kumimoji="1" lang="ja-JP" altLang="en-US" sz="1100" b="1" u="none">
              <a:solidFill>
                <a:sysClr val="windowText" lastClr="000000"/>
              </a:solidFill>
            </a:rPr>
            <a:t>回分を入力してください。</a:t>
          </a:r>
          <a:endParaRPr kumimoji="1" lang="en-US" altLang="ja-JP" sz="1100" b="1" u="none">
            <a:solidFill>
              <a:sysClr val="windowText" lastClr="000000"/>
            </a:solidFill>
          </a:endParaRPr>
        </a:p>
      </xdr:txBody>
    </xdr:sp>
    <xdr:clientData/>
  </xdr:twoCellAnchor>
  <xdr:twoCellAnchor>
    <xdr:from>
      <xdr:col>14</xdr:col>
      <xdr:colOff>321470</xdr:colOff>
      <xdr:row>112</xdr:row>
      <xdr:rowOff>80700</xdr:rowOff>
    </xdr:from>
    <xdr:to>
      <xdr:col>19</xdr:col>
      <xdr:colOff>43658</xdr:colOff>
      <xdr:row>116</xdr:row>
      <xdr:rowOff>101867</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9572626" y="19916513"/>
          <a:ext cx="3175001" cy="68791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ysClr val="windowText" lastClr="000000"/>
              </a:solidFill>
            </a:rPr>
            <a:t>所要額調査を提出する時点で、対応が終了（収束）していない場合は、「対応中」として入力してください。</a:t>
          </a:r>
          <a:endParaRPr kumimoji="1" lang="en-US" altLang="ja-JP" sz="1100" b="1" u="none">
            <a:solidFill>
              <a:sysClr val="windowText" lastClr="000000"/>
            </a:solidFill>
          </a:endParaRPr>
        </a:p>
      </xdr:txBody>
    </xdr:sp>
    <xdr:clientData/>
  </xdr:twoCellAnchor>
  <xdr:twoCellAnchor>
    <xdr:from>
      <xdr:col>8</xdr:col>
      <xdr:colOff>345280</xdr:colOff>
      <xdr:row>101</xdr:row>
      <xdr:rowOff>56887</xdr:rowOff>
    </xdr:from>
    <xdr:to>
      <xdr:col>9</xdr:col>
      <xdr:colOff>186530</xdr:colOff>
      <xdr:row>103</xdr:row>
      <xdr:rowOff>67471</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a:xfrm>
          <a:off x="5453061" y="18059137"/>
          <a:ext cx="531813" cy="34395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200"/>
        </a:p>
      </xdr:txBody>
    </xdr:sp>
    <xdr:clientData/>
  </xdr:twoCellAnchor>
  <xdr:twoCellAnchor>
    <xdr:from>
      <xdr:col>9</xdr:col>
      <xdr:colOff>107156</xdr:colOff>
      <xdr:row>102</xdr:row>
      <xdr:rowOff>119062</xdr:rowOff>
    </xdr:from>
    <xdr:to>
      <xdr:col>14</xdr:col>
      <xdr:colOff>321470</xdr:colOff>
      <xdr:row>114</xdr:row>
      <xdr:rowOff>91284</xdr:rowOff>
    </xdr:to>
    <xdr:cxnSp macro="">
      <xdr:nvCxnSpPr>
        <xdr:cNvPr id="87" name="直線矢印コネクタ 86">
          <a:extLst>
            <a:ext uri="{FF2B5EF4-FFF2-40B4-BE49-F238E27FC236}">
              <a16:creationId xmlns:a16="http://schemas.microsoft.com/office/drawing/2014/main" id="{00000000-0008-0000-0000-000057000000}"/>
            </a:ext>
          </a:extLst>
        </xdr:cNvPr>
        <xdr:cNvCxnSpPr>
          <a:cxnSpLocks/>
          <a:stCxn id="85" idx="1"/>
        </xdr:cNvCxnSpPr>
      </xdr:nvCxnSpPr>
      <xdr:spPr>
        <a:xfrm flipH="1" flipV="1">
          <a:off x="5905500" y="18288000"/>
          <a:ext cx="3667126" cy="197247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175947</xdr:colOff>
      <xdr:row>91</xdr:row>
      <xdr:rowOff>72761</xdr:rowOff>
    </xdr:from>
    <xdr:to>
      <xdr:col>26</xdr:col>
      <xdr:colOff>549010</xdr:colOff>
      <xdr:row>93</xdr:row>
      <xdr:rowOff>142874</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2879916" y="15765199"/>
          <a:ext cx="5207000" cy="54636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ysClr val="windowText" lastClr="000000"/>
              </a:solidFill>
            </a:rPr>
            <a:t>今回の所要額調査（第</a:t>
          </a:r>
          <a:r>
            <a:rPr kumimoji="1" lang="en-US" altLang="ja-JP" sz="1100" b="1" u="none">
              <a:solidFill>
                <a:sysClr val="windowText" lastClr="000000"/>
              </a:solidFill>
            </a:rPr>
            <a:t>2</a:t>
          </a:r>
          <a:r>
            <a:rPr kumimoji="1" lang="ja-JP" altLang="en-US" sz="1100" b="1" u="none">
              <a:solidFill>
                <a:sysClr val="windowText" lastClr="000000"/>
              </a:solidFill>
            </a:rPr>
            <a:t>回）では、</a:t>
          </a:r>
          <a:endParaRPr kumimoji="1" lang="en-US" altLang="ja-JP" sz="1100" b="1" u="none">
            <a:solidFill>
              <a:sysClr val="windowText" lastClr="000000"/>
            </a:solidFill>
          </a:endParaRPr>
        </a:p>
        <a:p>
          <a:r>
            <a:rPr kumimoji="1" lang="ja-JP" altLang="en-US" sz="1100" b="1" u="none">
              <a:solidFill>
                <a:sysClr val="windowText" lastClr="000000"/>
              </a:solidFill>
            </a:rPr>
            <a:t>「発生日」が</a:t>
          </a:r>
          <a:r>
            <a:rPr kumimoji="1" lang="en-US" altLang="ja-JP" sz="1100" b="1" u="none">
              <a:solidFill>
                <a:sysClr val="windowText" lastClr="000000"/>
              </a:solidFill>
            </a:rPr>
            <a:t>R5.12.1</a:t>
          </a:r>
          <a:r>
            <a:rPr kumimoji="1" lang="ja-JP" altLang="en-US" sz="1100" b="1" u="none">
              <a:solidFill>
                <a:sysClr val="windowText" lastClr="000000"/>
              </a:solidFill>
            </a:rPr>
            <a:t>～</a:t>
          </a:r>
          <a:r>
            <a:rPr kumimoji="1" lang="en-US" altLang="ja-JP" sz="1100" b="1" u="none">
              <a:solidFill>
                <a:sysClr val="windowText" lastClr="000000"/>
              </a:solidFill>
            </a:rPr>
            <a:t>R6.3.31</a:t>
          </a:r>
          <a:r>
            <a:rPr kumimoji="1" lang="ja-JP" altLang="en-US" sz="1100" b="1" u="none">
              <a:solidFill>
                <a:sysClr val="windowText" lastClr="000000"/>
              </a:solidFill>
            </a:rPr>
            <a:t>の期間のものが対象です。</a:t>
          </a:r>
          <a:endParaRPr kumimoji="1" lang="en-US" altLang="ja-JP" sz="1100" b="1" u="none">
            <a:solidFill>
              <a:sysClr val="windowText" lastClr="000000"/>
            </a:solidFill>
          </a:endParaRPr>
        </a:p>
      </xdr:txBody>
    </xdr:sp>
    <xdr:clientData/>
  </xdr:twoCellAnchor>
  <xdr:twoCellAnchor>
    <xdr:from>
      <xdr:col>3</xdr:col>
      <xdr:colOff>535781</xdr:colOff>
      <xdr:row>136</xdr:row>
      <xdr:rowOff>3970</xdr:rowOff>
    </xdr:from>
    <xdr:to>
      <xdr:col>22</xdr:col>
      <xdr:colOff>107156</xdr:colOff>
      <xdr:row>148</xdr:row>
      <xdr:rowOff>154780</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2190750" y="24483220"/>
          <a:ext cx="12692062" cy="21510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25</xdr:col>
      <xdr:colOff>111128</xdr:colOff>
      <xdr:row>132</xdr:row>
      <xdr:rowOff>95250</xdr:rowOff>
    </xdr:from>
    <xdr:to>
      <xdr:col>28</xdr:col>
      <xdr:colOff>464344</xdr:colOff>
      <xdr:row>136</xdr:row>
      <xdr:rowOff>23812</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16958472" y="23074313"/>
          <a:ext cx="2424903" cy="59531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ysClr val="windowText" lastClr="000000"/>
              </a:solidFill>
            </a:rPr>
            <a:t>各事業所・施設の所要額を、各項目ごとに</a:t>
          </a:r>
          <a:r>
            <a:rPr kumimoji="1" lang="ja-JP" altLang="en-US" sz="1100" b="1" u="sng">
              <a:solidFill>
                <a:srgbClr val="FF0000"/>
              </a:solidFill>
            </a:rPr>
            <a:t>「円単位」</a:t>
          </a:r>
          <a:r>
            <a:rPr kumimoji="1" lang="ja-JP" altLang="en-US" sz="1100" b="1" u="none">
              <a:solidFill>
                <a:sysClr val="windowText" lastClr="000000"/>
              </a:solidFill>
            </a:rPr>
            <a:t>で入力してください。</a:t>
          </a:r>
          <a:endParaRPr kumimoji="1" lang="en-US" altLang="ja-JP" sz="1100" b="1" u="none">
            <a:solidFill>
              <a:sysClr val="windowText" lastClr="000000"/>
            </a:solidFill>
          </a:endParaRPr>
        </a:p>
        <a:p>
          <a:endParaRPr kumimoji="1" lang="en-US" altLang="ja-JP" sz="1100" b="1" u="none">
            <a:solidFill>
              <a:sysClr val="windowText" lastClr="000000"/>
            </a:solidFill>
          </a:endParaRPr>
        </a:p>
      </xdr:txBody>
    </xdr:sp>
    <xdr:clientData/>
  </xdr:twoCellAnchor>
  <xdr:twoCellAnchor>
    <xdr:from>
      <xdr:col>22</xdr:col>
      <xdr:colOff>154781</xdr:colOff>
      <xdr:row>135</xdr:row>
      <xdr:rowOff>160074</xdr:rowOff>
    </xdr:from>
    <xdr:to>
      <xdr:col>23</xdr:col>
      <xdr:colOff>398198</xdr:colOff>
      <xdr:row>148</xdr:row>
      <xdr:rowOff>154781</xdr:rowOff>
    </xdr:to>
    <xdr:sp macro="" textlink="">
      <xdr:nvSpPr>
        <xdr:cNvPr id="93" name="正方形/長方形 92">
          <a:extLst>
            <a:ext uri="{FF2B5EF4-FFF2-40B4-BE49-F238E27FC236}">
              <a16:creationId xmlns:a16="http://schemas.microsoft.com/office/drawing/2014/main" id="{00000000-0008-0000-0000-00005D000000}"/>
            </a:ext>
          </a:extLst>
        </xdr:cNvPr>
        <xdr:cNvSpPr/>
      </xdr:nvSpPr>
      <xdr:spPr>
        <a:xfrm>
          <a:off x="14930437" y="24472637"/>
          <a:ext cx="933980" cy="216164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200"/>
        </a:p>
      </xdr:txBody>
    </xdr:sp>
    <xdr:clientData/>
  </xdr:twoCellAnchor>
  <xdr:twoCellAnchor>
    <xdr:from>
      <xdr:col>25</xdr:col>
      <xdr:colOff>201083</xdr:colOff>
      <xdr:row>145</xdr:row>
      <xdr:rowOff>10586</xdr:rowOff>
    </xdr:from>
    <xdr:to>
      <xdr:col>28</xdr:col>
      <xdr:colOff>511970</xdr:colOff>
      <xdr:row>149</xdr:row>
      <xdr:rowOff>95250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17048427" y="25156586"/>
          <a:ext cx="2382574" cy="75141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ysClr val="windowText" lastClr="000000"/>
              </a:solidFill>
            </a:rPr>
            <a:t>施設内療養費の欄は、</a:t>
          </a:r>
          <a:r>
            <a:rPr kumimoji="1" lang="ja-JP" altLang="en-US" sz="1100" b="1" u="sng">
              <a:solidFill>
                <a:srgbClr val="FF0000"/>
              </a:solidFill>
            </a:rPr>
            <a:t>先に「施設内療養費チェックシート」を作成</a:t>
          </a:r>
          <a:r>
            <a:rPr kumimoji="1" lang="ja-JP" altLang="en-US" sz="1100" b="1" u="none">
              <a:solidFill>
                <a:sysClr val="windowText" lastClr="000000"/>
              </a:solidFill>
            </a:rPr>
            <a:t>し、算出された数値を転記してください。</a:t>
          </a:r>
          <a:endParaRPr kumimoji="1" lang="en-US" altLang="ja-JP" sz="1100" b="1" u="none">
            <a:solidFill>
              <a:sysClr val="windowText" lastClr="000000"/>
            </a:solidFill>
          </a:endParaRPr>
        </a:p>
      </xdr:txBody>
    </xdr:sp>
    <xdr:clientData/>
  </xdr:twoCellAnchor>
  <xdr:twoCellAnchor>
    <xdr:from>
      <xdr:col>13</xdr:col>
      <xdr:colOff>95250</xdr:colOff>
      <xdr:row>134</xdr:row>
      <xdr:rowOff>59531</xdr:rowOff>
    </xdr:from>
    <xdr:to>
      <xdr:col>25</xdr:col>
      <xdr:colOff>111128</xdr:colOff>
      <xdr:row>137</xdr:row>
      <xdr:rowOff>71437</xdr:rowOff>
    </xdr:to>
    <xdr:cxnSp macro="">
      <xdr:nvCxnSpPr>
        <xdr:cNvPr id="100" name="直線矢印コネクタ 99">
          <a:extLst>
            <a:ext uri="{FF2B5EF4-FFF2-40B4-BE49-F238E27FC236}">
              <a16:creationId xmlns:a16="http://schemas.microsoft.com/office/drawing/2014/main" id="{00000000-0008-0000-0000-000064000000}"/>
            </a:ext>
          </a:extLst>
        </xdr:cNvPr>
        <xdr:cNvCxnSpPr>
          <a:cxnSpLocks/>
          <a:stCxn id="92" idx="1"/>
        </xdr:cNvCxnSpPr>
      </xdr:nvCxnSpPr>
      <xdr:spPr>
        <a:xfrm flipH="1">
          <a:off x="8655844" y="23371969"/>
          <a:ext cx="8302628" cy="51196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201083</xdr:colOff>
      <xdr:row>177</xdr:row>
      <xdr:rowOff>43655</xdr:rowOff>
    </xdr:from>
    <xdr:to>
      <xdr:col>3</xdr:col>
      <xdr:colOff>490802</xdr:colOff>
      <xdr:row>188</xdr:row>
      <xdr:rowOff>-1</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201083" y="32762030"/>
          <a:ext cx="1944688" cy="178990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200"/>
        </a:p>
      </xdr:txBody>
    </xdr:sp>
    <xdr:clientData/>
  </xdr:twoCellAnchor>
  <xdr:twoCellAnchor>
    <xdr:from>
      <xdr:col>3</xdr:col>
      <xdr:colOff>490802</xdr:colOff>
      <xdr:row>174</xdr:row>
      <xdr:rowOff>43657</xdr:rowOff>
    </xdr:from>
    <xdr:to>
      <xdr:col>17</xdr:col>
      <xdr:colOff>166688</xdr:colOff>
      <xdr:row>182</xdr:row>
      <xdr:rowOff>105171</xdr:rowOff>
    </xdr:to>
    <xdr:cxnSp macro="">
      <xdr:nvCxnSpPr>
        <xdr:cNvPr id="109" name="直線矢印コネクタ 108">
          <a:extLst>
            <a:ext uri="{FF2B5EF4-FFF2-40B4-BE49-F238E27FC236}">
              <a16:creationId xmlns:a16="http://schemas.microsoft.com/office/drawing/2014/main" id="{00000000-0008-0000-0000-00006D000000}"/>
            </a:ext>
          </a:extLst>
        </xdr:cNvPr>
        <xdr:cNvCxnSpPr>
          <a:cxnSpLocks/>
          <a:stCxn id="119" idx="1"/>
          <a:endCxn id="107" idx="3"/>
        </xdr:cNvCxnSpPr>
      </xdr:nvCxnSpPr>
      <xdr:spPr>
        <a:xfrm flipH="1">
          <a:off x="2145771" y="32261970"/>
          <a:ext cx="9343761" cy="139501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468313</xdr:colOff>
      <xdr:row>181</xdr:row>
      <xdr:rowOff>95250</xdr:rowOff>
    </xdr:from>
    <xdr:to>
      <xdr:col>10</xdr:col>
      <xdr:colOff>642938</xdr:colOff>
      <xdr:row>188</xdr:row>
      <xdr:rowOff>71437</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5576094" y="33480375"/>
          <a:ext cx="1555750" cy="11430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200"/>
        </a:p>
      </xdr:txBody>
    </xdr:sp>
    <xdr:clientData/>
  </xdr:twoCellAnchor>
  <xdr:twoCellAnchor>
    <xdr:from>
      <xdr:col>17</xdr:col>
      <xdr:colOff>166688</xdr:colOff>
      <xdr:row>171</xdr:row>
      <xdr:rowOff>58210</xdr:rowOff>
    </xdr:from>
    <xdr:to>
      <xdr:col>20</xdr:col>
      <xdr:colOff>296333</xdr:colOff>
      <xdr:row>177</xdr:row>
      <xdr:rowOff>29105</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1489532" y="31776460"/>
          <a:ext cx="2201332" cy="97102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ysClr val="windowText" lastClr="000000"/>
              </a:solidFill>
            </a:rPr>
            <a:t>○所要額（施設内療養費を除く）</a:t>
          </a:r>
          <a:endParaRPr kumimoji="1" lang="en-US" altLang="ja-JP" sz="1100" b="1" u="none">
            <a:solidFill>
              <a:sysClr val="windowText" lastClr="000000"/>
            </a:solidFill>
          </a:endParaRPr>
        </a:p>
        <a:p>
          <a:r>
            <a:rPr kumimoji="1" lang="ja-JP" altLang="en-US" sz="1100" b="1" u="none">
              <a:solidFill>
                <a:sysClr val="windowText" lastClr="000000"/>
              </a:solidFill>
            </a:rPr>
            <a:t>と</a:t>
          </a:r>
          <a:endParaRPr kumimoji="1" lang="en-US" altLang="ja-JP" sz="1100" b="1" u="none">
            <a:solidFill>
              <a:sysClr val="windowText" lastClr="000000"/>
            </a:solidFill>
          </a:endParaRPr>
        </a:p>
        <a:p>
          <a:r>
            <a:rPr kumimoji="1" lang="ja-JP" altLang="en-US" sz="1100" b="1" u="none">
              <a:solidFill>
                <a:sysClr val="windowText" lastClr="000000"/>
              </a:solidFill>
            </a:rPr>
            <a:t>○基準単価</a:t>
          </a:r>
          <a:endParaRPr kumimoji="1" lang="en-US" altLang="ja-JP" sz="1100" b="1" u="none">
            <a:solidFill>
              <a:sysClr val="windowText" lastClr="000000"/>
            </a:solidFill>
          </a:endParaRPr>
        </a:p>
        <a:p>
          <a:r>
            <a:rPr kumimoji="1" lang="ja-JP" altLang="en-US" sz="1100" b="1" u="none">
              <a:solidFill>
                <a:sysClr val="windowText" lastClr="000000"/>
              </a:solidFill>
            </a:rPr>
            <a:t>を比較します。</a:t>
          </a:r>
          <a:endParaRPr kumimoji="1" lang="en-US" altLang="ja-JP" sz="1100" b="1" u="none">
            <a:solidFill>
              <a:sysClr val="windowText" lastClr="000000"/>
            </a:solidFill>
          </a:endParaRPr>
        </a:p>
      </xdr:txBody>
    </xdr:sp>
    <xdr:clientData/>
  </xdr:twoCellAnchor>
  <xdr:twoCellAnchor>
    <xdr:from>
      <xdr:col>20</xdr:col>
      <xdr:colOff>177270</xdr:colOff>
      <xdr:row>171</xdr:row>
      <xdr:rowOff>154783</xdr:rowOff>
    </xdr:from>
    <xdr:to>
      <xdr:col>25</xdr:col>
      <xdr:colOff>613834</xdr:colOff>
      <xdr:row>173</xdr:row>
      <xdr:rowOff>125679</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3571801" y="31873033"/>
          <a:ext cx="3889377" cy="30427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u="sng">
              <a:solidFill>
                <a:srgbClr val="FF0000"/>
              </a:solidFill>
              <a:effectLst/>
              <a:latin typeface="+mn-lt"/>
              <a:ea typeface="+mn-ea"/>
              <a:cs typeface="+mn-cs"/>
            </a:rPr>
            <a:t>令和</a:t>
          </a:r>
          <a:r>
            <a:rPr kumimoji="1" lang="en-US" altLang="ja-JP" sz="1100" b="0" u="sng">
              <a:solidFill>
                <a:srgbClr val="FF0000"/>
              </a:solidFill>
              <a:effectLst/>
              <a:latin typeface="+mn-lt"/>
              <a:ea typeface="+mn-ea"/>
              <a:cs typeface="+mn-cs"/>
            </a:rPr>
            <a:t>5</a:t>
          </a:r>
          <a:r>
            <a:rPr kumimoji="1" lang="ja-JP" altLang="en-US" sz="1100" b="0" u="sng">
              <a:solidFill>
                <a:srgbClr val="FF0000"/>
              </a:solidFill>
              <a:effectLst/>
              <a:latin typeface="+mn-lt"/>
              <a:ea typeface="+mn-ea"/>
              <a:cs typeface="+mn-cs"/>
            </a:rPr>
            <a:t>年度分では、「施設内療養費」は基準単価に含めません。</a:t>
          </a:r>
          <a:endParaRPr kumimoji="1" lang="en-US" altLang="ja-JP" sz="1100" b="0" u="sng">
            <a:solidFill>
              <a:srgbClr val="FF0000"/>
            </a:solidFill>
            <a:effectLst/>
            <a:latin typeface="+mn-lt"/>
            <a:ea typeface="+mn-ea"/>
            <a:cs typeface="+mn-cs"/>
          </a:endParaRPr>
        </a:p>
      </xdr:txBody>
    </xdr:sp>
    <xdr:clientData/>
  </xdr:twoCellAnchor>
  <xdr:twoCellAnchor>
    <xdr:from>
      <xdr:col>17</xdr:col>
      <xdr:colOff>158751</xdr:colOff>
      <xdr:row>177</xdr:row>
      <xdr:rowOff>80697</xdr:rowOff>
    </xdr:from>
    <xdr:to>
      <xdr:col>22</xdr:col>
      <xdr:colOff>500064</xdr:colOff>
      <xdr:row>182</xdr:row>
      <xdr:rowOff>95249</xdr:rowOff>
    </xdr:to>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1481595" y="32799072"/>
          <a:ext cx="3794125" cy="84799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ysClr val="windowText" lastClr="000000"/>
              </a:solidFill>
            </a:rPr>
            <a:t>以下の</a:t>
          </a:r>
          <a:r>
            <a:rPr kumimoji="1" lang="en-US" altLang="ja-JP" sz="1100" b="1" u="none">
              <a:solidFill>
                <a:sysClr val="windowText" lastClr="000000"/>
              </a:solidFill>
            </a:rPr>
            <a:t>3</a:t>
          </a:r>
          <a:r>
            <a:rPr kumimoji="1" lang="ja-JP" altLang="en-US" sz="1100" b="1" u="none">
              <a:solidFill>
                <a:sysClr val="windowText" lastClr="000000"/>
              </a:solidFill>
            </a:rPr>
            <a:t>項目のいずれかを選択します。</a:t>
          </a:r>
          <a:endParaRPr kumimoji="1" lang="en-US" altLang="ja-JP" sz="1100" b="1" u="none">
            <a:solidFill>
              <a:sysClr val="windowText" lastClr="000000"/>
            </a:solidFill>
          </a:endParaRPr>
        </a:p>
        <a:p>
          <a:r>
            <a:rPr kumimoji="1" lang="ja-JP" altLang="en-US" sz="1100" b="1" u="none">
              <a:solidFill>
                <a:sysClr val="windowText" lastClr="000000"/>
              </a:solidFill>
            </a:rPr>
            <a:t>　○個別協議を希望する</a:t>
          </a:r>
          <a:endParaRPr kumimoji="1" lang="en-US" altLang="ja-JP" sz="1100" b="1" u="none">
            <a:solidFill>
              <a:sysClr val="windowText" lastClr="000000"/>
            </a:solidFill>
          </a:endParaRPr>
        </a:p>
        <a:p>
          <a:r>
            <a:rPr kumimoji="1" lang="ja-JP" altLang="en-US" sz="1100" b="1" u="none">
              <a:solidFill>
                <a:sysClr val="windowText" lastClr="000000"/>
              </a:solidFill>
            </a:rPr>
            <a:t>　○個別協議を希望しない</a:t>
          </a:r>
          <a:endParaRPr kumimoji="1" lang="en-US" altLang="ja-JP" sz="1100" b="1" u="none">
            <a:solidFill>
              <a:sysClr val="windowText" lastClr="000000"/>
            </a:solidFill>
          </a:endParaRPr>
        </a:p>
        <a:p>
          <a:r>
            <a:rPr kumimoji="1" lang="ja-JP" altLang="en-US" sz="1100" b="1" u="none">
              <a:solidFill>
                <a:sysClr val="windowText" lastClr="000000"/>
              </a:solidFill>
            </a:rPr>
            <a:t>　○基準単価以内のため不要</a:t>
          </a:r>
          <a:endParaRPr kumimoji="1" lang="en-US" altLang="ja-JP" sz="1100" b="1" u="none">
            <a:solidFill>
              <a:sysClr val="windowText" lastClr="000000"/>
            </a:solidFill>
          </a:endParaRPr>
        </a:p>
        <a:p>
          <a:endParaRPr kumimoji="1" lang="en-US" altLang="ja-JP" sz="1100" b="1" u="none">
            <a:solidFill>
              <a:sysClr val="windowText" lastClr="000000"/>
            </a:solidFill>
          </a:endParaRPr>
        </a:p>
      </xdr:txBody>
    </xdr:sp>
    <xdr:clientData/>
  </xdr:twoCellAnchor>
  <xdr:twoCellAnchor>
    <xdr:from>
      <xdr:col>10</xdr:col>
      <xdr:colOff>381000</xdr:colOff>
      <xdr:row>13</xdr:row>
      <xdr:rowOff>5293</xdr:rowOff>
    </xdr:from>
    <xdr:to>
      <xdr:col>14</xdr:col>
      <xdr:colOff>582086</xdr:colOff>
      <xdr:row>16</xdr:row>
      <xdr:rowOff>161398</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869906" y="2243668"/>
          <a:ext cx="2963336" cy="65616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同じ事業所・施設については、複数の対応期間がある場合も、別々に入力せず、必ず</a:t>
          </a:r>
          <a:r>
            <a:rPr kumimoji="1" lang="en-US" altLang="ja-JP" sz="1100" b="1">
              <a:solidFill>
                <a:srgbClr val="FF0000"/>
              </a:solidFill>
            </a:rPr>
            <a:t>1</a:t>
          </a:r>
          <a:r>
            <a:rPr kumimoji="1" lang="ja-JP" altLang="en-US" sz="1100" b="1">
              <a:solidFill>
                <a:srgbClr val="FF0000"/>
              </a:solidFill>
            </a:rPr>
            <a:t>行にまとめてください。</a:t>
          </a:r>
          <a:endParaRPr kumimoji="1" lang="en-US" altLang="ja-JP" sz="1100" b="1">
            <a:solidFill>
              <a:srgbClr val="FF0000"/>
            </a:solidFill>
          </a:endParaRPr>
        </a:p>
      </xdr:txBody>
    </xdr:sp>
    <xdr:clientData/>
  </xdr:twoCellAnchor>
  <xdr:twoCellAnchor>
    <xdr:from>
      <xdr:col>10</xdr:col>
      <xdr:colOff>392907</xdr:colOff>
      <xdr:row>9</xdr:row>
      <xdr:rowOff>142876</xdr:rowOff>
    </xdr:from>
    <xdr:to>
      <xdr:col>13</xdr:col>
      <xdr:colOff>537873</xdr:colOff>
      <xdr:row>12</xdr:row>
      <xdr:rowOff>150812</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881813" y="1714501"/>
          <a:ext cx="2216654" cy="50799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所要額調査を提出する事業所・施設の情報を入力してください。</a:t>
          </a:r>
          <a:endParaRPr kumimoji="1" lang="en-US" altLang="ja-JP" sz="1100"/>
        </a:p>
      </xdr:txBody>
    </xdr:sp>
    <xdr:clientData/>
  </xdr:twoCellAnchor>
  <xdr:twoCellAnchor>
    <xdr:from>
      <xdr:col>10</xdr:col>
      <xdr:colOff>376768</xdr:colOff>
      <xdr:row>18</xdr:row>
      <xdr:rowOff>161131</xdr:rowOff>
    </xdr:from>
    <xdr:to>
      <xdr:col>13</xdr:col>
      <xdr:colOff>464584</xdr:colOff>
      <xdr:row>32</xdr:row>
      <xdr:rowOff>3969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865674" y="3232944"/>
          <a:ext cx="2159504" cy="217646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特定施設を除く</a:t>
          </a:r>
          <a:endParaRPr kumimoji="1" lang="en-US" altLang="ja-JP" sz="1100"/>
        </a:p>
        <a:p>
          <a:r>
            <a:rPr kumimoji="1" lang="ja-JP" altLang="en-US" sz="1100"/>
            <a:t>・有料老人ホーム</a:t>
          </a:r>
          <a:endParaRPr kumimoji="1" lang="en-US" altLang="ja-JP" sz="1100"/>
        </a:p>
        <a:p>
          <a:r>
            <a:rPr kumimoji="1" lang="ja-JP" altLang="en-US" sz="1100"/>
            <a:t>・サービス付き高齢者向け住宅</a:t>
          </a:r>
          <a:endParaRPr kumimoji="1" lang="en-US" altLang="ja-JP" sz="1100"/>
        </a:p>
        <a:p>
          <a:r>
            <a:rPr kumimoji="1" lang="ja-JP" altLang="en-US" sz="1100"/>
            <a:t>・養護老人ホーム</a:t>
          </a:r>
          <a:endParaRPr kumimoji="1" lang="en-US" altLang="ja-JP" sz="1100"/>
        </a:p>
        <a:p>
          <a:r>
            <a:rPr kumimoji="1" lang="ja-JP" altLang="en-US" sz="1100"/>
            <a:t>・軽費老人ホーム</a:t>
          </a:r>
          <a:endParaRPr kumimoji="1" lang="en-US" altLang="ja-JP" sz="1100"/>
        </a:p>
        <a:p>
          <a:r>
            <a:rPr kumimoji="1" lang="ja-JP" altLang="en-US" sz="1100"/>
            <a:t>は、</a:t>
          </a:r>
          <a:r>
            <a:rPr kumimoji="1" lang="ja-JP" altLang="en-US" sz="1100" b="1">
              <a:solidFill>
                <a:srgbClr val="FF0000"/>
              </a:solidFill>
            </a:rPr>
            <a:t>「介護保険事業所番号」の欄に、</a:t>
          </a:r>
          <a:endParaRPr kumimoji="1" lang="en-US" altLang="ja-JP" sz="1100" b="1">
            <a:solidFill>
              <a:srgbClr val="FF0000"/>
            </a:solidFill>
          </a:endParaRPr>
        </a:p>
        <a:p>
          <a:r>
            <a:rPr kumimoji="1" lang="ja-JP" altLang="en-US" sz="1100" b="1" u="sng">
              <a:solidFill>
                <a:srgbClr val="FF0000"/>
              </a:solidFill>
            </a:rPr>
            <a:t>「なし」</a:t>
          </a:r>
          <a:r>
            <a:rPr kumimoji="1" lang="ja-JP" altLang="en-US" sz="1100" b="1">
              <a:solidFill>
                <a:srgbClr val="FF0000"/>
              </a:solidFill>
            </a:rPr>
            <a:t>と入力してください。</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こちらの欄が空欄のままだと、所要額が正しく表示されません。</a:t>
          </a:r>
        </a:p>
      </xdr:txBody>
    </xdr:sp>
    <xdr:clientData/>
  </xdr:twoCellAnchor>
  <xdr:twoCellAnchor>
    <xdr:from>
      <xdr:col>1</xdr:col>
      <xdr:colOff>238125</xdr:colOff>
      <xdr:row>6</xdr:row>
      <xdr:rowOff>71436</xdr:rowOff>
    </xdr:from>
    <xdr:to>
      <xdr:col>8</xdr:col>
      <xdr:colOff>678656</xdr:colOff>
      <xdr:row>8</xdr:row>
      <xdr:rowOff>95248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511969" y="1142999"/>
          <a:ext cx="5274468" cy="35718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200"/>
        </a:p>
      </xdr:txBody>
    </xdr:sp>
    <xdr:clientData/>
  </xdr:twoCellAnchor>
  <xdr:twoCellAnchor>
    <xdr:from>
      <xdr:col>10</xdr:col>
      <xdr:colOff>392906</xdr:colOff>
      <xdr:row>6</xdr:row>
      <xdr:rowOff>44531</xdr:rowOff>
    </xdr:from>
    <xdr:to>
      <xdr:col>13</xdr:col>
      <xdr:colOff>261937</xdr:colOff>
      <xdr:row>8</xdr:row>
      <xdr:rowOff>107156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881812" y="1116094"/>
          <a:ext cx="1940719" cy="396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法人名を入力してください。</a:t>
          </a:r>
          <a:endParaRPr kumimoji="1" lang="en-US" altLang="ja-JP" sz="1100"/>
        </a:p>
      </xdr:txBody>
    </xdr:sp>
    <xdr:clientData/>
  </xdr:twoCellAnchor>
  <xdr:twoCellAnchor>
    <xdr:from>
      <xdr:col>7</xdr:col>
      <xdr:colOff>273843</xdr:colOff>
      <xdr:row>92</xdr:row>
      <xdr:rowOff>59530</xdr:rowOff>
    </xdr:from>
    <xdr:to>
      <xdr:col>9</xdr:col>
      <xdr:colOff>234156</xdr:colOff>
      <xdr:row>104</xdr:row>
      <xdr:rowOff>150811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691062" y="16561593"/>
          <a:ext cx="1341438" cy="209153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3</xdr:col>
      <xdr:colOff>464343</xdr:colOff>
      <xdr:row>91</xdr:row>
      <xdr:rowOff>59531</xdr:rowOff>
    </xdr:from>
    <xdr:to>
      <xdr:col>14</xdr:col>
      <xdr:colOff>321469</xdr:colOff>
      <xdr:row>93</xdr:row>
      <xdr:rowOff>154781</xdr:rowOff>
    </xdr:to>
    <xdr:cxnSp macro="">
      <xdr:nvCxnSpPr>
        <xdr:cNvPr id="22" name="直線矢印コネクタ 21">
          <a:extLst>
            <a:ext uri="{FF2B5EF4-FFF2-40B4-BE49-F238E27FC236}">
              <a16:creationId xmlns:a16="http://schemas.microsoft.com/office/drawing/2014/main" id="{00000000-0008-0000-0000-000016000000}"/>
            </a:ext>
          </a:extLst>
        </xdr:cNvPr>
        <xdr:cNvCxnSpPr>
          <a:cxnSpLocks/>
        </xdr:cNvCxnSpPr>
      </xdr:nvCxnSpPr>
      <xdr:spPr>
        <a:xfrm flipH="1">
          <a:off x="2119312" y="16252031"/>
          <a:ext cx="7453313" cy="5715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84931</xdr:colOff>
      <xdr:row>92</xdr:row>
      <xdr:rowOff>73025</xdr:rowOff>
    </xdr:from>
    <xdr:to>
      <xdr:col>7</xdr:col>
      <xdr:colOff>214312</xdr:colOff>
      <xdr:row>104</xdr:row>
      <xdr:rowOff>164306</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2430462" y="16575088"/>
          <a:ext cx="2201069" cy="2091531"/>
        </a:xfrm>
        <a:prstGeom prst="rect">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9</xdr:col>
      <xdr:colOff>321469</xdr:colOff>
      <xdr:row>92</xdr:row>
      <xdr:rowOff>35719</xdr:rowOff>
    </xdr:from>
    <xdr:to>
      <xdr:col>12</xdr:col>
      <xdr:colOff>500063</xdr:colOff>
      <xdr:row>104</xdr:row>
      <xdr:rowOff>127000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6119813" y="16537782"/>
          <a:ext cx="2250281" cy="2091531"/>
        </a:xfrm>
        <a:prstGeom prst="rect">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12</xdr:col>
      <xdr:colOff>321469</xdr:colOff>
      <xdr:row>94</xdr:row>
      <xdr:rowOff>11906</xdr:rowOff>
    </xdr:from>
    <xdr:to>
      <xdr:col>14</xdr:col>
      <xdr:colOff>347928</xdr:colOff>
      <xdr:row>104</xdr:row>
      <xdr:rowOff>29766</xdr:rowOff>
    </xdr:to>
    <xdr:cxnSp macro="">
      <xdr:nvCxnSpPr>
        <xdr:cNvPr id="33" name="直線矢印コネクタ 32">
          <a:extLst>
            <a:ext uri="{FF2B5EF4-FFF2-40B4-BE49-F238E27FC236}">
              <a16:creationId xmlns:a16="http://schemas.microsoft.com/office/drawing/2014/main" id="{00000000-0008-0000-0000-000021000000}"/>
            </a:ext>
          </a:extLst>
        </xdr:cNvPr>
        <xdr:cNvCxnSpPr>
          <a:cxnSpLocks/>
          <a:stCxn id="66" idx="1"/>
        </xdr:cNvCxnSpPr>
      </xdr:nvCxnSpPr>
      <xdr:spPr>
        <a:xfrm flipH="1" flipV="1">
          <a:off x="8191500" y="16847344"/>
          <a:ext cx="1407584" cy="1684735"/>
        </a:xfrm>
        <a:prstGeom prst="straightConnector1">
          <a:avLst/>
        </a:prstGeom>
        <a:ln w="28575">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xdr:colOff>
      <xdr:row>94</xdr:row>
      <xdr:rowOff>35718</xdr:rowOff>
    </xdr:from>
    <xdr:to>
      <xdr:col>14</xdr:col>
      <xdr:colOff>347928</xdr:colOff>
      <xdr:row>104</xdr:row>
      <xdr:rowOff>29766</xdr:rowOff>
    </xdr:to>
    <xdr:cxnSp macro="">
      <xdr:nvCxnSpPr>
        <xdr:cNvPr id="36" name="直線矢印コネクタ 35">
          <a:extLst>
            <a:ext uri="{FF2B5EF4-FFF2-40B4-BE49-F238E27FC236}">
              <a16:creationId xmlns:a16="http://schemas.microsoft.com/office/drawing/2014/main" id="{00000000-0008-0000-0000-000024000000}"/>
            </a:ext>
          </a:extLst>
        </xdr:cNvPr>
        <xdr:cNvCxnSpPr>
          <a:cxnSpLocks/>
          <a:stCxn id="66" idx="1"/>
        </xdr:cNvCxnSpPr>
      </xdr:nvCxnSpPr>
      <xdr:spPr>
        <a:xfrm flipH="1" flipV="1">
          <a:off x="4464844" y="16871156"/>
          <a:ext cx="5134240" cy="1660923"/>
        </a:xfrm>
        <a:prstGeom prst="straightConnector1">
          <a:avLst/>
        </a:prstGeom>
        <a:ln w="28575">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181241</xdr:colOff>
      <xdr:row>101</xdr:row>
      <xdr:rowOff>140233</xdr:rowOff>
    </xdr:from>
    <xdr:to>
      <xdr:col>28</xdr:col>
      <xdr:colOff>47625</xdr:colOff>
      <xdr:row>112</xdr:row>
      <xdr:rowOff>71438</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2885210" y="18142483"/>
          <a:ext cx="6081446" cy="176476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kumimoji="1" lang="en-US" altLang="ja-JP" sz="1100" b="1" u="none">
              <a:solidFill>
                <a:sysClr val="windowText" lastClr="000000"/>
              </a:solidFill>
            </a:rPr>
            <a:t>R5.5.8</a:t>
          </a:r>
          <a:r>
            <a:rPr kumimoji="1" lang="ja-JP" altLang="en-US" sz="1100" b="1" u="none">
              <a:solidFill>
                <a:sysClr val="windowText" lastClr="000000"/>
              </a:solidFill>
            </a:rPr>
            <a:t>以降は「濃厚接触者」ではなく「感染者と接触のあった者」に変更となっています。</a:t>
          </a:r>
          <a:endParaRPr kumimoji="1" lang="en-US" altLang="ja-JP" sz="1100" b="1" u="none">
            <a:solidFill>
              <a:sysClr val="windowText" lastClr="000000"/>
            </a:solidFill>
          </a:endParaRPr>
        </a:p>
        <a:p>
          <a:pPr lvl="0"/>
          <a:endParaRPr kumimoji="1" lang="en-US" altLang="ja-JP" sz="1100" b="1" u="none">
            <a:solidFill>
              <a:sysClr val="windowText" lastClr="000000"/>
            </a:solidFill>
          </a:endParaRPr>
        </a:p>
        <a:p>
          <a:pPr lvl="0"/>
          <a:r>
            <a:rPr kumimoji="1" lang="ja-JP" altLang="en-US" sz="1100" b="1" u="none">
              <a:solidFill>
                <a:sysClr val="windowText" lastClr="000000"/>
              </a:solidFill>
            </a:rPr>
            <a:t>「感染者と接触のあった者」は</a:t>
          </a:r>
          <a:r>
            <a:rPr kumimoji="1" lang="ja-JP" altLang="en-US" sz="1100" b="1" u="sng">
              <a:solidFill>
                <a:srgbClr val="FF0000"/>
              </a:solidFill>
            </a:rPr>
            <a:t>「感染者と同居している場合」に限ります。</a:t>
          </a:r>
          <a:endParaRPr kumimoji="1" lang="en-US" altLang="ja-JP" sz="1100" b="1" u="sng">
            <a:solidFill>
              <a:srgbClr val="FF0000"/>
            </a:solidFill>
          </a:endParaRPr>
        </a:p>
        <a:p>
          <a:pPr lvl="0"/>
          <a:endParaRPr kumimoji="1" lang="en-US" altLang="ja-JP" sz="1100" b="1" u="sng">
            <a:solidFill>
              <a:srgbClr val="FF0000"/>
            </a:solidFill>
          </a:endParaRPr>
        </a:p>
        <a:p>
          <a:pPr lvl="0"/>
          <a:r>
            <a:rPr kumimoji="1" lang="ja-JP" altLang="en-US" sz="1100" b="1" u="none">
              <a:solidFill>
                <a:sysClr val="windowText" lastClr="000000"/>
              </a:solidFill>
            </a:rPr>
            <a:t>例</a:t>
          </a:r>
          <a:r>
            <a:rPr kumimoji="1" lang="en-US" altLang="ja-JP" sz="1100" b="1" u="none">
              <a:solidFill>
                <a:sysClr val="windowText" lastClr="000000"/>
              </a:solidFill>
            </a:rPr>
            <a:t>1</a:t>
          </a:r>
          <a:r>
            <a:rPr kumimoji="1" lang="ja-JP" altLang="en-US" sz="1100" b="1" u="none">
              <a:solidFill>
                <a:sysClr val="windowText" lastClr="000000"/>
              </a:solidFill>
            </a:rPr>
            <a:t>）事業所内で発生した感染者（職員）と接触のあった職員</a:t>
          </a:r>
          <a:br>
            <a:rPr kumimoji="1" lang="en-US" altLang="ja-JP" sz="1100" b="1" u="none">
              <a:solidFill>
                <a:sysClr val="windowText" lastClr="000000"/>
              </a:solidFill>
            </a:rPr>
          </a:br>
          <a:r>
            <a:rPr kumimoji="1" lang="ja-JP" altLang="en-US" sz="1100" b="1" u="none">
              <a:solidFill>
                <a:sysClr val="windowText" lastClr="000000"/>
              </a:solidFill>
            </a:rPr>
            <a:t>→同居していないため「感染者と接触のあった者」には</a:t>
          </a:r>
          <a:r>
            <a:rPr kumimoji="1" lang="ja-JP" altLang="en-US" sz="1100" b="1" u="sng">
              <a:solidFill>
                <a:srgbClr val="FF0000"/>
              </a:solidFill>
            </a:rPr>
            <a:t>該当しません。</a:t>
          </a:r>
          <a:endParaRPr kumimoji="1" lang="en-US" altLang="ja-JP" sz="1100" b="1" u="sng">
            <a:solidFill>
              <a:srgbClr val="FF0000"/>
            </a:solidFill>
          </a:endParaRPr>
        </a:p>
        <a:p>
          <a:pPr lvl="0"/>
          <a:endParaRPr kumimoji="1" lang="en-US" altLang="ja-JP" sz="1100" b="1" u="none">
            <a:solidFill>
              <a:sysClr val="windowText" lastClr="000000"/>
            </a:solidFill>
          </a:endParaRPr>
        </a:p>
        <a:p>
          <a:pPr lvl="0"/>
          <a:r>
            <a:rPr kumimoji="1" lang="ja-JP" altLang="en-US" sz="1100" b="1" u="none">
              <a:solidFill>
                <a:sysClr val="windowText" lastClr="000000"/>
              </a:solidFill>
            </a:rPr>
            <a:t>例</a:t>
          </a:r>
          <a:r>
            <a:rPr kumimoji="1" lang="en-US" altLang="ja-JP" sz="1100" b="1" u="none">
              <a:solidFill>
                <a:sysClr val="windowText" lastClr="000000"/>
              </a:solidFill>
            </a:rPr>
            <a:t>2</a:t>
          </a:r>
          <a:r>
            <a:rPr kumimoji="1" lang="ja-JP" altLang="en-US" sz="1100" b="1" u="none">
              <a:solidFill>
                <a:sysClr val="windowText" lastClr="000000"/>
              </a:solidFill>
            </a:rPr>
            <a:t>）同居している家族が感染者となり接触した職員</a:t>
          </a:r>
          <a:br>
            <a:rPr kumimoji="1" lang="en-US" altLang="ja-JP" sz="1100" b="1" u="none">
              <a:solidFill>
                <a:sysClr val="windowText" lastClr="000000"/>
              </a:solidFill>
            </a:rPr>
          </a:br>
          <a:r>
            <a:rPr kumimoji="1" lang="ja-JP" altLang="en-US" sz="1100" b="1" u="none">
              <a:solidFill>
                <a:sysClr val="windowText" lastClr="000000"/>
              </a:solidFill>
            </a:rPr>
            <a:t>→「感染者と接触のあった者」に</a:t>
          </a:r>
          <a:r>
            <a:rPr kumimoji="1" lang="ja-JP" altLang="en-US" sz="1100" b="1" u="sng">
              <a:solidFill>
                <a:srgbClr val="FF0000"/>
              </a:solidFill>
            </a:rPr>
            <a:t>該当します。</a:t>
          </a:r>
          <a:endParaRPr kumimoji="1" lang="en-US" altLang="ja-JP" sz="1100" b="1" u="sng">
            <a:solidFill>
              <a:srgbClr val="FF0000"/>
            </a:solidFill>
          </a:endParaRPr>
        </a:p>
        <a:p>
          <a:pPr lvl="0"/>
          <a:endParaRPr kumimoji="1" lang="en-US" altLang="ja-JP" sz="1100" b="1" u="none">
            <a:solidFill>
              <a:sysClr val="windowText" lastClr="000000"/>
            </a:solidFill>
          </a:endParaRPr>
        </a:p>
      </xdr:txBody>
    </xdr:sp>
    <xdr:clientData/>
  </xdr:twoCellAnchor>
  <xdr:twoCellAnchor>
    <xdr:from>
      <xdr:col>10</xdr:col>
      <xdr:colOff>642938</xdr:colOff>
      <xdr:row>183</xdr:row>
      <xdr:rowOff>154783</xdr:rowOff>
    </xdr:from>
    <xdr:to>
      <xdr:col>16</xdr:col>
      <xdr:colOff>488157</xdr:colOff>
      <xdr:row>187</xdr:row>
      <xdr:rowOff>71439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7131844" y="33873283"/>
          <a:ext cx="3988594" cy="58340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200"/>
        </a:p>
      </xdr:txBody>
    </xdr:sp>
    <xdr:clientData/>
  </xdr:twoCellAnchor>
  <xdr:twoCellAnchor>
    <xdr:from>
      <xdr:col>17</xdr:col>
      <xdr:colOff>214312</xdr:colOff>
      <xdr:row>194</xdr:row>
      <xdr:rowOff>11906</xdr:rowOff>
    </xdr:from>
    <xdr:to>
      <xdr:col>21</xdr:col>
      <xdr:colOff>607218</xdr:colOff>
      <xdr:row>201</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1537156" y="35563969"/>
          <a:ext cx="3155156" cy="129778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ysClr val="windowText" lastClr="000000"/>
              </a:solidFill>
            </a:rPr>
            <a:t>「個別協議を希望する」を選択した場合、</a:t>
          </a:r>
          <a:r>
            <a:rPr kumimoji="1" lang="ja-JP" altLang="en-US" sz="1100" b="1" u="none">
              <a:solidFill>
                <a:srgbClr val="0000FF"/>
              </a:solidFill>
            </a:rPr>
            <a:t>青字</a:t>
          </a:r>
          <a:r>
            <a:rPr kumimoji="1" lang="ja-JP" altLang="en-US" sz="1100" b="1" u="none">
              <a:solidFill>
                <a:sysClr val="windowText" lastClr="000000"/>
              </a:solidFill>
            </a:rPr>
            <a:t>で</a:t>
          </a:r>
          <a:endParaRPr kumimoji="1" lang="en-US" altLang="ja-JP" sz="1100" b="1" u="none">
            <a:solidFill>
              <a:sysClr val="windowText" lastClr="000000"/>
            </a:solidFill>
          </a:endParaRPr>
        </a:p>
        <a:p>
          <a:r>
            <a:rPr kumimoji="1" lang="ja-JP" altLang="en-US" sz="1100" b="1" u="none">
              <a:solidFill>
                <a:sysClr val="windowText" lastClr="000000"/>
              </a:solidFill>
            </a:rPr>
            <a:t>個別協議書の作成有無を案内します。</a:t>
          </a:r>
          <a:endParaRPr kumimoji="1" lang="en-US" altLang="ja-JP" sz="1100" b="1" u="none">
            <a:solidFill>
              <a:sysClr val="windowText" lastClr="000000"/>
            </a:solidFill>
          </a:endParaRPr>
        </a:p>
        <a:p>
          <a:endParaRPr kumimoji="1" lang="en-US" altLang="ja-JP" sz="1100" b="1" u="none">
            <a:solidFill>
              <a:sysClr val="windowText" lastClr="000000"/>
            </a:solidFill>
          </a:endParaRPr>
        </a:p>
        <a:p>
          <a:r>
            <a:rPr kumimoji="1" lang="ja-JP" altLang="en-US" sz="1100" b="1" u="none">
              <a:solidFill>
                <a:sysClr val="windowText" lastClr="000000"/>
              </a:solidFill>
            </a:rPr>
            <a:t>「個別協議書を作成してください」と表示されているものは、個別協議書も作成のうえ、提出してください。</a:t>
          </a:r>
          <a:endParaRPr kumimoji="1" lang="en-US" altLang="ja-JP" sz="1100" b="1" u="none">
            <a:solidFill>
              <a:sysClr val="windowText" lastClr="000000"/>
            </a:solidFill>
          </a:endParaRPr>
        </a:p>
      </xdr:txBody>
    </xdr:sp>
    <xdr:clientData/>
  </xdr:twoCellAnchor>
  <xdr:twoCellAnchor>
    <xdr:from>
      <xdr:col>1</xdr:col>
      <xdr:colOff>23813</xdr:colOff>
      <xdr:row>222</xdr:row>
      <xdr:rowOff>1</xdr:rowOff>
    </xdr:from>
    <xdr:to>
      <xdr:col>3</xdr:col>
      <xdr:colOff>107156</xdr:colOff>
      <xdr:row>223</xdr:row>
      <xdr:rowOff>130968</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297657" y="40957501"/>
          <a:ext cx="1464468" cy="2976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200"/>
            <a:t>　</a:t>
          </a:r>
        </a:p>
      </xdr:txBody>
    </xdr:sp>
    <xdr:clientData/>
  </xdr:twoCellAnchor>
  <xdr:twoCellAnchor>
    <xdr:from>
      <xdr:col>11</xdr:col>
      <xdr:colOff>511968</xdr:colOff>
      <xdr:row>223</xdr:row>
      <xdr:rowOff>128588</xdr:rowOff>
    </xdr:from>
    <xdr:to>
      <xdr:col>14</xdr:col>
      <xdr:colOff>273844</xdr:colOff>
      <xdr:row>225</xdr:row>
      <xdr:rowOff>130968</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7691437" y="41252776"/>
          <a:ext cx="1833563" cy="3357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200"/>
            <a:t>　</a:t>
          </a:r>
        </a:p>
      </xdr:txBody>
    </xdr:sp>
    <xdr:clientData/>
  </xdr:twoCellAnchor>
  <xdr:twoCellAnchor>
    <xdr:from>
      <xdr:col>3</xdr:col>
      <xdr:colOff>35718</xdr:colOff>
      <xdr:row>225</xdr:row>
      <xdr:rowOff>35718</xdr:rowOff>
    </xdr:from>
    <xdr:to>
      <xdr:col>6</xdr:col>
      <xdr:colOff>333375</xdr:colOff>
      <xdr:row>227</xdr:row>
      <xdr:rowOff>83343</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690687" y="41493281"/>
          <a:ext cx="2369344" cy="3810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200"/>
            <a:t>　</a:t>
          </a:r>
        </a:p>
      </xdr:txBody>
    </xdr:sp>
    <xdr:clientData/>
  </xdr:twoCellAnchor>
  <xdr:twoCellAnchor>
    <xdr:from>
      <xdr:col>22</xdr:col>
      <xdr:colOff>500062</xdr:colOff>
      <xdr:row>214</xdr:row>
      <xdr:rowOff>23814</xdr:rowOff>
    </xdr:from>
    <xdr:to>
      <xdr:col>27</xdr:col>
      <xdr:colOff>202405</xdr:colOff>
      <xdr:row>221</xdr:row>
      <xdr:rowOff>154782</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5275718" y="39647814"/>
          <a:ext cx="3155156" cy="129778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ysClr val="windowText" lastClr="000000"/>
              </a:solidFill>
            </a:rPr>
            <a:t>入力漏れや誤った入力がある場合、</a:t>
          </a:r>
          <a:r>
            <a:rPr kumimoji="1" lang="ja-JP" altLang="en-US" sz="1100" b="1" u="none">
              <a:solidFill>
                <a:srgbClr val="FF0000"/>
              </a:solidFill>
            </a:rPr>
            <a:t>赤字でエラーメッセージ</a:t>
          </a:r>
          <a:r>
            <a:rPr kumimoji="1" lang="ja-JP" altLang="en-US" sz="1100" b="1" u="none">
              <a:solidFill>
                <a:sysClr val="windowText" lastClr="000000"/>
              </a:solidFill>
            </a:rPr>
            <a:t>が表示されます。</a:t>
          </a:r>
          <a:endParaRPr kumimoji="1" lang="en-US" altLang="ja-JP" sz="1100" b="1" u="none">
            <a:solidFill>
              <a:sysClr val="windowText" lastClr="000000"/>
            </a:solidFill>
          </a:endParaRPr>
        </a:p>
        <a:p>
          <a:r>
            <a:rPr kumimoji="1" lang="ja-JP" altLang="en-US" sz="1100" b="1" u="none">
              <a:solidFill>
                <a:sysClr val="windowText" lastClr="000000"/>
              </a:solidFill>
            </a:rPr>
            <a:t>エラーメッセージが表示される場合、「所要額計」に「</a:t>
          </a:r>
          <a:r>
            <a:rPr kumimoji="1" lang="en-US" altLang="ja-JP" sz="1100" b="1" u="none">
              <a:solidFill>
                <a:sysClr val="windowText" lastClr="000000"/>
              </a:solidFill>
            </a:rPr>
            <a:t>NG</a:t>
          </a:r>
          <a:r>
            <a:rPr kumimoji="1" lang="ja-JP" altLang="en-US" sz="1100" b="1" u="none">
              <a:solidFill>
                <a:sysClr val="windowText" lastClr="000000"/>
              </a:solidFill>
            </a:rPr>
            <a:t>」と表示されます。</a:t>
          </a:r>
          <a:endParaRPr kumimoji="1" lang="en-US" altLang="ja-JP" sz="1100" b="1" u="none">
            <a:solidFill>
              <a:sysClr val="windowText" lastClr="000000"/>
            </a:solidFill>
          </a:endParaRPr>
        </a:p>
        <a:p>
          <a:r>
            <a:rPr kumimoji="1" lang="ja-JP" altLang="en-US" sz="1100" b="1" u="none">
              <a:solidFill>
                <a:sysClr val="windowText" lastClr="000000"/>
              </a:solidFill>
            </a:rPr>
            <a:t>表示されている内容を確認いただき、修正したうえで調査票を提出してください。</a:t>
          </a:r>
          <a:endParaRPr kumimoji="1" lang="en-US" altLang="ja-JP" sz="1100" b="1" u="none">
            <a:solidFill>
              <a:sysClr val="windowText" lastClr="000000"/>
            </a:solidFill>
          </a:endParaRPr>
        </a:p>
      </xdr:txBody>
    </xdr:sp>
    <xdr:clientData/>
  </xdr:twoCellAnchor>
  <xdr:twoCellAnchor>
    <xdr:from>
      <xdr:col>8</xdr:col>
      <xdr:colOff>678656</xdr:colOff>
      <xdr:row>7</xdr:row>
      <xdr:rowOff>75844</xdr:rowOff>
    </xdr:from>
    <xdr:to>
      <xdr:col>10</xdr:col>
      <xdr:colOff>392906</xdr:colOff>
      <xdr:row>7</xdr:row>
      <xdr:rowOff>83343</xdr:rowOff>
    </xdr:to>
    <xdr:cxnSp macro="">
      <xdr:nvCxnSpPr>
        <xdr:cNvPr id="11" name="直線矢印コネクタ 10">
          <a:extLst>
            <a:ext uri="{FF2B5EF4-FFF2-40B4-BE49-F238E27FC236}">
              <a16:creationId xmlns:a16="http://schemas.microsoft.com/office/drawing/2014/main" id="{00000000-0008-0000-0000-00000B000000}"/>
            </a:ext>
          </a:extLst>
        </xdr:cNvPr>
        <xdr:cNvCxnSpPr>
          <a:stCxn id="10" idx="1"/>
          <a:endCxn id="8" idx="3"/>
        </xdr:cNvCxnSpPr>
      </xdr:nvCxnSpPr>
      <xdr:spPr>
        <a:xfrm flipH="1">
          <a:off x="5786437" y="1314094"/>
          <a:ext cx="1095375" cy="749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261937</xdr:colOff>
      <xdr:row>11</xdr:row>
      <xdr:rowOff>63501</xdr:rowOff>
    </xdr:from>
    <xdr:to>
      <xdr:col>10</xdr:col>
      <xdr:colOff>392907</xdr:colOff>
      <xdr:row>11</xdr:row>
      <xdr:rowOff>71437</xdr:rowOff>
    </xdr:to>
    <xdr:cxnSp macro="">
      <xdr:nvCxnSpPr>
        <xdr:cNvPr id="24" name="直線矢印コネクタ 23">
          <a:extLst>
            <a:ext uri="{FF2B5EF4-FFF2-40B4-BE49-F238E27FC236}">
              <a16:creationId xmlns:a16="http://schemas.microsoft.com/office/drawing/2014/main" id="{00000000-0008-0000-0000-000018000000}"/>
            </a:ext>
          </a:extLst>
        </xdr:cNvPr>
        <xdr:cNvCxnSpPr>
          <a:stCxn id="14" idx="1"/>
        </xdr:cNvCxnSpPr>
      </xdr:nvCxnSpPr>
      <xdr:spPr>
        <a:xfrm flipH="1">
          <a:off x="6060281" y="1968501"/>
          <a:ext cx="821532" cy="793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390261</xdr:colOff>
      <xdr:row>40</xdr:row>
      <xdr:rowOff>21830</xdr:rowOff>
    </xdr:from>
    <xdr:to>
      <xdr:col>9</xdr:col>
      <xdr:colOff>554300</xdr:colOff>
      <xdr:row>40</xdr:row>
      <xdr:rowOff>103850</xdr:rowOff>
    </xdr:to>
    <xdr:cxnSp macro="">
      <xdr:nvCxnSpPr>
        <xdr:cNvPr id="52" name="直線矢印コネクタ 51">
          <a:extLst>
            <a:ext uri="{FF2B5EF4-FFF2-40B4-BE49-F238E27FC236}">
              <a16:creationId xmlns:a16="http://schemas.microsoft.com/office/drawing/2014/main" id="{00000000-0008-0000-0000-000034000000}"/>
            </a:ext>
          </a:extLst>
        </xdr:cNvPr>
        <xdr:cNvCxnSpPr>
          <a:stCxn id="76" idx="1"/>
          <a:endCxn id="39" idx="3"/>
        </xdr:cNvCxnSpPr>
      </xdr:nvCxnSpPr>
      <xdr:spPr>
        <a:xfrm flipH="1">
          <a:off x="664105" y="6760768"/>
          <a:ext cx="5688539" cy="8202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481540</xdr:colOff>
      <xdr:row>55</xdr:row>
      <xdr:rowOff>64029</xdr:rowOff>
    </xdr:from>
    <xdr:to>
      <xdr:col>14</xdr:col>
      <xdr:colOff>23547</xdr:colOff>
      <xdr:row>62</xdr:row>
      <xdr:rowOff>56886</xdr:rowOff>
    </xdr:to>
    <xdr:cxnSp macro="">
      <xdr:nvCxnSpPr>
        <xdr:cNvPr id="64" name="直線矢印コネクタ 63">
          <a:extLst>
            <a:ext uri="{FF2B5EF4-FFF2-40B4-BE49-F238E27FC236}">
              <a16:creationId xmlns:a16="http://schemas.microsoft.com/office/drawing/2014/main" id="{00000000-0008-0000-0000-000040000000}"/>
            </a:ext>
          </a:extLst>
        </xdr:cNvPr>
        <xdr:cNvCxnSpPr>
          <a:stCxn id="17" idx="1"/>
          <a:endCxn id="23" idx="3"/>
        </xdr:cNvCxnSpPr>
      </xdr:nvCxnSpPr>
      <xdr:spPr>
        <a:xfrm flipH="1">
          <a:off x="6279884" y="9517592"/>
          <a:ext cx="2994819" cy="115966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511970</xdr:colOff>
      <xdr:row>63</xdr:row>
      <xdr:rowOff>10584</xdr:rowOff>
    </xdr:from>
    <xdr:to>
      <xdr:col>14</xdr:col>
      <xdr:colOff>46303</xdr:colOff>
      <xdr:row>66</xdr:row>
      <xdr:rowOff>111126</xdr:rowOff>
    </xdr:to>
    <xdr:cxnSp macro="">
      <xdr:nvCxnSpPr>
        <xdr:cNvPr id="69" name="直線矢印コネクタ 68">
          <a:extLst>
            <a:ext uri="{FF2B5EF4-FFF2-40B4-BE49-F238E27FC236}">
              <a16:creationId xmlns:a16="http://schemas.microsoft.com/office/drawing/2014/main" id="{00000000-0008-0000-0000-000045000000}"/>
            </a:ext>
          </a:extLst>
        </xdr:cNvPr>
        <xdr:cNvCxnSpPr>
          <a:stCxn id="57" idx="1"/>
          <a:endCxn id="56" idx="2"/>
        </xdr:cNvCxnSpPr>
      </xdr:nvCxnSpPr>
      <xdr:spPr>
        <a:xfrm flipH="1" flipV="1">
          <a:off x="8382001" y="10797647"/>
          <a:ext cx="915458" cy="60060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398198</xdr:colOff>
      <xdr:row>142</xdr:row>
      <xdr:rowOff>74084</xdr:rowOff>
    </xdr:from>
    <xdr:to>
      <xdr:col>25</xdr:col>
      <xdr:colOff>201083</xdr:colOff>
      <xdr:row>147</xdr:row>
      <xdr:rowOff>52918</xdr:rowOff>
    </xdr:to>
    <xdr:cxnSp macro="">
      <xdr:nvCxnSpPr>
        <xdr:cNvPr id="151" name="直線矢印コネクタ 150">
          <a:extLst>
            <a:ext uri="{FF2B5EF4-FFF2-40B4-BE49-F238E27FC236}">
              <a16:creationId xmlns:a16="http://schemas.microsoft.com/office/drawing/2014/main" id="{00000000-0008-0000-0000-000097000000}"/>
            </a:ext>
          </a:extLst>
        </xdr:cNvPr>
        <xdr:cNvCxnSpPr>
          <a:cxnSpLocks/>
          <a:stCxn id="96" idx="1"/>
          <a:endCxn id="93" idx="3"/>
        </xdr:cNvCxnSpPr>
      </xdr:nvCxnSpPr>
      <xdr:spPr>
        <a:xfrm flipH="1" flipV="1">
          <a:off x="15864417" y="24720022"/>
          <a:ext cx="1184010" cy="81227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357189</xdr:colOff>
      <xdr:row>135</xdr:row>
      <xdr:rowOff>119062</xdr:rowOff>
    </xdr:from>
    <xdr:to>
      <xdr:col>28</xdr:col>
      <xdr:colOff>619125</xdr:colOff>
      <xdr:row>139</xdr:row>
      <xdr:rowOff>108480</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17204533" y="23598187"/>
          <a:ext cx="2333623" cy="65616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同じ事業所・施設については、複数の対応期間がある場合も、別々に入力せず、必ず</a:t>
          </a:r>
          <a:r>
            <a:rPr kumimoji="1" lang="en-US" altLang="ja-JP" sz="1100" b="1">
              <a:solidFill>
                <a:srgbClr val="FF0000"/>
              </a:solidFill>
            </a:rPr>
            <a:t>1</a:t>
          </a:r>
          <a:r>
            <a:rPr kumimoji="1" lang="ja-JP" altLang="en-US" sz="1100" b="1">
              <a:solidFill>
                <a:srgbClr val="FF0000"/>
              </a:solidFill>
            </a:rPr>
            <a:t>行にまとめてください。</a:t>
          </a:r>
          <a:endParaRPr kumimoji="1" lang="en-US" altLang="ja-JP" sz="1100" b="1">
            <a:solidFill>
              <a:srgbClr val="FF0000"/>
            </a:solidFill>
          </a:endParaRPr>
        </a:p>
      </xdr:txBody>
    </xdr:sp>
    <xdr:clientData/>
  </xdr:twoCellAnchor>
  <xdr:twoCellAnchor>
    <xdr:from>
      <xdr:col>25</xdr:col>
      <xdr:colOff>142876</xdr:colOff>
      <xdr:row>152</xdr:row>
      <xdr:rowOff>23813</xdr:rowOff>
    </xdr:from>
    <xdr:to>
      <xdr:col>28</xdr:col>
      <xdr:colOff>464345</xdr:colOff>
      <xdr:row>155</xdr:row>
      <xdr:rowOff>161395</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16990220" y="26336626"/>
          <a:ext cx="2393156" cy="637644"/>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ysClr val="windowText" lastClr="000000"/>
              </a:solidFill>
            </a:rPr>
            <a:t>施設内療養費を除いた所要額については、</a:t>
          </a:r>
          <a:endParaRPr kumimoji="1" lang="en-US" altLang="ja-JP" sz="1100" b="1" u="none">
            <a:solidFill>
              <a:sysClr val="windowText" lastClr="000000"/>
            </a:solidFill>
          </a:endParaRPr>
        </a:p>
        <a:p>
          <a:r>
            <a:rPr kumimoji="1" lang="ja-JP" altLang="en-US" sz="1100" b="1" u="none">
              <a:solidFill>
                <a:sysClr val="windowText" lastClr="000000"/>
              </a:solidFill>
            </a:rPr>
            <a:t>自動計算で合算されます。</a:t>
          </a:r>
          <a:endParaRPr kumimoji="1" lang="en-US" altLang="ja-JP" sz="1100" b="1" u="none">
            <a:solidFill>
              <a:sysClr val="windowText" lastClr="000000"/>
            </a:solidFill>
          </a:endParaRPr>
        </a:p>
      </xdr:txBody>
    </xdr:sp>
    <xdr:clientData/>
  </xdr:twoCellAnchor>
  <xdr:twoCellAnchor>
    <xdr:from>
      <xdr:col>2</xdr:col>
      <xdr:colOff>226218</xdr:colOff>
      <xdr:row>136</xdr:row>
      <xdr:rowOff>1</xdr:rowOff>
    </xdr:from>
    <xdr:to>
      <xdr:col>3</xdr:col>
      <xdr:colOff>469635</xdr:colOff>
      <xdr:row>148</xdr:row>
      <xdr:rowOff>161395</xdr:rowOff>
    </xdr:to>
    <xdr:sp macro="" textlink="">
      <xdr:nvSpPr>
        <xdr:cNvPr id="158" name="正方形/長方形 157">
          <a:extLst>
            <a:ext uri="{FF2B5EF4-FFF2-40B4-BE49-F238E27FC236}">
              <a16:creationId xmlns:a16="http://schemas.microsoft.com/office/drawing/2014/main" id="{00000000-0008-0000-0000-00009E000000}"/>
            </a:ext>
          </a:extLst>
        </xdr:cNvPr>
        <xdr:cNvSpPr/>
      </xdr:nvSpPr>
      <xdr:spPr>
        <a:xfrm>
          <a:off x="1190624" y="24479251"/>
          <a:ext cx="933980" cy="2161644"/>
        </a:xfrm>
        <a:prstGeom prst="rect">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200"/>
        </a:p>
      </xdr:txBody>
    </xdr:sp>
    <xdr:clientData/>
  </xdr:twoCellAnchor>
  <xdr:twoCellAnchor>
    <xdr:from>
      <xdr:col>3</xdr:col>
      <xdr:colOff>2645</xdr:colOff>
      <xdr:row>148</xdr:row>
      <xdr:rowOff>161395</xdr:rowOff>
    </xdr:from>
    <xdr:to>
      <xdr:col>25</xdr:col>
      <xdr:colOff>142876</xdr:colOff>
      <xdr:row>154</xdr:row>
      <xdr:rowOff>9260</xdr:rowOff>
    </xdr:to>
    <xdr:cxnSp macro="">
      <xdr:nvCxnSpPr>
        <xdr:cNvPr id="159" name="直線矢印コネクタ 158">
          <a:extLst>
            <a:ext uri="{FF2B5EF4-FFF2-40B4-BE49-F238E27FC236}">
              <a16:creationId xmlns:a16="http://schemas.microsoft.com/office/drawing/2014/main" id="{00000000-0008-0000-0000-00009F000000}"/>
            </a:ext>
          </a:extLst>
        </xdr:cNvPr>
        <xdr:cNvCxnSpPr>
          <a:cxnSpLocks/>
          <a:stCxn id="157" idx="1"/>
          <a:endCxn id="158" idx="2"/>
        </xdr:cNvCxnSpPr>
      </xdr:nvCxnSpPr>
      <xdr:spPr>
        <a:xfrm flipH="1" flipV="1">
          <a:off x="1657614" y="25807458"/>
          <a:ext cx="15332606" cy="847990"/>
        </a:xfrm>
        <a:prstGeom prst="straightConnector1">
          <a:avLst/>
        </a:prstGeom>
        <a:ln w="28575">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583406</xdr:colOff>
      <xdr:row>178</xdr:row>
      <xdr:rowOff>47624</xdr:rowOff>
    </xdr:from>
    <xdr:to>
      <xdr:col>26</xdr:col>
      <xdr:colOff>329408</xdr:colOff>
      <xdr:row>193</xdr:row>
      <xdr:rowOff>59531</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13977937" y="32932687"/>
          <a:ext cx="3889377" cy="251221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No.1</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　ヘルパーステーション介護保険課</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は所要額が基準単価以内のため、</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「基準単価以内のため不要」を選択します。</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prstClr val="black"/>
              </a:solidFill>
              <a:effectLst/>
              <a:uLnTx/>
              <a:uFillTx/>
              <a:latin typeface="+mn-lt"/>
              <a:ea typeface="+mn-ea"/>
              <a:cs typeface="+mn-cs"/>
            </a:rPr>
            <a:t>No.3</a:t>
          </a:r>
          <a:r>
            <a:rPr kumimoji="1" lang="ja-JP" altLang="ja-JP" sz="1100" b="1" i="0" u="none" strike="noStrike" kern="0" cap="none" spc="0" normalizeH="0" baseline="0" noProof="0">
              <a:ln>
                <a:noFill/>
              </a:ln>
              <a:solidFill>
                <a:prstClr val="black"/>
              </a:solidFill>
              <a:effectLst/>
              <a:uLnTx/>
              <a:uFillTx/>
              <a:latin typeface="+mn-lt"/>
              <a:ea typeface="+mn-ea"/>
              <a:cs typeface="+mn-cs"/>
            </a:rPr>
            <a:t>　デイサービス介護保険課</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は基準単価を超えているため、</a:t>
          </a:r>
          <a:r>
            <a:rPr kumimoji="1" lang="ja-JP" altLang="en-US" sz="1100" b="1" i="0" u="sng" strike="noStrike" kern="0" cap="none" spc="0" normalizeH="0" baseline="0" noProof="0">
              <a:ln>
                <a:noFill/>
              </a:ln>
              <a:solidFill>
                <a:srgbClr val="FF0000"/>
              </a:solidFill>
              <a:effectLst/>
              <a:uLnTx/>
              <a:uFillTx/>
              <a:latin typeface="+mn-lt"/>
              <a:ea typeface="+mn-ea"/>
              <a:cs typeface="+mn-cs"/>
            </a:rPr>
            <a:t>所要額全額の交付を希望する場合は、「個別協議書を希望する」を選択し、所要額調査票とは別に「個別協議書」を作成・提出してください。</a:t>
          </a:r>
          <a:endParaRPr kumimoji="1" lang="en-US" altLang="ja-JP" sz="1100" b="1" i="0" u="sng"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sng"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prstClr val="black"/>
              </a:solidFill>
              <a:effectLst/>
              <a:uLnTx/>
              <a:uFillTx/>
              <a:latin typeface="+mn-lt"/>
              <a:ea typeface="+mn-ea"/>
              <a:cs typeface="+mn-cs"/>
            </a:rPr>
            <a:t>No.2</a:t>
          </a:r>
          <a:r>
            <a:rPr kumimoji="1" lang="ja-JP" altLang="ja-JP" sz="1100" b="1" i="0" u="none" strike="noStrike" kern="0" cap="none" spc="0" normalizeH="0" baseline="0" noProof="0">
              <a:ln>
                <a:noFill/>
              </a:ln>
              <a:solidFill>
                <a:prstClr val="black"/>
              </a:solidFill>
              <a:effectLst/>
              <a:uLnTx/>
              <a:uFillTx/>
              <a:latin typeface="+mn-lt"/>
              <a:ea typeface="+mn-ea"/>
              <a:cs typeface="+mn-cs"/>
            </a:rPr>
            <a:t>　有料老人ホーム介護保険課</a:t>
          </a:r>
          <a:endParaRPr kumimoji="0" lang="ja-JP"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は基準単価を超えていますが、</a:t>
          </a:r>
          <a:r>
            <a:rPr kumimoji="1" lang="ja-JP" altLang="en-US" sz="1100" b="1" i="0" u="sng" strike="noStrike" kern="0" cap="none" spc="0" normalizeH="0" baseline="0" noProof="0">
              <a:ln>
                <a:noFill/>
              </a:ln>
              <a:solidFill>
                <a:srgbClr val="FF0000"/>
              </a:solidFill>
              <a:effectLst/>
              <a:uLnTx/>
              <a:uFillTx/>
              <a:latin typeface="+mn-lt"/>
              <a:ea typeface="+mn-ea"/>
              <a:cs typeface="+mn-cs"/>
            </a:rPr>
            <a:t>現在も対応中の期間があるため、今回は個別協議書を提出せず、次回以降のタイミングで提出してください。</a:t>
          </a:r>
          <a:endParaRPr kumimoji="1" lang="en-US" altLang="ja-JP" sz="1100" b="1" i="0" u="sng" strike="noStrike" kern="0" cap="none" spc="0" normalizeH="0" baseline="0" noProof="0">
            <a:ln>
              <a:noFill/>
            </a:ln>
            <a:solidFill>
              <a:srgbClr val="FF0000"/>
            </a:solidFill>
            <a:effectLst/>
            <a:uLnTx/>
            <a:uFillTx/>
            <a:latin typeface="+mn-lt"/>
            <a:ea typeface="+mn-ea"/>
            <a:cs typeface="+mn-cs"/>
          </a:endParaRPr>
        </a:p>
        <a:p>
          <a:endParaRPr kumimoji="1" lang="en-US" altLang="ja-JP" sz="1100" b="0" u="sng">
            <a:solidFill>
              <a:srgbClr val="FF0000"/>
            </a:solidFill>
            <a:effectLst/>
            <a:latin typeface="+mn-lt"/>
            <a:ea typeface="+mn-ea"/>
            <a:cs typeface="+mn-cs"/>
          </a:endParaRPr>
        </a:p>
      </xdr:txBody>
    </xdr:sp>
    <xdr:clientData/>
  </xdr:twoCellAnchor>
  <xdr:twoCellAnchor>
    <xdr:from>
      <xdr:col>9</xdr:col>
      <xdr:colOff>555625</xdr:colOff>
      <xdr:row>180</xdr:row>
      <xdr:rowOff>4629</xdr:rowOff>
    </xdr:from>
    <xdr:to>
      <xdr:col>17</xdr:col>
      <xdr:colOff>158751</xdr:colOff>
      <xdr:row>181</xdr:row>
      <xdr:rowOff>95250</xdr:rowOff>
    </xdr:to>
    <xdr:cxnSp macro="">
      <xdr:nvCxnSpPr>
        <xdr:cNvPr id="166" name="直線矢印コネクタ 165">
          <a:extLst>
            <a:ext uri="{FF2B5EF4-FFF2-40B4-BE49-F238E27FC236}">
              <a16:creationId xmlns:a16="http://schemas.microsoft.com/office/drawing/2014/main" id="{00000000-0008-0000-0000-0000A6000000}"/>
            </a:ext>
          </a:extLst>
        </xdr:cNvPr>
        <xdr:cNvCxnSpPr>
          <a:cxnSpLocks/>
          <a:stCxn id="120" idx="1"/>
          <a:endCxn id="116" idx="0"/>
        </xdr:cNvCxnSpPr>
      </xdr:nvCxnSpPr>
      <xdr:spPr>
        <a:xfrm flipH="1">
          <a:off x="6353969" y="33223067"/>
          <a:ext cx="5127626" cy="25730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565547</xdr:colOff>
      <xdr:row>187</xdr:row>
      <xdr:rowOff>71439</xdr:rowOff>
    </xdr:from>
    <xdr:to>
      <xdr:col>17</xdr:col>
      <xdr:colOff>214312</xdr:colOff>
      <xdr:row>197</xdr:row>
      <xdr:rowOff>160735</xdr:rowOff>
    </xdr:to>
    <xdr:cxnSp macro="">
      <xdr:nvCxnSpPr>
        <xdr:cNvPr id="170" name="直線矢印コネクタ 169">
          <a:extLst>
            <a:ext uri="{FF2B5EF4-FFF2-40B4-BE49-F238E27FC236}">
              <a16:creationId xmlns:a16="http://schemas.microsoft.com/office/drawing/2014/main" id="{00000000-0008-0000-0000-0000AA000000}"/>
            </a:ext>
          </a:extLst>
        </xdr:cNvPr>
        <xdr:cNvCxnSpPr>
          <a:cxnSpLocks/>
          <a:stCxn id="38" idx="1"/>
          <a:endCxn id="26" idx="2"/>
        </xdr:cNvCxnSpPr>
      </xdr:nvCxnSpPr>
      <xdr:spPr>
        <a:xfrm flipH="1" flipV="1">
          <a:off x="9126141" y="34456689"/>
          <a:ext cx="2411015" cy="175617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261938</xdr:colOff>
      <xdr:row>221</xdr:row>
      <xdr:rowOff>119061</xdr:rowOff>
    </xdr:from>
    <xdr:to>
      <xdr:col>17</xdr:col>
      <xdr:colOff>47625</xdr:colOff>
      <xdr:row>227</xdr:row>
      <xdr:rowOff>107155</xdr:rowOff>
    </xdr:to>
    <xdr:sp macro="" textlink="">
      <xdr:nvSpPr>
        <xdr:cNvPr id="175" name="正方形/長方形 174">
          <a:extLst>
            <a:ext uri="{FF2B5EF4-FFF2-40B4-BE49-F238E27FC236}">
              <a16:creationId xmlns:a16="http://schemas.microsoft.com/office/drawing/2014/main" id="{00000000-0008-0000-0000-0000AF000000}"/>
            </a:ext>
          </a:extLst>
        </xdr:cNvPr>
        <xdr:cNvSpPr/>
      </xdr:nvSpPr>
      <xdr:spPr>
        <a:xfrm>
          <a:off x="10894219" y="40909874"/>
          <a:ext cx="476250" cy="98821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200"/>
            <a:t>　</a:t>
          </a:r>
        </a:p>
      </xdr:txBody>
    </xdr:sp>
    <xdr:clientData/>
  </xdr:twoCellAnchor>
  <xdr:twoCellAnchor>
    <xdr:from>
      <xdr:col>19</xdr:col>
      <xdr:colOff>107156</xdr:colOff>
      <xdr:row>221</xdr:row>
      <xdr:rowOff>69055</xdr:rowOff>
    </xdr:from>
    <xdr:to>
      <xdr:col>22</xdr:col>
      <xdr:colOff>378618</xdr:colOff>
      <xdr:row>227</xdr:row>
      <xdr:rowOff>142874</xdr:rowOff>
    </xdr:to>
    <xdr:sp macro="" textlink="">
      <xdr:nvSpPr>
        <xdr:cNvPr id="176" name="正方形/長方形 175">
          <a:extLst>
            <a:ext uri="{FF2B5EF4-FFF2-40B4-BE49-F238E27FC236}">
              <a16:creationId xmlns:a16="http://schemas.microsoft.com/office/drawing/2014/main" id="{00000000-0008-0000-0000-0000B0000000}"/>
            </a:ext>
          </a:extLst>
        </xdr:cNvPr>
        <xdr:cNvSpPr/>
      </xdr:nvSpPr>
      <xdr:spPr>
        <a:xfrm>
          <a:off x="12811125" y="40859868"/>
          <a:ext cx="2343149" cy="107394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200"/>
            <a:t>　</a:t>
          </a:r>
        </a:p>
      </xdr:txBody>
    </xdr:sp>
    <xdr:clientData/>
  </xdr:twoCellAnchor>
  <xdr:twoCellAnchor>
    <xdr:from>
      <xdr:col>20</xdr:col>
      <xdr:colOff>588169</xdr:colOff>
      <xdr:row>218</xdr:row>
      <xdr:rowOff>5955</xdr:rowOff>
    </xdr:from>
    <xdr:to>
      <xdr:col>22</xdr:col>
      <xdr:colOff>500062</xdr:colOff>
      <xdr:row>221</xdr:row>
      <xdr:rowOff>69055</xdr:rowOff>
    </xdr:to>
    <xdr:cxnSp macro="">
      <xdr:nvCxnSpPr>
        <xdr:cNvPr id="177" name="直線矢印コネクタ 176">
          <a:extLst>
            <a:ext uri="{FF2B5EF4-FFF2-40B4-BE49-F238E27FC236}">
              <a16:creationId xmlns:a16="http://schemas.microsoft.com/office/drawing/2014/main" id="{00000000-0008-0000-0000-0000B1000000}"/>
            </a:ext>
          </a:extLst>
        </xdr:cNvPr>
        <xdr:cNvCxnSpPr>
          <a:cxnSpLocks/>
          <a:stCxn id="55" idx="1"/>
          <a:endCxn id="176" idx="0"/>
        </xdr:cNvCxnSpPr>
      </xdr:nvCxnSpPr>
      <xdr:spPr>
        <a:xfrm flipH="1">
          <a:off x="13982700" y="40296705"/>
          <a:ext cx="1293018" cy="56316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500063</xdr:colOff>
      <xdr:row>218</xdr:row>
      <xdr:rowOff>5955</xdr:rowOff>
    </xdr:from>
    <xdr:to>
      <xdr:col>22</xdr:col>
      <xdr:colOff>500062</xdr:colOff>
      <xdr:row>221</xdr:row>
      <xdr:rowOff>119061</xdr:rowOff>
    </xdr:to>
    <xdr:cxnSp macro="">
      <xdr:nvCxnSpPr>
        <xdr:cNvPr id="178" name="直線矢印コネクタ 177">
          <a:extLst>
            <a:ext uri="{FF2B5EF4-FFF2-40B4-BE49-F238E27FC236}">
              <a16:creationId xmlns:a16="http://schemas.microsoft.com/office/drawing/2014/main" id="{00000000-0008-0000-0000-0000B2000000}"/>
            </a:ext>
          </a:extLst>
        </xdr:cNvPr>
        <xdr:cNvCxnSpPr>
          <a:cxnSpLocks/>
          <a:stCxn id="55" idx="1"/>
          <a:endCxn id="175" idx="0"/>
        </xdr:cNvCxnSpPr>
      </xdr:nvCxnSpPr>
      <xdr:spPr>
        <a:xfrm flipH="1">
          <a:off x="11132344" y="40296705"/>
          <a:ext cx="4143374" cy="61316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54</xdr:row>
      <xdr:rowOff>142875</xdr:rowOff>
    </xdr:from>
    <xdr:to>
      <xdr:col>15</xdr:col>
      <xdr:colOff>572929</xdr:colOff>
      <xdr:row>69</xdr:row>
      <xdr:rowOff>5092</xdr:rowOff>
    </xdr:to>
    <xdr:pic>
      <xdr:nvPicPr>
        <xdr:cNvPr id="134" name="図 133">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1"/>
        <a:stretch>
          <a:fillRect/>
        </a:stretch>
      </xdr:blipFill>
      <xdr:spPr>
        <a:xfrm>
          <a:off x="690563" y="9429750"/>
          <a:ext cx="10240804" cy="2362530"/>
        </a:xfrm>
        <a:prstGeom prst="rect">
          <a:avLst/>
        </a:prstGeom>
      </xdr:spPr>
    </xdr:pic>
    <xdr:clientData/>
  </xdr:twoCellAnchor>
  <xdr:twoCellAnchor editAs="oneCell">
    <xdr:from>
      <xdr:col>1</xdr:col>
      <xdr:colOff>23812</xdr:colOff>
      <xdr:row>13</xdr:row>
      <xdr:rowOff>59531</xdr:rowOff>
    </xdr:from>
    <xdr:to>
      <xdr:col>11</xdr:col>
      <xdr:colOff>224829</xdr:colOff>
      <xdr:row>34</xdr:row>
      <xdr:rowOff>17152</xdr:rowOff>
    </xdr:to>
    <xdr:pic>
      <xdr:nvPicPr>
        <xdr:cNvPr id="107" name="図 106">
          <a:extLst>
            <a:ext uri="{FF2B5EF4-FFF2-40B4-BE49-F238E27FC236}">
              <a16:creationId xmlns:a16="http://schemas.microsoft.com/office/drawing/2014/main" id="{00000000-0008-0000-0100-00006B000000}"/>
            </a:ext>
          </a:extLst>
        </xdr:cNvPr>
        <xdr:cNvPicPr>
          <a:picLocks noChangeAspect="1"/>
        </xdr:cNvPicPr>
      </xdr:nvPicPr>
      <xdr:blipFill>
        <a:blip xmlns:r="http://schemas.openxmlformats.org/officeDocument/2006/relationships" r:embed="rId2"/>
        <a:stretch>
          <a:fillRect/>
        </a:stretch>
      </xdr:blipFill>
      <xdr:spPr>
        <a:xfrm>
          <a:off x="714375" y="2369344"/>
          <a:ext cx="7106642" cy="3458058"/>
        </a:xfrm>
        <a:prstGeom prst="rect">
          <a:avLst/>
        </a:prstGeom>
      </xdr:spPr>
    </xdr:pic>
    <xdr:clientData/>
  </xdr:twoCellAnchor>
  <xdr:twoCellAnchor editAs="oneCell">
    <xdr:from>
      <xdr:col>1</xdr:col>
      <xdr:colOff>11906</xdr:colOff>
      <xdr:row>2</xdr:row>
      <xdr:rowOff>23813</xdr:rowOff>
    </xdr:from>
    <xdr:to>
      <xdr:col>18</xdr:col>
      <xdr:colOff>475572</xdr:colOff>
      <xdr:row>10</xdr:row>
      <xdr:rowOff>62104</xdr:rowOff>
    </xdr:to>
    <xdr:pic>
      <xdr:nvPicPr>
        <xdr:cNvPr id="98" name="図 97">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3"/>
        <a:stretch>
          <a:fillRect/>
        </a:stretch>
      </xdr:blipFill>
      <xdr:spPr>
        <a:xfrm>
          <a:off x="702469" y="428626"/>
          <a:ext cx="12203228" cy="1371791"/>
        </a:xfrm>
        <a:prstGeom prst="rect">
          <a:avLst/>
        </a:prstGeom>
      </xdr:spPr>
    </xdr:pic>
    <xdr:clientData/>
  </xdr:twoCellAnchor>
  <xdr:twoCellAnchor>
    <xdr:from>
      <xdr:col>19</xdr:col>
      <xdr:colOff>202407</xdr:colOff>
      <xdr:row>3</xdr:row>
      <xdr:rowOff>142876</xdr:rowOff>
    </xdr:from>
    <xdr:to>
      <xdr:col>24</xdr:col>
      <xdr:colOff>124357</xdr:colOff>
      <xdr:row>8</xdr:row>
      <xdr:rowOff>146842</xdr:rowOff>
    </xdr:to>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13323095" y="714376"/>
          <a:ext cx="3374762" cy="83740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u="none">
              <a:solidFill>
                <a:sysClr val="windowText" lastClr="000000"/>
              </a:solidFill>
            </a:rPr>
            <a:t>個別協議書の様式は（ア）と（ウ）の</a:t>
          </a:r>
          <a:r>
            <a:rPr kumimoji="1" lang="en-US" altLang="ja-JP" sz="1100" b="1" u="none">
              <a:solidFill>
                <a:sysClr val="windowText" lastClr="000000"/>
              </a:solidFill>
            </a:rPr>
            <a:t>2</a:t>
          </a:r>
          <a:r>
            <a:rPr kumimoji="1" lang="ja-JP" altLang="en-US" sz="1100" b="1" u="none">
              <a:solidFill>
                <a:sysClr val="windowText" lastClr="000000"/>
              </a:solidFill>
            </a:rPr>
            <a:t>種類あります。</a:t>
          </a:r>
          <a:endParaRPr kumimoji="1" lang="en-US" altLang="ja-JP" sz="1100" b="1" u="none">
            <a:solidFill>
              <a:sysClr val="windowText" lastClr="000000"/>
            </a:solidFill>
          </a:endParaRPr>
        </a:p>
        <a:p>
          <a:r>
            <a:rPr kumimoji="1" lang="ja-JP" altLang="en-US" sz="1100" b="1" u="none">
              <a:solidFill>
                <a:sysClr val="windowText" lastClr="000000"/>
              </a:solidFill>
            </a:rPr>
            <a:t>所要額調査票で入力した項目と一致する様式を使用してください。</a:t>
          </a:r>
          <a:endParaRPr kumimoji="1" lang="en-US" altLang="ja-JP" sz="1100" b="1" u="none">
            <a:solidFill>
              <a:sysClr val="windowText" lastClr="000000"/>
            </a:solidFill>
          </a:endParaRPr>
        </a:p>
      </xdr:txBody>
    </xdr:sp>
    <xdr:clientData/>
  </xdr:twoCellAnchor>
  <xdr:twoCellAnchor>
    <xdr:from>
      <xdr:col>17</xdr:col>
      <xdr:colOff>357187</xdr:colOff>
      <xdr:row>1</xdr:row>
      <xdr:rowOff>226218</xdr:rowOff>
    </xdr:from>
    <xdr:to>
      <xdr:col>18</xdr:col>
      <xdr:colOff>369094</xdr:colOff>
      <xdr:row>3</xdr:row>
      <xdr:rowOff>142875</xdr:rowOff>
    </xdr:to>
    <xdr:sp macro="" textlink="">
      <xdr:nvSpPr>
        <xdr:cNvPr id="100" name="正方形/長方形 99">
          <a:extLst>
            <a:ext uri="{FF2B5EF4-FFF2-40B4-BE49-F238E27FC236}">
              <a16:creationId xmlns:a16="http://schemas.microsoft.com/office/drawing/2014/main" id="{00000000-0008-0000-0100-000064000000}"/>
            </a:ext>
          </a:extLst>
        </xdr:cNvPr>
        <xdr:cNvSpPr/>
      </xdr:nvSpPr>
      <xdr:spPr>
        <a:xfrm>
          <a:off x="12096750" y="392906"/>
          <a:ext cx="702469" cy="32146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18</xdr:col>
      <xdr:colOff>17860</xdr:colOff>
      <xdr:row>3</xdr:row>
      <xdr:rowOff>142875</xdr:rowOff>
    </xdr:from>
    <xdr:to>
      <xdr:col>19</xdr:col>
      <xdr:colOff>202407</xdr:colOff>
      <xdr:row>6</xdr:row>
      <xdr:rowOff>61515</xdr:rowOff>
    </xdr:to>
    <xdr:cxnSp macro="">
      <xdr:nvCxnSpPr>
        <xdr:cNvPr id="101" name="直線矢印コネクタ 100">
          <a:extLst>
            <a:ext uri="{FF2B5EF4-FFF2-40B4-BE49-F238E27FC236}">
              <a16:creationId xmlns:a16="http://schemas.microsoft.com/office/drawing/2014/main" id="{00000000-0008-0000-0100-000065000000}"/>
            </a:ext>
          </a:extLst>
        </xdr:cNvPr>
        <xdr:cNvCxnSpPr>
          <a:stCxn id="99" idx="1"/>
          <a:endCxn id="100" idx="2"/>
        </xdr:cNvCxnSpPr>
      </xdr:nvCxnSpPr>
      <xdr:spPr>
        <a:xfrm flipH="1" flipV="1">
          <a:off x="12447985" y="714375"/>
          <a:ext cx="875110" cy="41870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523875</xdr:colOff>
      <xdr:row>23</xdr:row>
      <xdr:rowOff>107157</xdr:rowOff>
    </xdr:from>
    <xdr:to>
      <xdr:col>5</xdr:col>
      <xdr:colOff>595313</xdr:colOff>
      <xdr:row>26</xdr:row>
      <xdr:rowOff>59531</xdr:rowOff>
    </xdr:to>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3286125" y="4083845"/>
          <a:ext cx="762001" cy="452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11</xdr:col>
      <xdr:colOff>464344</xdr:colOff>
      <xdr:row>20</xdr:row>
      <xdr:rowOff>11906</xdr:rowOff>
    </xdr:from>
    <xdr:to>
      <xdr:col>16</xdr:col>
      <xdr:colOff>386294</xdr:colOff>
      <xdr:row>25</xdr:row>
      <xdr:rowOff>15872</xdr:rowOff>
    </xdr:to>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8060532" y="3488531"/>
          <a:ext cx="3374762" cy="83740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u="none">
              <a:solidFill>
                <a:sysClr val="windowText" lastClr="000000"/>
              </a:solidFill>
            </a:rPr>
            <a:t>個別協議書を作成する事業所・施設の、所要額調査票の「</a:t>
          </a:r>
          <a:r>
            <a:rPr kumimoji="1" lang="en-US" altLang="ja-JP" sz="1100" b="1" u="none">
              <a:solidFill>
                <a:sysClr val="windowText" lastClr="000000"/>
              </a:solidFill>
            </a:rPr>
            <a:t>No.</a:t>
          </a:r>
          <a:r>
            <a:rPr kumimoji="1" lang="ja-JP" altLang="en-US" sz="1100" b="1" u="none">
              <a:solidFill>
                <a:sysClr val="windowText" lastClr="000000"/>
              </a:solidFill>
            </a:rPr>
            <a:t>（</a:t>
          </a:r>
          <a:r>
            <a:rPr kumimoji="1" lang="en-US" altLang="ja-JP" sz="1100" b="1" u="none">
              <a:solidFill>
                <a:sysClr val="windowText" lastClr="000000"/>
              </a:solidFill>
            </a:rPr>
            <a:t>B</a:t>
          </a:r>
          <a:r>
            <a:rPr kumimoji="1" lang="ja-JP" altLang="en-US" sz="1100" b="1" u="none">
              <a:solidFill>
                <a:sysClr val="windowText" lastClr="000000"/>
              </a:solidFill>
            </a:rPr>
            <a:t>列）」を入力してください。</a:t>
          </a:r>
          <a:endParaRPr kumimoji="1" lang="en-US" altLang="ja-JP" sz="1100" b="1" u="none">
            <a:solidFill>
              <a:sysClr val="windowText" lastClr="000000"/>
            </a:solidFill>
          </a:endParaRPr>
        </a:p>
      </xdr:txBody>
    </xdr:sp>
    <xdr:clientData/>
  </xdr:twoCellAnchor>
  <xdr:twoCellAnchor>
    <xdr:from>
      <xdr:col>5</xdr:col>
      <xdr:colOff>595313</xdr:colOff>
      <xdr:row>22</xdr:row>
      <xdr:rowOff>97233</xdr:rowOff>
    </xdr:from>
    <xdr:to>
      <xdr:col>11</xdr:col>
      <xdr:colOff>464344</xdr:colOff>
      <xdr:row>25</xdr:row>
      <xdr:rowOff>0</xdr:rowOff>
    </xdr:to>
    <xdr:cxnSp macro="">
      <xdr:nvCxnSpPr>
        <xdr:cNvPr id="109" name="直線矢印コネクタ 108">
          <a:extLst>
            <a:ext uri="{FF2B5EF4-FFF2-40B4-BE49-F238E27FC236}">
              <a16:creationId xmlns:a16="http://schemas.microsoft.com/office/drawing/2014/main" id="{00000000-0008-0000-0100-00006D000000}"/>
            </a:ext>
          </a:extLst>
        </xdr:cNvPr>
        <xdr:cNvCxnSpPr>
          <a:stCxn id="108" idx="1"/>
          <a:endCxn id="105" idx="3"/>
        </xdr:cNvCxnSpPr>
      </xdr:nvCxnSpPr>
      <xdr:spPr>
        <a:xfrm flipH="1">
          <a:off x="4048126" y="3907233"/>
          <a:ext cx="4012406" cy="40283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36</xdr:row>
      <xdr:rowOff>83343</xdr:rowOff>
    </xdr:from>
    <xdr:to>
      <xdr:col>25</xdr:col>
      <xdr:colOff>573893</xdr:colOff>
      <xdr:row>51</xdr:row>
      <xdr:rowOff>88456</xdr:rowOff>
    </xdr:to>
    <xdr:pic>
      <xdr:nvPicPr>
        <xdr:cNvPr id="112" name="図 111">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4"/>
        <a:stretch>
          <a:fillRect/>
        </a:stretch>
      </xdr:blipFill>
      <xdr:spPr>
        <a:xfrm>
          <a:off x="690563" y="6298406"/>
          <a:ext cx="17147393" cy="2505425"/>
        </a:xfrm>
        <a:prstGeom prst="rect">
          <a:avLst/>
        </a:prstGeom>
      </xdr:spPr>
    </xdr:pic>
    <xdr:clientData/>
  </xdr:twoCellAnchor>
  <xdr:twoCellAnchor>
    <xdr:from>
      <xdr:col>0</xdr:col>
      <xdr:colOff>631032</xdr:colOff>
      <xdr:row>46</xdr:row>
      <xdr:rowOff>47624</xdr:rowOff>
    </xdr:from>
    <xdr:to>
      <xdr:col>25</xdr:col>
      <xdr:colOff>392906</xdr:colOff>
      <xdr:row>48</xdr:row>
      <xdr:rowOff>166685</xdr:rowOff>
    </xdr:to>
    <xdr:sp macro="" textlink="">
      <xdr:nvSpPr>
        <xdr:cNvPr id="113" name="正方形/長方形 112">
          <a:extLst>
            <a:ext uri="{FF2B5EF4-FFF2-40B4-BE49-F238E27FC236}">
              <a16:creationId xmlns:a16="http://schemas.microsoft.com/office/drawing/2014/main" id="{00000000-0008-0000-0100-000071000000}"/>
            </a:ext>
          </a:extLst>
        </xdr:cNvPr>
        <xdr:cNvSpPr/>
      </xdr:nvSpPr>
      <xdr:spPr>
        <a:xfrm>
          <a:off x="631032" y="7929562"/>
          <a:ext cx="17025937" cy="452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25</xdr:col>
      <xdr:colOff>654843</xdr:colOff>
      <xdr:row>38</xdr:row>
      <xdr:rowOff>59531</xdr:rowOff>
    </xdr:from>
    <xdr:to>
      <xdr:col>28</xdr:col>
      <xdr:colOff>631031</xdr:colOff>
      <xdr:row>43</xdr:row>
      <xdr:rowOff>119062</xdr:rowOff>
    </xdr:to>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17918906" y="6607969"/>
          <a:ext cx="2047875" cy="89296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u="none">
              <a:solidFill>
                <a:sysClr val="windowText" lastClr="000000"/>
              </a:solidFill>
            </a:rPr>
            <a:t>所要額調査票に入力した内容が自動で反映されます。</a:t>
          </a:r>
          <a:endParaRPr kumimoji="1" lang="en-US" altLang="ja-JP" sz="1100" b="1" u="none">
            <a:solidFill>
              <a:sysClr val="windowText" lastClr="000000"/>
            </a:solidFill>
          </a:endParaRPr>
        </a:p>
      </xdr:txBody>
    </xdr:sp>
    <xdr:clientData/>
  </xdr:twoCellAnchor>
  <xdr:twoCellAnchor>
    <xdr:from>
      <xdr:col>13</xdr:col>
      <xdr:colOff>166688</xdr:colOff>
      <xdr:row>41</xdr:row>
      <xdr:rowOff>5953</xdr:rowOff>
    </xdr:from>
    <xdr:to>
      <xdr:col>25</xdr:col>
      <xdr:colOff>654843</xdr:colOff>
      <xdr:row>46</xdr:row>
      <xdr:rowOff>47624</xdr:rowOff>
    </xdr:to>
    <xdr:cxnSp macro="">
      <xdr:nvCxnSpPr>
        <xdr:cNvPr id="115" name="直線矢印コネクタ 114">
          <a:extLst>
            <a:ext uri="{FF2B5EF4-FFF2-40B4-BE49-F238E27FC236}">
              <a16:creationId xmlns:a16="http://schemas.microsoft.com/office/drawing/2014/main" id="{00000000-0008-0000-0100-000073000000}"/>
            </a:ext>
          </a:extLst>
        </xdr:cNvPr>
        <xdr:cNvCxnSpPr>
          <a:stCxn id="114" idx="1"/>
          <a:endCxn id="113" idx="0"/>
        </xdr:cNvCxnSpPr>
      </xdr:nvCxnSpPr>
      <xdr:spPr>
        <a:xfrm flipH="1">
          <a:off x="9144001" y="7054453"/>
          <a:ext cx="8774905" cy="87510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511970</xdr:colOff>
      <xdr:row>56</xdr:row>
      <xdr:rowOff>35718</xdr:rowOff>
    </xdr:from>
    <xdr:to>
      <xdr:col>7</xdr:col>
      <xdr:colOff>547688</xdr:colOff>
      <xdr:row>64</xdr:row>
      <xdr:rowOff>11906</xdr:rowOff>
    </xdr:to>
    <xdr:sp macro="" textlink="">
      <xdr:nvSpPr>
        <xdr:cNvPr id="123" name="正方形/長方形 122">
          <a:extLst>
            <a:ext uri="{FF2B5EF4-FFF2-40B4-BE49-F238E27FC236}">
              <a16:creationId xmlns:a16="http://schemas.microsoft.com/office/drawing/2014/main" id="{00000000-0008-0000-0100-00007B000000}"/>
            </a:ext>
          </a:extLst>
        </xdr:cNvPr>
        <xdr:cNvSpPr/>
      </xdr:nvSpPr>
      <xdr:spPr>
        <a:xfrm>
          <a:off x="3274220" y="9655968"/>
          <a:ext cx="2107406" cy="13096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8</xdr:col>
      <xdr:colOff>95250</xdr:colOff>
      <xdr:row>56</xdr:row>
      <xdr:rowOff>35718</xdr:rowOff>
    </xdr:from>
    <xdr:to>
      <xdr:col>15</xdr:col>
      <xdr:colOff>511968</xdr:colOff>
      <xdr:row>68</xdr:row>
      <xdr:rowOff>107155</xdr:rowOff>
    </xdr:to>
    <xdr:sp macro="" textlink="">
      <xdr:nvSpPr>
        <xdr:cNvPr id="124" name="正方形/長方形 123">
          <a:extLst>
            <a:ext uri="{FF2B5EF4-FFF2-40B4-BE49-F238E27FC236}">
              <a16:creationId xmlns:a16="http://schemas.microsoft.com/office/drawing/2014/main" id="{00000000-0008-0000-0100-00007C000000}"/>
            </a:ext>
          </a:extLst>
        </xdr:cNvPr>
        <xdr:cNvSpPr/>
      </xdr:nvSpPr>
      <xdr:spPr>
        <a:xfrm>
          <a:off x="5619750" y="9655968"/>
          <a:ext cx="5250656" cy="207168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16</xdr:col>
      <xdr:colOff>428625</xdr:colOff>
      <xdr:row>54</xdr:row>
      <xdr:rowOff>107156</xdr:rowOff>
    </xdr:from>
    <xdr:to>
      <xdr:col>21</xdr:col>
      <xdr:colOff>607218</xdr:colOff>
      <xdr:row>59</xdr:row>
      <xdr:rowOff>23811</xdr:rowOff>
    </xdr:to>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11477625" y="9394031"/>
          <a:ext cx="3631406" cy="75009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u="none">
              <a:solidFill>
                <a:sysClr val="windowText" lastClr="000000"/>
              </a:solidFill>
            </a:rPr>
            <a:t>所要額調査票に入力した人数が自動で反映されます。</a:t>
          </a:r>
          <a:endParaRPr kumimoji="1" lang="en-US" altLang="ja-JP" sz="1100" b="1" u="none">
            <a:solidFill>
              <a:sysClr val="windowText" lastClr="000000"/>
            </a:solidFill>
          </a:endParaRPr>
        </a:p>
        <a:p>
          <a:r>
            <a:rPr kumimoji="1" lang="ja-JP" altLang="en-US" sz="1100" b="1" u="none">
              <a:solidFill>
                <a:srgbClr val="FF0000"/>
              </a:solidFill>
            </a:rPr>
            <a:t>各項目ごとの、実際の発生日と収束日を入力してください。</a:t>
          </a:r>
          <a:endParaRPr kumimoji="1" lang="en-US" altLang="ja-JP" sz="1100" b="1" u="none">
            <a:solidFill>
              <a:srgbClr val="FF0000"/>
            </a:solidFill>
          </a:endParaRPr>
        </a:p>
      </xdr:txBody>
    </xdr:sp>
    <xdr:clientData/>
  </xdr:twoCellAnchor>
  <xdr:twoCellAnchor>
    <xdr:from>
      <xdr:col>7</xdr:col>
      <xdr:colOff>547688</xdr:colOff>
      <xdr:row>56</xdr:row>
      <xdr:rowOff>148828</xdr:rowOff>
    </xdr:from>
    <xdr:to>
      <xdr:col>16</xdr:col>
      <xdr:colOff>428625</xdr:colOff>
      <xdr:row>60</xdr:row>
      <xdr:rowOff>23812</xdr:rowOff>
    </xdr:to>
    <xdr:cxnSp macro="">
      <xdr:nvCxnSpPr>
        <xdr:cNvPr id="127" name="直線矢印コネクタ 126">
          <a:extLst>
            <a:ext uri="{FF2B5EF4-FFF2-40B4-BE49-F238E27FC236}">
              <a16:creationId xmlns:a16="http://schemas.microsoft.com/office/drawing/2014/main" id="{00000000-0008-0000-0100-00007F000000}"/>
            </a:ext>
          </a:extLst>
        </xdr:cNvPr>
        <xdr:cNvCxnSpPr>
          <a:stCxn id="126" idx="1"/>
          <a:endCxn id="123" idx="3"/>
        </xdr:cNvCxnSpPr>
      </xdr:nvCxnSpPr>
      <xdr:spPr>
        <a:xfrm flipH="1">
          <a:off x="5381626" y="9769078"/>
          <a:ext cx="6095999" cy="54173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476250</xdr:colOff>
      <xdr:row>61</xdr:row>
      <xdr:rowOff>23812</xdr:rowOff>
    </xdr:from>
    <xdr:to>
      <xdr:col>21</xdr:col>
      <xdr:colOff>654843</xdr:colOff>
      <xdr:row>69</xdr:row>
      <xdr:rowOff>154780</xdr:rowOff>
    </xdr:to>
    <xdr:sp macro="" textlink="">
      <xdr:nvSpPr>
        <xdr:cNvPr id="133" name="テキスト ボックス 132">
          <a:extLst>
            <a:ext uri="{FF2B5EF4-FFF2-40B4-BE49-F238E27FC236}">
              <a16:creationId xmlns:a16="http://schemas.microsoft.com/office/drawing/2014/main" id="{00000000-0008-0000-0100-000085000000}"/>
            </a:ext>
          </a:extLst>
        </xdr:cNvPr>
        <xdr:cNvSpPr txBox="1"/>
      </xdr:nvSpPr>
      <xdr:spPr>
        <a:xfrm>
          <a:off x="11525250" y="10477500"/>
          <a:ext cx="3631406" cy="146446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u="none">
              <a:solidFill>
                <a:sysClr val="windowText" lastClr="000000"/>
              </a:solidFill>
            </a:rPr>
            <a:t>「新型コロナウイルス感染症への対応に係る業務手当」</a:t>
          </a:r>
          <a:endParaRPr kumimoji="1" lang="en-US" altLang="ja-JP" sz="1100" b="1" u="none">
            <a:solidFill>
              <a:sysClr val="windowText" lastClr="000000"/>
            </a:solidFill>
          </a:endParaRPr>
        </a:p>
        <a:p>
          <a:r>
            <a:rPr kumimoji="1" lang="en-US" altLang="ja-JP" sz="1100" b="1" u="none">
              <a:solidFill>
                <a:sysClr val="windowText" lastClr="000000"/>
              </a:solidFill>
            </a:rPr>
            <a:t>※</a:t>
          </a:r>
          <a:r>
            <a:rPr kumimoji="1" lang="ja-JP" altLang="en-US" sz="1100" b="1" u="none">
              <a:solidFill>
                <a:sysClr val="windowText" lastClr="000000"/>
              </a:solidFill>
            </a:rPr>
            <a:t>いわゆる危険手当</a:t>
          </a:r>
          <a:endParaRPr kumimoji="1" lang="en-US" altLang="ja-JP" sz="1100" b="1" u="none">
            <a:solidFill>
              <a:sysClr val="windowText" lastClr="000000"/>
            </a:solidFill>
          </a:endParaRPr>
        </a:p>
        <a:p>
          <a:r>
            <a:rPr kumimoji="1" lang="ja-JP" altLang="en-US" sz="1100" b="1" u="none">
              <a:solidFill>
                <a:sysClr val="windowText" lastClr="000000"/>
              </a:solidFill>
            </a:rPr>
            <a:t>について、</a:t>
          </a:r>
          <a:endParaRPr kumimoji="1" lang="en-US" altLang="ja-JP" sz="1100" b="1" u="none">
            <a:solidFill>
              <a:sysClr val="windowText" lastClr="000000"/>
            </a:solidFill>
          </a:endParaRPr>
        </a:p>
        <a:p>
          <a:r>
            <a:rPr kumimoji="1" lang="ja-JP" altLang="en-US" sz="1100" b="1" u="none">
              <a:solidFill>
                <a:sysClr val="windowText" lastClr="000000"/>
              </a:solidFill>
            </a:rPr>
            <a:t>　○「</a:t>
          </a:r>
          <a:r>
            <a:rPr kumimoji="1" lang="en-US" altLang="ja-JP" sz="1100" b="1" u="none">
              <a:solidFill>
                <a:sysClr val="windowText" lastClr="000000"/>
              </a:solidFill>
            </a:rPr>
            <a:t>1</a:t>
          </a:r>
          <a:r>
            <a:rPr kumimoji="1" lang="ja-JP" altLang="en-US" sz="1100" b="1" u="none">
              <a:solidFill>
                <a:sysClr val="windowText" lastClr="000000"/>
              </a:solidFill>
            </a:rPr>
            <a:t>日あたりの支給単価」</a:t>
          </a:r>
          <a:endParaRPr kumimoji="1" lang="en-US" altLang="ja-JP" sz="1100" b="1" u="none">
            <a:solidFill>
              <a:sysClr val="windowText" lastClr="000000"/>
            </a:solidFill>
          </a:endParaRPr>
        </a:p>
        <a:p>
          <a:r>
            <a:rPr kumimoji="1" lang="ja-JP" altLang="en-US" sz="1100" b="1" u="none">
              <a:solidFill>
                <a:sysClr val="windowText" lastClr="000000"/>
              </a:solidFill>
            </a:rPr>
            <a:t>　　</a:t>
          </a:r>
          <a:r>
            <a:rPr kumimoji="1" lang="en-US" altLang="ja-JP" sz="1100" b="1" u="none">
              <a:solidFill>
                <a:sysClr val="windowText" lastClr="000000"/>
              </a:solidFill>
            </a:rPr>
            <a:t>※</a:t>
          </a:r>
          <a:r>
            <a:rPr kumimoji="1" lang="ja-JP" altLang="ja-JP" sz="1100" b="1">
              <a:solidFill>
                <a:sysClr val="windowText" lastClr="000000"/>
              </a:solidFill>
              <a:effectLst/>
              <a:latin typeface="+mn-lt"/>
              <a:ea typeface="+mn-ea"/>
              <a:cs typeface="+mn-cs"/>
            </a:rPr>
            <a:t>日額支給（</a:t>
          </a:r>
          <a:r>
            <a:rPr kumimoji="1" lang="en-US" altLang="ja-JP" sz="1100" b="1">
              <a:solidFill>
                <a:sysClr val="windowText" lastClr="000000"/>
              </a:solidFill>
              <a:effectLst/>
              <a:latin typeface="+mn-lt"/>
              <a:ea typeface="+mn-ea"/>
              <a:cs typeface="+mn-cs"/>
            </a:rPr>
            <a:t>1</a:t>
          </a:r>
          <a:r>
            <a:rPr kumimoji="1" lang="ja-JP" altLang="ja-JP" sz="1100" b="1">
              <a:solidFill>
                <a:sysClr val="windowText" lastClr="000000"/>
              </a:solidFill>
              <a:effectLst/>
              <a:latin typeface="+mn-lt"/>
              <a:ea typeface="+mn-ea"/>
              <a:cs typeface="+mn-cs"/>
            </a:rPr>
            <a:t>日の勤務あたり○○円）の場合</a:t>
          </a:r>
          <a:r>
            <a:rPr kumimoji="1" lang="ja-JP" altLang="en-US" sz="1100" b="1">
              <a:solidFill>
                <a:sysClr val="windowText" lastClr="000000"/>
              </a:solidFill>
              <a:effectLst/>
              <a:latin typeface="+mn-lt"/>
              <a:ea typeface="+mn-ea"/>
              <a:cs typeface="+mn-cs"/>
            </a:rPr>
            <a:t>のみ</a:t>
          </a:r>
          <a:endParaRPr kumimoji="1" lang="en-US" altLang="ja-JP" sz="1100" b="1" u="none">
            <a:solidFill>
              <a:sysClr val="windowText" lastClr="000000"/>
            </a:solidFill>
          </a:endParaRPr>
        </a:p>
        <a:p>
          <a:r>
            <a:rPr kumimoji="1" lang="ja-JP" altLang="en-US" sz="1100" b="1" u="none">
              <a:solidFill>
                <a:sysClr val="windowText" lastClr="000000"/>
              </a:solidFill>
            </a:rPr>
            <a:t>　○手当を支給した人数</a:t>
          </a:r>
          <a:endParaRPr kumimoji="1" lang="en-US" altLang="ja-JP" sz="1100" b="1" u="none">
            <a:solidFill>
              <a:sysClr val="windowText" lastClr="000000"/>
            </a:solidFill>
          </a:endParaRPr>
        </a:p>
        <a:p>
          <a:r>
            <a:rPr kumimoji="1" lang="ja-JP" altLang="en-US" sz="1100" b="1" u="none">
              <a:solidFill>
                <a:sysClr val="windowText" lastClr="000000"/>
              </a:solidFill>
            </a:rPr>
            <a:t>を入力してください</a:t>
          </a:r>
          <a:endParaRPr kumimoji="1" lang="en-US" altLang="ja-JP" sz="1100" b="1" u="none">
            <a:solidFill>
              <a:sysClr val="windowText" lastClr="000000"/>
            </a:solidFill>
          </a:endParaRPr>
        </a:p>
      </xdr:txBody>
    </xdr:sp>
    <xdr:clientData/>
  </xdr:twoCellAnchor>
  <xdr:twoCellAnchor>
    <xdr:from>
      <xdr:col>15</xdr:col>
      <xdr:colOff>511968</xdr:colOff>
      <xdr:row>62</xdr:row>
      <xdr:rowOff>71437</xdr:rowOff>
    </xdr:from>
    <xdr:to>
      <xdr:col>16</xdr:col>
      <xdr:colOff>476250</xdr:colOff>
      <xdr:row>65</xdr:row>
      <xdr:rowOff>89296</xdr:rowOff>
    </xdr:to>
    <xdr:cxnSp macro="">
      <xdr:nvCxnSpPr>
        <xdr:cNvPr id="135" name="直線矢印コネクタ 134">
          <a:extLst>
            <a:ext uri="{FF2B5EF4-FFF2-40B4-BE49-F238E27FC236}">
              <a16:creationId xmlns:a16="http://schemas.microsoft.com/office/drawing/2014/main" id="{00000000-0008-0000-0100-000087000000}"/>
            </a:ext>
          </a:extLst>
        </xdr:cNvPr>
        <xdr:cNvCxnSpPr>
          <a:stCxn id="133" idx="1"/>
          <a:endCxn id="124" idx="3"/>
        </xdr:cNvCxnSpPr>
      </xdr:nvCxnSpPr>
      <xdr:spPr>
        <a:xfrm flipH="1" flipV="1">
          <a:off x="10870406" y="10691812"/>
          <a:ext cx="654844" cy="51792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23812</xdr:colOff>
      <xdr:row>72</xdr:row>
      <xdr:rowOff>107156</xdr:rowOff>
    </xdr:from>
    <xdr:to>
      <xdr:col>24</xdr:col>
      <xdr:colOff>573793</xdr:colOff>
      <xdr:row>91</xdr:row>
      <xdr:rowOff>74256</xdr:rowOff>
    </xdr:to>
    <xdr:pic>
      <xdr:nvPicPr>
        <xdr:cNvPr id="140" name="図 139">
          <a:extLst>
            <a:ext uri="{FF2B5EF4-FFF2-40B4-BE49-F238E27FC236}">
              <a16:creationId xmlns:a16="http://schemas.microsoft.com/office/drawing/2014/main" id="{00000000-0008-0000-0100-00008C000000}"/>
            </a:ext>
          </a:extLst>
        </xdr:cNvPr>
        <xdr:cNvPicPr>
          <a:picLocks noChangeAspect="1"/>
        </xdr:cNvPicPr>
      </xdr:nvPicPr>
      <xdr:blipFill>
        <a:blip xmlns:r="http://schemas.openxmlformats.org/officeDocument/2006/relationships" r:embed="rId5"/>
        <a:stretch>
          <a:fillRect/>
        </a:stretch>
      </xdr:blipFill>
      <xdr:spPr>
        <a:xfrm>
          <a:off x="714375" y="12465844"/>
          <a:ext cx="16432918" cy="3134162"/>
        </a:xfrm>
        <a:prstGeom prst="rect">
          <a:avLst/>
        </a:prstGeom>
      </xdr:spPr>
    </xdr:pic>
    <xdr:clientData/>
  </xdr:twoCellAnchor>
  <xdr:twoCellAnchor>
    <xdr:from>
      <xdr:col>24</xdr:col>
      <xdr:colOff>619125</xdr:colOff>
      <xdr:row>73</xdr:row>
      <xdr:rowOff>142876</xdr:rowOff>
    </xdr:from>
    <xdr:to>
      <xdr:col>28</xdr:col>
      <xdr:colOff>202406</xdr:colOff>
      <xdr:row>77</xdr:row>
      <xdr:rowOff>154782</xdr:rowOff>
    </xdr:to>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17192625" y="12668251"/>
          <a:ext cx="2345531" cy="67865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u="none">
              <a:solidFill>
                <a:sysClr val="windowText" lastClr="000000"/>
              </a:solidFill>
            </a:rPr>
            <a:t>③で確認した経費の概要と内訳を、</a:t>
          </a:r>
          <a:endParaRPr kumimoji="1" lang="en-US" altLang="ja-JP" sz="1100" b="1" u="none">
            <a:solidFill>
              <a:sysClr val="windowText" lastClr="000000"/>
            </a:solidFill>
          </a:endParaRPr>
        </a:p>
        <a:p>
          <a:r>
            <a:rPr kumimoji="1" lang="ja-JP" altLang="en-US" sz="1100" b="1" u="none">
              <a:solidFill>
                <a:sysClr val="windowText" lastClr="000000"/>
              </a:solidFill>
            </a:rPr>
            <a:t>記載例にならって入力してください。</a:t>
          </a:r>
          <a:endParaRPr kumimoji="1" lang="en-US" altLang="ja-JP" sz="1100" b="1" u="none">
            <a:solidFill>
              <a:sysClr val="windowText" lastClr="000000"/>
            </a:solidFill>
          </a:endParaRPr>
        </a:p>
      </xdr:txBody>
    </xdr:sp>
    <xdr:clientData/>
  </xdr:twoCellAnchor>
  <xdr:twoCellAnchor editAs="oneCell">
    <xdr:from>
      <xdr:col>1</xdr:col>
      <xdr:colOff>0</xdr:colOff>
      <xdr:row>95</xdr:row>
      <xdr:rowOff>107156</xdr:rowOff>
    </xdr:from>
    <xdr:to>
      <xdr:col>16</xdr:col>
      <xdr:colOff>15736</xdr:colOff>
      <xdr:row>102</xdr:row>
      <xdr:rowOff>121609</xdr:rowOff>
    </xdr:to>
    <xdr:pic>
      <xdr:nvPicPr>
        <xdr:cNvPr id="144" name="図 143">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6"/>
        <a:stretch>
          <a:fillRect/>
        </a:stretch>
      </xdr:blipFill>
      <xdr:spPr>
        <a:xfrm>
          <a:off x="690563" y="16371094"/>
          <a:ext cx="10374173" cy="1181265"/>
        </a:xfrm>
        <a:prstGeom prst="rect">
          <a:avLst/>
        </a:prstGeom>
      </xdr:spPr>
    </xdr:pic>
    <xdr:clientData/>
  </xdr:twoCellAnchor>
  <xdr:twoCellAnchor>
    <xdr:from>
      <xdr:col>24</xdr:col>
      <xdr:colOff>619126</xdr:colOff>
      <xdr:row>78</xdr:row>
      <xdr:rowOff>59531</xdr:rowOff>
    </xdr:from>
    <xdr:to>
      <xdr:col>30</xdr:col>
      <xdr:colOff>154782</xdr:colOff>
      <xdr:row>84</xdr:row>
      <xdr:rowOff>95249</xdr:rowOff>
    </xdr:to>
    <xdr:sp macro="" textlink="">
      <xdr:nvSpPr>
        <xdr:cNvPr id="145" name="テキスト ボックス 144">
          <a:extLst>
            <a:ext uri="{FF2B5EF4-FFF2-40B4-BE49-F238E27FC236}">
              <a16:creationId xmlns:a16="http://schemas.microsoft.com/office/drawing/2014/main" id="{00000000-0008-0000-0100-000091000000}"/>
            </a:ext>
          </a:extLst>
        </xdr:cNvPr>
        <xdr:cNvSpPr txBox="1"/>
      </xdr:nvSpPr>
      <xdr:spPr>
        <a:xfrm>
          <a:off x="17192626" y="13418344"/>
          <a:ext cx="3679031" cy="10358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kumimoji="1" lang="ja-JP" altLang="en-US" sz="1100" b="1" u="none">
              <a:solidFill>
                <a:sysClr val="windowText" lastClr="000000"/>
              </a:solidFill>
            </a:rPr>
            <a:t>「など」や「他」で省略はせず、必ず全て記載してください。</a:t>
          </a:r>
          <a:endParaRPr kumimoji="1" lang="en-US" altLang="ja-JP" sz="1100" b="1" u="none">
            <a:solidFill>
              <a:sysClr val="windowText" lastClr="000000"/>
            </a:solidFill>
          </a:endParaRPr>
        </a:p>
        <a:p>
          <a:pPr marL="171450" indent="-171450">
            <a:buFont typeface="Arial" panose="020B0604020202020204" pitchFamily="34" charset="0"/>
            <a:buChar char="•"/>
          </a:pPr>
          <a:r>
            <a:rPr kumimoji="1" lang="ja-JP" altLang="en-US" sz="1100" b="1" u="none">
              <a:solidFill>
                <a:sysClr val="windowText" lastClr="000000"/>
              </a:solidFill>
            </a:rPr>
            <a:t>記載例と異なる記載方法の場合、修正を依頼する可能性があるため、あらかじめご了承ください。</a:t>
          </a:r>
          <a:endParaRPr kumimoji="1" lang="en-US" altLang="ja-JP" sz="1100" b="1" u="none">
            <a:solidFill>
              <a:sysClr val="windowText" lastClr="000000"/>
            </a:solidFill>
          </a:endParaRPr>
        </a:p>
        <a:p>
          <a:pPr marL="171450" indent="-171450">
            <a:buFont typeface="Arial" panose="020B0604020202020204" pitchFamily="34" charset="0"/>
            <a:buChar char="•"/>
          </a:pPr>
          <a:r>
            <a:rPr kumimoji="1" lang="ja-JP" altLang="en-US" sz="1100" b="1" u="none">
              <a:solidFill>
                <a:sysClr val="windowText" lastClr="000000"/>
              </a:solidFill>
            </a:rPr>
            <a:t>積算内訳の金額と申請額が一致しているかを必ず確認してください。</a:t>
          </a:r>
          <a:endParaRPr kumimoji="1" lang="en-US" altLang="ja-JP" sz="1100" b="1" u="none">
            <a:solidFill>
              <a:sysClr val="windowText" lastClr="000000"/>
            </a:solidFill>
          </a:endParaRPr>
        </a:p>
      </xdr:txBody>
    </xdr:sp>
    <xdr:clientData/>
  </xdr:twoCellAnchor>
  <xdr:twoCellAnchor>
    <xdr:from>
      <xdr:col>14</xdr:col>
      <xdr:colOff>511969</xdr:colOff>
      <xdr:row>95</xdr:row>
      <xdr:rowOff>71438</xdr:rowOff>
    </xdr:from>
    <xdr:to>
      <xdr:col>15</xdr:col>
      <xdr:colOff>642937</xdr:colOff>
      <xdr:row>103</xdr:row>
      <xdr:rowOff>-1</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10179844" y="16335376"/>
          <a:ext cx="821531" cy="126206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twoCellAnchor>
    <xdr:from>
      <xdr:col>17</xdr:col>
      <xdr:colOff>369094</xdr:colOff>
      <xdr:row>97</xdr:row>
      <xdr:rowOff>23814</xdr:rowOff>
    </xdr:from>
    <xdr:to>
      <xdr:col>20</xdr:col>
      <xdr:colOff>642938</xdr:colOff>
      <xdr:row>101</xdr:row>
      <xdr:rowOff>35720</xdr:rowOff>
    </xdr:to>
    <xdr:sp macro="" textlink="">
      <xdr:nvSpPr>
        <xdr:cNvPr id="147" name="テキスト ボックス 146">
          <a:extLst>
            <a:ext uri="{FF2B5EF4-FFF2-40B4-BE49-F238E27FC236}">
              <a16:creationId xmlns:a16="http://schemas.microsoft.com/office/drawing/2014/main" id="{00000000-0008-0000-0100-000093000000}"/>
            </a:ext>
          </a:extLst>
        </xdr:cNvPr>
        <xdr:cNvSpPr txBox="1"/>
      </xdr:nvSpPr>
      <xdr:spPr>
        <a:xfrm>
          <a:off x="12108657" y="16621127"/>
          <a:ext cx="2345531" cy="67865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u="none">
              <a:solidFill>
                <a:sysClr val="windowText" lastClr="000000"/>
              </a:solidFill>
            </a:rPr>
            <a:t>3</a:t>
          </a:r>
          <a:r>
            <a:rPr kumimoji="1" lang="ja-JP" altLang="en-US" sz="1100" b="1" u="none">
              <a:solidFill>
                <a:sysClr val="windowText" lastClr="000000"/>
              </a:solidFill>
            </a:rPr>
            <a:t>つのチェック項目について、</a:t>
          </a:r>
          <a:endParaRPr kumimoji="1" lang="en-US" altLang="ja-JP" sz="1100" b="1" u="none">
            <a:solidFill>
              <a:sysClr val="windowText" lastClr="000000"/>
            </a:solidFill>
          </a:endParaRPr>
        </a:p>
        <a:p>
          <a:r>
            <a:rPr kumimoji="1" lang="ja-JP" altLang="en-US" sz="1100" b="1" u="none">
              <a:solidFill>
                <a:sysClr val="windowText" lastClr="000000"/>
              </a:solidFill>
            </a:rPr>
            <a:t>それぞれの内容について問題ないことを確認し、チェックしてください。</a:t>
          </a:r>
          <a:endParaRPr kumimoji="1" lang="en-US" altLang="ja-JP" sz="1100" b="1" u="none">
            <a:solidFill>
              <a:sysClr val="windowText" lastClr="000000"/>
            </a:solidFill>
          </a:endParaRPr>
        </a:p>
      </xdr:txBody>
    </xdr:sp>
    <xdr:clientData/>
  </xdr:twoCellAnchor>
  <xdr:twoCellAnchor editAs="oneCell">
    <xdr:from>
      <xdr:col>1</xdr:col>
      <xdr:colOff>11906</xdr:colOff>
      <xdr:row>105</xdr:row>
      <xdr:rowOff>71438</xdr:rowOff>
    </xdr:from>
    <xdr:to>
      <xdr:col>19</xdr:col>
      <xdr:colOff>42220</xdr:colOff>
      <xdr:row>123</xdr:row>
      <xdr:rowOff>129015</xdr:rowOff>
    </xdr:to>
    <xdr:pic>
      <xdr:nvPicPr>
        <xdr:cNvPr id="148" name="図 147">
          <a:extLst>
            <a:ext uri="{FF2B5EF4-FFF2-40B4-BE49-F238E27FC236}">
              <a16:creationId xmlns:a16="http://schemas.microsoft.com/office/drawing/2014/main" id="{00000000-0008-0000-0100-000094000000}"/>
            </a:ext>
          </a:extLst>
        </xdr:cNvPr>
        <xdr:cNvPicPr>
          <a:picLocks noChangeAspect="1"/>
        </xdr:cNvPicPr>
      </xdr:nvPicPr>
      <xdr:blipFill>
        <a:blip xmlns:r="http://schemas.openxmlformats.org/officeDocument/2006/relationships" r:embed="rId7"/>
        <a:stretch>
          <a:fillRect/>
        </a:stretch>
      </xdr:blipFill>
      <xdr:spPr>
        <a:xfrm>
          <a:off x="702469" y="18073688"/>
          <a:ext cx="12460439" cy="3057952"/>
        </a:xfrm>
        <a:prstGeom prst="rect">
          <a:avLst/>
        </a:prstGeom>
      </xdr:spPr>
    </xdr:pic>
    <xdr:clientData/>
  </xdr:twoCellAnchor>
  <xdr:twoCellAnchor>
    <xdr:from>
      <xdr:col>15</xdr:col>
      <xdr:colOff>642937</xdr:colOff>
      <xdr:row>99</xdr:row>
      <xdr:rowOff>29767</xdr:rowOff>
    </xdr:from>
    <xdr:to>
      <xdr:col>17</xdr:col>
      <xdr:colOff>369094</xdr:colOff>
      <xdr:row>99</xdr:row>
      <xdr:rowOff>35719</xdr:rowOff>
    </xdr:to>
    <xdr:cxnSp macro="">
      <xdr:nvCxnSpPr>
        <xdr:cNvPr id="149" name="直線矢印コネクタ 148">
          <a:extLst>
            <a:ext uri="{FF2B5EF4-FFF2-40B4-BE49-F238E27FC236}">
              <a16:creationId xmlns:a16="http://schemas.microsoft.com/office/drawing/2014/main" id="{00000000-0008-0000-0100-000095000000}"/>
            </a:ext>
          </a:extLst>
        </xdr:cNvPr>
        <xdr:cNvCxnSpPr>
          <a:stCxn id="147" idx="1"/>
          <a:endCxn id="146" idx="3"/>
        </xdr:cNvCxnSpPr>
      </xdr:nvCxnSpPr>
      <xdr:spPr>
        <a:xfrm flipH="1">
          <a:off x="11001375" y="16960455"/>
          <a:ext cx="1107282" cy="595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23813</xdr:colOff>
      <xdr:row>121</xdr:row>
      <xdr:rowOff>35720</xdr:rowOff>
    </xdr:from>
    <xdr:to>
      <xdr:col>10</xdr:col>
      <xdr:colOff>564696</xdr:colOff>
      <xdr:row>124</xdr:row>
      <xdr:rowOff>5104</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5548313" y="20704970"/>
          <a:ext cx="1922008" cy="46944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200"/>
            <a:t>　</a:t>
          </a:r>
        </a:p>
      </xdr:txBody>
    </xdr:sp>
    <xdr:clientData/>
  </xdr:twoCellAnchor>
  <xdr:twoCellAnchor>
    <xdr:from>
      <xdr:col>10</xdr:col>
      <xdr:colOff>119062</xdr:colOff>
      <xdr:row>110</xdr:row>
      <xdr:rowOff>154781</xdr:rowOff>
    </xdr:from>
    <xdr:to>
      <xdr:col>12</xdr:col>
      <xdr:colOff>654844</xdr:colOff>
      <xdr:row>113</xdr:row>
      <xdr:rowOff>23812</xdr:rowOff>
    </xdr:to>
    <xdr:sp macro="" textlink="">
      <xdr:nvSpPr>
        <xdr:cNvPr id="157" name="正方形/長方形 156">
          <a:extLst>
            <a:ext uri="{FF2B5EF4-FFF2-40B4-BE49-F238E27FC236}">
              <a16:creationId xmlns:a16="http://schemas.microsoft.com/office/drawing/2014/main" id="{00000000-0008-0000-0100-00009D000000}"/>
            </a:ext>
          </a:extLst>
        </xdr:cNvPr>
        <xdr:cNvSpPr/>
      </xdr:nvSpPr>
      <xdr:spPr>
        <a:xfrm>
          <a:off x="7024687" y="18990469"/>
          <a:ext cx="1916907" cy="36909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200"/>
            <a:t>　</a:t>
          </a:r>
        </a:p>
      </xdr:txBody>
    </xdr:sp>
    <xdr:clientData/>
  </xdr:twoCellAnchor>
  <xdr:twoCellAnchor>
    <xdr:from>
      <xdr:col>12</xdr:col>
      <xdr:colOff>595313</xdr:colOff>
      <xdr:row>109</xdr:row>
      <xdr:rowOff>95250</xdr:rowOff>
    </xdr:from>
    <xdr:to>
      <xdr:col>15</xdr:col>
      <xdr:colOff>581705</xdr:colOff>
      <xdr:row>112</xdr:row>
      <xdr:rowOff>78922</xdr:rowOff>
    </xdr:to>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8882063" y="18764250"/>
          <a:ext cx="2058080" cy="48373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rgbClr val="FF0000"/>
              </a:solidFill>
            </a:rPr>
            <a:t>②「移動またコピー」を選択してくだい。</a:t>
          </a:r>
          <a:endParaRPr kumimoji="1" lang="en-US" altLang="ja-JP" sz="1100" b="1" u="none">
            <a:solidFill>
              <a:srgbClr val="FF0000"/>
            </a:solidFill>
          </a:endParaRPr>
        </a:p>
      </xdr:txBody>
    </xdr:sp>
    <xdr:clientData/>
  </xdr:twoCellAnchor>
  <xdr:twoCellAnchor>
    <xdr:from>
      <xdr:col>6</xdr:col>
      <xdr:colOff>452438</xdr:colOff>
      <xdr:row>118</xdr:row>
      <xdr:rowOff>83345</xdr:rowOff>
    </xdr:from>
    <xdr:to>
      <xdr:col>9</xdr:col>
      <xdr:colOff>438829</xdr:colOff>
      <xdr:row>121</xdr:row>
      <xdr:rowOff>96954</xdr:rowOff>
    </xdr:to>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4595813" y="20252533"/>
          <a:ext cx="2058079" cy="51367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rgbClr val="FF0000"/>
              </a:solidFill>
            </a:rPr>
            <a:t>①コピーする個別協議書のシートを右クリックしてください。</a:t>
          </a:r>
          <a:endParaRPr kumimoji="1" lang="en-US" altLang="ja-JP" sz="1100" b="1" u="none">
            <a:solidFill>
              <a:srgbClr val="FF0000"/>
            </a:solidFill>
          </a:endParaRPr>
        </a:p>
      </xdr:txBody>
    </xdr:sp>
    <xdr:clientData/>
  </xdr:twoCellAnchor>
  <xdr:twoCellAnchor editAs="oneCell">
    <xdr:from>
      <xdr:col>1</xdr:col>
      <xdr:colOff>11907</xdr:colOff>
      <xdr:row>125</xdr:row>
      <xdr:rowOff>130970</xdr:rowOff>
    </xdr:from>
    <xdr:to>
      <xdr:col>9</xdr:col>
      <xdr:colOff>660468</xdr:colOff>
      <xdr:row>147</xdr:row>
      <xdr:rowOff>7640</xdr:rowOff>
    </xdr:to>
    <xdr:pic>
      <xdr:nvPicPr>
        <xdr:cNvPr id="158" name="図 157">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8"/>
        <a:stretch>
          <a:fillRect/>
        </a:stretch>
      </xdr:blipFill>
      <xdr:spPr>
        <a:xfrm>
          <a:off x="702470" y="21466970"/>
          <a:ext cx="6173061" cy="3543795"/>
        </a:xfrm>
        <a:prstGeom prst="rect">
          <a:avLst/>
        </a:prstGeom>
      </xdr:spPr>
    </xdr:pic>
    <xdr:clientData/>
  </xdr:twoCellAnchor>
  <xdr:twoCellAnchor>
    <xdr:from>
      <xdr:col>3</xdr:col>
      <xdr:colOff>357188</xdr:colOff>
      <xdr:row>136</xdr:row>
      <xdr:rowOff>83345</xdr:rowOff>
    </xdr:from>
    <xdr:to>
      <xdr:col>7</xdr:col>
      <xdr:colOff>574903</xdr:colOff>
      <xdr:row>138</xdr:row>
      <xdr:rowOff>83345</xdr:rowOff>
    </xdr:to>
    <xdr:sp macro="" textlink="">
      <xdr:nvSpPr>
        <xdr:cNvPr id="160" name="正方形/長方形 159">
          <a:extLst>
            <a:ext uri="{FF2B5EF4-FFF2-40B4-BE49-F238E27FC236}">
              <a16:creationId xmlns:a16="http://schemas.microsoft.com/office/drawing/2014/main" id="{00000000-0008-0000-0100-0000A0000000}"/>
            </a:ext>
          </a:extLst>
        </xdr:cNvPr>
        <xdr:cNvSpPr/>
      </xdr:nvSpPr>
      <xdr:spPr>
        <a:xfrm>
          <a:off x="2428876" y="23252908"/>
          <a:ext cx="2979965" cy="3333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200"/>
            <a:t>　</a:t>
          </a:r>
        </a:p>
      </xdr:txBody>
    </xdr:sp>
    <xdr:clientData/>
  </xdr:twoCellAnchor>
  <xdr:twoCellAnchor>
    <xdr:from>
      <xdr:col>3</xdr:col>
      <xdr:colOff>369093</xdr:colOff>
      <xdr:row>141</xdr:row>
      <xdr:rowOff>107158</xdr:rowOff>
    </xdr:from>
    <xdr:to>
      <xdr:col>5</xdr:col>
      <xdr:colOff>301058</xdr:colOff>
      <xdr:row>143</xdr:row>
      <xdr:rowOff>93552</xdr:rowOff>
    </xdr:to>
    <xdr:sp macro="" textlink="">
      <xdr:nvSpPr>
        <xdr:cNvPr id="161" name="正方形/長方形 160">
          <a:extLst>
            <a:ext uri="{FF2B5EF4-FFF2-40B4-BE49-F238E27FC236}">
              <a16:creationId xmlns:a16="http://schemas.microsoft.com/office/drawing/2014/main" id="{00000000-0008-0000-0100-0000A1000000}"/>
            </a:ext>
          </a:extLst>
        </xdr:cNvPr>
        <xdr:cNvSpPr/>
      </xdr:nvSpPr>
      <xdr:spPr>
        <a:xfrm>
          <a:off x="2440781" y="24110158"/>
          <a:ext cx="1313090" cy="31976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200"/>
            <a:t>　</a:t>
          </a:r>
        </a:p>
      </xdr:txBody>
    </xdr:sp>
    <xdr:clientData/>
  </xdr:twoCellAnchor>
  <xdr:twoCellAnchor>
    <xdr:from>
      <xdr:col>5</xdr:col>
      <xdr:colOff>273844</xdr:colOff>
      <xdr:row>143</xdr:row>
      <xdr:rowOff>95252</xdr:rowOff>
    </xdr:from>
    <xdr:to>
      <xdr:col>6</xdr:col>
      <xdr:colOff>450738</xdr:colOff>
      <xdr:row>145</xdr:row>
      <xdr:rowOff>81647</xdr:rowOff>
    </xdr:to>
    <xdr:sp macro="" textlink="">
      <xdr:nvSpPr>
        <xdr:cNvPr id="162" name="正方形/長方形 161">
          <a:extLst>
            <a:ext uri="{FF2B5EF4-FFF2-40B4-BE49-F238E27FC236}">
              <a16:creationId xmlns:a16="http://schemas.microsoft.com/office/drawing/2014/main" id="{00000000-0008-0000-0100-0000A2000000}"/>
            </a:ext>
          </a:extLst>
        </xdr:cNvPr>
        <xdr:cNvSpPr/>
      </xdr:nvSpPr>
      <xdr:spPr>
        <a:xfrm>
          <a:off x="3726657" y="24431627"/>
          <a:ext cx="867456" cy="31977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200"/>
            <a:t>　</a:t>
          </a:r>
        </a:p>
      </xdr:txBody>
    </xdr:sp>
    <xdr:clientData/>
  </xdr:twoCellAnchor>
  <xdr:twoCellAnchor>
    <xdr:from>
      <xdr:col>5</xdr:col>
      <xdr:colOff>238125</xdr:colOff>
      <xdr:row>139</xdr:row>
      <xdr:rowOff>83344</xdr:rowOff>
    </xdr:from>
    <xdr:to>
      <xdr:col>8</xdr:col>
      <xdr:colOff>210912</xdr:colOff>
      <xdr:row>142</xdr:row>
      <xdr:rowOff>83342</xdr:rowOff>
    </xdr:to>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3690938" y="23752969"/>
          <a:ext cx="2044474" cy="50006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rgbClr val="FF0000"/>
              </a:solidFill>
            </a:rPr>
            <a:t>④「コピーを作成する」にチェックをいれてください。</a:t>
          </a:r>
          <a:endParaRPr kumimoji="1" lang="en-US" altLang="ja-JP" sz="1100" b="1" u="none">
            <a:solidFill>
              <a:srgbClr val="FF0000"/>
            </a:solidFill>
          </a:endParaRPr>
        </a:p>
      </xdr:txBody>
    </xdr:sp>
    <xdr:clientData/>
  </xdr:twoCellAnchor>
  <xdr:twoCellAnchor>
    <xdr:from>
      <xdr:col>6</xdr:col>
      <xdr:colOff>357188</xdr:colOff>
      <xdr:row>143</xdr:row>
      <xdr:rowOff>23813</xdr:rowOff>
    </xdr:from>
    <xdr:to>
      <xdr:col>8</xdr:col>
      <xdr:colOff>180296</xdr:colOff>
      <xdr:row>145</xdr:row>
      <xdr:rowOff>147978</xdr:rowOff>
    </xdr:to>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4500563" y="24360188"/>
          <a:ext cx="1204233" cy="4575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rgbClr val="FF0000"/>
              </a:solidFill>
            </a:rPr>
            <a:t>⑤「</a:t>
          </a:r>
          <a:r>
            <a:rPr kumimoji="1" lang="en-US" altLang="ja-JP" sz="1100" b="1" u="none">
              <a:solidFill>
                <a:srgbClr val="FF0000"/>
              </a:solidFill>
            </a:rPr>
            <a:t>OK</a:t>
          </a:r>
          <a:r>
            <a:rPr kumimoji="1" lang="ja-JP" altLang="en-US" sz="1100" b="1" u="none">
              <a:solidFill>
                <a:srgbClr val="FF0000"/>
              </a:solidFill>
            </a:rPr>
            <a:t>」をクリックしてください。</a:t>
          </a:r>
          <a:endParaRPr kumimoji="1" lang="en-US" altLang="ja-JP" sz="1100" b="1" u="none">
            <a:solidFill>
              <a:srgbClr val="FF0000"/>
            </a:solidFill>
          </a:endParaRPr>
        </a:p>
      </xdr:txBody>
    </xdr:sp>
    <xdr:clientData/>
  </xdr:twoCellAnchor>
  <xdr:twoCellAnchor editAs="oneCell">
    <xdr:from>
      <xdr:col>1</xdr:col>
      <xdr:colOff>35718</xdr:colOff>
      <xdr:row>149</xdr:row>
      <xdr:rowOff>95250</xdr:rowOff>
    </xdr:from>
    <xdr:to>
      <xdr:col>8</xdr:col>
      <xdr:colOff>60209</xdr:colOff>
      <xdr:row>154</xdr:row>
      <xdr:rowOff>138234</xdr:rowOff>
    </xdr:to>
    <xdr:pic>
      <xdr:nvPicPr>
        <xdr:cNvPr id="166" name="図 165">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9"/>
        <a:stretch>
          <a:fillRect/>
        </a:stretch>
      </xdr:blipFill>
      <xdr:spPr>
        <a:xfrm>
          <a:off x="726281" y="25431750"/>
          <a:ext cx="4858428" cy="876422"/>
        </a:xfrm>
        <a:prstGeom prst="rect">
          <a:avLst/>
        </a:prstGeom>
      </xdr:spPr>
    </xdr:pic>
    <xdr:clientData/>
  </xdr:twoCellAnchor>
  <xdr:twoCellAnchor>
    <xdr:from>
      <xdr:col>7</xdr:col>
      <xdr:colOff>464344</xdr:colOff>
      <xdr:row>134</xdr:row>
      <xdr:rowOff>59530</xdr:rowOff>
    </xdr:from>
    <xdr:to>
      <xdr:col>10</xdr:col>
      <xdr:colOff>437131</xdr:colOff>
      <xdr:row>137</xdr:row>
      <xdr:rowOff>52724</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5298282" y="22895718"/>
          <a:ext cx="2044474" cy="49325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rgbClr val="FF0000"/>
              </a:solidFill>
            </a:rPr>
            <a:t>③コピーする様式を選択しておきます。</a:t>
          </a:r>
          <a:endParaRPr kumimoji="1" lang="en-US" altLang="ja-JP" sz="1100" b="1" u="none">
            <a:solidFill>
              <a:srgbClr val="FF0000"/>
            </a:solidFill>
          </a:endParaRPr>
        </a:p>
      </xdr:txBody>
    </xdr:sp>
    <xdr:clientData/>
  </xdr:twoCellAnchor>
  <xdr:twoCellAnchor>
    <xdr:from>
      <xdr:col>2</xdr:col>
      <xdr:colOff>416719</xdr:colOff>
      <xdr:row>151</xdr:row>
      <xdr:rowOff>11907</xdr:rowOff>
    </xdr:from>
    <xdr:to>
      <xdr:col>5</xdr:col>
      <xdr:colOff>484753</xdr:colOff>
      <xdr:row>154</xdr:row>
      <xdr:rowOff>11908</xdr:rowOff>
    </xdr:to>
    <xdr:sp macro="" textlink="">
      <xdr:nvSpPr>
        <xdr:cNvPr id="167" name="正方形/長方形 166">
          <a:extLst>
            <a:ext uri="{FF2B5EF4-FFF2-40B4-BE49-F238E27FC236}">
              <a16:creationId xmlns:a16="http://schemas.microsoft.com/office/drawing/2014/main" id="{00000000-0008-0000-0100-0000A7000000}"/>
            </a:ext>
          </a:extLst>
        </xdr:cNvPr>
        <xdr:cNvSpPr/>
      </xdr:nvSpPr>
      <xdr:spPr>
        <a:xfrm>
          <a:off x="1797844" y="25681782"/>
          <a:ext cx="2139722" cy="5000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200"/>
            <a:t>　</a:t>
          </a:r>
        </a:p>
      </xdr:txBody>
    </xdr:sp>
    <xdr:clientData/>
  </xdr:twoCellAnchor>
  <xdr:twoCellAnchor>
    <xdr:from>
      <xdr:col>5</xdr:col>
      <xdr:colOff>416718</xdr:colOff>
      <xdr:row>149</xdr:row>
      <xdr:rowOff>0</xdr:rowOff>
    </xdr:from>
    <xdr:to>
      <xdr:col>9</xdr:col>
      <xdr:colOff>443933</xdr:colOff>
      <xdr:row>153</xdr:row>
      <xdr:rowOff>83344</xdr:rowOff>
    </xdr:to>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869531" y="25336500"/>
          <a:ext cx="2789465" cy="75009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solidFill>
                <a:srgbClr val="FF0000"/>
              </a:solidFill>
            </a:rPr>
            <a:t>⑥末尾に（</a:t>
          </a:r>
          <a:r>
            <a:rPr kumimoji="1" lang="en-US" altLang="ja-JP" sz="1100" b="1" u="none">
              <a:solidFill>
                <a:srgbClr val="FF0000"/>
              </a:solidFill>
            </a:rPr>
            <a:t>2</a:t>
          </a:r>
          <a:r>
            <a:rPr kumimoji="1" lang="ja-JP" altLang="en-US" sz="1100" b="1" u="none">
              <a:solidFill>
                <a:srgbClr val="FF0000"/>
              </a:solidFill>
            </a:rPr>
            <a:t>）とついたシートが作成されるため、手順に従って、個別協議書を作成してください。</a:t>
          </a:r>
          <a:endParaRPr kumimoji="1" lang="en-US" altLang="ja-JP" sz="1100" b="1" u="none">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742950</xdr:colOff>
      <xdr:row>0</xdr:row>
      <xdr:rowOff>180975</xdr:rowOff>
    </xdr:from>
    <xdr:to>
      <xdr:col>12</xdr:col>
      <xdr:colOff>95250</xdr:colOff>
      <xdr:row>1</xdr:row>
      <xdr:rowOff>180975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257925" y="180975"/>
          <a:ext cx="3800475" cy="1028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今回の所要額調査は</a:t>
          </a:r>
          <a:endParaRPr kumimoji="1" lang="en-US" altLang="ja-JP" sz="1100"/>
        </a:p>
        <a:p>
          <a:r>
            <a:rPr kumimoji="1" lang="ja-JP" altLang="en-US" sz="1100" u="sng">
              <a:solidFill>
                <a:srgbClr val="FF0000"/>
              </a:solidFill>
            </a:rPr>
            <a:t>発生日が「</a:t>
          </a:r>
          <a:r>
            <a:rPr kumimoji="1" lang="en-US" altLang="ja-JP" sz="1100" u="sng">
              <a:solidFill>
                <a:srgbClr val="FF0000"/>
              </a:solidFill>
            </a:rPr>
            <a:t>R5.12.1</a:t>
          </a:r>
          <a:r>
            <a:rPr kumimoji="1" lang="ja-JP" altLang="en-US" sz="1100" u="sng">
              <a:solidFill>
                <a:srgbClr val="FF0000"/>
              </a:solidFill>
            </a:rPr>
            <a:t>～</a:t>
          </a:r>
          <a:r>
            <a:rPr kumimoji="1" lang="en-US" altLang="ja-JP" sz="1100" u="sng">
              <a:solidFill>
                <a:srgbClr val="FF0000"/>
              </a:solidFill>
            </a:rPr>
            <a:t>R6.3.31</a:t>
          </a:r>
          <a:r>
            <a:rPr kumimoji="1" lang="ja-JP" altLang="en-US" sz="1100" u="sng">
              <a:solidFill>
                <a:srgbClr val="FF0000"/>
              </a:solidFill>
            </a:rPr>
            <a:t>」のものが対象</a:t>
          </a:r>
          <a:r>
            <a:rPr kumimoji="1" lang="ja-JP" altLang="en-US" sz="1100"/>
            <a:t>です。</a:t>
          </a:r>
          <a:br>
            <a:rPr kumimoji="1" lang="en-US" altLang="ja-JP" sz="1100"/>
          </a:br>
          <a:r>
            <a:rPr kumimoji="1" lang="ja-JP" altLang="en-US" sz="1100"/>
            <a:t>　</a:t>
          </a:r>
          <a:r>
            <a:rPr kumimoji="1" lang="en-US" altLang="ja-JP" sz="1100"/>
            <a:t>※</a:t>
          </a:r>
          <a:r>
            <a:rPr kumimoji="1" lang="ja-JP" altLang="en-US" sz="1100"/>
            <a:t>上記の期間以外は入力できません。</a:t>
          </a:r>
          <a:endParaRPr kumimoji="1" lang="en-US" altLang="ja-JP" sz="1100"/>
        </a:p>
        <a:p>
          <a:r>
            <a:rPr kumimoji="1" lang="ja-JP" altLang="en-US" sz="1100"/>
            <a:t>また、対応が終了（収束）していない場合は、「収束日」の欄に、</a:t>
          </a:r>
          <a:endParaRPr kumimoji="1" lang="en-US" altLang="ja-JP" sz="1100"/>
        </a:p>
        <a:p>
          <a:r>
            <a:rPr kumimoji="1" lang="ja-JP" altLang="en-US" sz="1100"/>
            <a:t>「対応中」と入力してください。</a:t>
          </a:r>
        </a:p>
      </xdr:txBody>
    </xdr:sp>
    <xdr:clientData/>
  </xdr:twoCellAnchor>
  <xdr:twoCellAnchor>
    <xdr:from>
      <xdr:col>13</xdr:col>
      <xdr:colOff>180976</xdr:colOff>
      <xdr:row>0</xdr:row>
      <xdr:rowOff>704850</xdr:rowOff>
    </xdr:from>
    <xdr:to>
      <xdr:col>16</xdr:col>
      <xdr:colOff>409576</xdr:colOff>
      <xdr:row>1</xdr:row>
      <xdr:rowOff>171450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829926" y="704850"/>
          <a:ext cx="2076450" cy="4953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対応期間が</a:t>
          </a:r>
          <a:r>
            <a:rPr kumimoji="1" lang="en-US" altLang="ja-JP" sz="1100"/>
            <a:t>3</a:t>
          </a:r>
          <a:r>
            <a:rPr kumimoji="1" lang="ja-JP" altLang="en-US" sz="1100"/>
            <a:t>回以上となる場合は直近</a:t>
          </a:r>
          <a:r>
            <a:rPr kumimoji="1" lang="en-US" altLang="ja-JP" sz="1100"/>
            <a:t>2</a:t>
          </a:r>
          <a:r>
            <a:rPr kumimoji="1" lang="ja-JP" altLang="en-US" sz="1100"/>
            <a:t>回分を入力してください。</a:t>
          </a:r>
        </a:p>
      </xdr:txBody>
    </xdr:sp>
    <xdr:clientData/>
  </xdr:twoCellAnchor>
  <xdr:twoCellAnchor>
    <xdr:from>
      <xdr:col>18</xdr:col>
      <xdr:colOff>19050</xdr:colOff>
      <xdr:row>0</xdr:row>
      <xdr:rowOff>57150</xdr:rowOff>
    </xdr:from>
    <xdr:to>
      <xdr:col>23</xdr:col>
      <xdr:colOff>390525</xdr:colOff>
      <xdr:row>1</xdr:row>
      <xdr:rowOff>47625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3677900" y="57150"/>
          <a:ext cx="3800475" cy="1019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基準単価が表示されない場合</a:t>
          </a:r>
          <a:endParaRPr kumimoji="1" lang="en-US" altLang="ja-JP" sz="1100"/>
        </a:p>
        <a:p>
          <a:r>
            <a:rPr kumimoji="1" lang="ja-JP" altLang="en-US" sz="1100"/>
            <a:t>　●介護保険事業所番号（</a:t>
          </a:r>
          <a:r>
            <a:rPr kumimoji="1" lang="en-US" altLang="ja-JP" sz="1100"/>
            <a:t>C</a:t>
          </a:r>
          <a:r>
            <a:rPr kumimoji="1" lang="ja-JP" altLang="en-US" sz="1100"/>
            <a:t>列）</a:t>
          </a:r>
          <a:endParaRPr kumimoji="1" lang="en-US" altLang="ja-JP" sz="1100"/>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r>
            <a:rPr kumimoji="1" lang="ja-JP" altLang="en-US" sz="1100"/>
            <a:t>サービス種別（</a:t>
          </a:r>
          <a:r>
            <a:rPr kumimoji="1" lang="en-US" altLang="ja-JP" sz="1100"/>
            <a:t>E</a:t>
          </a:r>
          <a:r>
            <a:rPr kumimoji="1" lang="ja-JP" altLang="en-US" sz="1100"/>
            <a:t>列）</a:t>
          </a:r>
          <a:endParaRPr kumimoji="1" lang="en-US" altLang="ja-JP" sz="1100"/>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r>
            <a:rPr kumimoji="1" lang="ja-JP" altLang="en-US" sz="1100"/>
            <a:t>定員（</a:t>
          </a:r>
          <a:r>
            <a:rPr kumimoji="1" lang="en-US" altLang="ja-JP" sz="1100"/>
            <a:t>F</a:t>
          </a:r>
          <a:r>
            <a:rPr kumimoji="1" lang="ja-JP" altLang="en-US" sz="1100"/>
            <a:t>列）　</a:t>
          </a:r>
          <a:r>
            <a:rPr kumimoji="1" lang="en-US" altLang="ja-JP" sz="1100"/>
            <a:t>※</a:t>
          </a:r>
          <a:r>
            <a:rPr kumimoji="1" lang="ja-JP" altLang="en-US" sz="1100"/>
            <a:t>短期入所・入居系サービス、施設のみ</a:t>
          </a:r>
          <a:endParaRPr kumimoji="1" lang="en-US" altLang="ja-JP" sz="1100"/>
        </a:p>
        <a:p>
          <a:r>
            <a:rPr kumimoji="1" lang="ja-JP" altLang="en-US" sz="1100"/>
            <a:t>上記のいずれかが未入力となっているため、確認してください。</a:t>
          </a:r>
          <a:endParaRPr kumimoji="1" lang="en-US" altLang="ja-JP" sz="1100"/>
        </a:p>
      </xdr:txBody>
    </xdr:sp>
    <xdr:clientData/>
  </xdr:twoCellAnchor>
  <xdr:twoCellAnchor>
    <xdr:from>
      <xdr:col>1</xdr:col>
      <xdr:colOff>19049</xdr:colOff>
      <xdr:row>3</xdr:row>
      <xdr:rowOff>19051</xdr:rowOff>
    </xdr:from>
    <xdr:to>
      <xdr:col>4</xdr:col>
      <xdr:colOff>962024</xdr:colOff>
      <xdr:row>3</xdr:row>
      <xdr:rowOff>666750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90499" y="2533651"/>
          <a:ext cx="4486275" cy="64769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特定施設を除く、「有料老人ホーム」、「サービス付き高齢者向け住宅」、</a:t>
          </a:r>
          <a:endParaRPr kumimoji="1" lang="en-US" altLang="ja-JP" sz="1100"/>
        </a:p>
        <a:p>
          <a:r>
            <a:rPr kumimoji="1" lang="ja-JP" altLang="en-US" sz="1100"/>
            <a:t>「養護老人ホーム」、「軽費老人ホーム」</a:t>
          </a:r>
          <a:endParaRPr kumimoji="1" lang="en-US" altLang="ja-JP" sz="1100"/>
        </a:p>
        <a:p>
          <a:r>
            <a:rPr kumimoji="1" lang="ja-JP" altLang="en-US" sz="1100"/>
            <a:t>は、</a:t>
          </a:r>
          <a:r>
            <a:rPr kumimoji="1" lang="ja-JP" altLang="en-US" sz="1100" b="1">
              <a:solidFill>
                <a:srgbClr val="FF0000"/>
              </a:solidFill>
            </a:rPr>
            <a:t>「介護保険事業所番号」の欄に、</a:t>
          </a:r>
          <a:r>
            <a:rPr kumimoji="1" lang="ja-JP" altLang="en-US" sz="1100" b="1" u="sng">
              <a:solidFill>
                <a:srgbClr val="FF0000"/>
              </a:solidFill>
            </a:rPr>
            <a:t>「なし」</a:t>
          </a:r>
          <a:r>
            <a:rPr kumimoji="1" lang="ja-JP" altLang="en-US" sz="1100" b="1">
              <a:solidFill>
                <a:srgbClr val="FF0000"/>
              </a:solidFill>
            </a:rPr>
            <a:t>と入力してください。</a:t>
          </a:r>
          <a:endParaRPr kumimoji="1" lang="en-US" altLang="ja-JP" sz="1100" b="1">
            <a:solidFill>
              <a:srgbClr val="FF0000"/>
            </a:solidFill>
          </a:endParaRPr>
        </a:p>
      </xdr:txBody>
    </xdr:sp>
    <xdr:clientData/>
  </xdr:twoCellAnchor>
  <xdr:twoCellAnchor>
    <xdr:from>
      <xdr:col>18</xdr:col>
      <xdr:colOff>19050</xdr:colOff>
      <xdr:row>1</xdr:row>
      <xdr:rowOff>85725</xdr:rowOff>
    </xdr:from>
    <xdr:to>
      <xdr:col>23</xdr:col>
      <xdr:colOff>390525</xdr:colOff>
      <xdr:row>2</xdr:row>
      <xdr:rowOff>552450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3677900" y="1114425"/>
          <a:ext cx="3800475" cy="695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「基準単価（</a:t>
          </a:r>
          <a:r>
            <a:rPr kumimoji="1" lang="en-US" altLang="ja-JP" sz="1100"/>
            <a:t>S</a:t>
          </a:r>
          <a:r>
            <a:rPr kumimoji="1" lang="ja-JP" altLang="en-US" sz="1100"/>
            <a:t>列）」と「所要額（施設内療養を除く）（</a:t>
          </a:r>
          <a:r>
            <a:rPr kumimoji="1" lang="en-US" altLang="ja-JP" sz="1100"/>
            <a:t>U</a:t>
          </a:r>
          <a:r>
            <a:rPr kumimoji="1" lang="ja-JP" altLang="en-US" sz="1100"/>
            <a:t>列）</a:t>
          </a:r>
          <a:endParaRPr kumimoji="1" lang="en-US" altLang="ja-JP" sz="1100"/>
        </a:p>
        <a:p>
          <a:r>
            <a:rPr kumimoji="1" lang="ja-JP" altLang="en-US" sz="1100"/>
            <a:t>を比較して、</a:t>
          </a:r>
          <a:r>
            <a:rPr kumimoji="1" lang="ja-JP" altLang="en-US" sz="1100" u="sng"/>
            <a:t>所要額が基準単価を超えている場合、</a:t>
          </a:r>
          <a:endParaRPr kumimoji="1" lang="en-US" altLang="ja-JP" sz="1100" u="sng"/>
        </a:p>
        <a:p>
          <a:r>
            <a:rPr kumimoji="1" lang="ja-JP" altLang="en-US" sz="1100" b="1">
              <a:solidFill>
                <a:srgbClr val="FF0000"/>
              </a:solidFill>
            </a:rPr>
            <a:t>所要額全額の交付を受けるためには個別協議が必要</a:t>
          </a:r>
          <a:r>
            <a:rPr kumimoji="1" lang="ja-JP" altLang="en-US" sz="1100"/>
            <a:t>です。</a:t>
          </a:r>
          <a:endParaRPr kumimoji="1" lang="en-US" altLang="ja-JP" sz="1100"/>
        </a:p>
      </xdr:txBody>
    </xdr:sp>
    <xdr:clientData/>
  </xdr:twoCellAnchor>
  <xdr:twoCellAnchor>
    <xdr:from>
      <xdr:col>38</xdr:col>
      <xdr:colOff>0</xdr:colOff>
      <xdr:row>0</xdr:row>
      <xdr:rowOff>0</xdr:rowOff>
    </xdr:from>
    <xdr:to>
      <xdr:col>43</xdr:col>
      <xdr:colOff>371475</xdr:colOff>
      <xdr:row>1</xdr:row>
      <xdr:rowOff>152400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29946600" y="0"/>
          <a:ext cx="3800475" cy="11811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基準単価が表示されない場合</a:t>
          </a:r>
          <a:endParaRPr kumimoji="1" lang="en-US" altLang="ja-JP" sz="1100"/>
        </a:p>
        <a:p>
          <a:r>
            <a:rPr kumimoji="1" lang="ja-JP" altLang="en-US" sz="1100"/>
            <a:t>　●介護保険事業所番号（</a:t>
          </a:r>
          <a:r>
            <a:rPr kumimoji="1" lang="en-US" altLang="ja-JP" sz="1100"/>
            <a:t>C</a:t>
          </a:r>
          <a:r>
            <a:rPr kumimoji="1" lang="ja-JP" altLang="en-US" sz="1100"/>
            <a:t>列）</a:t>
          </a:r>
          <a:endParaRPr kumimoji="1" lang="en-US" altLang="ja-JP" sz="1100"/>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r>
            <a:rPr kumimoji="1" lang="ja-JP" altLang="en-US" sz="1100"/>
            <a:t>サービス種別（</a:t>
          </a:r>
          <a:r>
            <a:rPr kumimoji="1" lang="en-US" altLang="ja-JP" sz="1100"/>
            <a:t>E</a:t>
          </a:r>
          <a:r>
            <a:rPr kumimoji="1" lang="ja-JP" altLang="en-US" sz="1100"/>
            <a:t>列）</a:t>
          </a:r>
          <a:endParaRPr kumimoji="1" lang="en-US" altLang="ja-JP" sz="1100"/>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r>
            <a:rPr kumimoji="1" lang="ja-JP" altLang="en-US" sz="1100"/>
            <a:t>定員（</a:t>
          </a:r>
          <a:r>
            <a:rPr kumimoji="1" lang="en-US" altLang="ja-JP" sz="1100"/>
            <a:t>F</a:t>
          </a:r>
          <a:r>
            <a:rPr kumimoji="1" lang="ja-JP" altLang="en-US" sz="1100"/>
            <a:t>列）　</a:t>
          </a:r>
          <a:r>
            <a:rPr kumimoji="1" lang="en-US" altLang="ja-JP" sz="1100"/>
            <a:t>※</a:t>
          </a:r>
          <a:r>
            <a:rPr kumimoji="1" lang="ja-JP" altLang="en-US" sz="1100"/>
            <a:t>短期入所・入居系サービス、施設のみ</a:t>
          </a:r>
          <a:endParaRPr kumimoji="1" lang="en-US" altLang="ja-JP" sz="1100"/>
        </a:p>
        <a:p>
          <a:r>
            <a:rPr kumimoji="1" lang="ja-JP" altLang="en-US" sz="1100"/>
            <a:t>　●所要額の内訳</a:t>
          </a:r>
          <a:endParaRPr kumimoji="1" lang="en-US" altLang="ja-JP" sz="1100"/>
        </a:p>
        <a:p>
          <a:r>
            <a:rPr kumimoji="1" lang="ja-JP" altLang="en-US" sz="1100"/>
            <a:t>上記のいずれかが未入力となっているため、確認してください。</a:t>
          </a:r>
          <a:endParaRPr kumimoji="1" lang="en-US" altLang="ja-JP" sz="1100"/>
        </a:p>
      </xdr:txBody>
    </xdr:sp>
    <xdr:clientData/>
  </xdr:twoCellAnchor>
  <xdr:twoCellAnchor>
    <xdr:from>
      <xdr:col>43</xdr:col>
      <xdr:colOff>419100</xdr:colOff>
      <xdr:row>0</xdr:row>
      <xdr:rowOff>476250</xdr:rowOff>
    </xdr:from>
    <xdr:to>
      <xdr:col>47</xdr:col>
      <xdr:colOff>685800</xdr:colOff>
      <xdr:row>1</xdr:row>
      <xdr:rowOff>142875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33794700" y="476250"/>
          <a:ext cx="3800475" cy="695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「基準単価（</a:t>
          </a:r>
          <a:r>
            <a:rPr kumimoji="1" lang="en-US" altLang="ja-JP" sz="1100"/>
            <a:t>AM</a:t>
          </a:r>
          <a:r>
            <a:rPr kumimoji="1" lang="ja-JP" altLang="en-US" sz="1100"/>
            <a:t>列）」と「所要額（施設内療養を除く）（</a:t>
          </a:r>
          <a:r>
            <a:rPr kumimoji="1" lang="en-US" altLang="ja-JP" sz="1100"/>
            <a:t>AT</a:t>
          </a:r>
          <a:r>
            <a:rPr kumimoji="1" lang="ja-JP" altLang="en-US" sz="1100"/>
            <a:t>列）」</a:t>
          </a:r>
          <a:endParaRPr kumimoji="1" lang="en-US" altLang="ja-JP" sz="1100"/>
        </a:p>
        <a:p>
          <a:r>
            <a:rPr kumimoji="1" lang="ja-JP" altLang="en-US" sz="1100"/>
            <a:t>を比較して、</a:t>
          </a:r>
          <a:r>
            <a:rPr kumimoji="1" lang="ja-JP" altLang="en-US" sz="1100" u="sng"/>
            <a:t>所要額が基準単価を超えている場合、</a:t>
          </a:r>
          <a:endParaRPr kumimoji="1" lang="en-US" altLang="ja-JP" sz="1100" u="sng"/>
        </a:p>
        <a:p>
          <a:r>
            <a:rPr kumimoji="1" lang="ja-JP" altLang="en-US" sz="1100" b="1">
              <a:solidFill>
                <a:srgbClr val="FF0000"/>
              </a:solidFill>
            </a:rPr>
            <a:t>所要額全額の交付を受けるためには個別協議が必要</a:t>
          </a:r>
          <a:r>
            <a:rPr kumimoji="1" lang="ja-JP" altLang="en-US" sz="1100"/>
            <a:t>です。</a:t>
          </a:r>
          <a:endParaRPr kumimoji="1" lang="en-US" altLang="ja-JP" sz="1100"/>
        </a:p>
      </xdr:txBody>
    </xdr:sp>
    <xdr:clientData/>
  </xdr:twoCellAnchor>
  <xdr:twoCellAnchor>
    <xdr:from>
      <xdr:col>55</xdr:col>
      <xdr:colOff>57149</xdr:colOff>
      <xdr:row>2</xdr:row>
      <xdr:rowOff>371475</xdr:rowOff>
    </xdr:from>
    <xdr:to>
      <xdr:col>55</xdr:col>
      <xdr:colOff>3848100</xdr:colOff>
      <xdr:row>3</xdr:row>
      <xdr:rowOff>628649</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8538149" y="1628775"/>
          <a:ext cx="3790951" cy="8286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こちらに</a:t>
          </a:r>
          <a:r>
            <a:rPr kumimoji="1" lang="ja-JP" altLang="en-US" sz="1100" b="1" u="sng">
              <a:solidFill>
                <a:srgbClr val="FF0000"/>
              </a:solidFill>
            </a:rPr>
            <a:t>赤字でメッセージ</a:t>
          </a:r>
          <a:r>
            <a:rPr kumimoji="1" lang="ja-JP" altLang="en-US" sz="1100"/>
            <a:t>が表示される場合は、</a:t>
          </a:r>
          <a:endParaRPr kumimoji="1" lang="en-US" altLang="ja-JP" sz="1100"/>
        </a:p>
        <a:p>
          <a:r>
            <a:rPr kumimoji="1" lang="ja-JP" altLang="en-US" sz="1100"/>
            <a:t>何らかの入力漏れがあります。</a:t>
          </a:r>
          <a:endParaRPr kumimoji="1" lang="en-US" altLang="ja-JP" sz="1100"/>
        </a:p>
        <a:p>
          <a:r>
            <a:rPr kumimoji="1" lang="ja-JP" altLang="en-US" sz="1100"/>
            <a:t>入力漏れがある状態では、所要額調査を受理できないため、確認・修正のうえ、提出してください。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390525</xdr:rowOff>
        </xdr:from>
        <xdr:to>
          <xdr:col>17</xdr:col>
          <xdr:colOff>676275</xdr:colOff>
          <xdr:row>39</xdr:row>
          <xdr:rowOff>66675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36</xdr:row>
          <xdr:rowOff>390525</xdr:rowOff>
        </xdr:from>
        <xdr:to>
          <xdr:col>17</xdr:col>
          <xdr:colOff>676275</xdr:colOff>
          <xdr:row>38</xdr:row>
          <xdr:rowOff>66675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39C77-0B0D-4E50-B0AE-C5D23BA96FFF}">
  <sheetPr>
    <tabColor rgb="FFFFFF00"/>
  </sheetPr>
  <dimension ref="A2:AC251"/>
  <sheetViews>
    <sheetView showGridLines="0" tabSelected="1" zoomScale="80" zoomScaleNormal="80" workbookViewId="0"/>
  </sheetViews>
  <sheetFormatPr defaultRowHeight="13.5"/>
  <cols>
    <col min="1" max="1" width="3.625" style="61" customWidth="1"/>
    <col min="2" max="16384" width="9" style="61"/>
  </cols>
  <sheetData>
    <row r="2" spans="1:29" ht="18.75">
      <c r="A2" s="28"/>
      <c r="B2" s="27" t="s">
        <v>83</v>
      </c>
      <c r="C2" s="28"/>
      <c r="D2" s="28"/>
      <c r="E2" s="28"/>
      <c r="F2" s="28"/>
      <c r="G2" s="28"/>
      <c r="H2" s="28"/>
      <c r="I2" s="28"/>
      <c r="J2" s="28"/>
      <c r="K2" s="28"/>
      <c r="L2" s="28"/>
      <c r="M2" s="28"/>
      <c r="N2" s="28"/>
      <c r="O2" s="28"/>
      <c r="P2" s="28"/>
      <c r="Q2" s="28"/>
      <c r="R2" s="28"/>
      <c r="S2" s="28"/>
      <c r="T2" s="28"/>
      <c r="U2" s="28"/>
      <c r="V2" s="28"/>
      <c r="W2" s="28"/>
      <c r="X2" s="28"/>
      <c r="Y2" s="28"/>
      <c r="Z2" s="28"/>
      <c r="AA2" s="28"/>
      <c r="AB2" s="28"/>
      <c r="AC2" s="28"/>
    </row>
    <row r="3" spans="1:29">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row>
    <row r="4" spans="1:29">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row>
    <row r="5" spans="1:29">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29">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row>
    <row r="8" spans="1:29">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row>
    <row r="9" spans="1:29">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row>
    <row r="10" spans="1:29">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row>
    <row r="11" spans="1:29">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row>
    <row r="12" spans="1:29">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row>
    <row r="13" spans="1:29">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row>
    <row r="14" spans="1:29">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row>
    <row r="15" spans="1:29">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row>
    <row r="16" spans="1:29">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row>
    <row r="17" spans="1:29">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row>
    <row r="18" spans="1:29">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row>
    <row r="19" spans="1:29">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row>
    <row r="20" spans="1:29">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row>
    <row r="21" spans="1:29">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row>
    <row r="22" spans="1:29">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row>
    <row r="23" spans="1:29">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row>
    <row r="24" spans="1:29">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row>
    <row r="25" spans="1:29">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1:29">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row>
    <row r="27" spans="1:29">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row>
    <row r="28" spans="1:29">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row>
    <row r="29" spans="1:29">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row>
    <row r="30" spans="1:29">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row>
    <row r="31" spans="1:29">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row>
    <row r="32" spans="1:29">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row>
    <row r="33" spans="1:29">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row>
    <row r="34" spans="1:29">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row>
    <row r="35" spans="1:29">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row>
    <row r="36" spans="1:29">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row>
    <row r="37" spans="1:29">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row>
    <row r="38" spans="1:29">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row>
    <row r="39" spans="1:29">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row>
    <row r="40" spans="1:29">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row>
    <row r="41" spans="1:29">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row>
    <row r="42" spans="1:29">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row>
    <row r="43" spans="1:29">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row>
    <row r="44" spans="1:29">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row>
    <row r="45" spans="1:29">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row>
    <row r="46" spans="1:29">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row>
    <row r="47" spans="1:29" ht="18.75">
      <c r="A47" s="28"/>
      <c r="B47" s="27" t="s">
        <v>84</v>
      </c>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row>
    <row r="48" spans="1:29">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row>
    <row r="49" spans="1:29" ht="24.75" customHeight="1">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row>
    <row r="50" spans="1:29">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row>
    <row r="51" spans="1:29">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row>
    <row r="52" spans="1:29">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row>
    <row r="53" spans="1:29">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row>
    <row r="54" spans="1:29">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row>
    <row r="55" spans="1:29">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row>
    <row r="56" spans="1:29">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row>
    <row r="57" spans="1:29">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row>
    <row r="58" spans="1:29">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row>
    <row r="59" spans="1:29">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row>
    <row r="60" spans="1:29">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row>
    <row r="61" spans="1:29">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row>
    <row r="62" spans="1:29">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row>
    <row r="63" spans="1:29">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row>
    <row r="64" spans="1:29">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row>
    <row r="65" spans="1:29">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row>
    <row r="66" spans="1:29">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row>
    <row r="67" spans="1:29">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row>
    <row r="68" spans="1:29">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row>
    <row r="69" spans="1:29">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row>
    <row r="70" spans="1:29">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row>
    <row r="71" spans="1:29">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row>
    <row r="72" spans="1:29">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row>
    <row r="73" spans="1:29">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row>
    <row r="74" spans="1:29">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row>
    <row r="75" spans="1:29">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row>
    <row r="76" spans="1:29">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row>
    <row r="77" spans="1:29">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row>
    <row r="78" spans="1:29">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row>
    <row r="79" spans="1:29">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row>
    <row r="80" spans="1:29">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row>
    <row r="81" spans="1:29">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row>
    <row r="82" spans="1:29">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row>
    <row r="83" spans="1:29">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row>
    <row r="84" spans="1:29">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row>
    <row r="85" spans="1:29">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row>
    <row r="86" spans="1:29">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row>
    <row r="87" spans="1:29">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row>
    <row r="88" spans="1:29">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row>
    <row r="89" spans="1:29">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row>
    <row r="90" spans="1:29" ht="32.25" customHeight="1">
      <c r="A90" s="28"/>
      <c r="B90" s="27" t="s">
        <v>317</v>
      </c>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row>
    <row r="91" spans="1:29">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row>
    <row r="92" spans="1:29" ht="24.75" customHeight="1">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row>
    <row r="93" spans="1:29">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row>
    <row r="94" spans="1:29">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row>
    <row r="95" spans="1:29">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row>
    <row r="96" spans="1:29">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row>
    <row r="97" spans="1:29">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row>
    <row r="98" spans="1:29">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row>
    <row r="99" spans="1:29">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row>
    <row r="100" spans="1:29">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row>
    <row r="101" spans="1:29">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row>
    <row r="102" spans="1:29">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row>
    <row r="103" spans="1:29">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row>
    <row r="104" spans="1:29">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row>
    <row r="105" spans="1:29">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row>
    <row r="106" spans="1:29">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row>
    <row r="107" spans="1:29">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row>
    <row r="108" spans="1:29">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row>
    <row r="109" spans="1:29">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row>
    <row r="110" spans="1:29">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row>
    <row r="111" spans="1:29">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row>
    <row r="112" spans="1:29">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row>
    <row r="113" spans="1:29">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row>
    <row r="114" spans="1:29">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row>
    <row r="115" spans="1:29">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row>
    <row r="116" spans="1:29">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row>
    <row r="117" spans="1:29">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row>
    <row r="118" spans="1:29">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row>
    <row r="119" spans="1:29" ht="18.75">
      <c r="A119" s="24"/>
      <c r="B119" s="62"/>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row>
    <row r="120" spans="1:29">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row>
    <row r="121" spans="1:29">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row>
    <row r="122" spans="1:29">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row>
    <row r="123" spans="1:29">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row>
    <row r="124" spans="1:29">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row>
    <row r="125" spans="1:29">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row>
    <row r="126" spans="1:29">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row>
    <row r="127" spans="1:29">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row>
    <row r="128" spans="1:29">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row>
    <row r="129" spans="1:29">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row>
    <row r="130" spans="1:29">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row>
    <row r="131" spans="1:29">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row>
    <row r="132" spans="1:29" ht="32.1" customHeight="1">
      <c r="A132" s="28"/>
      <c r="B132" s="27" t="s">
        <v>318</v>
      </c>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row>
    <row r="133" spans="1:29">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row>
    <row r="134" spans="1:29">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row>
    <row r="135" spans="1:29">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row>
    <row r="136" spans="1:29">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row>
    <row r="137" spans="1:29">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row>
    <row r="138" spans="1:29">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row>
    <row r="139" spans="1:29">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row>
    <row r="140" spans="1:29">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row>
    <row r="141" spans="1:29">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row>
    <row r="142" spans="1:29">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row>
    <row r="143" spans="1:29">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row>
    <row r="144" spans="1:29">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row>
    <row r="145" spans="1:29">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row>
    <row r="146" spans="1:29">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row>
    <row r="147" spans="1:29">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row>
    <row r="148" spans="1:29">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row>
    <row r="149" spans="1:29">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row>
    <row r="150" spans="1:29">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row>
    <row r="151" spans="1:29">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row>
    <row r="152" spans="1:29">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row>
    <row r="153" spans="1:29">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row>
    <row r="154" spans="1:29">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row>
    <row r="155" spans="1:29">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row>
    <row r="156" spans="1:29">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row>
    <row r="157" spans="1:29">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row>
    <row r="158" spans="1:29">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row>
    <row r="159" spans="1:29">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row>
    <row r="160" spans="1:29">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row>
    <row r="161" spans="1:29">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row>
    <row r="162" spans="1:29">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row>
    <row r="163" spans="1:29">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row>
    <row r="164" spans="1:29">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row>
    <row r="165" spans="1:29">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row>
    <row r="166" spans="1:29">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row>
    <row r="167" spans="1:29">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row>
    <row r="168" spans="1:29">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row>
    <row r="169" spans="1:29">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row>
    <row r="170" spans="1:29">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row>
    <row r="171" spans="1:29" ht="32.1" customHeight="1">
      <c r="A171" s="28"/>
      <c r="B171" s="27" t="s">
        <v>326</v>
      </c>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row>
    <row r="172" spans="1:29">
      <c r="A172" s="24"/>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24"/>
      <c r="AC172" s="24"/>
    </row>
    <row r="173" spans="1:29">
      <c r="A173" s="24"/>
      <c r="B173" s="63"/>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24"/>
      <c r="AC173" s="24"/>
    </row>
    <row r="174" spans="1:29">
      <c r="A174" s="24"/>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24"/>
      <c r="AC174" s="24"/>
    </row>
    <row r="175" spans="1:29">
      <c r="A175" s="24"/>
      <c r="B175" s="63"/>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24"/>
      <c r="AC175" s="24"/>
    </row>
    <row r="176" spans="1:29">
      <c r="A176" s="24"/>
      <c r="B176" s="63"/>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24"/>
      <c r="AC176" s="24"/>
    </row>
    <row r="177" spans="1:29">
      <c r="A177" s="24"/>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24"/>
      <c r="AC177" s="24"/>
    </row>
    <row r="178" spans="1:29">
      <c r="A178" s="24"/>
      <c r="B178" s="63"/>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24"/>
      <c r="AC178" s="24"/>
    </row>
    <row r="179" spans="1:29">
      <c r="A179" s="24"/>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24"/>
      <c r="AC179" s="24"/>
    </row>
    <row r="180" spans="1:29">
      <c r="A180" s="24"/>
      <c r="B180" s="63"/>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24"/>
      <c r="AC180" s="24"/>
    </row>
    <row r="181" spans="1:29">
      <c r="A181" s="24"/>
      <c r="B181" s="63"/>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24"/>
      <c r="AC181" s="24"/>
    </row>
    <row r="182" spans="1:29">
      <c r="A182" s="24"/>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24"/>
      <c r="AC182" s="24"/>
    </row>
    <row r="183" spans="1:29">
      <c r="A183" s="24"/>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24"/>
      <c r="AC183" s="24"/>
    </row>
    <row r="184" spans="1:29">
      <c r="A184" s="24"/>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24"/>
      <c r="AC184" s="24"/>
    </row>
    <row r="185" spans="1:29">
      <c r="A185" s="24"/>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24"/>
      <c r="AC185" s="24"/>
    </row>
    <row r="186" spans="1:29">
      <c r="A186" s="24"/>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24"/>
      <c r="AC186" s="24"/>
    </row>
    <row r="187" spans="1:29">
      <c r="A187" s="24"/>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24"/>
      <c r="AC187" s="24"/>
    </row>
    <row r="188" spans="1:29">
      <c r="A188" s="24"/>
      <c r="B188" s="63"/>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24"/>
      <c r="AC188" s="24"/>
    </row>
    <row r="189" spans="1:29">
      <c r="A189" s="24"/>
      <c r="B189" s="63"/>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24"/>
      <c r="AC189" s="24"/>
    </row>
    <row r="190" spans="1:29">
      <c r="A190" s="24"/>
      <c r="B190" s="63"/>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24"/>
      <c r="AC190" s="24"/>
    </row>
    <row r="191" spans="1:29">
      <c r="A191" s="24"/>
      <c r="B191" s="63"/>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24"/>
      <c r="AC191" s="24"/>
    </row>
    <row r="192" spans="1:29">
      <c r="A192" s="24"/>
      <c r="B192" s="63"/>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24"/>
      <c r="AC192" s="24"/>
    </row>
    <row r="193" spans="1:29">
      <c r="A193" s="24"/>
      <c r="B193" s="63"/>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24"/>
      <c r="AC193" s="24"/>
    </row>
    <row r="194" spans="1:29">
      <c r="A194" s="24"/>
      <c r="B194" s="63"/>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24"/>
      <c r="AC194" s="24"/>
    </row>
    <row r="195" spans="1:29">
      <c r="A195" s="24"/>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24"/>
      <c r="AC195" s="24"/>
    </row>
    <row r="196" spans="1:29">
      <c r="A196" s="24"/>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24"/>
      <c r="AC196" s="24"/>
    </row>
    <row r="197" spans="1:29">
      <c r="A197" s="24"/>
      <c r="B197" s="63"/>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24"/>
      <c r="AC197" s="24"/>
    </row>
    <row r="198" spans="1:29">
      <c r="A198" s="24"/>
      <c r="B198" s="63"/>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24"/>
      <c r="AC198" s="24"/>
    </row>
    <row r="199" spans="1:29">
      <c r="A199" s="24"/>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24"/>
      <c r="AC199" s="24"/>
    </row>
    <row r="200" spans="1:29">
      <c r="A200" s="24"/>
      <c r="B200" s="63"/>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24"/>
      <c r="AC200" s="24"/>
    </row>
    <row r="201" spans="1:29">
      <c r="A201" s="24"/>
      <c r="B201" s="63"/>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24"/>
      <c r="AC201" s="24"/>
    </row>
    <row r="202" spans="1:29">
      <c r="A202" s="24"/>
      <c r="B202" s="63"/>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24"/>
      <c r="AC202" s="24"/>
    </row>
    <row r="203" spans="1:29">
      <c r="A203" s="24"/>
      <c r="B203" s="63"/>
      <c r="C203" s="63"/>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24"/>
      <c r="AC203" s="24"/>
    </row>
    <row r="204" spans="1:29">
      <c r="A204" s="24"/>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24"/>
      <c r="AC204" s="24"/>
    </row>
    <row r="205" spans="1:29">
      <c r="A205" s="24"/>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24"/>
      <c r="AC205" s="24"/>
    </row>
    <row r="206" spans="1:29">
      <c r="A206" s="24"/>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24"/>
      <c r="AC206" s="24"/>
    </row>
    <row r="207" spans="1:29">
      <c r="A207" s="24"/>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24"/>
      <c r="AC207" s="24"/>
    </row>
    <row r="208" spans="1:29">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row>
    <row r="209" spans="1:29">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row>
    <row r="210" spans="1:29">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row>
    <row r="211" spans="1:29">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row>
    <row r="212" spans="1:29">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row>
    <row r="213" spans="1:29">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row>
    <row r="214" spans="1:29" ht="32.1" customHeight="1">
      <c r="A214" s="28"/>
      <c r="B214" s="27" t="s">
        <v>327</v>
      </c>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row>
    <row r="215" spans="1:29">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row>
    <row r="216" spans="1:29">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row>
    <row r="217" spans="1:29">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row>
    <row r="218" spans="1:29">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row>
    <row r="219" spans="1:29">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row>
    <row r="220" spans="1:29">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row>
    <row r="221" spans="1:29">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row>
    <row r="222" spans="1:29">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row>
    <row r="223" spans="1:29">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row>
    <row r="224" spans="1:29">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row>
    <row r="225" spans="1:29">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row>
    <row r="226" spans="1:29">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row>
    <row r="227" spans="1:29">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4"/>
    </row>
    <row r="228" spans="1:29">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row>
    <row r="229" spans="1:29">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row>
    <row r="230" spans="1:29">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row>
    <row r="231" spans="1:29">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row>
    <row r="232" spans="1:29">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row>
    <row r="233" spans="1:29">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row>
    <row r="234" spans="1:29">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row>
    <row r="235" spans="1:29">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row>
    <row r="236" spans="1:29">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row>
    <row r="237" spans="1:29">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row>
    <row r="238" spans="1:29">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row>
    <row r="239" spans="1:29">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row>
    <row r="240" spans="1:29">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row>
    <row r="241" spans="1:29">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row>
    <row r="242" spans="1:29">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row>
    <row r="243" spans="1:29">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row>
    <row r="244" spans="1:29">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4"/>
    </row>
    <row r="245" spans="1:29">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row>
    <row r="246" spans="1:29">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4"/>
    </row>
    <row r="247" spans="1:29">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row>
    <row r="248" spans="1:29">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row>
    <row r="249" spans="1:29">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4"/>
    </row>
    <row r="250" spans="1:29">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row>
    <row r="251" spans="1:29">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row>
  </sheetData>
  <sheetProtection algorithmName="SHA-512" hashValue="imhzKcluNw4R95tgyOZ2mTqsTTNSnV6Yxn2mObiiX0861TWE47O9/umGfq5mReniYxDK2wBttvc+idIzoqZJWQ==" saltValue="+VS/Z1D7uY6nycWjRTvm0Q==" spinCount="100000" sheet="1" objects="1" scenarios="1"/>
  <phoneticPr fontId="3"/>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4E8E5-5F98-4600-B69B-F18342DB9F0D}">
  <sheetPr>
    <tabColor rgb="FFFF0000"/>
  </sheetPr>
  <dimension ref="A2:F1041"/>
  <sheetViews>
    <sheetView workbookViewId="0">
      <selection activeCell="C25" sqref="C25"/>
    </sheetView>
  </sheetViews>
  <sheetFormatPr defaultRowHeight="13.5"/>
  <cols>
    <col min="1" max="1" width="51.5" style="4" bestFit="1" customWidth="1"/>
    <col min="2" max="2" width="12.75" style="4" bestFit="1" customWidth="1"/>
    <col min="3" max="3" width="9.75" style="4" bestFit="1" customWidth="1"/>
    <col min="4" max="4" width="8.125" style="4" bestFit="1" customWidth="1"/>
    <col min="5" max="5" width="2.5" style="4" bestFit="1" customWidth="1"/>
    <col min="6" max="16384" width="9" style="4"/>
  </cols>
  <sheetData>
    <row r="2" spans="1:6">
      <c r="A2" s="1"/>
      <c r="B2" s="1"/>
      <c r="C2" s="1"/>
      <c r="D2" s="1"/>
      <c r="E2" s="1"/>
      <c r="F2" s="1"/>
    </row>
    <row r="3" spans="1:6">
      <c r="A3" s="1"/>
      <c r="B3" s="1" t="s">
        <v>78</v>
      </c>
      <c r="C3" s="1" t="s">
        <v>79</v>
      </c>
      <c r="D3" s="1"/>
      <c r="E3" s="1"/>
      <c r="F3" s="1"/>
    </row>
    <row r="4" spans="1:6">
      <c r="A4" s="1" t="s">
        <v>29</v>
      </c>
      <c r="B4" s="5">
        <v>537000</v>
      </c>
      <c r="C4" s="5">
        <v>268000</v>
      </c>
      <c r="D4" s="1" t="s">
        <v>30</v>
      </c>
      <c r="E4" s="5"/>
      <c r="F4" s="1"/>
    </row>
    <row r="5" spans="1:6">
      <c r="A5" s="1" t="s">
        <v>31</v>
      </c>
      <c r="B5" s="5">
        <v>684000</v>
      </c>
      <c r="C5" s="5">
        <v>342000</v>
      </c>
      <c r="D5" s="1" t="s">
        <v>30</v>
      </c>
      <c r="E5" s="5"/>
      <c r="F5" s="1"/>
    </row>
    <row r="6" spans="1:6">
      <c r="A6" s="1" t="s">
        <v>32</v>
      </c>
      <c r="B6" s="5">
        <v>889000</v>
      </c>
      <c r="C6" s="5">
        <v>445000</v>
      </c>
      <c r="D6" s="1" t="s">
        <v>30</v>
      </c>
      <c r="E6" s="5"/>
      <c r="F6" s="1"/>
    </row>
    <row r="7" spans="1:6">
      <c r="A7" s="1" t="s">
        <v>33</v>
      </c>
      <c r="B7" s="5">
        <v>231000</v>
      </c>
      <c r="C7" s="5">
        <v>115000</v>
      </c>
      <c r="D7" s="1" t="s">
        <v>30</v>
      </c>
      <c r="E7" s="5"/>
      <c r="F7" s="1"/>
    </row>
    <row r="8" spans="1:6">
      <c r="A8" s="1" t="s">
        <v>0</v>
      </c>
      <c r="B8" s="5">
        <v>226000</v>
      </c>
      <c r="C8" s="5">
        <v>113000</v>
      </c>
      <c r="D8" s="1" t="s">
        <v>30</v>
      </c>
      <c r="E8" s="5"/>
      <c r="F8" s="1"/>
    </row>
    <row r="9" spans="1:6">
      <c r="A9" s="1" t="s">
        <v>34</v>
      </c>
      <c r="B9" s="5">
        <v>564000</v>
      </c>
      <c r="C9" s="5">
        <v>282000</v>
      </c>
      <c r="D9" s="1" t="s">
        <v>30</v>
      </c>
      <c r="E9" s="5"/>
      <c r="F9" s="1"/>
    </row>
    <row r="10" spans="1:6">
      <c r="A10" s="1" t="s">
        <v>35</v>
      </c>
      <c r="B10" s="5">
        <v>710000</v>
      </c>
      <c r="C10" s="5">
        <v>355000</v>
      </c>
      <c r="D10" s="1" t="s">
        <v>30</v>
      </c>
      <c r="E10" s="5"/>
      <c r="F10" s="1"/>
    </row>
    <row r="11" spans="1:6">
      <c r="A11" s="1" t="s">
        <v>36</v>
      </c>
      <c r="B11" s="5">
        <v>1133000</v>
      </c>
      <c r="C11" s="5">
        <v>567000</v>
      </c>
      <c r="D11" s="1" t="s">
        <v>30</v>
      </c>
      <c r="E11" s="5"/>
      <c r="F11" s="1"/>
    </row>
    <row r="12" spans="1:6">
      <c r="A12" s="1" t="s">
        <v>1</v>
      </c>
      <c r="B12" s="5">
        <v>320000</v>
      </c>
      <c r="C12" s="5">
        <v>160000</v>
      </c>
      <c r="D12" s="1" t="s">
        <v>30</v>
      </c>
      <c r="E12" s="5"/>
      <c r="F12" s="1"/>
    </row>
    <row r="13" spans="1:6">
      <c r="A13" s="1" t="s">
        <v>2</v>
      </c>
      <c r="B13" s="5">
        <v>339000</v>
      </c>
      <c r="C13" s="5">
        <v>169000</v>
      </c>
      <c r="D13" s="1" t="s">
        <v>30</v>
      </c>
      <c r="E13" s="5"/>
      <c r="F13" s="1"/>
    </row>
    <row r="14" spans="1:6">
      <c r="A14" s="1" t="s">
        <v>3</v>
      </c>
      <c r="B14" s="5">
        <v>311000</v>
      </c>
      <c r="C14" s="5">
        <v>156000</v>
      </c>
      <c r="D14" s="1" t="s">
        <v>30</v>
      </c>
      <c r="E14" s="5"/>
      <c r="F14" s="1"/>
    </row>
    <row r="15" spans="1:6">
      <c r="A15" s="1" t="s">
        <v>4</v>
      </c>
      <c r="B15" s="5">
        <v>137000</v>
      </c>
      <c r="C15" s="5">
        <v>68000</v>
      </c>
      <c r="D15" s="1" t="s">
        <v>30</v>
      </c>
      <c r="E15" s="5"/>
      <c r="F15" s="1"/>
    </row>
    <row r="16" spans="1:6">
      <c r="A16" s="1" t="s">
        <v>5</v>
      </c>
      <c r="B16" s="5">
        <v>508000</v>
      </c>
      <c r="C16" s="5">
        <v>254000</v>
      </c>
      <c r="D16" s="1" t="s">
        <v>30</v>
      </c>
      <c r="E16" s="5"/>
      <c r="F16" s="1"/>
    </row>
    <row r="17" spans="1:6">
      <c r="A17" s="1" t="s">
        <v>6</v>
      </c>
      <c r="B17" s="5">
        <v>204000</v>
      </c>
      <c r="C17" s="5">
        <v>102000</v>
      </c>
      <c r="D17" s="1" t="s">
        <v>30</v>
      </c>
      <c r="E17" s="5"/>
      <c r="F17" s="1"/>
    </row>
    <row r="18" spans="1:6">
      <c r="A18" s="1" t="s">
        <v>7</v>
      </c>
      <c r="B18" s="5">
        <v>148000</v>
      </c>
      <c r="C18" s="5">
        <v>74000</v>
      </c>
      <c r="D18" s="1" t="s">
        <v>30</v>
      </c>
      <c r="E18" s="5"/>
      <c r="F18" s="1"/>
    </row>
    <row r="19" spans="1:6">
      <c r="A19" s="1" t="s">
        <v>8</v>
      </c>
      <c r="B19" s="5">
        <v>0</v>
      </c>
      <c r="C19" s="5">
        <v>282000</v>
      </c>
      <c r="D19" s="1" t="s">
        <v>30</v>
      </c>
      <c r="E19" s="5"/>
      <c r="F19" s="1"/>
    </row>
    <row r="20" spans="1:6">
      <c r="A20" s="1" t="s">
        <v>39</v>
      </c>
      <c r="B20" s="5">
        <v>33000</v>
      </c>
      <c r="C20" s="5">
        <v>16000</v>
      </c>
      <c r="D20" s="1" t="s">
        <v>30</v>
      </c>
      <c r="E20" s="5"/>
      <c r="F20" s="1"/>
    </row>
    <row r="21" spans="1:6">
      <c r="A21" s="1" t="s">
        <v>9</v>
      </c>
      <c r="B21" s="5">
        <v>475000</v>
      </c>
      <c r="C21" s="5">
        <v>237000</v>
      </c>
      <c r="D21" s="1" t="s">
        <v>30</v>
      </c>
      <c r="E21" s="5"/>
      <c r="F21" s="1"/>
    </row>
    <row r="22" spans="1:6">
      <c r="A22" s="1" t="s">
        <v>10</v>
      </c>
      <c r="B22" s="5">
        <v>638000</v>
      </c>
      <c r="C22" s="5">
        <v>319000</v>
      </c>
      <c r="D22" s="1" t="s">
        <v>30</v>
      </c>
      <c r="E22" s="5"/>
      <c r="F22" s="1"/>
    </row>
    <row r="23" spans="1:6">
      <c r="A23" s="1" t="s">
        <v>17</v>
      </c>
      <c r="B23" s="5">
        <v>27000</v>
      </c>
      <c r="C23" s="5">
        <v>13000</v>
      </c>
      <c r="D23" s="1" t="s">
        <v>37</v>
      </c>
      <c r="E23" s="5"/>
      <c r="F23" s="1"/>
    </row>
    <row r="24" spans="1:6">
      <c r="A24" s="1" t="s">
        <v>38</v>
      </c>
      <c r="B24" s="5">
        <v>27000</v>
      </c>
      <c r="C24" s="5">
        <v>13000</v>
      </c>
      <c r="D24" s="1" t="s">
        <v>37</v>
      </c>
      <c r="E24" s="5"/>
      <c r="F24" s="1"/>
    </row>
    <row r="25" spans="1:6">
      <c r="A25" s="1" t="s">
        <v>11</v>
      </c>
      <c r="B25" s="5">
        <v>38000</v>
      </c>
      <c r="C25" s="5">
        <v>19000</v>
      </c>
      <c r="D25" s="1" t="s">
        <v>37</v>
      </c>
      <c r="E25" s="5"/>
      <c r="F25" s="1"/>
    </row>
    <row r="26" spans="1:6">
      <c r="A26" s="1" t="s">
        <v>12</v>
      </c>
      <c r="B26" s="5">
        <v>40000</v>
      </c>
      <c r="C26" s="5">
        <v>20000</v>
      </c>
      <c r="D26" s="1" t="s">
        <v>37</v>
      </c>
      <c r="E26" s="5"/>
      <c r="F26" s="1"/>
    </row>
    <row r="27" spans="1:6">
      <c r="A27" s="1" t="s">
        <v>13</v>
      </c>
      <c r="B27" s="5">
        <v>38000</v>
      </c>
      <c r="C27" s="5">
        <v>19000</v>
      </c>
      <c r="D27" s="1" t="s">
        <v>37</v>
      </c>
      <c r="E27" s="5"/>
      <c r="F27" s="1"/>
    </row>
    <row r="28" spans="1:6">
      <c r="A28" s="1" t="s">
        <v>14</v>
      </c>
      <c r="B28" s="5">
        <v>48000</v>
      </c>
      <c r="C28" s="5">
        <v>24000</v>
      </c>
      <c r="D28" s="1" t="s">
        <v>37</v>
      </c>
      <c r="E28" s="5"/>
      <c r="F28" s="1"/>
    </row>
    <row r="29" spans="1:6">
      <c r="A29" s="1" t="s">
        <v>15</v>
      </c>
      <c r="B29" s="5">
        <v>43000</v>
      </c>
      <c r="C29" s="5">
        <v>21000</v>
      </c>
      <c r="D29" s="1" t="s">
        <v>37</v>
      </c>
      <c r="E29" s="5"/>
      <c r="F29" s="1"/>
    </row>
    <row r="30" spans="1:6">
      <c r="A30" s="1" t="s">
        <v>16</v>
      </c>
      <c r="B30" s="5">
        <v>36000</v>
      </c>
      <c r="C30" s="5">
        <v>18000</v>
      </c>
      <c r="D30" s="1" t="s">
        <v>37</v>
      </c>
      <c r="E30" s="5"/>
      <c r="F30" s="1"/>
    </row>
    <row r="31" spans="1:6">
      <c r="A31" s="1" t="s">
        <v>40</v>
      </c>
      <c r="B31" s="5">
        <v>37000</v>
      </c>
      <c r="C31" s="5">
        <v>19000</v>
      </c>
      <c r="D31" s="1" t="s">
        <v>37</v>
      </c>
      <c r="E31" s="5"/>
      <c r="F31" s="1"/>
    </row>
    <row r="32" spans="1:6">
      <c r="A32" s="1" t="s">
        <v>41</v>
      </c>
      <c r="B32" s="5">
        <v>35000</v>
      </c>
      <c r="C32" s="5">
        <v>18000</v>
      </c>
      <c r="D32" s="1" t="s">
        <v>37</v>
      </c>
      <c r="E32" s="5"/>
      <c r="F32" s="1"/>
    </row>
    <row r="33" spans="1:6">
      <c r="A33" s="1" t="s">
        <v>42</v>
      </c>
      <c r="B33" s="5">
        <v>37000</v>
      </c>
      <c r="C33" s="5">
        <v>19000</v>
      </c>
      <c r="D33" s="1" t="s">
        <v>37</v>
      </c>
      <c r="E33" s="5"/>
      <c r="F33" s="1"/>
    </row>
    <row r="34" spans="1:6">
      <c r="A34" s="1" t="s">
        <v>43</v>
      </c>
      <c r="B34" s="5">
        <v>35000</v>
      </c>
      <c r="C34" s="5">
        <v>18000</v>
      </c>
      <c r="D34" s="1" t="s">
        <v>37</v>
      </c>
      <c r="E34" s="5"/>
      <c r="F34" s="1"/>
    </row>
    <row r="35" spans="1:6">
      <c r="A35" s="1" t="s">
        <v>44</v>
      </c>
      <c r="B35" s="5">
        <v>37000</v>
      </c>
      <c r="C35" s="5">
        <v>19000</v>
      </c>
      <c r="D35" s="1" t="s">
        <v>37</v>
      </c>
      <c r="E35" s="5"/>
      <c r="F35" s="1"/>
    </row>
    <row r="36" spans="1:6">
      <c r="A36" s="1" t="s">
        <v>45</v>
      </c>
      <c r="B36" s="5">
        <v>35000</v>
      </c>
      <c r="C36" s="5">
        <v>18000</v>
      </c>
      <c r="D36" s="1" t="s">
        <v>37</v>
      </c>
      <c r="E36" s="5"/>
      <c r="F36" s="1"/>
    </row>
    <row r="37" spans="1:6">
      <c r="A37" s="1" t="s">
        <v>46</v>
      </c>
      <c r="B37" s="5">
        <v>37000</v>
      </c>
      <c r="C37" s="5">
        <v>19000</v>
      </c>
      <c r="D37" s="1" t="s">
        <v>37</v>
      </c>
      <c r="E37" s="5"/>
      <c r="F37" s="1"/>
    </row>
    <row r="38" spans="1:6">
      <c r="A38" s="1" t="s">
        <v>47</v>
      </c>
      <c r="B38" s="5">
        <v>35000</v>
      </c>
      <c r="C38" s="5">
        <v>18000</v>
      </c>
      <c r="D38" s="1" t="s">
        <v>37</v>
      </c>
      <c r="E38" s="5"/>
      <c r="F38" s="1"/>
    </row>
    <row r="39" spans="1:6">
      <c r="A39" s="7"/>
      <c r="B39" s="1"/>
      <c r="C39" s="1"/>
      <c r="D39" s="1"/>
      <c r="E39" s="1"/>
      <c r="F39" s="1"/>
    </row>
    <row r="40" spans="1:6">
      <c r="A40" s="1"/>
      <c r="B40" s="5"/>
      <c r="C40" s="5"/>
      <c r="D40" s="1"/>
      <c r="E40" s="1"/>
      <c r="F40" s="1"/>
    </row>
    <row r="41" spans="1:6">
      <c r="A41" s="1"/>
      <c r="B41" s="5"/>
      <c r="C41" s="5"/>
      <c r="D41" s="1"/>
      <c r="E41" s="1"/>
      <c r="F41" s="1"/>
    </row>
    <row r="42" spans="1:6">
      <c r="A42" s="1"/>
      <c r="B42" s="5"/>
      <c r="C42" s="5"/>
      <c r="D42" s="1"/>
      <c r="E42" s="1"/>
      <c r="F42" s="1"/>
    </row>
    <row r="43" spans="1:6">
      <c r="A43" s="1"/>
      <c r="B43" s="5"/>
      <c r="C43" s="5"/>
      <c r="D43" s="1"/>
      <c r="E43" s="1"/>
      <c r="F43" s="1"/>
    </row>
    <row r="44" spans="1:6">
      <c r="A44" s="1"/>
      <c r="B44" s="5"/>
      <c r="C44" s="5"/>
      <c r="D44" s="1"/>
      <c r="E44" s="1"/>
      <c r="F44" s="1"/>
    </row>
    <row r="45" spans="1:6">
      <c r="A45" s="1"/>
      <c r="B45" s="5"/>
      <c r="C45" s="5"/>
      <c r="D45" s="1"/>
      <c r="E45" s="1"/>
      <c r="F45" s="1"/>
    </row>
    <row r="46" spans="1:6">
      <c r="A46" s="1"/>
      <c r="B46" s="5"/>
      <c r="C46" s="5"/>
      <c r="D46" s="1"/>
      <c r="E46" s="1"/>
      <c r="F46" s="1"/>
    </row>
    <row r="47" spans="1:6">
      <c r="A47" s="1"/>
      <c r="B47" s="5"/>
      <c r="C47" s="5"/>
      <c r="D47" s="1"/>
      <c r="E47" s="1"/>
      <c r="F47" s="1"/>
    </row>
    <row r="48" spans="1:6">
      <c r="A48" s="1"/>
      <c r="B48" s="5"/>
      <c r="C48" s="5"/>
      <c r="D48" s="1"/>
    </row>
    <row r="49" spans="1:4">
      <c r="A49" s="1"/>
      <c r="B49" s="5"/>
      <c r="C49" s="5"/>
      <c r="D49" s="1"/>
    </row>
    <row r="50" spans="1:4">
      <c r="A50" s="1"/>
      <c r="B50" s="5"/>
      <c r="C50" s="5"/>
      <c r="D50" s="1"/>
    </row>
    <row r="51" spans="1:4">
      <c r="A51" s="1"/>
      <c r="B51" s="5"/>
      <c r="C51" s="5"/>
      <c r="D51" s="1"/>
    </row>
    <row r="52" spans="1:4">
      <c r="A52" s="1"/>
      <c r="B52" s="5"/>
      <c r="C52" s="5"/>
      <c r="D52" s="1"/>
    </row>
    <row r="53" spans="1:4">
      <c r="A53" s="1"/>
      <c r="B53" s="5"/>
      <c r="C53" s="5"/>
      <c r="D53" s="1"/>
    </row>
    <row r="54" spans="1:4">
      <c r="A54" s="1"/>
      <c r="B54" s="5"/>
      <c r="C54" s="5"/>
      <c r="D54" s="1"/>
    </row>
    <row r="55" spans="1:4">
      <c r="A55" s="1"/>
      <c r="B55" s="5"/>
      <c r="C55" s="5"/>
      <c r="D55" s="1"/>
    </row>
    <row r="56" spans="1:4">
      <c r="A56" s="8"/>
    </row>
    <row r="57" spans="1:4">
      <c r="A57" s="1"/>
      <c r="B57" s="5"/>
      <c r="C57" s="5"/>
      <c r="D57" s="1"/>
    </row>
    <row r="58" spans="1:4">
      <c r="A58" s="1"/>
      <c r="B58" s="5"/>
      <c r="C58" s="5"/>
      <c r="D58" s="1"/>
    </row>
    <row r="59" spans="1:4">
      <c r="A59" s="1"/>
      <c r="B59" s="5"/>
      <c r="C59" s="5"/>
      <c r="D59" s="1"/>
    </row>
    <row r="60" spans="1:4">
      <c r="A60" s="1"/>
      <c r="B60" s="5"/>
      <c r="C60" s="5"/>
      <c r="D60" s="1"/>
    </row>
    <row r="61" spans="1:4">
      <c r="A61" s="1"/>
      <c r="B61" s="5"/>
      <c r="C61" s="5"/>
      <c r="D61" s="1"/>
    </row>
    <row r="62" spans="1:4">
      <c r="A62" s="1"/>
      <c r="B62" s="5"/>
      <c r="C62" s="5"/>
      <c r="D62" s="1"/>
    </row>
    <row r="63" spans="1:4">
      <c r="A63" s="1"/>
      <c r="B63" s="5"/>
      <c r="C63" s="5"/>
      <c r="D63" s="1"/>
    </row>
    <row r="64" spans="1:4">
      <c r="A64" s="1"/>
      <c r="B64" s="5"/>
      <c r="C64" s="5"/>
      <c r="D64" s="1"/>
    </row>
    <row r="65" spans="1:4">
      <c r="A65" s="1"/>
      <c r="B65" s="5"/>
      <c r="C65" s="5"/>
      <c r="D65" s="1"/>
    </row>
    <row r="66" spans="1:4">
      <c r="A66" s="1"/>
      <c r="B66" s="5"/>
      <c r="C66" s="5"/>
      <c r="D66" s="1"/>
    </row>
    <row r="67" spans="1:4">
      <c r="A67" s="1"/>
      <c r="B67" s="5"/>
      <c r="C67" s="5"/>
      <c r="D67" s="1"/>
    </row>
    <row r="68" spans="1:4">
      <c r="A68" s="1"/>
      <c r="B68" s="5"/>
      <c r="C68" s="5"/>
      <c r="D68" s="1"/>
    </row>
    <row r="69" spans="1:4">
      <c r="A69" s="1"/>
      <c r="B69" s="5"/>
      <c r="C69" s="5"/>
      <c r="D69" s="1"/>
    </row>
    <row r="70" spans="1:4">
      <c r="A70" s="1"/>
      <c r="B70" s="5"/>
      <c r="C70" s="5"/>
      <c r="D70" s="1"/>
    </row>
    <row r="71" spans="1:4">
      <c r="A71" s="1"/>
      <c r="B71" s="5"/>
      <c r="C71" s="5"/>
      <c r="D71" s="1"/>
    </row>
    <row r="72" spans="1:4">
      <c r="A72" s="1"/>
      <c r="B72" s="5"/>
      <c r="C72" s="5"/>
      <c r="D72" s="1"/>
    </row>
    <row r="73" spans="1:4">
      <c r="A73" s="8"/>
    </row>
    <row r="74" spans="1:4">
      <c r="A74" s="1"/>
      <c r="B74" s="5"/>
      <c r="C74" s="5"/>
      <c r="D74" s="1"/>
    </row>
    <row r="75" spans="1:4">
      <c r="A75" s="1"/>
      <c r="B75" s="5"/>
      <c r="C75" s="5"/>
      <c r="D75" s="1"/>
    </row>
    <row r="76" spans="1:4">
      <c r="A76" s="1"/>
      <c r="B76" s="5"/>
      <c r="C76" s="5"/>
      <c r="D76" s="1"/>
    </row>
    <row r="77" spans="1:4">
      <c r="A77" s="1"/>
      <c r="B77" s="5"/>
      <c r="C77" s="5"/>
      <c r="D77" s="1"/>
    </row>
    <row r="78" spans="1:4">
      <c r="A78" s="1"/>
      <c r="B78" s="5"/>
      <c r="C78" s="5"/>
      <c r="D78" s="1"/>
    </row>
    <row r="79" spans="1:4">
      <c r="A79" s="1"/>
      <c r="B79" s="5"/>
      <c r="C79" s="5"/>
      <c r="D79" s="1"/>
    </row>
    <row r="80" spans="1:4">
      <c r="A80" s="1"/>
      <c r="B80" s="5"/>
      <c r="C80" s="5"/>
      <c r="D80" s="1"/>
    </row>
    <row r="81" spans="1:4">
      <c r="A81" s="1"/>
      <c r="B81" s="5"/>
      <c r="C81" s="5"/>
      <c r="D81" s="1"/>
    </row>
    <row r="82" spans="1:4">
      <c r="A82" s="1"/>
      <c r="B82" s="5"/>
      <c r="C82" s="5"/>
      <c r="D82" s="1"/>
    </row>
    <row r="83" spans="1:4">
      <c r="A83" s="1"/>
      <c r="B83" s="5"/>
      <c r="C83" s="5"/>
      <c r="D83" s="1"/>
    </row>
    <row r="84" spans="1:4">
      <c r="A84" s="1"/>
      <c r="B84" s="5"/>
      <c r="C84" s="5"/>
      <c r="D84" s="1"/>
    </row>
    <row r="85" spans="1:4">
      <c r="A85" s="1"/>
      <c r="B85" s="5"/>
      <c r="C85" s="5"/>
      <c r="D85" s="1"/>
    </row>
    <row r="86" spans="1:4">
      <c r="A86" s="1"/>
      <c r="B86" s="5"/>
      <c r="C86" s="5"/>
      <c r="D86" s="1"/>
    </row>
    <row r="87" spans="1:4">
      <c r="A87" s="1"/>
      <c r="B87" s="5"/>
      <c r="C87" s="5"/>
      <c r="D87" s="1"/>
    </row>
    <row r="88" spans="1:4">
      <c r="A88" s="1"/>
      <c r="B88" s="5"/>
      <c r="C88" s="5"/>
      <c r="D88" s="1"/>
    </row>
    <row r="89" spans="1:4">
      <c r="A89" s="1"/>
      <c r="B89" s="5"/>
      <c r="C89" s="5"/>
      <c r="D89" s="1"/>
    </row>
    <row r="90" spans="1:4">
      <c r="A90" s="8"/>
    </row>
    <row r="91" spans="1:4">
      <c r="A91" s="1"/>
      <c r="B91" s="5"/>
      <c r="C91" s="5"/>
      <c r="D91" s="1"/>
    </row>
    <row r="92" spans="1:4">
      <c r="A92" s="1"/>
      <c r="B92" s="5"/>
      <c r="C92" s="5"/>
      <c r="D92" s="1"/>
    </row>
    <row r="93" spans="1:4">
      <c r="A93" s="1"/>
      <c r="B93" s="5"/>
      <c r="C93" s="5"/>
      <c r="D93" s="1"/>
    </row>
    <row r="94" spans="1:4">
      <c r="A94" s="1"/>
      <c r="B94" s="5"/>
      <c r="C94" s="5"/>
      <c r="D94" s="1"/>
    </row>
    <row r="95" spans="1:4">
      <c r="A95" s="1"/>
      <c r="B95" s="5"/>
      <c r="C95" s="5"/>
      <c r="D95" s="1"/>
    </row>
    <row r="96" spans="1:4">
      <c r="A96" s="1"/>
      <c r="B96" s="5"/>
      <c r="C96" s="5"/>
      <c r="D96" s="1"/>
    </row>
    <row r="97" spans="1:4">
      <c r="A97" s="1"/>
      <c r="B97" s="5"/>
      <c r="C97" s="5"/>
      <c r="D97" s="1"/>
    </row>
    <row r="98" spans="1:4">
      <c r="A98" s="1"/>
      <c r="B98" s="5"/>
      <c r="C98" s="5"/>
      <c r="D98" s="1"/>
    </row>
    <row r="99" spans="1:4">
      <c r="A99" s="1"/>
      <c r="B99" s="5"/>
      <c r="C99" s="5"/>
      <c r="D99" s="1"/>
    </row>
    <row r="100" spans="1:4">
      <c r="A100" s="1"/>
      <c r="B100" s="5"/>
      <c r="C100" s="5"/>
      <c r="D100" s="1"/>
    </row>
    <row r="101" spans="1:4">
      <c r="A101" s="1"/>
      <c r="B101" s="5"/>
      <c r="C101" s="5"/>
      <c r="D101" s="1"/>
    </row>
    <row r="102" spans="1:4">
      <c r="A102" s="1"/>
      <c r="B102" s="5"/>
      <c r="C102" s="5"/>
      <c r="D102" s="1"/>
    </row>
    <row r="103" spans="1:4">
      <c r="A103" s="1"/>
      <c r="B103" s="5"/>
      <c r="C103" s="5"/>
      <c r="D103" s="1"/>
    </row>
    <row r="104" spans="1:4">
      <c r="A104" s="1"/>
      <c r="B104" s="5"/>
      <c r="C104" s="5"/>
      <c r="D104" s="1"/>
    </row>
    <row r="105" spans="1:4">
      <c r="A105" s="1"/>
      <c r="B105" s="5"/>
      <c r="C105" s="5"/>
      <c r="D105" s="1"/>
    </row>
    <row r="106" spans="1:4">
      <c r="A106" s="1"/>
      <c r="B106" s="5"/>
      <c r="C106" s="5"/>
      <c r="D106" s="1"/>
    </row>
    <row r="107" spans="1:4">
      <c r="A107" s="8"/>
    </row>
    <row r="108" spans="1:4">
      <c r="A108" s="1"/>
      <c r="B108" s="5"/>
      <c r="C108" s="5"/>
      <c r="D108" s="1"/>
    </row>
    <row r="109" spans="1:4">
      <c r="A109" s="1"/>
      <c r="B109" s="5"/>
      <c r="C109" s="5"/>
      <c r="D109" s="1"/>
    </row>
    <row r="110" spans="1:4">
      <c r="A110" s="1"/>
      <c r="B110" s="5"/>
      <c r="C110" s="5"/>
      <c r="D110" s="1"/>
    </row>
    <row r="111" spans="1:4">
      <c r="A111" s="1"/>
      <c r="B111" s="5"/>
      <c r="C111" s="5"/>
      <c r="D111" s="1"/>
    </row>
    <row r="112" spans="1:4">
      <c r="A112" s="1"/>
      <c r="B112" s="5"/>
      <c r="C112" s="5"/>
      <c r="D112" s="1"/>
    </row>
    <row r="113" spans="1:4">
      <c r="A113" s="1"/>
      <c r="B113" s="5"/>
      <c r="C113" s="5"/>
      <c r="D113" s="1"/>
    </row>
    <row r="114" spans="1:4">
      <c r="A114" s="1"/>
      <c r="B114" s="5"/>
      <c r="C114" s="5"/>
      <c r="D114" s="1"/>
    </row>
    <row r="115" spans="1:4">
      <c r="A115" s="1"/>
      <c r="B115" s="5"/>
      <c r="C115" s="5"/>
      <c r="D115" s="1"/>
    </row>
    <row r="116" spans="1:4">
      <c r="A116" s="1"/>
      <c r="B116" s="5"/>
      <c r="C116" s="5"/>
      <c r="D116" s="1"/>
    </row>
    <row r="117" spans="1:4">
      <c r="A117" s="1"/>
      <c r="B117" s="5"/>
      <c r="C117" s="5"/>
      <c r="D117" s="1"/>
    </row>
    <row r="118" spans="1:4">
      <c r="A118" s="1"/>
      <c r="B118" s="5"/>
      <c r="C118" s="5"/>
      <c r="D118" s="1"/>
    </row>
    <row r="119" spans="1:4">
      <c r="A119" s="1"/>
      <c r="B119" s="5"/>
      <c r="C119" s="5"/>
      <c r="D119" s="1"/>
    </row>
    <row r="120" spans="1:4">
      <c r="A120" s="1"/>
      <c r="B120" s="5"/>
      <c r="C120" s="5"/>
      <c r="D120" s="1"/>
    </row>
    <row r="121" spans="1:4">
      <c r="A121" s="1"/>
      <c r="B121" s="5"/>
      <c r="C121" s="5"/>
      <c r="D121" s="1"/>
    </row>
    <row r="122" spans="1:4">
      <c r="A122" s="1"/>
      <c r="B122" s="5"/>
      <c r="C122" s="5"/>
      <c r="D122" s="1"/>
    </row>
    <row r="123" spans="1:4">
      <c r="A123" s="1"/>
      <c r="B123" s="5"/>
      <c r="C123" s="5"/>
      <c r="D123" s="1"/>
    </row>
    <row r="124" spans="1:4">
      <c r="A124" s="8"/>
    </row>
    <row r="125" spans="1:4">
      <c r="A125" s="1"/>
      <c r="B125" s="5"/>
      <c r="C125" s="5"/>
      <c r="D125" s="1"/>
    </row>
    <row r="126" spans="1:4">
      <c r="A126" s="1"/>
      <c r="B126" s="5"/>
      <c r="C126" s="5"/>
      <c r="D126" s="1"/>
    </row>
    <row r="127" spans="1:4">
      <c r="A127" s="1"/>
      <c r="B127" s="5"/>
      <c r="C127" s="5"/>
      <c r="D127" s="1"/>
    </row>
    <row r="128" spans="1:4">
      <c r="A128" s="1"/>
      <c r="B128" s="5"/>
      <c r="C128" s="5"/>
      <c r="D128" s="1"/>
    </row>
    <row r="129" spans="1:4">
      <c r="A129" s="1"/>
      <c r="B129" s="5"/>
      <c r="C129" s="5"/>
      <c r="D129" s="1"/>
    </row>
    <row r="130" spans="1:4">
      <c r="A130" s="1"/>
      <c r="B130" s="5"/>
      <c r="C130" s="5"/>
      <c r="D130" s="1"/>
    </row>
    <row r="131" spans="1:4">
      <c r="A131" s="1"/>
      <c r="B131" s="5"/>
      <c r="C131" s="5"/>
      <c r="D131" s="1"/>
    </row>
    <row r="132" spans="1:4">
      <c r="A132" s="1"/>
      <c r="B132" s="5"/>
      <c r="C132" s="5"/>
      <c r="D132" s="1"/>
    </row>
    <row r="133" spans="1:4">
      <c r="A133" s="1"/>
      <c r="B133" s="5"/>
      <c r="C133" s="5"/>
      <c r="D133" s="1"/>
    </row>
    <row r="134" spans="1:4">
      <c r="A134" s="1"/>
      <c r="B134" s="5"/>
      <c r="C134" s="5"/>
      <c r="D134" s="1"/>
    </row>
    <row r="135" spans="1:4">
      <c r="A135" s="1"/>
      <c r="B135" s="5"/>
      <c r="C135" s="5"/>
      <c r="D135" s="1"/>
    </row>
    <row r="136" spans="1:4">
      <c r="A136" s="1"/>
      <c r="B136" s="5"/>
      <c r="C136" s="5"/>
      <c r="D136" s="1"/>
    </row>
    <row r="137" spans="1:4">
      <c r="A137" s="1"/>
      <c r="B137" s="5"/>
      <c r="C137" s="5"/>
      <c r="D137" s="1"/>
    </row>
    <row r="138" spans="1:4">
      <c r="A138" s="1"/>
      <c r="B138" s="5"/>
      <c r="C138" s="5"/>
      <c r="D138" s="1"/>
    </row>
    <row r="139" spans="1:4">
      <c r="A139" s="1"/>
      <c r="B139" s="5"/>
      <c r="C139" s="5"/>
      <c r="D139" s="1"/>
    </row>
    <row r="140" spans="1:4">
      <c r="A140" s="1"/>
      <c r="B140" s="5"/>
      <c r="C140" s="5"/>
      <c r="D140" s="1"/>
    </row>
    <row r="141" spans="1:4">
      <c r="A141" s="8"/>
    </row>
    <row r="142" spans="1:4">
      <c r="A142" s="1"/>
      <c r="B142" s="5"/>
      <c r="C142" s="5"/>
      <c r="D142" s="1"/>
    </row>
    <row r="143" spans="1:4">
      <c r="A143" s="1"/>
      <c r="B143" s="5"/>
      <c r="C143" s="5"/>
      <c r="D143" s="1"/>
    </row>
    <row r="144" spans="1:4">
      <c r="A144" s="1"/>
      <c r="B144" s="5"/>
      <c r="C144" s="5"/>
      <c r="D144" s="1"/>
    </row>
    <row r="145" spans="1:4">
      <c r="A145" s="1"/>
      <c r="B145" s="5"/>
      <c r="C145" s="5"/>
      <c r="D145" s="1"/>
    </row>
    <row r="146" spans="1:4">
      <c r="A146" s="1"/>
      <c r="B146" s="5"/>
      <c r="C146" s="5"/>
      <c r="D146" s="1"/>
    </row>
    <row r="147" spans="1:4">
      <c r="A147" s="1"/>
      <c r="B147" s="5"/>
      <c r="C147" s="5"/>
      <c r="D147" s="1"/>
    </row>
    <row r="148" spans="1:4">
      <c r="A148" s="1"/>
      <c r="B148" s="5"/>
      <c r="C148" s="5"/>
      <c r="D148" s="1"/>
    </row>
    <row r="149" spans="1:4">
      <c r="A149" s="1"/>
      <c r="B149" s="5"/>
      <c r="C149" s="5"/>
      <c r="D149" s="1"/>
    </row>
    <row r="150" spans="1:4">
      <c r="A150" s="1"/>
      <c r="B150" s="5"/>
      <c r="C150" s="5"/>
      <c r="D150" s="1"/>
    </row>
    <row r="151" spans="1:4">
      <c r="A151" s="1"/>
      <c r="B151" s="5"/>
      <c r="C151" s="5"/>
      <c r="D151" s="1"/>
    </row>
    <row r="152" spans="1:4">
      <c r="A152" s="1"/>
      <c r="B152" s="5"/>
      <c r="C152" s="5"/>
      <c r="D152" s="1"/>
    </row>
    <row r="153" spans="1:4">
      <c r="A153" s="1"/>
      <c r="B153" s="5"/>
      <c r="C153" s="5"/>
      <c r="D153" s="1"/>
    </row>
    <row r="154" spans="1:4">
      <c r="A154" s="1"/>
      <c r="B154" s="5"/>
      <c r="C154" s="5"/>
      <c r="D154" s="1"/>
    </row>
    <row r="155" spans="1:4">
      <c r="A155" s="1"/>
      <c r="B155" s="5"/>
      <c r="C155" s="5"/>
      <c r="D155" s="1"/>
    </row>
    <row r="156" spans="1:4">
      <c r="A156" s="1"/>
      <c r="B156" s="5"/>
      <c r="C156" s="5"/>
      <c r="D156" s="1"/>
    </row>
    <row r="157" spans="1:4">
      <c r="A157" s="1"/>
      <c r="B157" s="5"/>
      <c r="C157" s="5"/>
      <c r="D157" s="1"/>
    </row>
    <row r="158" spans="1:4">
      <c r="A158" s="8"/>
    </row>
    <row r="159" spans="1:4">
      <c r="A159" s="1"/>
      <c r="B159" s="5"/>
      <c r="C159" s="5"/>
      <c r="D159" s="1"/>
    </row>
    <row r="160" spans="1:4">
      <c r="A160" s="1"/>
      <c r="B160" s="5"/>
      <c r="C160" s="5"/>
      <c r="D160" s="1"/>
    </row>
    <row r="161" spans="1:4">
      <c r="A161" s="1"/>
      <c r="B161" s="5"/>
      <c r="C161" s="5"/>
      <c r="D161" s="1"/>
    </row>
    <row r="162" spans="1:4">
      <c r="A162" s="1"/>
      <c r="B162" s="5"/>
      <c r="C162" s="5"/>
      <c r="D162" s="1"/>
    </row>
    <row r="163" spans="1:4">
      <c r="A163" s="1"/>
      <c r="B163" s="5"/>
      <c r="C163" s="5"/>
      <c r="D163" s="1"/>
    </row>
    <row r="164" spans="1:4">
      <c r="A164" s="1"/>
      <c r="B164" s="5"/>
      <c r="C164" s="5"/>
      <c r="D164" s="1"/>
    </row>
    <row r="165" spans="1:4">
      <c r="A165" s="1"/>
      <c r="B165" s="5"/>
      <c r="C165" s="5"/>
      <c r="D165" s="1"/>
    </row>
    <row r="166" spans="1:4">
      <c r="A166" s="1"/>
      <c r="B166" s="5"/>
      <c r="C166" s="5"/>
      <c r="D166" s="1"/>
    </row>
    <row r="167" spans="1:4">
      <c r="A167" s="1"/>
      <c r="B167" s="5"/>
      <c r="C167" s="5"/>
      <c r="D167" s="1"/>
    </row>
    <row r="168" spans="1:4">
      <c r="A168" s="1"/>
      <c r="B168" s="5"/>
      <c r="C168" s="5"/>
      <c r="D168" s="1"/>
    </row>
    <row r="169" spans="1:4">
      <c r="A169" s="1"/>
      <c r="B169" s="5"/>
      <c r="C169" s="5"/>
      <c r="D169" s="1"/>
    </row>
    <row r="170" spans="1:4">
      <c r="A170" s="1"/>
      <c r="B170" s="5"/>
      <c r="C170" s="5"/>
      <c r="D170" s="1"/>
    </row>
    <row r="171" spans="1:4">
      <c r="A171" s="1"/>
      <c r="B171" s="5"/>
      <c r="C171" s="5"/>
      <c r="D171" s="1"/>
    </row>
    <row r="172" spans="1:4">
      <c r="A172" s="1"/>
      <c r="B172" s="5"/>
      <c r="C172" s="5"/>
      <c r="D172" s="1"/>
    </row>
    <row r="173" spans="1:4">
      <c r="A173" s="1"/>
      <c r="B173" s="5"/>
      <c r="C173" s="5"/>
      <c r="D173" s="1"/>
    </row>
    <row r="174" spans="1:4">
      <c r="A174" s="1"/>
      <c r="B174" s="5"/>
      <c r="C174" s="5"/>
      <c r="D174" s="1"/>
    </row>
    <row r="175" spans="1:4">
      <c r="A175" s="8"/>
    </row>
    <row r="176" spans="1:4">
      <c r="A176" s="1"/>
      <c r="B176" s="5"/>
      <c r="C176" s="5"/>
      <c r="D176" s="1"/>
    </row>
    <row r="177" spans="1:4">
      <c r="A177" s="1"/>
      <c r="B177" s="5"/>
      <c r="C177" s="5"/>
      <c r="D177" s="1"/>
    </row>
    <row r="178" spans="1:4">
      <c r="A178" s="1"/>
      <c r="B178" s="5"/>
      <c r="C178" s="5"/>
      <c r="D178" s="1"/>
    </row>
    <row r="179" spans="1:4">
      <c r="A179" s="1"/>
      <c r="B179" s="5"/>
      <c r="C179" s="5"/>
      <c r="D179" s="1"/>
    </row>
    <row r="180" spans="1:4">
      <c r="A180" s="1"/>
      <c r="B180" s="5"/>
      <c r="C180" s="5"/>
      <c r="D180" s="1"/>
    </row>
    <row r="181" spans="1:4">
      <c r="A181" s="1"/>
      <c r="B181" s="5"/>
      <c r="C181" s="5"/>
      <c r="D181" s="1"/>
    </row>
    <row r="182" spans="1:4">
      <c r="A182" s="1"/>
      <c r="B182" s="5"/>
      <c r="C182" s="5"/>
      <c r="D182" s="1"/>
    </row>
    <row r="183" spans="1:4">
      <c r="A183" s="1"/>
      <c r="B183" s="5"/>
      <c r="C183" s="5"/>
      <c r="D183" s="1"/>
    </row>
    <row r="184" spans="1:4">
      <c r="A184" s="1"/>
      <c r="B184" s="5"/>
      <c r="C184" s="5"/>
      <c r="D184" s="1"/>
    </row>
    <row r="185" spans="1:4">
      <c r="A185" s="1"/>
      <c r="B185" s="5"/>
      <c r="C185" s="5"/>
      <c r="D185" s="1"/>
    </row>
    <row r="186" spans="1:4">
      <c r="A186" s="1"/>
      <c r="B186" s="5"/>
      <c r="C186" s="5"/>
      <c r="D186" s="1"/>
    </row>
    <row r="187" spans="1:4">
      <c r="A187" s="1"/>
      <c r="B187" s="5"/>
      <c r="C187" s="5"/>
      <c r="D187" s="1"/>
    </row>
    <row r="188" spans="1:4">
      <c r="A188" s="1"/>
      <c r="B188" s="5"/>
      <c r="C188" s="5"/>
      <c r="D188" s="1"/>
    </row>
    <row r="189" spans="1:4">
      <c r="A189" s="1"/>
      <c r="B189" s="5"/>
      <c r="C189" s="5"/>
      <c r="D189" s="1"/>
    </row>
    <row r="190" spans="1:4">
      <c r="A190" s="1"/>
      <c r="B190" s="5"/>
      <c r="C190" s="5"/>
      <c r="D190" s="1"/>
    </row>
    <row r="191" spans="1:4">
      <c r="A191" s="1"/>
      <c r="B191" s="5"/>
      <c r="C191" s="5"/>
      <c r="D191" s="1"/>
    </row>
    <row r="192" spans="1:4">
      <c r="A192" s="8"/>
    </row>
    <row r="193" spans="1:4">
      <c r="A193" s="1"/>
      <c r="B193" s="5"/>
      <c r="C193" s="5"/>
      <c r="D193" s="1"/>
    </row>
    <row r="194" spans="1:4">
      <c r="A194" s="1"/>
      <c r="B194" s="5"/>
      <c r="C194" s="5"/>
      <c r="D194" s="1"/>
    </row>
    <row r="195" spans="1:4">
      <c r="A195" s="1"/>
      <c r="B195" s="5"/>
      <c r="C195" s="5"/>
      <c r="D195" s="1"/>
    </row>
    <row r="196" spans="1:4">
      <c r="A196" s="1"/>
      <c r="B196" s="5"/>
      <c r="C196" s="5"/>
      <c r="D196" s="1"/>
    </row>
    <row r="197" spans="1:4">
      <c r="A197" s="1"/>
      <c r="B197" s="5"/>
      <c r="C197" s="5"/>
      <c r="D197" s="1"/>
    </row>
    <row r="198" spans="1:4">
      <c r="A198" s="1"/>
      <c r="B198" s="5"/>
      <c r="C198" s="5"/>
      <c r="D198" s="1"/>
    </row>
    <row r="199" spans="1:4">
      <c r="A199" s="1"/>
      <c r="B199" s="5"/>
      <c r="C199" s="5"/>
      <c r="D199" s="1"/>
    </row>
    <row r="200" spans="1:4">
      <c r="A200" s="1"/>
      <c r="B200" s="5"/>
      <c r="C200" s="5"/>
      <c r="D200" s="1"/>
    </row>
    <row r="201" spans="1:4">
      <c r="A201" s="1"/>
      <c r="B201" s="5"/>
      <c r="C201" s="5"/>
      <c r="D201" s="1"/>
    </row>
    <row r="202" spans="1:4">
      <c r="A202" s="1"/>
      <c r="B202" s="5"/>
      <c r="C202" s="5"/>
      <c r="D202" s="1"/>
    </row>
    <row r="203" spans="1:4">
      <c r="A203" s="1"/>
      <c r="B203" s="5"/>
      <c r="C203" s="5"/>
      <c r="D203" s="1"/>
    </row>
    <row r="204" spans="1:4">
      <c r="A204" s="1"/>
      <c r="B204" s="5"/>
      <c r="C204" s="5"/>
      <c r="D204" s="1"/>
    </row>
    <row r="205" spans="1:4">
      <c r="A205" s="1"/>
      <c r="B205" s="5"/>
      <c r="C205" s="5"/>
      <c r="D205" s="1"/>
    </row>
    <row r="206" spans="1:4">
      <c r="A206" s="1"/>
      <c r="B206" s="5"/>
      <c r="C206" s="5"/>
      <c r="D206" s="1"/>
    </row>
    <row r="207" spans="1:4">
      <c r="A207" s="1"/>
      <c r="B207" s="5"/>
      <c r="C207" s="5"/>
      <c r="D207" s="1"/>
    </row>
    <row r="208" spans="1:4">
      <c r="A208" s="1"/>
      <c r="B208" s="5"/>
      <c r="C208" s="5"/>
      <c r="D208" s="1"/>
    </row>
    <row r="209" spans="1:4">
      <c r="A209" s="8"/>
    </row>
    <row r="210" spans="1:4">
      <c r="A210" s="1"/>
      <c r="B210" s="5"/>
      <c r="C210" s="5"/>
      <c r="D210" s="1"/>
    </row>
    <row r="211" spans="1:4">
      <c r="A211" s="1"/>
      <c r="B211" s="5"/>
      <c r="C211" s="5"/>
      <c r="D211" s="1"/>
    </row>
    <row r="212" spans="1:4">
      <c r="A212" s="1"/>
      <c r="B212" s="5"/>
      <c r="C212" s="5"/>
      <c r="D212" s="1"/>
    </row>
    <row r="213" spans="1:4">
      <c r="A213" s="1"/>
      <c r="B213" s="5"/>
      <c r="C213" s="5"/>
      <c r="D213" s="1"/>
    </row>
    <row r="214" spans="1:4">
      <c r="A214" s="1"/>
      <c r="B214" s="5"/>
      <c r="C214" s="5"/>
      <c r="D214" s="1"/>
    </row>
    <row r="215" spans="1:4">
      <c r="A215" s="1"/>
      <c r="B215" s="5"/>
      <c r="C215" s="5"/>
      <c r="D215" s="1"/>
    </row>
    <row r="216" spans="1:4">
      <c r="A216" s="1"/>
      <c r="B216" s="5"/>
      <c r="C216" s="5"/>
      <c r="D216" s="1"/>
    </row>
    <row r="217" spans="1:4">
      <c r="A217" s="1"/>
      <c r="B217" s="5"/>
      <c r="C217" s="5"/>
      <c r="D217" s="1"/>
    </row>
    <row r="218" spans="1:4">
      <c r="A218" s="1"/>
      <c r="B218" s="5"/>
      <c r="C218" s="5"/>
      <c r="D218" s="1"/>
    </row>
    <row r="219" spans="1:4">
      <c r="A219" s="1"/>
      <c r="B219" s="5"/>
      <c r="C219" s="5"/>
      <c r="D219" s="1"/>
    </row>
    <row r="220" spans="1:4">
      <c r="A220" s="1"/>
      <c r="B220" s="5"/>
      <c r="C220" s="5"/>
      <c r="D220" s="1"/>
    </row>
    <row r="221" spans="1:4">
      <c r="A221" s="1"/>
      <c r="B221" s="5"/>
      <c r="C221" s="5"/>
      <c r="D221" s="1"/>
    </row>
    <row r="222" spans="1:4">
      <c r="A222" s="1"/>
      <c r="B222" s="5"/>
      <c r="C222" s="5"/>
      <c r="D222" s="1"/>
    </row>
    <row r="223" spans="1:4">
      <c r="A223" s="1"/>
      <c r="B223" s="5"/>
      <c r="C223" s="5"/>
      <c r="D223" s="1"/>
    </row>
    <row r="224" spans="1:4">
      <c r="A224" s="1"/>
      <c r="B224" s="5"/>
      <c r="C224" s="5"/>
      <c r="D224" s="1"/>
    </row>
    <row r="225" spans="1:4">
      <c r="A225" s="1"/>
      <c r="B225" s="5"/>
      <c r="C225" s="5"/>
      <c r="D225" s="1"/>
    </row>
    <row r="226" spans="1:4">
      <c r="A226" s="8"/>
    </row>
    <row r="227" spans="1:4">
      <c r="A227" s="1"/>
      <c r="B227" s="5"/>
      <c r="C227" s="5"/>
      <c r="D227" s="1"/>
    </row>
    <row r="228" spans="1:4">
      <c r="A228" s="1"/>
      <c r="B228" s="5"/>
      <c r="C228" s="5"/>
      <c r="D228" s="1"/>
    </row>
    <row r="229" spans="1:4">
      <c r="A229" s="1"/>
      <c r="B229" s="5"/>
      <c r="C229" s="5"/>
      <c r="D229" s="1"/>
    </row>
    <row r="230" spans="1:4">
      <c r="A230" s="1"/>
      <c r="B230" s="5"/>
      <c r="C230" s="5"/>
      <c r="D230" s="1"/>
    </row>
    <row r="231" spans="1:4">
      <c r="A231" s="1"/>
      <c r="B231" s="5"/>
      <c r="C231" s="5"/>
      <c r="D231" s="1"/>
    </row>
    <row r="232" spans="1:4">
      <c r="A232" s="1"/>
      <c r="B232" s="5"/>
      <c r="C232" s="5"/>
      <c r="D232" s="1"/>
    </row>
    <row r="233" spans="1:4">
      <c r="A233" s="1"/>
      <c r="B233" s="5"/>
      <c r="C233" s="5"/>
      <c r="D233" s="1"/>
    </row>
    <row r="234" spans="1:4">
      <c r="A234" s="1"/>
      <c r="B234" s="5"/>
      <c r="C234" s="5"/>
      <c r="D234" s="1"/>
    </row>
    <row r="235" spans="1:4">
      <c r="A235" s="1"/>
      <c r="B235" s="5"/>
      <c r="C235" s="5"/>
      <c r="D235" s="1"/>
    </row>
    <row r="236" spans="1:4">
      <c r="A236" s="1"/>
      <c r="B236" s="5"/>
      <c r="C236" s="5"/>
      <c r="D236" s="1"/>
    </row>
    <row r="237" spans="1:4">
      <c r="A237" s="1"/>
      <c r="B237" s="5"/>
      <c r="C237" s="5"/>
      <c r="D237" s="1"/>
    </row>
    <row r="238" spans="1:4">
      <c r="A238" s="1"/>
      <c r="B238" s="5"/>
      <c r="C238" s="5"/>
      <c r="D238" s="1"/>
    </row>
    <row r="239" spans="1:4">
      <c r="A239" s="1"/>
      <c r="B239" s="5"/>
      <c r="C239" s="5"/>
      <c r="D239" s="1"/>
    </row>
    <row r="240" spans="1:4">
      <c r="A240" s="1"/>
      <c r="B240" s="5"/>
      <c r="C240" s="5"/>
      <c r="D240" s="1"/>
    </row>
    <row r="241" spans="1:4">
      <c r="A241" s="1"/>
      <c r="B241" s="5"/>
      <c r="C241" s="5"/>
      <c r="D241" s="1"/>
    </row>
    <row r="242" spans="1:4">
      <c r="A242" s="1"/>
      <c r="B242" s="5"/>
      <c r="C242" s="5"/>
      <c r="D242" s="1"/>
    </row>
    <row r="243" spans="1:4">
      <c r="A243" s="8"/>
    </row>
    <row r="244" spans="1:4">
      <c r="A244" s="1"/>
      <c r="B244" s="5"/>
      <c r="C244" s="5"/>
      <c r="D244" s="1"/>
    </row>
    <row r="245" spans="1:4">
      <c r="A245" s="1"/>
      <c r="B245" s="5"/>
      <c r="C245" s="5"/>
      <c r="D245" s="1"/>
    </row>
    <row r="246" spans="1:4">
      <c r="A246" s="1"/>
      <c r="B246" s="5"/>
      <c r="C246" s="5"/>
      <c r="D246" s="1"/>
    </row>
    <row r="247" spans="1:4">
      <c r="A247" s="1"/>
      <c r="B247" s="5"/>
      <c r="C247" s="5"/>
      <c r="D247" s="1"/>
    </row>
    <row r="248" spans="1:4">
      <c r="A248" s="1"/>
      <c r="B248" s="5"/>
      <c r="C248" s="5"/>
      <c r="D248" s="1"/>
    </row>
    <row r="249" spans="1:4">
      <c r="A249" s="1"/>
      <c r="B249" s="5"/>
      <c r="C249" s="5"/>
      <c r="D249" s="1"/>
    </row>
    <row r="250" spans="1:4">
      <c r="A250" s="1"/>
      <c r="B250" s="5"/>
      <c r="C250" s="5"/>
      <c r="D250" s="1"/>
    </row>
    <row r="251" spans="1:4">
      <c r="A251" s="1"/>
      <c r="B251" s="5"/>
      <c r="C251" s="5"/>
      <c r="D251" s="1"/>
    </row>
    <row r="252" spans="1:4">
      <c r="A252" s="1"/>
      <c r="B252" s="5"/>
      <c r="C252" s="5"/>
      <c r="D252" s="1"/>
    </row>
    <row r="253" spans="1:4">
      <c r="A253" s="1"/>
      <c r="B253" s="5"/>
      <c r="C253" s="5"/>
      <c r="D253" s="1"/>
    </row>
    <row r="254" spans="1:4">
      <c r="A254" s="1"/>
      <c r="B254" s="5"/>
      <c r="C254" s="5"/>
      <c r="D254" s="1"/>
    </row>
    <row r="255" spans="1:4">
      <c r="A255" s="1"/>
      <c r="B255" s="5"/>
      <c r="C255" s="5"/>
      <c r="D255" s="1"/>
    </row>
    <row r="256" spans="1:4">
      <c r="A256" s="1"/>
      <c r="B256" s="5"/>
      <c r="C256" s="5"/>
      <c r="D256" s="1"/>
    </row>
    <row r="257" spans="1:4">
      <c r="A257" s="1"/>
      <c r="B257" s="5"/>
      <c r="C257" s="5"/>
      <c r="D257" s="1"/>
    </row>
    <row r="258" spans="1:4">
      <c r="A258" s="1"/>
      <c r="B258" s="5"/>
      <c r="C258" s="5"/>
      <c r="D258" s="1"/>
    </row>
    <row r="259" spans="1:4">
      <c r="A259" s="1"/>
      <c r="B259" s="5"/>
      <c r="C259" s="5"/>
      <c r="D259" s="1"/>
    </row>
    <row r="260" spans="1:4">
      <c r="A260" s="8"/>
    </row>
    <row r="261" spans="1:4">
      <c r="A261" s="1"/>
      <c r="B261" s="5"/>
      <c r="C261" s="5"/>
      <c r="D261" s="1"/>
    </row>
    <row r="262" spans="1:4">
      <c r="A262" s="1"/>
      <c r="B262" s="5"/>
      <c r="C262" s="5"/>
      <c r="D262" s="1"/>
    </row>
    <row r="263" spans="1:4">
      <c r="A263" s="1"/>
      <c r="B263" s="5"/>
      <c r="C263" s="5"/>
      <c r="D263" s="1"/>
    </row>
    <row r="264" spans="1:4">
      <c r="A264" s="1"/>
      <c r="B264" s="5"/>
      <c r="C264" s="5"/>
      <c r="D264" s="1"/>
    </row>
    <row r="265" spans="1:4">
      <c r="A265" s="1"/>
      <c r="B265" s="5"/>
      <c r="C265" s="5"/>
      <c r="D265" s="1"/>
    </row>
    <row r="266" spans="1:4">
      <c r="A266" s="1"/>
      <c r="B266" s="5"/>
      <c r="C266" s="5"/>
      <c r="D266" s="1"/>
    </row>
    <row r="267" spans="1:4">
      <c r="A267" s="1"/>
      <c r="B267" s="5"/>
      <c r="C267" s="5"/>
      <c r="D267" s="1"/>
    </row>
    <row r="268" spans="1:4">
      <c r="A268" s="1"/>
      <c r="B268" s="5"/>
      <c r="C268" s="5"/>
      <c r="D268" s="1"/>
    </row>
    <row r="269" spans="1:4">
      <c r="A269" s="1"/>
      <c r="B269" s="5"/>
      <c r="C269" s="5"/>
      <c r="D269" s="1"/>
    </row>
    <row r="270" spans="1:4">
      <c r="A270" s="1"/>
      <c r="B270" s="5"/>
      <c r="C270" s="5"/>
      <c r="D270" s="1"/>
    </row>
    <row r="271" spans="1:4">
      <c r="A271" s="1"/>
      <c r="B271" s="5"/>
      <c r="C271" s="5"/>
      <c r="D271" s="1"/>
    </row>
    <row r="272" spans="1:4">
      <c r="A272" s="1"/>
      <c r="B272" s="5"/>
      <c r="C272" s="5"/>
      <c r="D272" s="1"/>
    </row>
    <row r="273" spans="1:4">
      <c r="A273" s="1"/>
      <c r="B273" s="5"/>
      <c r="C273" s="5"/>
      <c r="D273" s="1"/>
    </row>
    <row r="274" spans="1:4">
      <c r="A274" s="1"/>
      <c r="B274" s="5"/>
      <c r="C274" s="5"/>
      <c r="D274" s="1"/>
    </row>
    <row r="275" spans="1:4">
      <c r="A275" s="1"/>
      <c r="B275" s="5"/>
      <c r="C275" s="5"/>
      <c r="D275" s="1"/>
    </row>
    <row r="276" spans="1:4">
      <c r="A276" s="1"/>
      <c r="B276" s="5"/>
      <c r="C276" s="5"/>
      <c r="D276" s="1"/>
    </row>
    <row r="277" spans="1:4">
      <c r="A277" s="8"/>
    </row>
    <row r="278" spans="1:4">
      <c r="A278" s="1"/>
      <c r="B278" s="5"/>
      <c r="C278" s="5"/>
      <c r="D278" s="1"/>
    </row>
    <row r="279" spans="1:4">
      <c r="A279" s="1"/>
      <c r="B279" s="5"/>
      <c r="C279" s="5"/>
      <c r="D279" s="1"/>
    </row>
    <row r="280" spans="1:4">
      <c r="A280" s="1"/>
      <c r="B280" s="5"/>
      <c r="C280" s="5"/>
      <c r="D280" s="1"/>
    </row>
    <row r="281" spans="1:4">
      <c r="A281" s="1"/>
      <c r="B281" s="5"/>
      <c r="C281" s="5"/>
      <c r="D281" s="1"/>
    </row>
    <row r="282" spans="1:4">
      <c r="A282" s="1"/>
      <c r="B282" s="5"/>
      <c r="C282" s="5"/>
      <c r="D282" s="1"/>
    </row>
    <row r="283" spans="1:4">
      <c r="A283" s="1"/>
      <c r="B283" s="5"/>
      <c r="C283" s="5"/>
      <c r="D283" s="1"/>
    </row>
    <row r="284" spans="1:4">
      <c r="A284" s="1"/>
      <c r="B284" s="5"/>
      <c r="C284" s="5"/>
      <c r="D284" s="1"/>
    </row>
    <row r="285" spans="1:4">
      <c r="A285" s="1"/>
      <c r="B285" s="5"/>
      <c r="C285" s="5"/>
      <c r="D285" s="1"/>
    </row>
    <row r="286" spans="1:4">
      <c r="A286" s="1"/>
      <c r="B286" s="5"/>
      <c r="C286" s="5"/>
      <c r="D286" s="1"/>
    </row>
    <row r="287" spans="1:4">
      <c r="A287" s="1"/>
      <c r="B287" s="5"/>
      <c r="C287" s="5"/>
      <c r="D287" s="1"/>
    </row>
    <row r="288" spans="1:4">
      <c r="A288" s="1"/>
      <c r="B288" s="5"/>
      <c r="C288" s="5"/>
      <c r="D288" s="1"/>
    </row>
    <row r="289" spans="1:4">
      <c r="A289" s="1"/>
      <c r="B289" s="5"/>
      <c r="C289" s="5"/>
      <c r="D289" s="1"/>
    </row>
    <row r="290" spans="1:4">
      <c r="A290" s="1"/>
      <c r="B290" s="5"/>
      <c r="C290" s="5"/>
      <c r="D290" s="1"/>
    </row>
    <row r="291" spans="1:4">
      <c r="A291" s="1"/>
      <c r="B291" s="5"/>
      <c r="C291" s="5"/>
      <c r="D291" s="1"/>
    </row>
    <row r="292" spans="1:4">
      <c r="A292" s="1"/>
      <c r="B292" s="5"/>
      <c r="C292" s="5"/>
      <c r="D292" s="1"/>
    </row>
    <row r="293" spans="1:4">
      <c r="A293" s="1"/>
      <c r="B293" s="5"/>
      <c r="C293" s="5"/>
      <c r="D293" s="1"/>
    </row>
    <row r="294" spans="1:4">
      <c r="A294" s="8"/>
    </row>
    <row r="295" spans="1:4">
      <c r="A295" s="1"/>
      <c r="B295" s="5"/>
      <c r="C295" s="5"/>
      <c r="D295" s="1"/>
    </row>
    <row r="296" spans="1:4">
      <c r="A296" s="1"/>
      <c r="B296" s="5"/>
      <c r="C296" s="5"/>
      <c r="D296" s="1"/>
    </row>
    <row r="297" spans="1:4">
      <c r="A297" s="1"/>
      <c r="B297" s="5"/>
      <c r="C297" s="5"/>
      <c r="D297" s="1"/>
    </row>
    <row r="298" spans="1:4">
      <c r="A298" s="1"/>
      <c r="B298" s="5"/>
      <c r="C298" s="5"/>
      <c r="D298" s="1"/>
    </row>
    <row r="299" spans="1:4">
      <c r="A299" s="1"/>
      <c r="B299" s="5"/>
      <c r="C299" s="5"/>
      <c r="D299" s="1"/>
    </row>
    <row r="300" spans="1:4">
      <c r="A300" s="1"/>
      <c r="B300" s="5"/>
      <c r="C300" s="5"/>
      <c r="D300" s="1"/>
    </row>
    <row r="301" spans="1:4">
      <c r="A301" s="1"/>
      <c r="B301" s="5"/>
      <c r="C301" s="5"/>
      <c r="D301" s="1"/>
    </row>
    <row r="302" spans="1:4">
      <c r="A302" s="1"/>
      <c r="B302" s="5"/>
      <c r="C302" s="5"/>
      <c r="D302" s="1"/>
    </row>
    <row r="303" spans="1:4">
      <c r="A303" s="1"/>
      <c r="B303" s="5"/>
      <c r="C303" s="5"/>
      <c r="D303" s="1"/>
    </row>
    <row r="304" spans="1:4">
      <c r="A304" s="1"/>
      <c r="B304" s="5"/>
      <c r="C304" s="5"/>
      <c r="D304" s="1"/>
    </row>
    <row r="305" spans="1:4">
      <c r="A305" s="1"/>
      <c r="B305" s="5"/>
      <c r="C305" s="5"/>
      <c r="D305" s="1"/>
    </row>
    <row r="306" spans="1:4">
      <c r="A306" s="1"/>
      <c r="B306" s="5"/>
      <c r="C306" s="5"/>
      <c r="D306" s="1"/>
    </row>
    <row r="307" spans="1:4">
      <c r="A307" s="1"/>
      <c r="B307" s="5"/>
      <c r="C307" s="5"/>
      <c r="D307" s="1"/>
    </row>
    <row r="308" spans="1:4">
      <c r="A308" s="1"/>
      <c r="B308" s="5"/>
      <c r="C308" s="5"/>
      <c r="D308" s="1"/>
    </row>
    <row r="309" spans="1:4">
      <c r="A309" s="1"/>
      <c r="B309" s="5"/>
      <c r="C309" s="5"/>
      <c r="D309" s="1"/>
    </row>
    <row r="310" spans="1:4">
      <c r="A310" s="1"/>
      <c r="B310" s="5"/>
      <c r="C310" s="5"/>
      <c r="D310" s="1"/>
    </row>
    <row r="311" spans="1:4">
      <c r="A311" s="8"/>
    </row>
    <row r="312" spans="1:4">
      <c r="A312" s="1"/>
      <c r="B312" s="5"/>
      <c r="C312" s="5"/>
      <c r="D312" s="1"/>
    </row>
    <row r="313" spans="1:4">
      <c r="A313" s="1"/>
      <c r="B313" s="5"/>
      <c r="C313" s="5"/>
      <c r="D313" s="1"/>
    </row>
    <row r="314" spans="1:4">
      <c r="A314" s="1"/>
      <c r="B314" s="5"/>
      <c r="C314" s="5"/>
      <c r="D314" s="1"/>
    </row>
    <row r="315" spans="1:4">
      <c r="A315" s="1"/>
      <c r="B315" s="5"/>
      <c r="C315" s="5"/>
      <c r="D315" s="1"/>
    </row>
    <row r="316" spans="1:4">
      <c r="A316" s="1"/>
      <c r="B316" s="5"/>
      <c r="C316" s="5"/>
      <c r="D316" s="1"/>
    </row>
    <row r="317" spans="1:4">
      <c r="A317" s="1"/>
      <c r="B317" s="5"/>
      <c r="C317" s="5"/>
      <c r="D317" s="1"/>
    </row>
    <row r="318" spans="1:4">
      <c r="A318" s="1"/>
      <c r="B318" s="5"/>
      <c r="C318" s="5"/>
      <c r="D318" s="1"/>
    </row>
    <row r="319" spans="1:4">
      <c r="A319" s="1"/>
      <c r="B319" s="5"/>
      <c r="C319" s="5"/>
      <c r="D319" s="1"/>
    </row>
    <row r="320" spans="1:4">
      <c r="A320" s="1"/>
      <c r="B320" s="5"/>
      <c r="C320" s="5"/>
      <c r="D320" s="1"/>
    </row>
    <row r="321" spans="1:4">
      <c r="A321" s="1"/>
      <c r="B321" s="5"/>
      <c r="C321" s="5"/>
      <c r="D321" s="1"/>
    </row>
    <row r="322" spans="1:4">
      <c r="A322" s="1"/>
      <c r="B322" s="5"/>
      <c r="C322" s="5"/>
      <c r="D322" s="1"/>
    </row>
    <row r="323" spans="1:4">
      <c r="A323" s="1"/>
      <c r="B323" s="5"/>
      <c r="C323" s="5"/>
      <c r="D323" s="1"/>
    </row>
    <row r="324" spans="1:4">
      <c r="A324" s="1"/>
      <c r="B324" s="5"/>
      <c r="C324" s="5"/>
      <c r="D324" s="1"/>
    </row>
    <row r="325" spans="1:4">
      <c r="A325" s="1"/>
      <c r="B325" s="5"/>
      <c r="C325" s="5"/>
      <c r="D325" s="1"/>
    </row>
    <row r="326" spans="1:4">
      <c r="A326" s="1"/>
      <c r="B326" s="5"/>
      <c r="C326" s="5"/>
      <c r="D326" s="1"/>
    </row>
    <row r="327" spans="1:4">
      <c r="A327" s="1"/>
      <c r="B327" s="5"/>
      <c r="C327" s="5"/>
      <c r="D327" s="1"/>
    </row>
    <row r="328" spans="1:4">
      <c r="A328" s="8"/>
    </row>
    <row r="329" spans="1:4">
      <c r="A329" s="1"/>
      <c r="B329" s="5"/>
      <c r="C329" s="5"/>
      <c r="D329" s="1"/>
    </row>
    <row r="330" spans="1:4">
      <c r="A330" s="1"/>
      <c r="B330" s="5"/>
      <c r="C330" s="5"/>
      <c r="D330" s="1"/>
    </row>
    <row r="331" spans="1:4">
      <c r="A331" s="1"/>
      <c r="B331" s="5"/>
      <c r="C331" s="5"/>
      <c r="D331" s="1"/>
    </row>
    <row r="332" spans="1:4">
      <c r="A332" s="1"/>
      <c r="B332" s="5"/>
      <c r="C332" s="5"/>
      <c r="D332" s="1"/>
    </row>
    <row r="333" spans="1:4">
      <c r="A333" s="1"/>
      <c r="B333" s="5"/>
      <c r="C333" s="5"/>
      <c r="D333" s="1"/>
    </row>
    <row r="334" spans="1:4">
      <c r="A334" s="1"/>
      <c r="B334" s="5"/>
      <c r="C334" s="5"/>
      <c r="D334" s="1"/>
    </row>
    <row r="335" spans="1:4">
      <c r="A335" s="1"/>
      <c r="B335" s="5"/>
      <c r="C335" s="5"/>
      <c r="D335" s="1"/>
    </row>
    <row r="336" spans="1:4">
      <c r="A336" s="1"/>
      <c r="B336" s="5"/>
      <c r="C336" s="5"/>
      <c r="D336" s="1"/>
    </row>
    <row r="337" spans="1:4">
      <c r="A337" s="1"/>
      <c r="B337" s="5"/>
      <c r="C337" s="5"/>
      <c r="D337" s="1"/>
    </row>
    <row r="338" spans="1:4">
      <c r="A338" s="1"/>
      <c r="B338" s="5"/>
      <c r="C338" s="5"/>
      <c r="D338" s="1"/>
    </row>
    <row r="339" spans="1:4">
      <c r="A339" s="1"/>
      <c r="B339" s="5"/>
      <c r="C339" s="5"/>
      <c r="D339" s="1"/>
    </row>
    <row r="340" spans="1:4">
      <c r="A340" s="1"/>
      <c r="B340" s="5"/>
      <c r="C340" s="5"/>
      <c r="D340" s="1"/>
    </row>
    <row r="341" spans="1:4">
      <c r="A341" s="1"/>
      <c r="B341" s="5"/>
      <c r="C341" s="5"/>
      <c r="D341" s="1"/>
    </row>
    <row r="342" spans="1:4">
      <c r="A342" s="1"/>
      <c r="B342" s="5"/>
      <c r="C342" s="5"/>
      <c r="D342" s="1"/>
    </row>
    <row r="343" spans="1:4">
      <c r="A343" s="1"/>
      <c r="B343" s="5"/>
      <c r="C343" s="5"/>
      <c r="D343" s="1"/>
    </row>
    <row r="344" spans="1:4">
      <c r="A344" s="1"/>
      <c r="B344" s="5"/>
      <c r="C344" s="5"/>
      <c r="D344" s="1"/>
    </row>
    <row r="345" spans="1:4">
      <c r="A345" s="8"/>
    </row>
    <row r="346" spans="1:4">
      <c r="A346" s="1"/>
      <c r="B346" s="5"/>
      <c r="C346" s="5"/>
      <c r="D346" s="1"/>
    </row>
    <row r="347" spans="1:4">
      <c r="A347" s="1"/>
      <c r="B347" s="5"/>
      <c r="C347" s="5"/>
      <c r="D347" s="1"/>
    </row>
    <row r="348" spans="1:4">
      <c r="A348" s="1"/>
      <c r="B348" s="5"/>
      <c r="C348" s="5"/>
      <c r="D348" s="1"/>
    </row>
    <row r="349" spans="1:4">
      <c r="A349" s="1"/>
      <c r="B349" s="5"/>
      <c r="C349" s="5"/>
      <c r="D349" s="1"/>
    </row>
    <row r="350" spans="1:4">
      <c r="A350" s="1"/>
      <c r="B350" s="5"/>
      <c r="C350" s="5"/>
      <c r="D350" s="1"/>
    </row>
    <row r="351" spans="1:4">
      <c r="A351" s="1"/>
      <c r="B351" s="5"/>
      <c r="C351" s="5"/>
      <c r="D351" s="1"/>
    </row>
    <row r="352" spans="1:4">
      <c r="A352" s="1"/>
      <c r="B352" s="5"/>
      <c r="C352" s="5"/>
      <c r="D352" s="1"/>
    </row>
    <row r="353" spans="1:4">
      <c r="A353" s="1"/>
      <c r="B353" s="5"/>
      <c r="C353" s="5"/>
      <c r="D353" s="1"/>
    </row>
    <row r="354" spans="1:4">
      <c r="A354" s="1"/>
      <c r="B354" s="5"/>
      <c r="C354" s="5"/>
      <c r="D354" s="1"/>
    </row>
    <row r="355" spans="1:4">
      <c r="A355" s="1"/>
      <c r="B355" s="5"/>
      <c r="C355" s="5"/>
      <c r="D355" s="1"/>
    </row>
    <row r="356" spans="1:4">
      <c r="A356" s="1"/>
      <c r="B356" s="5"/>
      <c r="C356" s="5"/>
      <c r="D356" s="1"/>
    </row>
    <row r="357" spans="1:4">
      <c r="A357" s="1"/>
      <c r="B357" s="5"/>
      <c r="C357" s="5"/>
      <c r="D357" s="1"/>
    </row>
    <row r="358" spans="1:4">
      <c r="A358" s="1"/>
      <c r="B358" s="5"/>
      <c r="C358" s="5"/>
      <c r="D358" s="1"/>
    </row>
    <row r="359" spans="1:4">
      <c r="A359" s="1"/>
      <c r="B359" s="5"/>
      <c r="C359" s="5"/>
      <c r="D359" s="1"/>
    </row>
    <row r="360" spans="1:4">
      <c r="A360" s="1"/>
      <c r="B360" s="5"/>
      <c r="C360" s="5"/>
      <c r="D360" s="1"/>
    </row>
    <row r="361" spans="1:4">
      <c r="A361" s="1"/>
      <c r="B361" s="5"/>
      <c r="C361" s="5"/>
      <c r="D361" s="1"/>
    </row>
    <row r="362" spans="1:4">
      <c r="A362" s="8"/>
    </row>
    <row r="363" spans="1:4">
      <c r="A363" s="1"/>
      <c r="B363" s="5"/>
      <c r="C363" s="5"/>
      <c r="D363" s="1"/>
    </row>
    <row r="364" spans="1:4">
      <c r="A364" s="1"/>
      <c r="B364" s="5"/>
      <c r="C364" s="5"/>
      <c r="D364" s="1"/>
    </row>
    <row r="365" spans="1:4">
      <c r="A365" s="1"/>
      <c r="B365" s="5"/>
      <c r="C365" s="5"/>
      <c r="D365" s="1"/>
    </row>
    <row r="366" spans="1:4">
      <c r="A366" s="1"/>
      <c r="B366" s="5"/>
      <c r="C366" s="5"/>
      <c r="D366" s="1"/>
    </row>
    <row r="367" spans="1:4">
      <c r="A367" s="1"/>
      <c r="B367" s="5"/>
      <c r="C367" s="5"/>
      <c r="D367" s="1"/>
    </row>
    <row r="368" spans="1:4">
      <c r="A368" s="1"/>
      <c r="B368" s="5"/>
      <c r="C368" s="5"/>
      <c r="D368" s="1"/>
    </row>
    <row r="369" spans="1:4">
      <c r="A369" s="1"/>
      <c r="B369" s="5"/>
      <c r="C369" s="5"/>
      <c r="D369" s="1"/>
    </row>
    <row r="370" spans="1:4">
      <c r="A370" s="1"/>
      <c r="B370" s="5"/>
      <c r="C370" s="5"/>
      <c r="D370" s="1"/>
    </row>
    <row r="371" spans="1:4">
      <c r="A371" s="1"/>
      <c r="B371" s="5"/>
      <c r="C371" s="5"/>
      <c r="D371" s="1"/>
    </row>
    <row r="372" spans="1:4">
      <c r="A372" s="1"/>
      <c r="B372" s="5"/>
      <c r="C372" s="5"/>
      <c r="D372" s="1"/>
    </row>
    <row r="373" spans="1:4">
      <c r="A373" s="1"/>
      <c r="B373" s="5"/>
      <c r="C373" s="5"/>
      <c r="D373" s="1"/>
    </row>
    <row r="374" spans="1:4">
      <c r="A374" s="1"/>
      <c r="B374" s="5"/>
      <c r="C374" s="5"/>
      <c r="D374" s="1"/>
    </row>
    <row r="375" spans="1:4">
      <c r="A375" s="1"/>
      <c r="B375" s="5"/>
      <c r="C375" s="5"/>
      <c r="D375" s="1"/>
    </row>
    <row r="376" spans="1:4">
      <c r="A376" s="1"/>
      <c r="B376" s="5"/>
      <c r="C376" s="5"/>
      <c r="D376" s="1"/>
    </row>
    <row r="377" spans="1:4">
      <c r="A377" s="1"/>
      <c r="B377" s="5"/>
      <c r="C377" s="5"/>
      <c r="D377" s="1"/>
    </row>
    <row r="378" spans="1:4">
      <c r="A378" s="1"/>
      <c r="B378" s="5"/>
      <c r="C378" s="5"/>
      <c r="D378" s="1"/>
    </row>
    <row r="379" spans="1:4">
      <c r="A379" s="8"/>
    </row>
    <row r="380" spans="1:4">
      <c r="A380" s="1"/>
      <c r="B380" s="5"/>
      <c r="C380" s="5"/>
      <c r="D380" s="1"/>
    </row>
    <row r="381" spans="1:4">
      <c r="A381" s="1"/>
      <c r="B381" s="5"/>
      <c r="C381" s="5"/>
      <c r="D381" s="1"/>
    </row>
    <row r="382" spans="1:4">
      <c r="A382" s="1"/>
      <c r="B382" s="5"/>
      <c r="C382" s="5"/>
      <c r="D382" s="1"/>
    </row>
    <row r="383" spans="1:4">
      <c r="A383" s="1"/>
      <c r="B383" s="5"/>
      <c r="C383" s="5"/>
      <c r="D383" s="1"/>
    </row>
    <row r="384" spans="1:4">
      <c r="A384" s="1"/>
      <c r="B384" s="5"/>
      <c r="C384" s="5"/>
      <c r="D384" s="1"/>
    </row>
    <row r="385" spans="1:4">
      <c r="A385" s="1"/>
      <c r="B385" s="5"/>
      <c r="C385" s="5"/>
      <c r="D385" s="1"/>
    </row>
    <row r="386" spans="1:4">
      <c r="A386" s="1"/>
      <c r="B386" s="5"/>
      <c r="C386" s="5"/>
      <c r="D386" s="1"/>
    </row>
    <row r="387" spans="1:4">
      <c r="A387" s="1"/>
      <c r="B387" s="5"/>
      <c r="C387" s="5"/>
      <c r="D387" s="1"/>
    </row>
    <row r="388" spans="1:4">
      <c r="A388" s="1"/>
      <c r="B388" s="5"/>
      <c r="C388" s="5"/>
      <c r="D388" s="1"/>
    </row>
    <row r="389" spans="1:4">
      <c r="A389" s="1"/>
      <c r="B389" s="5"/>
      <c r="C389" s="5"/>
      <c r="D389" s="1"/>
    </row>
    <row r="390" spans="1:4">
      <c r="A390" s="1"/>
      <c r="B390" s="5"/>
      <c r="C390" s="5"/>
      <c r="D390" s="1"/>
    </row>
    <row r="391" spans="1:4">
      <c r="A391" s="1"/>
      <c r="B391" s="5"/>
      <c r="C391" s="5"/>
      <c r="D391" s="1"/>
    </row>
    <row r="392" spans="1:4">
      <c r="A392" s="1"/>
      <c r="B392" s="5"/>
      <c r="C392" s="5"/>
      <c r="D392" s="1"/>
    </row>
    <row r="393" spans="1:4">
      <c r="A393" s="1"/>
      <c r="B393" s="5"/>
      <c r="C393" s="5"/>
      <c r="D393" s="1"/>
    </row>
    <row r="394" spans="1:4">
      <c r="A394" s="1"/>
      <c r="B394" s="5"/>
      <c r="C394" s="5"/>
      <c r="D394" s="1"/>
    </row>
    <row r="395" spans="1:4">
      <c r="A395" s="1"/>
      <c r="B395" s="5"/>
      <c r="C395" s="5"/>
      <c r="D395" s="1"/>
    </row>
    <row r="396" spans="1:4">
      <c r="A396" s="8"/>
    </row>
    <row r="397" spans="1:4">
      <c r="A397" s="1"/>
      <c r="B397" s="5"/>
      <c r="C397" s="5"/>
      <c r="D397" s="1"/>
    </row>
    <row r="398" spans="1:4">
      <c r="A398" s="1"/>
      <c r="B398" s="5"/>
      <c r="C398" s="5"/>
      <c r="D398" s="1"/>
    </row>
    <row r="399" spans="1:4">
      <c r="A399" s="1"/>
      <c r="B399" s="5"/>
      <c r="C399" s="5"/>
      <c r="D399" s="1"/>
    </row>
    <row r="400" spans="1:4">
      <c r="A400" s="1"/>
      <c r="B400" s="5"/>
      <c r="C400" s="5"/>
      <c r="D400" s="1"/>
    </row>
    <row r="401" spans="1:4">
      <c r="A401" s="1"/>
      <c r="B401" s="5"/>
      <c r="C401" s="5"/>
      <c r="D401" s="1"/>
    </row>
    <row r="402" spans="1:4">
      <c r="A402" s="1"/>
      <c r="B402" s="5"/>
      <c r="C402" s="5"/>
      <c r="D402" s="1"/>
    </row>
    <row r="403" spans="1:4">
      <c r="A403" s="1"/>
      <c r="B403" s="5"/>
      <c r="C403" s="5"/>
      <c r="D403" s="1"/>
    </row>
    <row r="404" spans="1:4">
      <c r="A404" s="1"/>
      <c r="B404" s="5"/>
      <c r="C404" s="5"/>
      <c r="D404" s="1"/>
    </row>
    <row r="405" spans="1:4">
      <c r="A405" s="1"/>
      <c r="B405" s="5"/>
      <c r="C405" s="5"/>
      <c r="D405" s="1"/>
    </row>
    <row r="406" spans="1:4">
      <c r="A406" s="1"/>
      <c r="B406" s="5"/>
      <c r="C406" s="5"/>
      <c r="D406" s="1"/>
    </row>
    <row r="407" spans="1:4">
      <c r="A407" s="1"/>
      <c r="B407" s="5"/>
      <c r="C407" s="5"/>
      <c r="D407" s="1"/>
    </row>
    <row r="408" spans="1:4">
      <c r="A408" s="1"/>
      <c r="B408" s="5"/>
      <c r="C408" s="5"/>
      <c r="D408" s="1"/>
    </row>
    <row r="409" spans="1:4">
      <c r="A409" s="1"/>
      <c r="B409" s="5"/>
      <c r="C409" s="5"/>
      <c r="D409" s="1"/>
    </row>
    <row r="410" spans="1:4">
      <c r="A410" s="1"/>
      <c r="B410" s="5"/>
      <c r="C410" s="5"/>
      <c r="D410" s="1"/>
    </row>
    <row r="411" spans="1:4">
      <c r="A411" s="1"/>
      <c r="B411" s="5"/>
      <c r="C411" s="5"/>
      <c r="D411" s="1"/>
    </row>
    <row r="412" spans="1:4">
      <c r="A412" s="1"/>
      <c r="B412" s="5"/>
      <c r="C412" s="5"/>
      <c r="D412" s="1"/>
    </row>
    <row r="413" spans="1:4">
      <c r="A413" s="8"/>
    </row>
    <row r="414" spans="1:4">
      <c r="A414" s="1"/>
      <c r="B414" s="5"/>
      <c r="C414" s="5"/>
      <c r="D414" s="1"/>
    </row>
    <row r="415" spans="1:4">
      <c r="A415" s="1"/>
      <c r="B415" s="5"/>
      <c r="C415" s="5"/>
      <c r="D415" s="1"/>
    </row>
    <row r="416" spans="1:4">
      <c r="A416" s="1"/>
      <c r="B416" s="5"/>
      <c r="C416" s="5"/>
      <c r="D416" s="1"/>
    </row>
    <row r="417" spans="1:4">
      <c r="A417" s="1"/>
      <c r="B417" s="5"/>
      <c r="C417" s="5"/>
      <c r="D417" s="1"/>
    </row>
    <row r="418" spans="1:4">
      <c r="A418" s="1"/>
      <c r="B418" s="5"/>
      <c r="C418" s="5"/>
      <c r="D418" s="1"/>
    </row>
    <row r="419" spans="1:4">
      <c r="A419" s="1"/>
      <c r="B419" s="5"/>
      <c r="C419" s="5"/>
      <c r="D419" s="1"/>
    </row>
    <row r="420" spans="1:4">
      <c r="A420" s="1"/>
      <c r="B420" s="5"/>
      <c r="C420" s="5"/>
      <c r="D420" s="1"/>
    </row>
    <row r="421" spans="1:4">
      <c r="A421" s="1"/>
      <c r="B421" s="5"/>
      <c r="C421" s="5"/>
      <c r="D421" s="1"/>
    </row>
    <row r="422" spans="1:4">
      <c r="A422" s="1"/>
      <c r="B422" s="5"/>
      <c r="C422" s="5"/>
      <c r="D422" s="1"/>
    </row>
    <row r="423" spans="1:4">
      <c r="A423" s="1"/>
      <c r="B423" s="5"/>
      <c r="C423" s="5"/>
      <c r="D423" s="1"/>
    </row>
    <row r="424" spans="1:4">
      <c r="A424" s="1"/>
      <c r="B424" s="5"/>
      <c r="C424" s="5"/>
      <c r="D424" s="1"/>
    </row>
    <row r="425" spans="1:4">
      <c r="A425" s="1"/>
      <c r="B425" s="5"/>
      <c r="C425" s="5"/>
      <c r="D425" s="1"/>
    </row>
    <row r="426" spans="1:4">
      <c r="A426" s="1"/>
      <c r="B426" s="5"/>
      <c r="C426" s="5"/>
      <c r="D426" s="1"/>
    </row>
    <row r="427" spans="1:4">
      <c r="A427" s="1"/>
      <c r="B427" s="5"/>
      <c r="C427" s="5"/>
      <c r="D427" s="1"/>
    </row>
    <row r="428" spans="1:4">
      <c r="A428" s="1"/>
      <c r="B428" s="5"/>
      <c r="C428" s="5"/>
      <c r="D428" s="1"/>
    </row>
    <row r="429" spans="1:4">
      <c r="A429" s="1"/>
      <c r="B429" s="5"/>
      <c r="C429" s="5"/>
      <c r="D429" s="1"/>
    </row>
    <row r="430" spans="1:4">
      <c r="A430" s="8"/>
    </row>
    <row r="431" spans="1:4">
      <c r="A431" s="1"/>
      <c r="B431" s="5"/>
      <c r="C431" s="5"/>
      <c r="D431" s="1"/>
    </row>
    <row r="432" spans="1:4">
      <c r="A432" s="1"/>
      <c r="B432" s="5"/>
      <c r="C432" s="5"/>
      <c r="D432" s="1"/>
    </row>
    <row r="433" spans="1:4">
      <c r="A433" s="1"/>
      <c r="B433" s="5"/>
      <c r="C433" s="5"/>
      <c r="D433" s="1"/>
    </row>
    <row r="434" spans="1:4">
      <c r="A434" s="1"/>
      <c r="B434" s="5"/>
      <c r="C434" s="5"/>
      <c r="D434" s="1"/>
    </row>
    <row r="435" spans="1:4">
      <c r="A435" s="1"/>
      <c r="B435" s="5"/>
      <c r="C435" s="5"/>
      <c r="D435" s="1"/>
    </row>
    <row r="436" spans="1:4">
      <c r="A436" s="1"/>
      <c r="B436" s="5"/>
      <c r="C436" s="5"/>
      <c r="D436" s="1"/>
    </row>
    <row r="437" spans="1:4">
      <c r="A437" s="1"/>
      <c r="B437" s="5"/>
      <c r="C437" s="5"/>
      <c r="D437" s="1"/>
    </row>
    <row r="438" spans="1:4">
      <c r="A438" s="1"/>
      <c r="B438" s="5"/>
      <c r="C438" s="5"/>
      <c r="D438" s="1"/>
    </row>
    <row r="439" spans="1:4">
      <c r="A439" s="1"/>
      <c r="B439" s="5"/>
      <c r="C439" s="5"/>
      <c r="D439" s="1"/>
    </row>
    <row r="440" spans="1:4">
      <c r="A440" s="1"/>
      <c r="B440" s="5"/>
      <c r="C440" s="5"/>
      <c r="D440" s="1"/>
    </row>
    <row r="441" spans="1:4">
      <c r="A441" s="1"/>
      <c r="B441" s="5"/>
      <c r="C441" s="5"/>
      <c r="D441" s="1"/>
    </row>
    <row r="442" spans="1:4">
      <c r="A442" s="1"/>
      <c r="B442" s="5"/>
      <c r="C442" s="5"/>
      <c r="D442" s="1"/>
    </row>
    <row r="443" spans="1:4">
      <c r="A443" s="1"/>
      <c r="B443" s="5"/>
      <c r="C443" s="5"/>
      <c r="D443" s="1"/>
    </row>
    <row r="444" spans="1:4">
      <c r="A444" s="1"/>
      <c r="B444" s="5"/>
      <c r="C444" s="5"/>
      <c r="D444" s="1"/>
    </row>
    <row r="445" spans="1:4">
      <c r="A445" s="1"/>
      <c r="B445" s="5"/>
      <c r="C445" s="5"/>
      <c r="D445" s="1"/>
    </row>
    <row r="446" spans="1:4">
      <c r="A446" s="1"/>
      <c r="B446" s="5"/>
      <c r="C446" s="5"/>
      <c r="D446" s="1"/>
    </row>
    <row r="447" spans="1:4">
      <c r="A447" s="8"/>
    </row>
    <row r="448" spans="1:4">
      <c r="A448" s="1"/>
      <c r="B448" s="5"/>
      <c r="C448" s="5"/>
      <c r="D448" s="1"/>
    </row>
    <row r="449" spans="1:4">
      <c r="A449" s="1"/>
      <c r="B449" s="5"/>
      <c r="C449" s="5"/>
      <c r="D449" s="1"/>
    </row>
    <row r="450" spans="1:4">
      <c r="A450" s="1"/>
      <c r="B450" s="5"/>
      <c r="C450" s="5"/>
      <c r="D450" s="1"/>
    </row>
    <row r="451" spans="1:4">
      <c r="A451" s="1"/>
      <c r="B451" s="5"/>
      <c r="C451" s="5"/>
      <c r="D451" s="1"/>
    </row>
    <row r="452" spans="1:4">
      <c r="A452" s="1"/>
      <c r="B452" s="5"/>
      <c r="C452" s="5"/>
      <c r="D452" s="1"/>
    </row>
    <row r="453" spans="1:4">
      <c r="A453" s="1"/>
      <c r="B453" s="5"/>
      <c r="C453" s="5"/>
      <c r="D453" s="1"/>
    </row>
    <row r="454" spans="1:4">
      <c r="A454" s="1"/>
      <c r="B454" s="5"/>
      <c r="C454" s="5"/>
      <c r="D454" s="1"/>
    </row>
    <row r="455" spans="1:4">
      <c r="A455" s="1"/>
      <c r="B455" s="5"/>
      <c r="C455" s="5"/>
      <c r="D455" s="1"/>
    </row>
    <row r="456" spans="1:4">
      <c r="A456" s="1"/>
      <c r="B456" s="5"/>
      <c r="C456" s="5"/>
      <c r="D456" s="1"/>
    </row>
    <row r="457" spans="1:4">
      <c r="A457" s="1"/>
      <c r="B457" s="5"/>
      <c r="C457" s="5"/>
      <c r="D457" s="1"/>
    </row>
    <row r="458" spans="1:4">
      <c r="A458" s="1"/>
      <c r="B458" s="5"/>
      <c r="C458" s="5"/>
      <c r="D458" s="1"/>
    </row>
    <row r="459" spans="1:4">
      <c r="A459" s="1"/>
      <c r="B459" s="5"/>
      <c r="C459" s="5"/>
      <c r="D459" s="1"/>
    </row>
    <row r="460" spans="1:4">
      <c r="A460" s="1"/>
      <c r="B460" s="5"/>
      <c r="C460" s="5"/>
      <c r="D460" s="1"/>
    </row>
    <row r="461" spans="1:4">
      <c r="A461" s="1"/>
      <c r="B461" s="5"/>
      <c r="C461" s="5"/>
      <c r="D461" s="1"/>
    </row>
    <row r="462" spans="1:4">
      <c r="A462" s="1"/>
      <c r="B462" s="5"/>
      <c r="C462" s="5"/>
      <c r="D462" s="1"/>
    </row>
    <row r="463" spans="1:4">
      <c r="A463" s="1"/>
      <c r="B463" s="5"/>
      <c r="C463" s="5"/>
      <c r="D463" s="1"/>
    </row>
    <row r="464" spans="1:4">
      <c r="A464" s="8"/>
    </row>
    <row r="465" spans="1:4">
      <c r="A465" s="1"/>
      <c r="B465" s="5"/>
      <c r="C465" s="5"/>
      <c r="D465" s="1"/>
    </row>
    <row r="466" spans="1:4">
      <c r="A466" s="1"/>
      <c r="B466" s="5"/>
      <c r="C466" s="5"/>
      <c r="D466" s="1"/>
    </row>
    <row r="467" spans="1:4">
      <c r="A467" s="1"/>
      <c r="B467" s="5"/>
      <c r="C467" s="5"/>
      <c r="D467" s="1"/>
    </row>
    <row r="468" spans="1:4">
      <c r="A468" s="1"/>
      <c r="B468" s="5"/>
      <c r="C468" s="5"/>
      <c r="D468" s="1"/>
    </row>
    <row r="469" spans="1:4">
      <c r="A469" s="1"/>
      <c r="B469" s="5"/>
      <c r="C469" s="5"/>
      <c r="D469" s="1"/>
    </row>
    <row r="470" spans="1:4">
      <c r="A470" s="1"/>
      <c r="B470" s="5"/>
      <c r="C470" s="5"/>
      <c r="D470" s="1"/>
    </row>
    <row r="471" spans="1:4">
      <c r="A471" s="1"/>
      <c r="B471" s="5"/>
      <c r="C471" s="5"/>
      <c r="D471" s="1"/>
    </row>
    <row r="472" spans="1:4">
      <c r="A472" s="1"/>
      <c r="B472" s="5"/>
      <c r="C472" s="5"/>
      <c r="D472" s="1"/>
    </row>
    <row r="473" spans="1:4">
      <c r="A473" s="1"/>
      <c r="B473" s="5"/>
      <c r="C473" s="5"/>
      <c r="D473" s="1"/>
    </row>
    <row r="474" spans="1:4">
      <c r="A474" s="1"/>
      <c r="B474" s="5"/>
      <c r="C474" s="5"/>
      <c r="D474" s="1"/>
    </row>
    <row r="475" spans="1:4">
      <c r="A475" s="1"/>
      <c r="B475" s="5"/>
      <c r="C475" s="5"/>
      <c r="D475" s="1"/>
    </row>
    <row r="476" spans="1:4">
      <c r="A476" s="1"/>
      <c r="B476" s="5"/>
      <c r="C476" s="5"/>
      <c r="D476" s="1"/>
    </row>
    <row r="477" spans="1:4">
      <c r="A477" s="1"/>
      <c r="B477" s="5"/>
      <c r="C477" s="5"/>
      <c r="D477" s="1"/>
    </row>
    <row r="478" spans="1:4">
      <c r="A478" s="1"/>
      <c r="B478" s="5"/>
      <c r="C478" s="5"/>
      <c r="D478" s="1"/>
    </row>
    <row r="479" spans="1:4">
      <c r="A479" s="1"/>
      <c r="B479" s="5"/>
      <c r="C479" s="5"/>
      <c r="D479" s="1"/>
    </row>
    <row r="480" spans="1:4">
      <c r="A480" s="1"/>
      <c r="B480" s="5"/>
      <c r="C480" s="5"/>
      <c r="D480" s="1"/>
    </row>
    <row r="481" spans="1:4">
      <c r="A481" s="8"/>
    </row>
    <row r="482" spans="1:4">
      <c r="A482" s="1"/>
      <c r="B482" s="5"/>
      <c r="C482" s="5"/>
      <c r="D482" s="1"/>
    </row>
    <row r="483" spans="1:4">
      <c r="A483" s="1"/>
      <c r="B483" s="5"/>
      <c r="C483" s="5"/>
      <c r="D483" s="1"/>
    </row>
    <row r="484" spans="1:4">
      <c r="A484" s="1"/>
      <c r="B484" s="5"/>
      <c r="C484" s="5"/>
      <c r="D484" s="1"/>
    </row>
    <row r="485" spans="1:4">
      <c r="A485" s="1"/>
      <c r="B485" s="5"/>
      <c r="C485" s="5"/>
      <c r="D485" s="1"/>
    </row>
    <row r="486" spans="1:4">
      <c r="A486" s="1"/>
      <c r="B486" s="5"/>
      <c r="C486" s="5"/>
      <c r="D486" s="1"/>
    </row>
    <row r="487" spans="1:4">
      <c r="A487" s="1"/>
      <c r="B487" s="5"/>
      <c r="C487" s="5"/>
      <c r="D487" s="1"/>
    </row>
    <row r="488" spans="1:4">
      <c r="A488" s="1"/>
      <c r="B488" s="5"/>
      <c r="C488" s="5"/>
      <c r="D488" s="1"/>
    </row>
    <row r="489" spans="1:4">
      <c r="A489" s="1"/>
      <c r="B489" s="5"/>
      <c r="C489" s="5"/>
      <c r="D489" s="1"/>
    </row>
    <row r="490" spans="1:4">
      <c r="A490" s="1"/>
      <c r="B490" s="5"/>
      <c r="C490" s="5"/>
      <c r="D490" s="1"/>
    </row>
    <row r="491" spans="1:4">
      <c r="A491" s="1"/>
      <c r="B491" s="5"/>
      <c r="C491" s="5"/>
      <c r="D491" s="1"/>
    </row>
    <row r="492" spans="1:4">
      <c r="A492" s="1"/>
      <c r="B492" s="5"/>
      <c r="C492" s="5"/>
      <c r="D492" s="1"/>
    </row>
    <row r="493" spans="1:4">
      <c r="A493" s="1"/>
      <c r="B493" s="5"/>
      <c r="C493" s="5"/>
      <c r="D493" s="1"/>
    </row>
    <row r="494" spans="1:4">
      <c r="A494" s="1"/>
      <c r="B494" s="5"/>
      <c r="C494" s="5"/>
      <c r="D494" s="1"/>
    </row>
    <row r="495" spans="1:4">
      <c r="A495" s="1"/>
      <c r="B495" s="5"/>
      <c r="C495" s="5"/>
      <c r="D495" s="1"/>
    </row>
    <row r="496" spans="1:4">
      <c r="A496" s="1"/>
      <c r="B496" s="5"/>
      <c r="C496" s="5"/>
      <c r="D496" s="1"/>
    </row>
    <row r="497" spans="1:4">
      <c r="A497" s="1"/>
      <c r="B497" s="5"/>
      <c r="C497" s="5"/>
      <c r="D497" s="1"/>
    </row>
    <row r="498" spans="1:4">
      <c r="A498" s="8"/>
    </row>
    <row r="499" spans="1:4">
      <c r="A499" s="1"/>
      <c r="B499" s="5"/>
      <c r="C499" s="5"/>
      <c r="D499" s="1"/>
    </row>
    <row r="500" spans="1:4">
      <c r="A500" s="1"/>
      <c r="B500" s="5"/>
      <c r="C500" s="5"/>
      <c r="D500" s="1"/>
    </row>
    <row r="501" spans="1:4">
      <c r="A501" s="1"/>
      <c r="B501" s="5"/>
      <c r="C501" s="5"/>
      <c r="D501" s="1"/>
    </row>
    <row r="502" spans="1:4">
      <c r="A502" s="1"/>
      <c r="B502" s="5"/>
      <c r="C502" s="5"/>
      <c r="D502" s="1"/>
    </row>
    <row r="503" spans="1:4">
      <c r="A503" s="1"/>
      <c r="B503" s="5"/>
      <c r="C503" s="5"/>
      <c r="D503" s="1"/>
    </row>
    <row r="504" spans="1:4">
      <c r="A504" s="1"/>
      <c r="B504" s="5"/>
      <c r="C504" s="5"/>
      <c r="D504" s="1"/>
    </row>
    <row r="505" spans="1:4">
      <c r="A505" s="1"/>
      <c r="B505" s="5"/>
      <c r="C505" s="5"/>
      <c r="D505" s="1"/>
    </row>
    <row r="506" spans="1:4">
      <c r="A506" s="1"/>
      <c r="B506" s="5"/>
      <c r="C506" s="5"/>
      <c r="D506" s="1"/>
    </row>
    <row r="507" spans="1:4">
      <c r="A507" s="1"/>
      <c r="B507" s="5"/>
      <c r="C507" s="5"/>
      <c r="D507" s="1"/>
    </row>
    <row r="508" spans="1:4">
      <c r="A508" s="1"/>
      <c r="B508" s="5"/>
      <c r="C508" s="5"/>
      <c r="D508" s="1"/>
    </row>
    <row r="509" spans="1:4">
      <c r="A509" s="1"/>
      <c r="B509" s="5"/>
      <c r="C509" s="5"/>
      <c r="D509" s="1"/>
    </row>
    <row r="510" spans="1:4">
      <c r="A510" s="1"/>
      <c r="B510" s="5"/>
      <c r="C510" s="5"/>
      <c r="D510" s="1"/>
    </row>
    <row r="511" spans="1:4">
      <c r="A511" s="1"/>
      <c r="B511" s="5"/>
      <c r="C511" s="5"/>
      <c r="D511" s="1"/>
    </row>
    <row r="512" spans="1:4">
      <c r="A512" s="1"/>
      <c r="B512" s="5"/>
      <c r="C512" s="5"/>
      <c r="D512" s="1"/>
    </row>
    <row r="513" spans="1:4">
      <c r="A513" s="1"/>
      <c r="B513" s="5"/>
      <c r="C513" s="5"/>
      <c r="D513" s="1"/>
    </row>
    <row r="514" spans="1:4">
      <c r="A514" s="1"/>
      <c r="B514" s="5"/>
      <c r="C514" s="5"/>
      <c r="D514" s="1"/>
    </row>
    <row r="515" spans="1:4">
      <c r="A515" s="8"/>
    </row>
    <row r="516" spans="1:4">
      <c r="A516" s="1"/>
      <c r="B516" s="5"/>
      <c r="C516" s="5"/>
      <c r="D516" s="1"/>
    </row>
    <row r="517" spans="1:4">
      <c r="A517" s="1"/>
      <c r="B517" s="5"/>
      <c r="C517" s="5"/>
      <c r="D517" s="1"/>
    </row>
    <row r="518" spans="1:4">
      <c r="A518" s="1"/>
      <c r="B518" s="5"/>
      <c r="C518" s="5"/>
      <c r="D518" s="1"/>
    </row>
    <row r="519" spans="1:4">
      <c r="A519" s="1"/>
      <c r="B519" s="5"/>
      <c r="C519" s="5"/>
      <c r="D519" s="1"/>
    </row>
    <row r="520" spans="1:4">
      <c r="A520" s="1"/>
      <c r="B520" s="5"/>
      <c r="C520" s="5"/>
      <c r="D520" s="1"/>
    </row>
    <row r="521" spans="1:4">
      <c r="A521" s="1"/>
      <c r="B521" s="5"/>
      <c r="C521" s="5"/>
      <c r="D521" s="1"/>
    </row>
    <row r="522" spans="1:4">
      <c r="A522" s="1"/>
      <c r="B522" s="5"/>
      <c r="C522" s="5"/>
      <c r="D522" s="1"/>
    </row>
    <row r="523" spans="1:4">
      <c r="A523" s="1"/>
      <c r="B523" s="5"/>
      <c r="C523" s="5"/>
      <c r="D523" s="1"/>
    </row>
    <row r="524" spans="1:4">
      <c r="A524" s="1"/>
      <c r="B524" s="5"/>
      <c r="C524" s="5"/>
      <c r="D524" s="1"/>
    </row>
    <row r="525" spans="1:4">
      <c r="A525" s="1"/>
      <c r="B525" s="5"/>
      <c r="C525" s="5"/>
      <c r="D525" s="1"/>
    </row>
    <row r="526" spans="1:4">
      <c r="A526" s="1"/>
      <c r="B526" s="5"/>
      <c r="C526" s="5"/>
      <c r="D526" s="1"/>
    </row>
    <row r="527" spans="1:4">
      <c r="A527" s="1"/>
      <c r="B527" s="5"/>
      <c r="C527" s="5"/>
      <c r="D527" s="1"/>
    </row>
    <row r="528" spans="1:4">
      <c r="A528" s="1"/>
      <c r="B528" s="5"/>
      <c r="C528" s="5"/>
      <c r="D528" s="1"/>
    </row>
    <row r="529" spans="1:4">
      <c r="A529" s="1"/>
      <c r="B529" s="5"/>
      <c r="C529" s="5"/>
      <c r="D529" s="1"/>
    </row>
    <row r="530" spans="1:4">
      <c r="A530" s="1"/>
      <c r="B530" s="5"/>
      <c r="C530" s="5"/>
      <c r="D530" s="1"/>
    </row>
    <row r="531" spans="1:4">
      <c r="A531" s="1"/>
      <c r="B531" s="5"/>
      <c r="C531" s="5"/>
      <c r="D531" s="1"/>
    </row>
    <row r="532" spans="1:4">
      <c r="A532" s="8"/>
    </row>
    <row r="533" spans="1:4">
      <c r="A533" s="1"/>
      <c r="B533" s="5"/>
      <c r="C533" s="5"/>
      <c r="D533" s="1"/>
    </row>
    <row r="534" spans="1:4">
      <c r="A534" s="1"/>
      <c r="B534" s="5"/>
      <c r="C534" s="5"/>
      <c r="D534" s="1"/>
    </row>
    <row r="535" spans="1:4">
      <c r="A535" s="1"/>
      <c r="B535" s="5"/>
      <c r="C535" s="5"/>
      <c r="D535" s="1"/>
    </row>
    <row r="536" spans="1:4">
      <c r="A536" s="1"/>
      <c r="B536" s="5"/>
      <c r="C536" s="5"/>
      <c r="D536" s="1"/>
    </row>
    <row r="537" spans="1:4">
      <c r="A537" s="1"/>
      <c r="B537" s="5"/>
      <c r="C537" s="5"/>
      <c r="D537" s="1"/>
    </row>
    <row r="538" spans="1:4">
      <c r="A538" s="1"/>
      <c r="B538" s="5"/>
      <c r="C538" s="5"/>
      <c r="D538" s="1"/>
    </row>
    <row r="539" spans="1:4">
      <c r="A539" s="1"/>
      <c r="B539" s="5"/>
      <c r="C539" s="5"/>
      <c r="D539" s="1"/>
    </row>
    <row r="540" spans="1:4">
      <c r="A540" s="1"/>
      <c r="B540" s="5"/>
      <c r="C540" s="5"/>
      <c r="D540" s="1"/>
    </row>
    <row r="541" spans="1:4">
      <c r="A541" s="1"/>
      <c r="B541" s="5"/>
      <c r="C541" s="5"/>
      <c r="D541" s="1"/>
    </row>
    <row r="542" spans="1:4">
      <c r="A542" s="1"/>
      <c r="B542" s="5"/>
      <c r="C542" s="5"/>
      <c r="D542" s="1"/>
    </row>
    <row r="543" spans="1:4">
      <c r="A543" s="1"/>
      <c r="B543" s="5"/>
      <c r="C543" s="5"/>
      <c r="D543" s="1"/>
    </row>
    <row r="544" spans="1:4">
      <c r="A544" s="1"/>
      <c r="B544" s="5"/>
      <c r="C544" s="5"/>
      <c r="D544" s="1"/>
    </row>
    <row r="545" spans="1:4">
      <c r="A545" s="1"/>
      <c r="B545" s="5"/>
      <c r="C545" s="5"/>
      <c r="D545" s="1"/>
    </row>
    <row r="546" spans="1:4">
      <c r="A546" s="1"/>
      <c r="B546" s="5"/>
      <c r="C546" s="5"/>
      <c r="D546" s="1"/>
    </row>
    <row r="547" spans="1:4">
      <c r="A547" s="1"/>
      <c r="B547" s="5"/>
      <c r="C547" s="5"/>
      <c r="D547" s="1"/>
    </row>
    <row r="548" spans="1:4">
      <c r="A548" s="1"/>
      <c r="B548" s="5"/>
      <c r="C548" s="5"/>
      <c r="D548" s="1"/>
    </row>
    <row r="549" spans="1:4">
      <c r="A549" s="8"/>
    </row>
    <row r="550" spans="1:4">
      <c r="A550" s="1"/>
      <c r="B550" s="5"/>
      <c r="C550" s="5"/>
      <c r="D550" s="1"/>
    </row>
    <row r="551" spans="1:4">
      <c r="A551" s="1"/>
      <c r="B551" s="5"/>
      <c r="C551" s="5"/>
      <c r="D551" s="1"/>
    </row>
    <row r="552" spans="1:4">
      <c r="A552" s="1"/>
      <c r="B552" s="5"/>
      <c r="C552" s="5"/>
      <c r="D552" s="1"/>
    </row>
    <row r="553" spans="1:4">
      <c r="A553" s="1"/>
      <c r="B553" s="5"/>
      <c r="C553" s="5"/>
      <c r="D553" s="1"/>
    </row>
    <row r="554" spans="1:4">
      <c r="A554" s="1"/>
      <c r="B554" s="5"/>
      <c r="C554" s="5"/>
      <c r="D554" s="1"/>
    </row>
    <row r="555" spans="1:4">
      <c r="A555" s="1"/>
      <c r="B555" s="5"/>
      <c r="C555" s="5"/>
      <c r="D555" s="1"/>
    </row>
    <row r="556" spans="1:4">
      <c r="A556" s="1"/>
      <c r="B556" s="5"/>
      <c r="C556" s="5"/>
      <c r="D556" s="1"/>
    </row>
    <row r="557" spans="1:4">
      <c r="A557" s="1"/>
      <c r="B557" s="5"/>
      <c r="C557" s="5"/>
      <c r="D557" s="1"/>
    </row>
    <row r="558" spans="1:4">
      <c r="A558" s="1"/>
      <c r="B558" s="5"/>
      <c r="C558" s="5"/>
      <c r="D558" s="1"/>
    </row>
    <row r="559" spans="1:4">
      <c r="A559" s="1"/>
      <c r="B559" s="5"/>
      <c r="C559" s="5"/>
      <c r="D559" s="1"/>
    </row>
    <row r="560" spans="1:4">
      <c r="A560" s="1"/>
      <c r="B560" s="5"/>
      <c r="C560" s="5"/>
      <c r="D560" s="1"/>
    </row>
    <row r="561" spans="1:4">
      <c r="A561" s="1"/>
      <c r="B561" s="5"/>
      <c r="C561" s="5"/>
      <c r="D561" s="1"/>
    </row>
    <row r="562" spans="1:4">
      <c r="A562" s="1"/>
      <c r="B562" s="5"/>
      <c r="C562" s="5"/>
      <c r="D562" s="1"/>
    </row>
    <row r="563" spans="1:4">
      <c r="A563" s="1"/>
      <c r="B563" s="5"/>
      <c r="C563" s="5"/>
      <c r="D563" s="1"/>
    </row>
    <row r="564" spans="1:4">
      <c r="A564" s="1"/>
      <c r="B564" s="5"/>
      <c r="C564" s="5"/>
      <c r="D564" s="1"/>
    </row>
    <row r="565" spans="1:4">
      <c r="A565" s="1"/>
      <c r="B565" s="5"/>
      <c r="C565" s="5"/>
      <c r="D565" s="1"/>
    </row>
    <row r="566" spans="1:4">
      <c r="A566" s="8"/>
    </row>
    <row r="567" spans="1:4">
      <c r="A567" s="1"/>
      <c r="B567" s="5"/>
      <c r="C567" s="5"/>
      <c r="D567" s="1"/>
    </row>
    <row r="568" spans="1:4">
      <c r="A568" s="1"/>
      <c r="B568" s="5"/>
      <c r="C568" s="5"/>
      <c r="D568" s="1"/>
    </row>
    <row r="569" spans="1:4">
      <c r="A569" s="1"/>
      <c r="B569" s="5"/>
      <c r="C569" s="5"/>
      <c r="D569" s="1"/>
    </row>
    <row r="570" spans="1:4">
      <c r="A570" s="1"/>
      <c r="B570" s="5"/>
      <c r="C570" s="5"/>
      <c r="D570" s="1"/>
    </row>
    <row r="571" spans="1:4">
      <c r="A571" s="1"/>
      <c r="B571" s="5"/>
      <c r="C571" s="5"/>
      <c r="D571" s="1"/>
    </row>
    <row r="572" spans="1:4">
      <c r="A572" s="1"/>
      <c r="B572" s="5"/>
      <c r="C572" s="5"/>
      <c r="D572" s="1"/>
    </row>
    <row r="573" spans="1:4">
      <c r="A573" s="1"/>
      <c r="B573" s="5"/>
      <c r="C573" s="5"/>
      <c r="D573" s="1"/>
    </row>
    <row r="574" spans="1:4">
      <c r="A574" s="1"/>
      <c r="B574" s="5"/>
      <c r="C574" s="5"/>
      <c r="D574" s="1"/>
    </row>
    <row r="575" spans="1:4">
      <c r="A575" s="1"/>
      <c r="B575" s="5"/>
      <c r="C575" s="5"/>
      <c r="D575" s="1"/>
    </row>
    <row r="576" spans="1:4">
      <c r="A576" s="1"/>
      <c r="B576" s="5"/>
      <c r="C576" s="5"/>
      <c r="D576" s="1"/>
    </row>
    <row r="577" spans="1:4">
      <c r="A577" s="1"/>
      <c r="B577" s="5"/>
      <c r="C577" s="5"/>
      <c r="D577" s="1"/>
    </row>
    <row r="578" spans="1:4">
      <c r="A578" s="1"/>
      <c r="B578" s="5"/>
      <c r="C578" s="5"/>
      <c r="D578" s="1"/>
    </row>
    <row r="579" spans="1:4">
      <c r="A579" s="1"/>
      <c r="B579" s="5"/>
      <c r="C579" s="5"/>
      <c r="D579" s="1"/>
    </row>
    <row r="580" spans="1:4">
      <c r="A580" s="1"/>
      <c r="B580" s="5"/>
      <c r="C580" s="5"/>
      <c r="D580" s="1"/>
    </row>
    <row r="581" spans="1:4">
      <c r="A581" s="1"/>
      <c r="B581" s="5"/>
      <c r="C581" s="5"/>
      <c r="D581" s="1"/>
    </row>
    <row r="582" spans="1:4">
      <c r="A582" s="1"/>
      <c r="B582" s="5"/>
      <c r="C582" s="5"/>
      <c r="D582" s="1"/>
    </row>
    <row r="583" spans="1:4">
      <c r="A583" s="8"/>
    </row>
    <row r="584" spans="1:4">
      <c r="A584" s="1"/>
      <c r="B584" s="5"/>
      <c r="C584" s="5"/>
      <c r="D584" s="1"/>
    </row>
    <row r="585" spans="1:4">
      <c r="A585" s="1"/>
      <c r="B585" s="5"/>
      <c r="C585" s="5"/>
      <c r="D585" s="1"/>
    </row>
    <row r="586" spans="1:4">
      <c r="A586" s="1"/>
      <c r="B586" s="5"/>
      <c r="C586" s="5"/>
      <c r="D586" s="1"/>
    </row>
    <row r="587" spans="1:4">
      <c r="A587" s="1"/>
      <c r="B587" s="5"/>
      <c r="C587" s="5"/>
      <c r="D587" s="1"/>
    </row>
    <row r="588" spans="1:4">
      <c r="A588" s="1"/>
      <c r="B588" s="5"/>
      <c r="C588" s="5"/>
      <c r="D588" s="1"/>
    </row>
    <row r="589" spans="1:4">
      <c r="A589" s="1"/>
      <c r="B589" s="5"/>
      <c r="C589" s="5"/>
      <c r="D589" s="1"/>
    </row>
    <row r="590" spans="1:4">
      <c r="A590" s="1"/>
      <c r="B590" s="5"/>
      <c r="C590" s="5"/>
      <c r="D590" s="1"/>
    </row>
    <row r="591" spans="1:4">
      <c r="A591" s="1"/>
      <c r="B591" s="5"/>
      <c r="C591" s="5"/>
      <c r="D591" s="1"/>
    </row>
    <row r="592" spans="1:4">
      <c r="A592" s="1"/>
      <c r="B592" s="5"/>
      <c r="C592" s="5"/>
      <c r="D592" s="1"/>
    </row>
    <row r="593" spans="1:4">
      <c r="A593" s="1"/>
      <c r="B593" s="5"/>
      <c r="C593" s="5"/>
      <c r="D593" s="1"/>
    </row>
    <row r="594" spans="1:4">
      <c r="A594" s="1"/>
      <c r="B594" s="5"/>
      <c r="C594" s="5"/>
      <c r="D594" s="1"/>
    </row>
    <row r="595" spans="1:4">
      <c r="A595" s="1"/>
      <c r="B595" s="5"/>
      <c r="C595" s="5"/>
      <c r="D595" s="1"/>
    </row>
    <row r="596" spans="1:4">
      <c r="A596" s="1"/>
      <c r="B596" s="5"/>
      <c r="C596" s="5"/>
      <c r="D596" s="1"/>
    </row>
    <row r="597" spans="1:4">
      <c r="A597" s="1"/>
      <c r="B597" s="5"/>
      <c r="C597" s="5"/>
      <c r="D597" s="1"/>
    </row>
    <row r="598" spans="1:4">
      <c r="A598" s="1"/>
      <c r="B598" s="5"/>
      <c r="C598" s="5"/>
      <c r="D598" s="1"/>
    </row>
    <row r="599" spans="1:4">
      <c r="A599" s="1"/>
      <c r="B599" s="5"/>
      <c r="C599" s="5"/>
      <c r="D599" s="1"/>
    </row>
    <row r="600" spans="1:4">
      <c r="A600" s="8"/>
    </row>
    <row r="601" spans="1:4">
      <c r="A601" s="1"/>
      <c r="B601" s="5"/>
      <c r="C601" s="5"/>
      <c r="D601" s="1"/>
    </row>
    <row r="602" spans="1:4">
      <c r="A602" s="1"/>
      <c r="B602" s="5"/>
      <c r="C602" s="5"/>
      <c r="D602" s="1"/>
    </row>
    <row r="603" spans="1:4">
      <c r="A603" s="1"/>
      <c r="B603" s="5"/>
      <c r="C603" s="5"/>
      <c r="D603" s="1"/>
    </row>
    <row r="604" spans="1:4">
      <c r="A604" s="1"/>
      <c r="B604" s="5"/>
      <c r="C604" s="5"/>
      <c r="D604" s="1"/>
    </row>
    <row r="605" spans="1:4">
      <c r="A605" s="1"/>
      <c r="B605" s="5"/>
      <c r="C605" s="5"/>
      <c r="D605" s="1"/>
    </row>
    <row r="606" spans="1:4">
      <c r="A606" s="1"/>
      <c r="B606" s="5"/>
      <c r="C606" s="5"/>
      <c r="D606" s="1"/>
    </row>
    <row r="607" spans="1:4">
      <c r="A607" s="1"/>
      <c r="B607" s="5"/>
      <c r="C607" s="5"/>
      <c r="D607" s="1"/>
    </row>
    <row r="608" spans="1:4">
      <c r="A608" s="1"/>
      <c r="B608" s="5"/>
      <c r="C608" s="5"/>
      <c r="D608" s="1"/>
    </row>
    <row r="609" spans="1:4">
      <c r="A609" s="1"/>
      <c r="B609" s="5"/>
      <c r="C609" s="5"/>
      <c r="D609" s="1"/>
    </row>
    <row r="610" spans="1:4">
      <c r="A610" s="1"/>
      <c r="B610" s="5"/>
      <c r="C610" s="5"/>
      <c r="D610" s="1"/>
    </row>
    <row r="611" spans="1:4">
      <c r="A611" s="1"/>
      <c r="B611" s="5"/>
      <c r="C611" s="5"/>
      <c r="D611" s="1"/>
    </row>
    <row r="612" spans="1:4">
      <c r="A612" s="1"/>
      <c r="B612" s="5"/>
      <c r="C612" s="5"/>
      <c r="D612" s="1"/>
    </row>
    <row r="613" spans="1:4">
      <c r="A613" s="1"/>
      <c r="B613" s="5"/>
      <c r="C613" s="5"/>
      <c r="D613" s="1"/>
    </row>
    <row r="614" spans="1:4">
      <c r="A614" s="1"/>
      <c r="B614" s="5"/>
      <c r="C614" s="5"/>
      <c r="D614" s="1"/>
    </row>
    <row r="615" spans="1:4">
      <c r="A615" s="1"/>
      <c r="B615" s="5"/>
      <c r="C615" s="5"/>
      <c r="D615" s="1"/>
    </row>
    <row r="616" spans="1:4">
      <c r="A616" s="1"/>
      <c r="B616" s="5"/>
      <c r="C616" s="5"/>
      <c r="D616" s="1"/>
    </row>
    <row r="617" spans="1:4">
      <c r="A617" s="8"/>
    </row>
    <row r="618" spans="1:4">
      <c r="A618" s="1"/>
      <c r="B618" s="5"/>
      <c r="C618" s="5"/>
      <c r="D618" s="1"/>
    </row>
    <row r="619" spans="1:4">
      <c r="A619" s="1"/>
      <c r="B619" s="5"/>
      <c r="C619" s="5"/>
      <c r="D619" s="1"/>
    </row>
    <row r="620" spans="1:4">
      <c r="A620" s="1"/>
      <c r="B620" s="5"/>
      <c r="C620" s="5"/>
      <c r="D620" s="1"/>
    </row>
    <row r="621" spans="1:4">
      <c r="A621" s="1"/>
      <c r="B621" s="5"/>
      <c r="C621" s="5"/>
      <c r="D621" s="1"/>
    </row>
    <row r="622" spans="1:4">
      <c r="A622" s="1"/>
      <c r="B622" s="5"/>
      <c r="C622" s="5"/>
      <c r="D622" s="1"/>
    </row>
    <row r="623" spans="1:4">
      <c r="A623" s="1"/>
      <c r="B623" s="5"/>
      <c r="C623" s="5"/>
      <c r="D623" s="1"/>
    </row>
    <row r="624" spans="1:4">
      <c r="A624" s="1"/>
      <c r="B624" s="5"/>
      <c r="C624" s="5"/>
      <c r="D624" s="1"/>
    </row>
    <row r="625" spans="1:4">
      <c r="A625" s="1"/>
      <c r="B625" s="5"/>
      <c r="C625" s="5"/>
      <c r="D625" s="1"/>
    </row>
    <row r="626" spans="1:4">
      <c r="A626" s="1"/>
      <c r="B626" s="5"/>
      <c r="C626" s="5"/>
      <c r="D626" s="1"/>
    </row>
    <row r="627" spans="1:4">
      <c r="A627" s="1"/>
      <c r="B627" s="5"/>
      <c r="C627" s="5"/>
      <c r="D627" s="1"/>
    </row>
    <row r="628" spans="1:4">
      <c r="A628" s="1"/>
      <c r="B628" s="5"/>
      <c r="C628" s="5"/>
      <c r="D628" s="1"/>
    </row>
    <row r="629" spans="1:4">
      <c r="A629" s="1"/>
      <c r="B629" s="5"/>
      <c r="C629" s="5"/>
      <c r="D629" s="1"/>
    </row>
    <row r="630" spans="1:4">
      <c r="A630" s="1"/>
      <c r="B630" s="5"/>
      <c r="C630" s="5"/>
      <c r="D630" s="1"/>
    </row>
    <row r="631" spans="1:4">
      <c r="A631" s="1"/>
      <c r="B631" s="5"/>
      <c r="C631" s="5"/>
      <c r="D631" s="1"/>
    </row>
    <row r="632" spans="1:4">
      <c r="A632" s="1"/>
      <c r="B632" s="5"/>
      <c r="C632" s="5"/>
      <c r="D632" s="1"/>
    </row>
    <row r="633" spans="1:4">
      <c r="A633" s="1"/>
      <c r="B633" s="5"/>
      <c r="C633" s="5"/>
      <c r="D633" s="1"/>
    </row>
    <row r="634" spans="1:4">
      <c r="A634" s="8"/>
    </row>
    <row r="635" spans="1:4">
      <c r="A635" s="1"/>
      <c r="B635" s="5"/>
      <c r="C635" s="5"/>
      <c r="D635" s="1"/>
    </row>
    <row r="636" spans="1:4">
      <c r="A636" s="1"/>
      <c r="B636" s="5"/>
      <c r="C636" s="5"/>
      <c r="D636" s="1"/>
    </row>
    <row r="637" spans="1:4">
      <c r="A637" s="1"/>
      <c r="B637" s="5"/>
      <c r="C637" s="5"/>
      <c r="D637" s="1"/>
    </row>
    <row r="638" spans="1:4">
      <c r="A638" s="1"/>
      <c r="B638" s="5"/>
      <c r="C638" s="5"/>
      <c r="D638" s="1"/>
    </row>
    <row r="639" spans="1:4">
      <c r="A639" s="1"/>
      <c r="B639" s="5"/>
      <c r="C639" s="5"/>
      <c r="D639" s="1"/>
    </row>
    <row r="640" spans="1:4">
      <c r="A640" s="1"/>
      <c r="B640" s="5"/>
      <c r="C640" s="5"/>
      <c r="D640" s="1"/>
    </row>
    <row r="641" spans="1:4">
      <c r="A641" s="1"/>
      <c r="B641" s="5"/>
      <c r="C641" s="5"/>
      <c r="D641" s="1"/>
    </row>
    <row r="642" spans="1:4">
      <c r="A642" s="1"/>
      <c r="B642" s="5"/>
      <c r="C642" s="5"/>
      <c r="D642" s="1"/>
    </row>
    <row r="643" spans="1:4">
      <c r="A643" s="1"/>
      <c r="B643" s="5"/>
      <c r="C643" s="5"/>
      <c r="D643" s="1"/>
    </row>
    <row r="644" spans="1:4">
      <c r="A644" s="1"/>
      <c r="B644" s="5"/>
      <c r="C644" s="5"/>
      <c r="D644" s="1"/>
    </row>
    <row r="645" spans="1:4">
      <c r="A645" s="1"/>
      <c r="B645" s="5"/>
      <c r="C645" s="5"/>
      <c r="D645" s="1"/>
    </row>
    <row r="646" spans="1:4">
      <c r="A646" s="1"/>
      <c r="B646" s="5"/>
      <c r="C646" s="5"/>
      <c r="D646" s="1"/>
    </row>
    <row r="647" spans="1:4">
      <c r="A647" s="1"/>
      <c r="B647" s="5"/>
      <c r="C647" s="5"/>
      <c r="D647" s="1"/>
    </row>
    <row r="648" spans="1:4">
      <c r="A648" s="1"/>
      <c r="B648" s="5"/>
      <c r="C648" s="5"/>
      <c r="D648" s="1"/>
    </row>
    <row r="649" spans="1:4">
      <c r="A649" s="1"/>
      <c r="B649" s="5"/>
      <c r="C649" s="5"/>
      <c r="D649" s="1"/>
    </row>
    <row r="650" spans="1:4">
      <c r="A650" s="1"/>
      <c r="B650" s="5"/>
      <c r="C650" s="5"/>
      <c r="D650" s="1"/>
    </row>
    <row r="651" spans="1:4">
      <c r="A651" s="8"/>
    </row>
    <row r="652" spans="1:4">
      <c r="A652" s="1"/>
      <c r="B652" s="5"/>
      <c r="C652" s="5"/>
      <c r="D652" s="1"/>
    </row>
    <row r="653" spans="1:4">
      <c r="A653" s="1"/>
      <c r="B653" s="5"/>
      <c r="C653" s="5"/>
      <c r="D653" s="1"/>
    </row>
    <row r="654" spans="1:4">
      <c r="A654" s="1"/>
      <c r="B654" s="5"/>
      <c r="C654" s="5"/>
      <c r="D654" s="1"/>
    </row>
    <row r="655" spans="1:4">
      <c r="A655" s="1"/>
      <c r="B655" s="5"/>
      <c r="C655" s="5"/>
      <c r="D655" s="1"/>
    </row>
    <row r="656" spans="1:4">
      <c r="A656" s="1"/>
      <c r="B656" s="5"/>
      <c r="C656" s="5"/>
      <c r="D656" s="1"/>
    </row>
    <row r="657" spans="1:4">
      <c r="A657" s="1"/>
      <c r="B657" s="5"/>
      <c r="C657" s="5"/>
      <c r="D657" s="1"/>
    </row>
    <row r="658" spans="1:4">
      <c r="A658" s="1"/>
      <c r="B658" s="5"/>
      <c r="C658" s="5"/>
      <c r="D658" s="1"/>
    </row>
    <row r="659" spans="1:4">
      <c r="A659" s="1"/>
      <c r="B659" s="5"/>
      <c r="C659" s="5"/>
      <c r="D659" s="1"/>
    </row>
    <row r="660" spans="1:4">
      <c r="A660" s="1"/>
      <c r="B660" s="5"/>
      <c r="C660" s="5"/>
      <c r="D660" s="1"/>
    </row>
    <row r="661" spans="1:4">
      <c r="A661" s="1"/>
      <c r="B661" s="5"/>
      <c r="C661" s="5"/>
      <c r="D661" s="1"/>
    </row>
    <row r="662" spans="1:4">
      <c r="A662" s="1"/>
      <c r="B662" s="5"/>
      <c r="C662" s="5"/>
      <c r="D662" s="1"/>
    </row>
    <row r="663" spans="1:4">
      <c r="A663" s="1"/>
      <c r="B663" s="5"/>
      <c r="C663" s="5"/>
      <c r="D663" s="1"/>
    </row>
    <row r="664" spans="1:4">
      <c r="A664" s="1"/>
      <c r="B664" s="5"/>
      <c r="C664" s="5"/>
      <c r="D664" s="1"/>
    </row>
    <row r="665" spans="1:4">
      <c r="A665" s="1"/>
      <c r="B665" s="5"/>
      <c r="C665" s="5"/>
      <c r="D665" s="1"/>
    </row>
    <row r="666" spans="1:4">
      <c r="A666" s="1"/>
      <c r="B666" s="5"/>
      <c r="C666" s="5"/>
      <c r="D666" s="1"/>
    </row>
    <row r="667" spans="1:4">
      <c r="A667" s="1"/>
      <c r="B667" s="5"/>
      <c r="C667" s="5"/>
      <c r="D667" s="1"/>
    </row>
    <row r="668" spans="1:4">
      <c r="A668" s="8"/>
    </row>
    <row r="669" spans="1:4">
      <c r="A669" s="1"/>
      <c r="B669" s="5"/>
      <c r="C669" s="5"/>
      <c r="D669" s="1"/>
    </row>
    <row r="670" spans="1:4">
      <c r="A670" s="1"/>
      <c r="B670" s="5"/>
      <c r="C670" s="5"/>
      <c r="D670" s="1"/>
    </row>
    <row r="671" spans="1:4">
      <c r="A671" s="1"/>
      <c r="B671" s="5"/>
      <c r="C671" s="5"/>
      <c r="D671" s="1"/>
    </row>
    <row r="672" spans="1:4">
      <c r="A672" s="1"/>
      <c r="B672" s="5"/>
      <c r="C672" s="5"/>
      <c r="D672" s="1"/>
    </row>
    <row r="673" spans="1:4">
      <c r="A673" s="1"/>
      <c r="B673" s="5"/>
      <c r="C673" s="5"/>
      <c r="D673" s="1"/>
    </row>
    <row r="674" spans="1:4">
      <c r="A674" s="1"/>
      <c r="B674" s="5"/>
      <c r="C674" s="5"/>
      <c r="D674" s="1"/>
    </row>
    <row r="675" spans="1:4">
      <c r="A675" s="1"/>
      <c r="B675" s="5"/>
      <c r="C675" s="5"/>
      <c r="D675" s="1"/>
    </row>
    <row r="676" spans="1:4">
      <c r="A676" s="1"/>
      <c r="B676" s="5"/>
      <c r="C676" s="5"/>
      <c r="D676" s="1"/>
    </row>
    <row r="677" spans="1:4">
      <c r="A677" s="1"/>
      <c r="B677" s="5"/>
      <c r="C677" s="5"/>
      <c r="D677" s="1"/>
    </row>
    <row r="678" spans="1:4">
      <c r="A678" s="1"/>
      <c r="B678" s="5"/>
      <c r="C678" s="5"/>
      <c r="D678" s="1"/>
    </row>
    <row r="679" spans="1:4">
      <c r="A679" s="1"/>
      <c r="B679" s="5"/>
      <c r="C679" s="5"/>
      <c r="D679" s="1"/>
    </row>
    <row r="680" spans="1:4">
      <c r="A680" s="1"/>
      <c r="B680" s="5"/>
      <c r="C680" s="5"/>
      <c r="D680" s="1"/>
    </row>
    <row r="681" spans="1:4">
      <c r="A681" s="1"/>
      <c r="B681" s="5"/>
      <c r="C681" s="5"/>
      <c r="D681" s="1"/>
    </row>
    <row r="682" spans="1:4">
      <c r="A682" s="1"/>
      <c r="B682" s="5"/>
      <c r="C682" s="5"/>
      <c r="D682" s="1"/>
    </row>
    <row r="683" spans="1:4">
      <c r="A683" s="1"/>
      <c r="B683" s="5"/>
      <c r="C683" s="5"/>
      <c r="D683" s="1"/>
    </row>
    <row r="684" spans="1:4">
      <c r="A684" s="1"/>
      <c r="B684" s="5"/>
      <c r="C684" s="5"/>
      <c r="D684" s="1"/>
    </row>
    <row r="685" spans="1:4">
      <c r="A685" s="8"/>
    </row>
    <row r="686" spans="1:4">
      <c r="A686" s="1"/>
      <c r="B686" s="5"/>
      <c r="C686" s="5"/>
      <c r="D686" s="1"/>
    </row>
    <row r="687" spans="1:4">
      <c r="A687" s="1"/>
      <c r="B687" s="5"/>
      <c r="C687" s="5"/>
      <c r="D687" s="1"/>
    </row>
    <row r="688" spans="1:4">
      <c r="A688" s="1"/>
      <c r="B688" s="5"/>
      <c r="C688" s="5"/>
      <c r="D688" s="1"/>
    </row>
    <row r="689" spans="1:4">
      <c r="A689" s="1"/>
      <c r="B689" s="5"/>
      <c r="C689" s="5"/>
      <c r="D689" s="1"/>
    </row>
    <row r="690" spans="1:4">
      <c r="A690" s="1"/>
      <c r="B690" s="5"/>
      <c r="C690" s="5"/>
      <c r="D690" s="1"/>
    </row>
    <row r="691" spans="1:4">
      <c r="A691" s="1"/>
      <c r="B691" s="5"/>
      <c r="C691" s="5"/>
      <c r="D691" s="1"/>
    </row>
    <row r="692" spans="1:4">
      <c r="A692" s="1"/>
      <c r="B692" s="5"/>
      <c r="C692" s="5"/>
      <c r="D692" s="1"/>
    </row>
    <row r="693" spans="1:4">
      <c r="A693" s="1"/>
      <c r="B693" s="5"/>
      <c r="C693" s="5"/>
      <c r="D693" s="1"/>
    </row>
    <row r="694" spans="1:4">
      <c r="A694" s="1"/>
      <c r="B694" s="5"/>
      <c r="C694" s="5"/>
      <c r="D694" s="1"/>
    </row>
    <row r="695" spans="1:4">
      <c r="A695" s="1"/>
      <c r="B695" s="5"/>
      <c r="C695" s="5"/>
      <c r="D695" s="1"/>
    </row>
    <row r="696" spans="1:4">
      <c r="A696" s="1"/>
      <c r="B696" s="5"/>
      <c r="C696" s="5"/>
      <c r="D696" s="1"/>
    </row>
    <row r="697" spans="1:4">
      <c r="A697" s="1"/>
      <c r="B697" s="5"/>
      <c r="C697" s="5"/>
      <c r="D697" s="1"/>
    </row>
    <row r="698" spans="1:4">
      <c r="A698" s="1"/>
      <c r="B698" s="5"/>
      <c r="C698" s="5"/>
      <c r="D698" s="1"/>
    </row>
    <row r="699" spans="1:4">
      <c r="A699" s="1"/>
      <c r="B699" s="5"/>
      <c r="C699" s="5"/>
      <c r="D699" s="1"/>
    </row>
    <row r="700" spans="1:4">
      <c r="A700" s="1"/>
      <c r="B700" s="5"/>
      <c r="C700" s="5"/>
      <c r="D700" s="1"/>
    </row>
    <row r="701" spans="1:4">
      <c r="A701" s="1"/>
      <c r="B701" s="5"/>
      <c r="C701" s="5"/>
      <c r="D701" s="1"/>
    </row>
    <row r="702" spans="1:4">
      <c r="A702" s="8"/>
    </row>
    <row r="703" spans="1:4">
      <c r="A703" s="1"/>
      <c r="B703" s="5"/>
      <c r="C703" s="5"/>
      <c r="D703" s="1"/>
    </row>
    <row r="704" spans="1:4">
      <c r="A704" s="1"/>
      <c r="B704" s="5"/>
      <c r="C704" s="5"/>
      <c r="D704" s="1"/>
    </row>
    <row r="705" spans="1:4">
      <c r="A705" s="1"/>
      <c r="B705" s="5"/>
      <c r="C705" s="5"/>
      <c r="D705" s="1"/>
    </row>
    <row r="706" spans="1:4">
      <c r="A706" s="1"/>
      <c r="B706" s="5"/>
      <c r="C706" s="5"/>
      <c r="D706" s="1"/>
    </row>
    <row r="707" spans="1:4">
      <c r="A707" s="1"/>
      <c r="B707" s="5"/>
      <c r="C707" s="5"/>
      <c r="D707" s="1"/>
    </row>
    <row r="708" spans="1:4">
      <c r="A708" s="1"/>
      <c r="B708" s="5"/>
      <c r="C708" s="5"/>
      <c r="D708" s="1"/>
    </row>
    <row r="709" spans="1:4">
      <c r="A709" s="1"/>
      <c r="B709" s="5"/>
      <c r="C709" s="5"/>
      <c r="D709" s="1"/>
    </row>
    <row r="710" spans="1:4">
      <c r="A710" s="1"/>
      <c r="B710" s="5"/>
      <c r="C710" s="5"/>
      <c r="D710" s="1"/>
    </row>
    <row r="711" spans="1:4">
      <c r="A711" s="1"/>
      <c r="B711" s="5"/>
      <c r="C711" s="5"/>
      <c r="D711" s="1"/>
    </row>
    <row r="712" spans="1:4">
      <c r="A712" s="1"/>
      <c r="B712" s="5"/>
      <c r="C712" s="5"/>
      <c r="D712" s="1"/>
    </row>
    <row r="713" spans="1:4">
      <c r="A713" s="1"/>
      <c r="B713" s="5"/>
      <c r="C713" s="5"/>
      <c r="D713" s="1"/>
    </row>
    <row r="714" spans="1:4">
      <c r="A714" s="1"/>
      <c r="B714" s="5"/>
      <c r="C714" s="5"/>
      <c r="D714" s="1"/>
    </row>
    <row r="715" spans="1:4">
      <c r="A715" s="1"/>
      <c r="B715" s="5"/>
      <c r="C715" s="5"/>
      <c r="D715" s="1"/>
    </row>
    <row r="716" spans="1:4">
      <c r="A716" s="1"/>
      <c r="B716" s="5"/>
      <c r="C716" s="5"/>
      <c r="D716" s="1"/>
    </row>
    <row r="717" spans="1:4">
      <c r="A717" s="1"/>
      <c r="B717" s="5"/>
      <c r="C717" s="5"/>
      <c r="D717" s="1"/>
    </row>
    <row r="718" spans="1:4">
      <c r="A718" s="1"/>
      <c r="B718" s="5"/>
      <c r="C718" s="5"/>
      <c r="D718" s="1"/>
    </row>
    <row r="719" spans="1:4">
      <c r="A719" s="8"/>
    </row>
    <row r="720" spans="1:4">
      <c r="A720" s="1"/>
      <c r="B720" s="5"/>
      <c r="C720" s="5"/>
      <c r="D720" s="1"/>
    </row>
    <row r="721" spans="1:4">
      <c r="A721" s="1"/>
      <c r="B721" s="5"/>
      <c r="C721" s="5"/>
      <c r="D721" s="1"/>
    </row>
    <row r="722" spans="1:4">
      <c r="A722" s="1"/>
      <c r="B722" s="5"/>
      <c r="C722" s="5"/>
      <c r="D722" s="1"/>
    </row>
    <row r="723" spans="1:4">
      <c r="A723" s="1"/>
      <c r="B723" s="5"/>
      <c r="C723" s="5"/>
      <c r="D723" s="1"/>
    </row>
    <row r="724" spans="1:4">
      <c r="A724" s="1"/>
      <c r="B724" s="5"/>
      <c r="C724" s="5"/>
      <c r="D724" s="1"/>
    </row>
    <row r="725" spans="1:4">
      <c r="A725" s="1"/>
      <c r="B725" s="5"/>
      <c r="C725" s="5"/>
      <c r="D725" s="1"/>
    </row>
    <row r="726" spans="1:4">
      <c r="A726" s="1"/>
      <c r="B726" s="5"/>
      <c r="C726" s="5"/>
      <c r="D726" s="1"/>
    </row>
    <row r="727" spans="1:4">
      <c r="A727" s="1"/>
      <c r="B727" s="5"/>
      <c r="C727" s="5"/>
      <c r="D727" s="1"/>
    </row>
    <row r="728" spans="1:4">
      <c r="A728" s="1"/>
      <c r="B728" s="5"/>
      <c r="C728" s="5"/>
      <c r="D728" s="1"/>
    </row>
    <row r="729" spans="1:4">
      <c r="A729" s="1"/>
      <c r="B729" s="5"/>
      <c r="C729" s="5"/>
      <c r="D729" s="1"/>
    </row>
    <row r="730" spans="1:4">
      <c r="A730" s="1"/>
      <c r="B730" s="5"/>
      <c r="C730" s="5"/>
      <c r="D730" s="1"/>
    </row>
    <row r="731" spans="1:4">
      <c r="A731" s="1"/>
      <c r="B731" s="5"/>
      <c r="C731" s="5"/>
      <c r="D731" s="1"/>
    </row>
    <row r="732" spans="1:4">
      <c r="A732" s="1"/>
      <c r="B732" s="5"/>
      <c r="C732" s="5"/>
      <c r="D732" s="1"/>
    </row>
    <row r="733" spans="1:4">
      <c r="A733" s="1"/>
      <c r="B733" s="5"/>
      <c r="C733" s="5"/>
      <c r="D733" s="1"/>
    </row>
    <row r="734" spans="1:4">
      <c r="A734" s="1"/>
      <c r="B734" s="5"/>
      <c r="C734" s="5"/>
      <c r="D734" s="1"/>
    </row>
    <row r="735" spans="1:4">
      <c r="A735" s="1"/>
      <c r="B735" s="5"/>
      <c r="C735" s="5"/>
      <c r="D735" s="1"/>
    </row>
    <row r="736" spans="1:4">
      <c r="A736" s="8"/>
    </row>
    <row r="737" spans="1:4">
      <c r="A737" s="1"/>
      <c r="B737" s="5"/>
      <c r="C737" s="5"/>
      <c r="D737" s="1"/>
    </row>
    <row r="738" spans="1:4">
      <c r="A738" s="1"/>
      <c r="B738" s="5"/>
      <c r="C738" s="5"/>
      <c r="D738" s="1"/>
    </row>
    <row r="739" spans="1:4">
      <c r="A739" s="1"/>
      <c r="B739" s="5"/>
      <c r="C739" s="5"/>
      <c r="D739" s="1"/>
    </row>
    <row r="740" spans="1:4">
      <c r="A740" s="1"/>
      <c r="B740" s="5"/>
      <c r="C740" s="5"/>
      <c r="D740" s="1"/>
    </row>
    <row r="741" spans="1:4">
      <c r="A741" s="1"/>
      <c r="B741" s="5"/>
      <c r="C741" s="5"/>
      <c r="D741" s="1"/>
    </row>
    <row r="742" spans="1:4">
      <c r="A742" s="1"/>
      <c r="B742" s="5"/>
      <c r="C742" s="5"/>
      <c r="D742" s="1"/>
    </row>
    <row r="743" spans="1:4">
      <c r="A743" s="1"/>
      <c r="B743" s="5"/>
      <c r="C743" s="5"/>
      <c r="D743" s="1"/>
    </row>
    <row r="744" spans="1:4">
      <c r="A744" s="1"/>
      <c r="B744" s="5"/>
      <c r="C744" s="5"/>
      <c r="D744" s="1"/>
    </row>
    <row r="745" spans="1:4">
      <c r="A745" s="1"/>
      <c r="B745" s="5"/>
      <c r="C745" s="5"/>
      <c r="D745" s="1"/>
    </row>
    <row r="746" spans="1:4">
      <c r="A746" s="1"/>
      <c r="B746" s="5"/>
      <c r="C746" s="5"/>
      <c r="D746" s="1"/>
    </row>
    <row r="747" spans="1:4">
      <c r="A747" s="1"/>
      <c r="B747" s="5"/>
      <c r="C747" s="5"/>
      <c r="D747" s="1"/>
    </row>
    <row r="748" spans="1:4">
      <c r="A748" s="1"/>
      <c r="B748" s="5"/>
      <c r="C748" s="5"/>
      <c r="D748" s="1"/>
    </row>
    <row r="749" spans="1:4">
      <c r="A749" s="1"/>
      <c r="B749" s="5"/>
      <c r="C749" s="5"/>
      <c r="D749" s="1"/>
    </row>
    <row r="750" spans="1:4">
      <c r="A750" s="1"/>
      <c r="B750" s="5"/>
      <c r="C750" s="5"/>
      <c r="D750" s="1"/>
    </row>
    <row r="751" spans="1:4">
      <c r="A751" s="1"/>
      <c r="B751" s="5"/>
      <c r="C751" s="5"/>
      <c r="D751" s="1"/>
    </row>
    <row r="752" spans="1:4">
      <c r="A752" s="1"/>
      <c r="B752" s="5"/>
      <c r="C752" s="5"/>
      <c r="D752" s="1"/>
    </row>
    <row r="753" spans="1:4">
      <c r="A753" s="8"/>
    </row>
    <row r="754" spans="1:4">
      <c r="A754" s="1"/>
      <c r="B754" s="5"/>
      <c r="C754" s="5"/>
      <c r="D754" s="1"/>
    </row>
    <row r="755" spans="1:4">
      <c r="A755" s="1"/>
      <c r="B755" s="5"/>
      <c r="C755" s="5"/>
      <c r="D755" s="1"/>
    </row>
    <row r="756" spans="1:4">
      <c r="A756" s="1"/>
      <c r="B756" s="5"/>
      <c r="C756" s="5"/>
      <c r="D756" s="1"/>
    </row>
    <row r="757" spans="1:4">
      <c r="A757" s="1"/>
      <c r="B757" s="5"/>
      <c r="C757" s="5"/>
      <c r="D757" s="1"/>
    </row>
    <row r="758" spans="1:4">
      <c r="A758" s="1"/>
      <c r="B758" s="5"/>
      <c r="C758" s="5"/>
      <c r="D758" s="1"/>
    </row>
    <row r="759" spans="1:4">
      <c r="A759" s="1"/>
      <c r="B759" s="5"/>
      <c r="C759" s="5"/>
      <c r="D759" s="1"/>
    </row>
    <row r="760" spans="1:4">
      <c r="A760" s="1"/>
      <c r="B760" s="5"/>
      <c r="C760" s="5"/>
      <c r="D760" s="1"/>
    </row>
    <row r="761" spans="1:4">
      <c r="A761" s="1"/>
      <c r="B761" s="5"/>
      <c r="C761" s="5"/>
      <c r="D761" s="1"/>
    </row>
    <row r="762" spans="1:4">
      <c r="A762" s="1"/>
      <c r="B762" s="5"/>
      <c r="C762" s="5"/>
      <c r="D762" s="1"/>
    </row>
    <row r="763" spans="1:4">
      <c r="A763" s="1"/>
      <c r="B763" s="5"/>
      <c r="C763" s="5"/>
      <c r="D763" s="1"/>
    </row>
    <row r="764" spans="1:4">
      <c r="A764" s="1"/>
      <c r="B764" s="5"/>
      <c r="C764" s="5"/>
      <c r="D764" s="1"/>
    </row>
    <row r="765" spans="1:4">
      <c r="A765" s="1"/>
      <c r="B765" s="5"/>
      <c r="C765" s="5"/>
      <c r="D765" s="1"/>
    </row>
    <row r="766" spans="1:4">
      <c r="A766" s="1"/>
      <c r="B766" s="5"/>
      <c r="C766" s="5"/>
      <c r="D766" s="1"/>
    </row>
    <row r="767" spans="1:4">
      <c r="A767" s="1"/>
      <c r="B767" s="5"/>
      <c r="C767" s="5"/>
      <c r="D767" s="1"/>
    </row>
    <row r="768" spans="1:4">
      <c r="A768" s="1"/>
      <c r="B768" s="5"/>
      <c r="C768" s="5"/>
      <c r="D768" s="1"/>
    </row>
    <row r="769" spans="1:4">
      <c r="A769" s="1"/>
      <c r="B769" s="5"/>
      <c r="C769" s="5"/>
      <c r="D769" s="1"/>
    </row>
    <row r="770" spans="1:4">
      <c r="A770" s="8"/>
    </row>
    <row r="771" spans="1:4">
      <c r="A771" s="1"/>
      <c r="B771" s="5"/>
      <c r="C771" s="5"/>
      <c r="D771" s="1"/>
    </row>
    <row r="772" spans="1:4">
      <c r="A772" s="1"/>
      <c r="B772" s="5"/>
      <c r="C772" s="5"/>
      <c r="D772" s="1"/>
    </row>
    <row r="773" spans="1:4">
      <c r="A773" s="1"/>
      <c r="B773" s="5"/>
      <c r="C773" s="5"/>
      <c r="D773" s="1"/>
    </row>
    <row r="774" spans="1:4">
      <c r="A774" s="1"/>
      <c r="B774" s="5"/>
      <c r="C774" s="5"/>
      <c r="D774" s="1"/>
    </row>
    <row r="775" spans="1:4">
      <c r="A775" s="1"/>
      <c r="B775" s="5"/>
      <c r="C775" s="5"/>
      <c r="D775" s="1"/>
    </row>
    <row r="776" spans="1:4">
      <c r="A776" s="1"/>
      <c r="B776" s="5"/>
      <c r="C776" s="5"/>
      <c r="D776" s="1"/>
    </row>
    <row r="777" spans="1:4">
      <c r="A777" s="1"/>
      <c r="B777" s="5"/>
      <c r="C777" s="5"/>
      <c r="D777" s="1"/>
    </row>
    <row r="778" spans="1:4">
      <c r="A778" s="1"/>
      <c r="B778" s="5"/>
      <c r="C778" s="5"/>
      <c r="D778" s="1"/>
    </row>
    <row r="779" spans="1:4">
      <c r="A779" s="1"/>
      <c r="B779" s="5"/>
      <c r="C779" s="5"/>
      <c r="D779" s="1"/>
    </row>
    <row r="780" spans="1:4">
      <c r="A780" s="1"/>
      <c r="B780" s="5"/>
      <c r="C780" s="5"/>
      <c r="D780" s="1"/>
    </row>
    <row r="781" spans="1:4">
      <c r="A781" s="1"/>
      <c r="B781" s="5"/>
      <c r="C781" s="5"/>
      <c r="D781" s="1"/>
    </row>
    <row r="782" spans="1:4">
      <c r="A782" s="1"/>
      <c r="B782" s="5"/>
      <c r="C782" s="5"/>
      <c r="D782" s="1"/>
    </row>
    <row r="783" spans="1:4">
      <c r="A783" s="1"/>
      <c r="B783" s="5"/>
      <c r="C783" s="5"/>
      <c r="D783" s="1"/>
    </row>
    <row r="784" spans="1:4">
      <c r="A784" s="1"/>
      <c r="B784" s="5"/>
      <c r="C784" s="5"/>
      <c r="D784" s="1"/>
    </row>
    <row r="785" spans="1:4">
      <c r="A785" s="1"/>
      <c r="B785" s="5"/>
      <c r="C785" s="5"/>
      <c r="D785" s="1"/>
    </row>
    <row r="786" spans="1:4">
      <c r="A786" s="1"/>
      <c r="B786" s="5"/>
      <c r="C786" s="5"/>
      <c r="D786" s="1"/>
    </row>
    <row r="787" spans="1:4">
      <c r="A787" s="8"/>
    </row>
    <row r="788" spans="1:4">
      <c r="A788" s="1"/>
      <c r="B788" s="5"/>
      <c r="C788" s="5"/>
      <c r="D788" s="1"/>
    </row>
    <row r="789" spans="1:4">
      <c r="A789" s="1"/>
      <c r="B789" s="5"/>
      <c r="C789" s="5"/>
      <c r="D789" s="1"/>
    </row>
    <row r="790" spans="1:4">
      <c r="A790" s="1"/>
      <c r="B790" s="5"/>
      <c r="C790" s="5"/>
      <c r="D790" s="1"/>
    </row>
    <row r="791" spans="1:4">
      <c r="A791" s="1"/>
      <c r="B791" s="5"/>
      <c r="C791" s="5"/>
      <c r="D791" s="1"/>
    </row>
    <row r="792" spans="1:4">
      <c r="A792" s="1"/>
      <c r="B792" s="5"/>
      <c r="C792" s="5"/>
      <c r="D792" s="1"/>
    </row>
    <row r="793" spans="1:4">
      <c r="A793" s="1"/>
      <c r="B793" s="5"/>
      <c r="C793" s="5"/>
      <c r="D793" s="1"/>
    </row>
    <row r="794" spans="1:4">
      <c r="A794" s="1"/>
      <c r="B794" s="5"/>
      <c r="C794" s="5"/>
      <c r="D794" s="1"/>
    </row>
    <row r="795" spans="1:4">
      <c r="A795" s="1"/>
      <c r="B795" s="5"/>
      <c r="C795" s="5"/>
      <c r="D795" s="1"/>
    </row>
    <row r="796" spans="1:4">
      <c r="A796" s="1"/>
      <c r="B796" s="5"/>
      <c r="C796" s="5"/>
      <c r="D796" s="1"/>
    </row>
    <row r="797" spans="1:4">
      <c r="A797" s="1"/>
      <c r="B797" s="5"/>
      <c r="C797" s="5"/>
      <c r="D797" s="1"/>
    </row>
    <row r="798" spans="1:4">
      <c r="A798" s="1"/>
      <c r="B798" s="5"/>
      <c r="C798" s="5"/>
      <c r="D798" s="1"/>
    </row>
    <row r="799" spans="1:4">
      <c r="A799" s="1"/>
      <c r="B799" s="5"/>
      <c r="C799" s="5"/>
      <c r="D799" s="1"/>
    </row>
    <row r="800" spans="1:4">
      <c r="A800" s="1"/>
      <c r="B800" s="5"/>
      <c r="C800" s="5"/>
      <c r="D800" s="1"/>
    </row>
    <row r="801" spans="1:4">
      <c r="A801" s="1"/>
      <c r="B801" s="5"/>
      <c r="C801" s="5"/>
      <c r="D801" s="1"/>
    </row>
    <row r="802" spans="1:4">
      <c r="A802" s="1"/>
      <c r="B802" s="5"/>
      <c r="C802" s="5"/>
      <c r="D802" s="1"/>
    </row>
    <row r="803" spans="1:4">
      <c r="A803" s="1"/>
      <c r="B803" s="5"/>
      <c r="C803" s="5"/>
      <c r="D803" s="1"/>
    </row>
    <row r="804" spans="1:4">
      <c r="A804" s="8"/>
    </row>
    <row r="805" spans="1:4">
      <c r="A805" s="1"/>
      <c r="B805" s="5"/>
      <c r="C805" s="5"/>
      <c r="D805" s="1"/>
    </row>
    <row r="806" spans="1:4">
      <c r="A806" s="1"/>
      <c r="B806" s="5"/>
      <c r="C806" s="5"/>
      <c r="D806" s="1"/>
    </row>
    <row r="807" spans="1:4">
      <c r="A807" s="1"/>
      <c r="B807" s="5"/>
      <c r="C807" s="5"/>
      <c r="D807" s="1"/>
    </row>
    <row r="808" spans="1:4">
      <c r="A808" s="1"/>
      <c r="B808" s="5"/>
      <c r="C808" s="5"/>
      <c r="D808" s="1"/>
    </row>
    <row r="809" spans="1:4">
      <c r="A809" s="1"/>
      <c r="B809" s="5"/>
      <c r="C809" s="5"/>
      <c r="D809" s="1"/>
    </row>
    <row r="810" spans="1:4">
      <c r="A810" s="1"/>
      <c r="B810" s="5"/>
      <c r="C810" s="5"/>
      <c r="D810" s="1"/>
    </row>
    <row r="811" spans="1:4">
      <c r="A811" s="1"/>
      <c r="B811" s="5"/>
      <c r="C811" s="5"/>
      <c r="D811" s="1"/>
    </row>
    <row r="812" spans="1:4">
      <c r="A812" s="1"/>
      <c r="B812" s="5"/>
      <c r="C812" s="5"/>
      <c r="D812" s="1"/>
    </row>
    <row r="813" spans="1:4">
      <c r="A813" s="1"/>
      <c r="B813" s="5"/>
      <c r="C813" s="5"/>
      <c r="D813" s="1"/>
    </row>
    <row r="814" spans="1:4">
      <c r="A814" s="1"/>
      <c r="B814" s="5"/>
      <c r="C814" s="5"/>
      <c r="D814" s="1"/>
    </row>
    <row r="815" spans="1:4">
      <c r="A815" s="1"/>
      <c r="B815" s="5"/>
      <c r="C815" s="5"/>
      <c r="D815" s="1"/>
    </row>
    <row r="816" spans="1:4">
      <c r="A816" s="1"/>
      <c r="B816" s="5"/>
      <c r="C816" s="5"/>
      <c r="D816" s="1"/>
    </row>
    <row r="817" spans="1:4">
      <c r="A817" s="1"/>
      <c r="B817" s="5"/>
      <c r="C817" s="5"/>
      <c r="D817" s="1"/>
    </row>
    <row r="818" spans="1:4">
      <c r="A818" s="1"/>
      <c r="B818" s="5"/>
      <c r="C818" s="5"/>
      <c r="D818" s="1"/>
    </row>
    <row r="819" spans="1:4">
      <c r="A819" s="1"/>
      <c r="B819" s="5"/>
      <c r="C819" s="5"/>
      <c r="D819" s="1"/>
    </row>
    <row r="820" spans="1:4">
      <c r="A820" s="1"/>
      <c r="B820" s="5"/>
      <c r="C820" s="5"/>
      <c r="D820" s="1"/>
    </row>
    <row r="821" spans="1:4">
      <c r="A821" s="8"/>
    </row>
    <row r="822" spans="1:4">
      <c r="A822" s="1"/>
      <c r="B822" s="5"/>
      <c r="C822" s="5"/>
      <c r="D822" s="1"/>
    </row>
    <row r="823" spans="1:4">
      <c r="A823" s="1"/>
      <c r="B823" s="5"/>
      <c r="C823" s="5"/>
      <c r="D823" s="1"/>
    </row>
    <row r="824" spans="1:4">
      <c r="A824" s="1"/>
      <c r="B824" s="5"/>
      <c r="C824" s="5"/>
      <c r="D824" s="1"/>
    </row>
    <row r="825" spans="1:4">
      <c r="A825" s="1"/>
      <c r="B825" s="5"/>
      <c r="C825" s="5"/>
      <c r="D825" s="1"/>
    </row>
    <row r="826" spans="1:4">
      <c r="A826" s="1"/>
      <c r="B826" s="5"/>
      <c r="C826" s="5"/>
      <c r="D826" s="1"/>
    </row>
    <row r="827" spans="1:4">
      <c r="A827" s="1"/>
      <c r="B827" s="5"/>
      <c r="C827" s="5"/>
      <c r="D827" s="1"/>
    </row>
    <row r="828" spans="1:4">
      <c r="A828" s="1"/>
      <c r="B828" s="5"/>
      <c r="C828" s="5"/>
      <c r="D828" s="1"/>
    </row>
    <row r="829" spans="1:4">
      <c r="A829" s="1"/>
      <c r="B829" s="5"/>
      <c r="C829" s="5"/>
      <c r="D829" s="1"/>
    </row>
    <row r="830" spans="1:4">
      <c r="A830" s="1"/>
      <c r="B830" s="5"/>
      <c r="C830" s="5"/>
      <c r="D830" s="1"/>
    </row>
    <row r="831" spans="1:4">
      <c r="A831" s="1"/>
      <c r="B831" s="5"/>
      <c r="C831" s="5"/>
      <c r="D831" s="1"/>
    </row>
    <row r="832" spans="1:4">
      <c r="A832" s="1"/>
      <c r="B832" s="5"/>
      <c r="C832" s="5"/>
      <c r="D832" s="1"/>
    </row>
    <row r="833" spans="1:4">
      <c r="A833" s="1"/>
      <c r="B833" s="5"/>
      <c r="C833" s="5"/>
      <c r="D833" s="1"/>
    </row>
    <row r="834" spans="1:4">
      <c r="A834" s="1"/>
      <c r="B834" s="5"/>
      <c r="C834" s="5"/>
      <c r="D834" s="1"/>
    </row>
    <row r="835" spans="1:4">
      <c r="A835" s="1"/>
      <c r="B835" s="5"/>
      <c r="C835" s="5"/>
      <c r="D835" s="1"/>
    </row>
    <row r="836" spans="1:4">
      <c r="A836" s="1"/>
      <c r="B836" s="5"/>
      <c r="C836" s="5"/>
      <c r="D836" s="1"/>
    </row>
    <row r="837" spans="1:4">
      <c r="A837" s="1"/>
      <c r="B837" s="5"/>
      <c r="C837" s="5"/>
      <c r="D837" s="1"/>
    </row>
    <row r="838" spans="1:4">
      <c r="A838" s="8"/>
    </row>
    <row r="839" spans="1:4">
      <c r="A839" s="1"/>
      <c r="B839" s="5"/>
      <c r="C839" s="5"/>
      <c r="D839" s="1"/>
    </row>
    <row r="840" spans="1:4">
      <c r="A840" s="1"/>
      <c r="B840" s="5"/>
      <c r="C840" s="5"/>
      <c r="D840" s="1"/>
    </row>
    <row r="841" spans="1:4">
      <c r="A841" s="1"/>
      <c r="B841" s="5"/>
      <c r="C841" s="5"/>
      <c r="D841" s="1"/>
    </row>
    <row r="842" spans="1:4">
      <c r="A842" s="1"/>
      <c r="B842" s="5"/>
      <c r="C842" s="5"/>
      <c r="D842" s="1"/>
    </row>
    <row r="843" spans="1:4">
      <c r="A843" s="1"/>
      <c r="B843" s="5"/>
      <c r="C843" s="5"/>
      <c r="D843" s="1"/>
    </row>
    <row r="844" spans="1:4">
      <c r="A844" s="1"/>
      <c r="B844" s="5"/>
      <c r="C844" s="5"/>
      <c r="D844" s="1"/>
    </row>
    <row r="845" spans="1:4">
      <c r="A845" s="1"/>
      <c r="B845" s="5"/>
      <c r="C845" s="5"/>
      <c r="D845" s="1"/>
    </row>
    <row r="846" spans="1:4">
      <c r="A846" s="1"/>
      <c r="B846" s="5"/>
      <c r="C846" s="5"/>
      <c r="D846" s="1"/>
    </row>
    <row r="847" spans="1:4">
      <c r="A847" s="1"/>
      <c r="B847" s="5"/>
      <c r="C847" s="5"/>
      <c r="D847" s="1"/>
    </row>
    <row r="848" spans="1:4">
      <c r="A848" s="1"/>
      <c r="B848" s="5"/>
      <c r="C848" s="5"/>
      <c r="D848" s="1"/>
    </row>
    <row r="849" spans="1:4">
      <c r="A849" s="1"/>
      <c r="B849" s="5"/>
      <c r="C849" s="5"/>
      <c r="D849" s="1"/>
    </row>
    <row r="850" spans="1:4">
      <c r="A850" s="1"/>
      <c r="B850" s="5"/>
      <c r="C850" s="5"/>
      <c r="D850" s="1"/>
    </row>
    <row r="851" spans="1:4">
      <c r="A851" s="1"/>
      <c r="B851" s="5"/>
      <c r="C851" s="5"/>
      <c r="D851" s="1"/>
    </row>
    <row r="852" spans="1:4">
      <c r="A852" s="1"/>
      <c r="B852" s="5"/>
      <c r="C852" s="5"/>
      <c r="D852" s="1"/>
    </row>
    <row r="853" spans="1:4">
      <c r="A853" s="1"/>
      <c r="B853" s="5"/>
      <c r="C853" s="5"/>
      <c r="D853" s="1"/>
    </row>
    <row r="854" spans="1:4">
      <c r="A854" s="1"/>
      <c r="B854" s="5"/>
      <c r="C854" s="5"/>
      <c r="D854" s="1"/>
    </row>
    <row r="855" spans="1:4">
      <c r="A855" s="8"/>
    </row>
    <row r="856" spans="1:4">
      <c r="A856" s="1"/>
      <c r="B856" s="5"/>
      <c r="C856" s="5"/>
      <c r="D856" s="1"/>
    </row>
    <row r="857" spans="1:4">
      <c r="A857" s="1"/>
      <c r="B857" s="5"/>
      <c r="C857" s="5"/>
      <c r="D857" s="1"/>
    </row>
    <row r="858" spans="1:4">
      <c r="A858" s="1"/>
      <c r="B858" s="5"/>
      <c r="C858" s="5"/>
      <c r="D858" s="1"/>
    </row>
    <row r="859" spans="1:4">
      <c r="A859" s="1"/>
      <c r="B859" s="5"/>
      <c r="C859" s="5"/>
      <c r="D859" s="1"/>
    </row>
    <row r="860" spans="1:4">
      <c r="A860" s="1"/>
      <c r="B860" s="5"/>
      <c r="C860" s="5"/>
      <c r="D860" s="1"/>
    </row>
    <row r="861" spans="1:4">
      <c r="A861" s="1"/>
      <c r="B861" s="5"/>
      <c r="C861" s="5"/>
      <c r="D861" s="1"/>
    </row>
    <row r="862" spans="1:4">
      <c r="A862" s="1"/>
      <c r="B862" s="5"/>
      <c r="C862" s="5"/>
      <c r="D862" s="1"/>
    </row>
    <row r="863" spans="1:4">
      <c r="A863" s="1"/>
      <c r="B863" s="5"/>
      <c r="C863" s="5"/>
      <c r="D863" s="1"/>
    </row>
    <row r="864" spans="1:4">
      <c r="A864" s="1"/>
      <c r="B864" s="5"/>
      <c r="C864" s="5"/>
      <c r="D864" s="1"/>
    </row>
    <row r="865" spans="1:4">
      <c r="A865" s="1"/>
      <c r="B865" s="5"/>
      <c r="C865" s="5"/>
      <c r="D865" s="1"/>
    </row>
    <row r="866" spans="1:4">
      <c r="A866" s="1"/>
      <c r="B866" s="5"/>
      <c r="C866" s="5"/>
      <c r="D866" s="1"/>
    </row>
    <row r="867" spans="1:4">
      <c r="A867" s="1"/>
      <c r="B867" s="5"/>
      <c r="C867" s="5"/>
      <c r="D867" s="1"/>
    </row>
    <row r="868" spans="1:4">
      <c r="A868" s="1"/>
      <c r="B868" s="5"/>
      <c r="C868" s="5"/>
      <c r="D868" s="1"/>
    </row>
    <row r="869" spans="1:4">
      <c r="A869" s="1"/>
      <c r="B869" s="5"/>
      <c r="C869" s="5"/>
      <c r="D869" s="1"/>
    </row>
    <row r="870" spans="1:4">
      <c r="A870" s="1"/>
      <c r="B870" s="5"/>
      <c r="C870" s="5"/>
      <c r="D870" s="1"/>
    </row>
    <row r="871" spans="1:4">
      <c r="A871" s="1"/>
      <c r="B871" s="5"/>
      <c r="C871" s="5"/>
      <c r="D871" s="1"/>
    </row>
    <row r="872" spans="1:4">
      <c r="A872" s="8"/>
    </row>
    <row r="873" spans="1:4">
      <c r="A873" s="1"/>
      <c r="B873" s="5"/>
      <c r="C873" s="5"/>
      <c r="D873" s="1"/>
    </row>
    <row r="874" spans="1:4">
      <c r="A874" s="1"/>
      <c r="B874" s="5"/>
      <c r="C874" s="5"/>
      <c r="D874" s="1"/>
    </row>
    <row r="875" spans="1:4">
      <c r="A875" s="1"/>
      <c r="B875" s="5"/>
      <c r="C875" s="5"/>
      <c r="D875" s="1"/>
    </row>
    <row r="876" spans="1:4">
      <c r="A876" s="1"/>
      <c r="B876" s="5"/>
      <c r="C876" s="5"/>
      <c r="D876" s="1"/>
    </row>
    <row r="877" spans="1:4">
      <c r="A877" s="1"/>
      <c r="B877" s="5"/>
      <c r="C877" s="5"/>
      <c r="D877" s="1"/>
    </row>
    <row r="878" spans="1:4">
      <c r="A878" s="1"/>
      <c r="B878" s="5"/>
      <c r="C878" s="5"/>
      <c r="D878" s="1"/>
    </row>
    <row r="879" spans="1:4">
      <c r="A879" s="1"/>
      <c r="B879" s="5"/>
      <c r="C879" s="5"/>
      <c r="D879" s="1"/>
    </row>
    <row r="880" spans="1:4">
      <c r="A880" s="1"/>
      <c r="B880" s="5"/>
      <c r="C880" s="5"/>
      <c r="D880" s="1"/>
    </row>
    <row r="881" spans="1:4">
      <c r="A881" s="1"/>
      <c r="B881" s="5"/>
      <c r="C881" s="5"/>
      <c r="D881" s="1"/>
    </row>
    <row r="882" spans="1:4">
      <c r="A882" s="1"/>
      <c r="B882" s="5"/>
      <c r="C882" s="5"/>
      <c r="D882" s="1"/>
    </row>
    <row r="883" spans="1:4">
      <c r="A883" s="1"/>
      <c r="B883" s="5"/>
      <c r="C883" s="5"/>
      <c r="D883" s="1"/>
    </row>
    <row r="884" spans="1:4">
      <c r="A884" s="1"/>
      <c r="B884" s="5"/>
      <c r="C884" s="5"/>
      <c r="D884" s="1"/>
    </row>
    <row r="885" spans="1:4">
      <c r="A885" s="1"/>
      <c r="B885" s="5"/>
      <c r="C885" s="5"/>
      <c r="D885" s="1"/>
    </row>
    <row r="886" spans="1:4">
      <c r="A886" s="1"/>
      <c r="B886" s="5"/>
      <c r="C886" s="5"/>
      <c r="D886" s="1"/>
    </row>
    <row r="887" spans="1:4">
      <c r="A887" s="1"/>
      <c r="B887" s="5"/>
      <c r="C887" s="5"/>
      <c r="D887" s="1"/>
    </row>
    <row r="888" spans="1:4">
      <c r="A888" s="1"/>
      <c r="B888" s="5"/>
      <c r="C888" s="5"/>
      <c r="D888" s="1"/>
    </row>
    <row r="889" spans="1:4">
      <c r="A889" s="8"/>
    </row>
    <row r="890" spans="1:4">
      <c r="A890" s="1"/>
      <c r="B890" s="5"/>
      <c r="C890" s="5"/>
      <c r="D890" s="1"/>
    </row>
    <row r="891" spans="1:4">
      <c r="A891" s="1"/>
      <c r="B891" s="5"/>
      <c r="C891" s="5"/>
      <c r="D891" s="1"/>
    </row>
    <row r="892" spans="1:4">
      <c r="A892" s="1"/>
      <c r="B892" s="5"/>
      <c r="C892" s="5"/>
      <c r="D892" s="1"/>
    </row>
    <row r="893" spans="1:4">
      <c r="A893" s="1"/>
      <c r="B893" s="5"/>
      <c r="C893" s="5"/>
      <c r="D893" s="1"/>
    </row>
    <row r="894" spans="1:4">
      <c r="A894" s="1"/>
      <c r="B894" s="5"/>
      <c r="C894" s="5"/>
      <c r="D894" s="1"/>
    </row>
    <row r="895" spans="1:4">
      <c r="A895" s="1"/>
      <c r="B895" s="5"/>
      <c r="C895" s="5"/>
      <c r="D895" s="1"/>
    </row>
    <row r="896" spans="1:4">
      <c r="A896" s="1"/>
      <c r="B896" s="5"/>
      <c r="C896" s="5"/>
      <c r="D896" s="1"/>
    </row>
    <row r="897" spans="1:4">
      <c r="A897" s="1"/>
      <c r="B897" s="5"/>
      <c r="C897" s="5"/>
      <c r="D897" s="1"/>
    </row>
    <row r="898" spans="1:4">
      <c r="A898" s="1"/>
      <c r="B898" s="5"/>
      <c r="C898" s="5"/>
      <c r="D898" s="1"/>
    </row>
    <row r="899" spans="1:4">
      <c r="A899" s="1"/>
      <c r="B899" s="5"/>
      <c r="C899" s="5"/>
      <c r="D899" s="1"/>
    </row>
    <row r="900" spans="1:4">
      <c r="A900" s="1"/>
      <c r="B900" s="5"/>
      <c r="C900" s="5"/>
      <c r="D900" s="1"/>
    </row>
    <row r="901" spans="1:4">
      <c r="A901" s="1"/>
      <c r="B901" s="5"/>
      <c r="C901" s="5"/>
      <c r="D901" s="1"/>
    </row>
    <row r="902" spans="1:4">
      <c r="A902" s="1"/>
      <c r="B902" s="5"/>
      <c r="C902" s="5"/>
      <c r="D902" s="1"/>
    </row>
    <row r="903" spans="1:4">
      <c r="A903" s="1"/>
      <c r="B903" s="5"/>
      <c r="C903" s="5"/>
      <c r="D903" s="1"/>
    </row>
    <row r="904" spans="1:4">
      <c r="A904" s="1"/>
      <c r="B904" s="5"/>
      <c r="C904" s="5"/>
      <c r="D904" s="1"/>
    </row>
    <row r="905" spans="1:4">
      <c r="A905" s="1"/>
      <c r="B905" s="5"/>
      <c r="C905" s="5"/>
      <c r="D905" s="1"/>
    </row>
    <row r="906" spans="1:4">
      <c r="A906" s="8"/>
    </row>
    <row r="907" spans="1:4">
      <c r="A907" s="1"/>
      <c r="B907" s="5"/>
      <c r="C907" s="5"/>
      <c r="D907" s="1"/>
    </row>
    <row r="908" spans="1:4">
      <c r="A908" s="1"/>
      <c r="B908" s="5"/>
      <c r="C908" s="5"/>
      <c r="D908" s="1"/>
    </row>
    <row r="909" spans="1:4">
      <c r="A909" s="1"/>
      <c r="B909" s="5"/>
      <c r="C909" s="5"/>
      <c r="D909" s="1"/>
    </row>
    <row r="910" spans="1:4">
      <c r="A910" s="1"/>
      <c r="B910" s="5"/>
      <c r="C910" s="5"/>
      <c r="D910" s="1"/>
    </row>
    <row r="911" spans="1:4">
      <c r="A911" s="1"/>
      <c r="B911" s="5"/>
      <c r="C911" s="5"/>
      <c r="D911" s="1"/>
    </row>
    <row r="912" spans="1:4">
      <c r="A912" s="1"/>
      <c r="B912" s="5"/>
      <c r="C912" s="5"/>
      <c r="D912" s="1"/>
    </row>
    <row r="913" spans="1:4">
      <c r="A913" s="1"/>
      <c r="B913" s="5"/>
      <c r="C913" s="5"/>
      <c r="D913" s="1"/>
    </row>
    <row r="914" spans="1:4">
      <c r="A914" s="1"/>
      <c r="B914" s="5"/>
      <c r="C914" s="5"/>
      <c r="D914" s="1"/>
    </row>
    <row r="915" spans="1:4">
      <c r="A915" s="1"/>
      <c r="B915" s="5"/>
      <c r="C915" s="5"/>
      <c r="D915" s="1"/>
    </row>
    <row r="916" spans="1:4">
      <c r="A916" s="1"/>
      <c r="B916" s="5"/>
      <c r="C916" s="5"/>
      <c r="D916" s="1"/>
    </row>
    <row r="917" spans="1:4">
      <c r="A917" s="1"/>
      <c r="B917" s="5"/>
      <c r="C917" s="5"/>
      <c r="D917" s="1"/>
    </row>
    <row r="918" spans="1:4">
      <c r="A918" s="1"/>
      <c r="B918" s="5"/>
      <c r="C918" s="5"/>
      <c r="D918" s="1"/>
    </row>
    <row r="919" spans="1:4">
      <c r="A919" s="1"/>
      <c r="B919" s="5"/>
      <c r="C919" s="5"/>
      <c r="D919" s="1"/>
    </row>
    <row r="920" spans="1:4">
      <c r="A920" s="1"/>
      <c r="B920" s="5"/>
      <c r="C920" s="5"/>
      <c r="D920" s="1"/>
    </row>
    <row r="921" spans="1:4">
      <c r="A921" s="1"/>
      <c r="B921" s="5"/>
      <c r="C921" s="5"/>
      <c r="D921" s="1"/>
    </row>
    <row r="922" spans="1:4">
      <c r="A922" s="1"/>
      <c r="B922" s="5"/>
      <c r="C922" s="5"/>
      <c r="D922" s="1"/>
    </row>
    <row r="923" spans="1:4">
      <c r="A923" s="8"/>
    </row>
    <row r="924" spans="1:4">
      <c r="A924" s="1"/>
      <c r="B924" s="5"/>
      <c r="C924" s="5"/>
      <c r="D924" s="1"/>
    </row>
    <row r="925" spans="1:4">
      <c r="A925" s="1"/>
      <c r="B925" s="5"/>
      <c r="C925" s="5"/>
      <c r="D925" s="1"/>
    </row>
    <row r="926" spans="1:4">
      <c r="A926" s="1"/>
      <c r="B926" s="5"/>
      <c r="C926" s="5"/>
      <c r="D926" s="1"/>
    </row>
    <row r="927" spans="1:4">
      <c r="A927" s="1"/>
      <c r="B927" s="5"/>
      <c r="C927" s="5"/>
      <c r="D927" s="1"/>
    </row>
    <row r="928" spans="1:4">
      <c r="A928" s="1"/>
      <c r="B928" s="5"/>
      <c r="C928" s="5"/>
      <c r="D928" s="1"/>
    </row>
    <row r="929" spans="1:4">
      <c r="A929" s="1"/>
      <c r="B929" s="5"/>
      <c r="C929" s="5"/>
      <c r="D929" s="1"/>
    </row>
    <row r="930" spans="1:4">
      <c r="A930" s="1"/>
      <c r="B930" s="5"/>
      <c r="C930" s="5"/>
      <c r="D930" s="1"/>
    </row>
    <row r="931" spans="1:4">
      <c r="A931" s="1"/>
      <c r="B931" s="5"/>
      <c r="C931" s="5"/>
      <c r="D931" s="1"/>
    </row>
    <row r="932" spans="1:4">
      <c r="A932" s="1"/>
      <c r="B932" s="5"/>
      <c r="C932" s="5"/>
      <c r="D932" s="1"/>
    </row>
    <row r="933" spans="1:4">
      <c r="A933" s="1"/>
      <c r="B933" s="5"/>
      <c r="C933" s="5"/>
      <c r="D933" s="1"/>
    </row>
    <row r="934" spans="1:4">
      <c r="A934" s="1"/>
      <c r="B934" s="5"/>
      <c r="C934" s="5"/>
      <c r="D934" s="1"/>
    </row>
    <row r="935" spans="1:4">
      <c r="A935" s="1"/>
      <c r="B935" s="5"/>
      <c r="C935" s="5"/>
      <c r="D935" s="1"/>
    </row>
    <row r="936" spans="1:4">
      <c r="A936" s="1"/>
      <c r="B936" s="5"/>
      <c r="C936" s="5"/>
      <c r="D936" s="1"/>
    </row>
    <row r="937" spans="1:4">
      <c r="A937" s="1"/>
      <c r="B937" s="5"/>
      <c r="C937" s="5"/>
      <c r="D937" s="1"/>
    </row>
    <row r="938" spans="1:4">
      <c r="A938" s="1"/>
      <c r="B938" s="5"/>
      <c r="C938" s="5"/>
      <c r="D938" s="1"/>
    </row>
    <row r="939" spans="1:4">
      <c r="A939" s="1"/>
      <c r="B939" s="5"/>
      <c r="C939" s="5"/>
      <c r="D939" s="1"/>
    </row>
    <row r="940" spans="1:4">
      <c r="A940" s="8"/>
    </row>
    <row r="941" spans="1:4">
      <c r="A941" s="1"/>
      <c r="B941" s="5"/>
      <c r="C941" s="5"/>
      <c r="D941" s="1"/>
    </row>
    <row r="942" spans="1:4">
      <c r="A942" s="1"/>
      <c r="B942" s="5"/>
      <c r="C942" s="5"/>
      <c r="D942" s="1"/>
    </row>
    <row r="943" spans="1:4">
      <c r="A943" s="1"/>
      <c r="B943" s="5"/>
      <c r="C943" s="5"/>
      <c r="D943" s="1"/>
    </row>
    <row r="944" spans="1:4">
      <c r="A944" s="1"/>
      <c r="B944" s="5"/>
      <c r="C944" s="5"/>
      <c r="D944" s="1"/>
    </row>
    <row r="945" spans="1:4">
      <c r="A945" s="1"/>
      <c r="B945" s="5"/>
      <c r="C945" s="5"/>
      <c r="D945" s="1"/>
    </row>
    <row r="946" spans="1:4">
      <c r="A946" s="1"/>
      <c r="B946" s="5"/>
      <c r="C946" s="5"/>
      <c r="D946" s="1"/>
    </row>
    <row r="947" spans="1:4">
      <c r="A947" s="1"/>
      <c r="B947" s="5"/>
      <c r="C947" s="5"/>
      <c r="D947" s="1"/>
    </row>
    <row r="948" spans="1:4">
      <c r="A948" s="1"/>
      <c r="B948" s="5"/>
      <c r="C948" s="5"/>
      <c r="D948" s="1"/>
    </row>
    <row r="949" spans="1:4">
      <c r="A949" s="1"/>
      <c r="B949" s="5"/>
      <c r="C949" s="5"/>
      <c r="D949" s="1"/>
    </row>
    <row r="950" spans="1:4">
      <c r="A950" s="1"/>
      <c r="B950" s="5"/>
      <c r="C950" s="5"/>
      <c r="D950" s="1"/>
    </row>
    <row r="951" spans="1:4">
      <c r="A951" s="1"/>
      <c r="B951" s="5"/>
      <c r="C951" s="5"/>
      <c r="D951" s="1"/>
    </row>
    <row r="952" spans="1:4">
      <c r="A952" s="1"/>
      <c r="B952" s="5"/>
      <c r="C952" s="5"/>
      <c r="D952" s="1"/>
    </row>
    <row r="953" spans="1:4">
      <c r="A953" s="1"/>
      <c r="B953" s="5"/>
      <c r="C953" s="5"/>
      <c r="D953" s="1"/>
    </row>
    <row r="954" spans="1:4">
      <c r="A954" s="1"/>
      <c r="B954" s="5"/>
      <c r="C954" s="5"/>
      <c r="D954" s="1"/>
    </row>
    <row r="955" spans="1:4">
      <c r="A955" s="1"/>
      <c r="B955" s="5"/>
      <c r="C955" s="5"/>
      <c r="D955" s="1"/>
    </row>
    <row r="956" spans="1:4">
      <c r="A956" s="1"/>
      <c r="B956" s="5"/>
      <c r="C956" s="5"/>
      <c r="D956" s="1"/>
    </row>
    <row r="957" spans="1:4">
      <c r="A957" s="8"/>
    </row>
    <row r="958" spans="1:4">
      <c r="A958" s="1"/>
      <c r="B958" s="5"/>
      <c r="C958" s="5"/>
      <c r="D958" s="1"/>
    </row>
    <row r="959" spans="1:4">
      <c r="A959" s="1"/>
      <c r="B959" s="5"/>
      <c r="C959" s="5"/>
      <c r="D959" s="1"/>
    </row>
    <row r="960" spans="1:4">
      <c r="A960" s="1"/>
      <c r="B960" s="5"/>
      <c r="C960" s="5"/>
      <c r="D960" s="1"/>
    </row>
    <row r="961" spans="1:4">
      <c r="A961" s="1"/>
      <c r="B961" s="5"/>
      <c r="C961" s="5"/>
      <c r="D961" s="1"/>
    </row>
    <row r="962" spans="1:4">
      <c r="A962" s="1"/>
      <c r="B962" s="5"/>
      <c r="C962" s="5"/>
      <c r="D962" s="1"/>
    </row>
    <row r="963" spans="1:4">
      <c r="A963" s="1"/>
      <c r="B963" s="5"/>
      <c r="C963" s="5"/>
      <c r="D963" s="1"/>
    </row>
    <row r="964" spans="1:4">
      <c r="A964" s="1"/>
      <c r="B964" s="5"/>
      <c r="C964" s="5"/>
      <c r="D964" s="1"/>
    </row>
    <row r="965" spans="1:4">
      <c r="A965" s="1"/>
      <c r="B965" s="5"/>
      <c r="C965" s="5"/>
      <c r="D965" s="1"/>
    </row>
    <row r="966" spans="1:4">
      <c r="A966" s="1"/>
      <c r="B966" s="5"/>
      <c r="C966" s="5"/>
      <c r="D966" s="1"/>
    </row>
    <row r="967" spans="1:4">
      <c r="A967" s="1"/>
      <c r="B967" s="5"/>
      <c r="C967" s="5"/>
      <c r="D967" s="1"/>
    </row>
    <row r="968" spans="1:4">
      <c r="A968" s="1"/>
      <c r="B968" s="5"/>
      <c r="C968" s="5"/>
      <c r="D968" s="1"/>
    </row>
    <row r="969" spans="1:4">
      <c r="A969" s="1"/>
      <c r="B969" s="5"/>
      <c r="C969" s="5"/>
      <c r="D969" s="1"/>
    </row>
    <row r="970" spans="1:4">
      <c r="A970" s="1"/>
      <c r="B970" s="5"/>
      <c r="C970" s="5"/>
      <c r="D970" s="1"/>
    </row>
    <row r="971" spans="1:4">
      <c r="A971" s="1"/>
      <c r="B971" s="5"/>
      <c r="C971" s="5"/>
      <c r="D971" s="1"/>
    </row>
    <row r="972" spans="1:4">
      <c r="A972" s="1"/>
      <c r="B972" s="5"/>
      <c r="C972" s="5"/>
      <c r="D972" s="1"/>
    </row>
    <row r="973" spans="1:4">
      <c r="A973" s="1"/>
      <c r="B973" s="5"/>
      <c r="C973" s="5"/>
      <c r="D973" s="1"/>
    </row>
    <row r="974" spans="1:4">
      <c r="A974" s="8"/>
    </row>
    <row r="975" spans="1:4">
      <c r="A975" s="1"/>
      <c r="B975" s="5"/>
      <c r="C975" s="5"/>
      <c r="D975" s="1"/>
    </row>
    <row r="976" spans="1:4">
      <c r="A976" s="1"/>
      <c r="B976" s="5"/>
      <c r="C976" s="5"/>
      <c r="D976" s="1"/>
    </row>
    <row r="977" spans="1:4">
      <c r="A977" s="1"/>
      <c r="B977" s="5"/>
      <c r="C977" s="5"/>
      <c r="D977" s="1"/>
    </row>
    <row r="978" spans="1:4">
      <c r="A978" s="1"/>
      <c r="B978" s="5"/>
      <c r="C978" s="5"/>
      <c r="D978" s="1"/>
    </row>
    <row r="979" spans="1:4">
      <c r="A979" s="1"/>
      <c r="B979" s="5"/>
      <c r="C979" s="5"/>
      <c r="D979" s="1"/>
    </row>
    <row r="980" spans="1:4">
      <c r="A980" s="1"/>
      <c r="B980" s="5"/>
      <c r="C980" s="5"/>
      <c r="D980" s="1"/>
    </row>
    <row r="981" spans="1:4">
      <c r="A981" s="1"/>
      <c r="B981" s="5"/>
      <c r="C981" s="5"/>
      <c r="D981" s="1"/>
    </row>
    <row r="982" spans="1:4">
      <c r="A982" s="1"/>
      <c r="B982" s="5"/>
      <c r="C982" s="5"/>
      <c r="D982" s="1"/>
    </row>
    <row r="983" spans="1:4">
      <c r="A983" s="1"/>
      <c r="B983" s="5"/>
      <c r="C983" s="5"/>
      <c r="D983" s="1"/>
    </row>
    <row r="984" spans="1:4">
      <c r="A984" s="1"/>
      <c r="B984" s="5"/>
      <c r="C984" s="5"/>
      <c r="D984" s="1"/>
    </row>
    <row r="985" spans="1:4">
      <c r="A985" s="1"/>
      <c r="B985" s="5"/>
      <c r="C985" s="5"/>
      <c r="D985" s="1"/>
    </row>
    <row r="986" spans="1:4">
      <c r="A986" s="1"/>
      <c r="B986" s="5"/>
      <c r="C986" s="5"/>
      <c r="D986" s="1"/>
    </row>
    <row r="987" spans="1:4">
      <c r="A987" s="1"/>
      <c r="B987" s="5"/>
      <c r="C987" s="5"/>
      <c r="D987" s="1"/>
    </row>
    <row r="988" spans="1:4">
      <c r="A988" s="1"/>
      <c r="B988" s="5"/>
      <c r="C988" s="5"/>
      <c r="D988" s="1"/>
    </row>
    <row r="989" spans="1:4">
      <c r="A989" s="1"/>
      <c r="B989" s="5"/>
      <c r="C989" s="5"/>
      <c r="D989" s="1"/>
    </row>
    <row r="990" spans="1:4">
      <c r="A990" s="1"/>
      <c r="B990" s="5"/>
      <c r="C990" s="5"/>
      <c r="D990" s="1"/>
    </row>
    <row r="991" spans="1:4">
      <c r="A991" s="8"/>
    </row>
    <row r="992" spans="1:4">
      <c r="A992" s="1"/>
      <c r="B992" s="5"/>
      <c r="C992" s="5"/>
      <c r="D992" s="1"/>
    </row>
    <row r="993" spans="1:4">
      <c r="A993" s="1"/>
      <c r="B993" s="5"/>
      <c r="C993" s="5"/>
      <c r="D993" s="1"/>
    </row>
    <row r="994" spans="1:4">
      <c r="A994" s="1"/>
      <c r="B994" s="5"/>
      <c r="C994" s="5"/>
      <c r="D994" s="1"/>
    </row>
    <row r="995" spans="1:4">
      <c r="A995" s="1"/>
      <c r="B995" s="5"/>
      <c r="C995" s="5"/>
      <c r="D995" s="1"/>
    </row>
    <row r="996" spans="1:4">
      <c r="A996" s="1"/>
      <c r="B996" s="5"/>
      <c r="C996" s="5"/>
      <c r="D996" s="1"/>
    </row>
    <row r="997" spans="1:4">
      <c r="A997" s="1"/>
      <c r="B997" s="5"/>
      <c r="C997" s="5"/>
      <c r="D997" s="1"/>
    </row>
    <row r="998" spans="1:4">
      <c r="A998" s="1"/>
      <c r="B998" s="5"/>
      <c r="C998" s="5"/>
      <c r="D998" s="1"/>
    </row>
    <row r="999" spans="1:4">
      <c r="A999" s="1"/>
      <c r="B999" s="5"/>
      <c r="C999" s="5"/>
      <c r="D999" s="1"/>
    </row>
    <row r="1000" spans="1:4">
      <c r="A1000" s="1"/>
      <c r="B1000" s="5"/>
      <c r="C1000" s="5"/>
      <c r="D1000" s="1"/>
    </row>
    <row r="1001" spans="1:4">
      <c r="A1001" s="1"/>
      <c r="B1001" s="5"/>
      <c r="C1001" s="5"/>
      <c r="D1001" s="1"/>
    </row>
    <row r="1002" spans="1:4">
      <c r="A1002" s="1"/>
      <c r="B1002" s="5"/>
      <c r="C1002" s="5"/>
      <c r="D1002" s="1"/>
    </row>
    <row r="1003" spans="1:4">
      <c r="A1003" s="1"/>
      <c r="B1003" s="5"/>
      <c r="C1003" s="5"/>
      <c r="D1003" s="1"/>
    </row>
    <row r="1004" spans="1:4">
      <c r="A1004" s="1"/>
      <c r="B1004" s="5"/>
      <c r="C1004" s="5"/>
      <c r="D1004" s="1"/>
    </row>
    <row r="1005" spans="1:4">
      <c r="A1005" s="1"/>
      <c r="B1005" s="5"/>
      <c r="C1005" s="5"/>
      <c r="D1005" s="1"/>
    </row>
    <row r="1006" spans="1:4">
      <c r="A1006" s="1"/>
      <c r="B1006" s="5"/>
      <c r="C1006" s="5"/>
      <c r="D1006" s="1"/>
    </row>
    <row r="1007" spans="1:4">
      <c r="A1007" s="1"/>
      <c r="B1007" s="5"/>
      <c r="C1007" s="5"/>
      <c r="D1007" s="1"/>
    </row>
    <row r="1008" spans="1:4">
      <c r="A1008" s="8"/>
    </row>
    <row r="1009" spans="1:4">
      <c r="A1009" s="1"/>
      <c r="B1009" s="5"/>
      <c r="C1009" s="5"/>
      <c r="D1009" s="1"/>
    </row>
    <row r="1010" spans="1:4">
      <c r="A1010" s="1"/>
      <c r="B1010" s="5"/>
      <c r="C1010" s="5"/>
      <c r="D1010" s="1"/>
    </row>
    <row r="1011" spans="1:4">
      <c r="A1011" s="1"/>
      <c r="B1011" s="5"/>
      <c r="C1011" s="5"/>
      <c r="D1011" s="1"/>
    </row>
    <row r="1012" spans="1:4">
      <c r="A1012" s="1"/>
      <c r="B1012" s="5"/>
      <c r="C1012" s="5"/>
      <c r="D1012" s="1"/>
    </row>
    <row r="1013" spans="1:4">
      <c r="A1013" s="1"/>
      <c r="B1013" s="5"/>
      <c r="C1013" s="5"/>
      <c r="D1013" s="1"/>
    </row>
    <row r="1014" spans="1:4">
      <c r="A1014" s="1"/>
      <c r="B1014" s="5"/>
      <c r="C1014" s="5"/>
      <c r="D1014" s="1"/>
    </row>
    <row r="1015" spans="1:4">
      <c r="A1015" s="1"/>
      <c r="B1015" s="5"/>
      <c r="C1015" s="5"/>
      <c r="D1015" s="1"/>
    </row>
    <row r="1016" spans="1:4">
      <c r="A1016" s="1"/>
      <c r="B1016" s="5"/>
      <c r="C1016" s="5"/>
      <c r="D1016" s="1"/>
    </row>
    <row r="1017" spans="1:4">
      <c r="A1017" s="1"/>
      <c r="B1017" s="5"/>
      <c r="C1017" s="5"/>
      <c r="D1017" s="1"/>
    </row>
    <row r="1018" spans="1:4">
      <c r="A1018" s="1"/>
      <c r="B1018" s="5"/>
      <c r="C1018" s="5"/>
      <c r="D1018" s="1"/>
    </row>
    <row r="1019" spans="1:4">
      <c r="A1019" s="1"/>
      <c r="B1019" s="5"/>
      <c r="C1019" s="5"/>
      <c r="D1019" s="1"/>
    </row>
    <row r="1020" spans="1:4">
      <c r="A1020" s="1"/>
      <c r="B1020" s="5"/>
      <c r="C1020" s="5"/>
      <c r="D1020" s="1"/>
    </row>
    <row r="1021" spans="1:4">
      <c r="A1021" s="1"/>
      <c r="B1021" s="5"/>
      <c r="C1021" s="5"/>
      <c r="D1021" s="1"/>
    </row>
    <row r="1022" spans="1:4">
      <c r="A1022" s="1"/>
      <c r="B1022" s="5"/>
      <c r="C1022" s="5"/>
      <c r="D1022" s="1"/>
    </row>
    <row r="1023" spans="1:4">
      <c r="A1023" s="1"/>
      <c r="B1023" s="5"/>
      <c r="C1023" s="5"/>
      <c r="D1023" s="1"/>
    </row>
    <row r="1024" spans="1:4">
      <c r="A1024" s="1"/>
      <c r="B1024" s="5"/>
      <c r="C1024" s="5"/>
      <c r="D1024" s="1"/>
    </row>
    <row r="1025" spans="1:4">
      <c r="A1025" s="8"/>
    </row>
    <row r="1026" spans="1:4">
      <c r="A1026" s="1"/>
      <c r="B1026" s="5"/>
      <c r="C1026" s="5"/>
      <c r="D1026" s="1"/>
    </row>
    <row r="1027" spans="1:4">
      <c r="A1027" s="1"/>
      <c r="B1027" s="5"/>
      <c r="C1027" s="5"/>
      <c r="D1027" s="1"/>
    </row>
    <row r="1028" spans="1:4">
      <c r="A1028" s="1"/>
      <c r="B1028" s="5"/>
      <c r="C1028" s="5"/>
      <c r="D1028" s="1"/>
    </row>
    <row r="1029" spans="1:4">
      <c r="A1029" s="1"/>
      <c r="B1029" s="5"/>
      <c r="C1029" s="5"/>
      <c r="D1029" s="1"/>
    </row>
    <row r="1030" spans="1:4">
      <c r="A1030" s="1"/>
      <c r="B1030" s="5"/>
      <c r="C1030" s="5"/>
      <c r="D1030" s="1"/>
    </row>
    <row r="1031" spans="1:4">
      <c r="A1031" s="1"/>
      <c r="B1031" s="5"/>
      <c r="C1031" s="5"/>
      <c r="D1031" s="1"/>
    </row>
    <row r="1032" spans="1:4">
      <c r="A1032" s="1"/>
      <c r="B1032" s="5"/>
      <c r="C1032" s="5"/>
      <c r="D1032" s="1"/>
    </row>
    <row r="1033" spans="1:4">
      <c r="A1033" s="1"/>
      <c r="B1033" s="5"/>
      <c r="C1033" s="5"/>
      <c r="D1033" s="1"/>
    </row>
    <row r="1034" spans="1:4">
      <c r="A1034" s="1"/>
      <c r="B1034" s="5"/>
      <c r="C1034" s="5"/>
      <c r="D1034" s="1"/>
    </row>
    <row r="1035" spans="1:4">
      <c r="A1035" s="1"/>
      <c r="B1035" s="5"/>
      <c r="C1035" s="5"/>
      <c r="D1035" s="1"/>
    </row>
    <row r="1036" spans="1:4">
      <c r="A1036" s="1"/>
      <c r="B1036" s="5"/>
      <c r="C1036" s="5"/>
      <c r="D1036" s="1"/>
    </row>
    <row r="1037" spans="1:4">
      <c r="A1037" s="1"/>
      <c r="B1037" s="5"/>
      <c r="C1037" s="5"/>
      <c r="D1037" s="1"/>
    </row>
    <row r="1038" spans="1:4">
      <c r="A1038" s="1"/>
      <c r="B1038" s="5"/>
      <c r="C1038" s="5"/>
      <c r="D1038" s="1"/>
    </row>
    <row r="1039" spans="1:4">
      <c r="A1039" s="1"/>
      <c r="B1039" s="5"/>
      <c r="C1039" s="5"/>
      <c r="D1039" s="1"/>
    </row>
    <row r="1040" spans="1:4">
      <c r="A1040" s="1"/>
      <c r="B1040" s="5"/>
      <c r="C1040" s="5"/>
      <c r="D1040" s="1"/>
    </row>
    <row r="1041" spans="1:4">
      <c r="A1041" s="1"/>
      <c r="B1041" s="5"/>
      <c r="C1041" s="5"/>
      <c r="D1041" s="1"/>
    </row>
  </sheetData>
  <sheetProtection algorithmName="SHA-512" hashValue="m9hVFfPJeD9qEJIGkv1sorUGuubscO6EnollKyZDe9yh9p2HcQsaYJuepQ/+raNYrsNCS6e1d794bINaN3hXyQ==" saltValue="X0bQ4gN8yuD/tIGhE9nwJA==" spinCount="100000" sheet="1" objects="1" scenarios="1" selectLockedCells="1" selectUnlockedCells="1"/>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C1F3D-4FEB-4719-B912-598E54CA269A}">
  <sheetPr>
    <tabColor rgb="FFFFFF00"/>
  </sheetPr>
  <dimension ref="A1:AC161"/>
  <sheetViews>
    <sheetView zoomScale="80" zoomScaleNormal="80" workbookViewId="0">
      <selection activeCell="O33" sqref="O33"/>
    </sheetView>
  </sheetViews>
  <sheetFormatPr defaultRowHeight="13.5"/>
  <sheetData>
    <row r="1" spans="1:29" s="61" customFormat="1"/>
    <row r="2" spans="1:29" s="61" customFormat="1" ht="18.75">
      <c r="A2" s="28"/>
      <c r="B2" s="27" t="s">
        <v>328</v>
      </c>
      <c r="C2" s="28"/>
      <c r="D2" s="28"/>
      <c r="E2" s="28"/>
      <c r="F2" s="28"/>
      <c r="G2" s="28"/>
      <c r="H2" s="28"/>
      <c r="I2" s="28"/>
      <c r="J2" s="28"/>
      <c r="K2" s="28"/>
      <c r="L2" s="28"/>
      <c r="M2" s="28"/>
      <c r="N2" s="28"/>
      <c r="O2" s="28"/>
      <c r="P2" s="28"/>
      <c r="Q2" s="28"/>
      <c r="R2" s="28"/>
      <c r="S2" s="28"/>
      <c r="T2" s="28"/>
      <c r="U2" s="28"/>
      <c r="V2" s="28"/>
      <c r="W2" s="28"/>
      <c r="X2" s="28"/>
      <c r="Y2" s="28"/>
      <c r="Z2" s="28"/>
      <c r="AA2" s="28"/>
      <c r="AB2" s="28"/>
      <c r="AC2" s="28"/>
    </row>
    <row r="3" spans="1:29" s="61" customFormat="1">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row>
    <row r="4" spans="1:29">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row>
    <row r="5" spans="1:29">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29">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row>
    <row r="8" spans="1:29">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row>
    <row r="9" spans="1:29">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row>
    <row r="10" spans="1:29">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row>
    <row r="11" spans="1:29">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row>
    <row r="12" spans="1:29">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row>
    <row r="13" spans="1:29" s="61" customFormat="1" ht="18.75">
      <c r="A13" s="28"/>
      <c r="B13" s="27" t="s">
        <v>329</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row>
    <row r="14" spans="1:29" s="61" customForma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row>
    <row r="15" spans="1:29">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row>
    <row r="16" spans="1:29">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row>
    <row r="17" spans="1:29">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row>
    <row r="18" spans="1:29">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row>
    <row r="19" spans="1:29">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row>
    <row r="20" spans="1:29">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row>
    <row r="21" spans="1:29">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row>
    <row r="22" spans="1:29">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row>
    <row r="23" spans="1:29">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row>
    <row r="24" spans="1:29">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row>
    <row r="25" spans="1:29">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1:29">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row>
    <row r="27" spans="1:29">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row>
    <row r="28" spans="1:29">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row>
    <row r="29" spans="1:29">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row>
    <row r="30" spans="1:29">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row>
    <row r="31" spans="1:29">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row>
    <row r="32" spans="1:29">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row>
    <row r="33" spans="1:29">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row>
    <row r="34" spans="1:29">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row>
    <row r="35" spans="1:29">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row>
    <row r="36" spans="1:29" s="61" customFormat="1" ht="18.75">
      <c r="A36" s="28"/>
      <c r="B36" s="27" t="s">
        <v>331</v>
      </c>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row>
    <row r="37" spans="1:29" s="61" customFormat="1">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row>
    <row r="38" spans="1:29">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row>
    <row r="39" spans="1:29">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row>
    <row r="40" spans="1:29">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row>
    <row r="41" spans="1:29">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row>
    <row r="42" spans="1:29">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row>
    <row r="43" spans="1:29">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row>
    <row r="44" spans="1:29">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row>
    <row r="45" spans="1:29">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row>
    <row r="46" spans="1:29">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row>
    <row r="47" spans="1:29">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row>
    <row r="48" spans="1:29">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row>
    <row r="49" spans="1:29">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row>
    <row r="50" spans="1:29">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row>
    <row r="51" spans="1:29">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row>
    <row r="52" spans="1:29">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row>
    <row r="53" spans="1:29">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row>
    <row r="54" spans="1:29" s="61" customFormat="1" ht="18.75">
      <c r="A54" s="28"/>
      <c r="B54" s="27" t="s">
        <v>330</v>
      </c>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row>
    <row r="55" spans="1:29" s="61" customForma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row>
    <row r="56" spans="1:29">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row>
    <row r="57" spans="1:29">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row>
    <row r="58" spans="1:29">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row>
    <row r="59" spans="1:29">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row>
    <row r="60" spans="1:29">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row>
    <row r="61" spans="1:29">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row>
    <row r="62" spans="1:29">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row>
    <row r="63" spans="1:29">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row>
    <row r="64" spans="1:29">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row>
    <row r="65" spans="1:29">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row>
    <row r="66" spans="1:29">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row>
    <row r="67" spans="1:29">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row>
    <row r="68" spans="1:29">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row>
    <row r="69" spans="1:29">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row>
    <row r="70" spans="1:29">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row>
    <row r="71" spans="1:29">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row>
    <row r="72" spans="1:29" s="61" customFormat="1" ht="18.75">
      <c r="A72" s="28"/>
      <c r="B72" s="27" t="s">
        <v>332</v>
      </c>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row>
    <row r="73" spans="1:29" s="61" customFormat="1">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row>
    <row r="74" spans="1:29">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row>
    <row r="75" spans="1:29">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row>
    <row r="76" spans="1:29">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row>
    <row r="77" spans="1:29">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row>
    <row r="78" spans="1:29">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row>
    <row r="79" spans="1:29">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row>
    <row r="80" spans="1:29">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row>
    <row r="81" spans="1:29">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row>
    <row r="82" spans="1:29">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row>
    <row r="83" spans="1:29">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row>
    <row r="84" spans="1:29">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row>
    <row r="85" spans="1:29">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row>
    <row r="86" spans="1:29">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row>
    <row r="87" spans="1:29">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row>
    <row r="88" spans="1:29">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row>
    <row r="89" spans="1:29">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row>
    <row r="90" spans="1:29">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row>
    <row r="91" spans="1:29">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row>
    <row r="92" spans="1:29">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row>
    <row r="93" spans="1:29">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row>
    <row r="94" spans="1:29">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row>
    <row r="95" spans="1:29" s="61" customFormat="1" ht="18.75">
      <c r="A95" s="28"/>
      <c r="B95" s="27" t="s">
        <v>332</v>
      </c>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row>
    <row r="96" spans="1:29" s="61" customFormat="1">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row>
    <row r="97" spans="1:29">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row>
    <row r="98" spans="1:29">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row>
    <row r="99" spans="1:29">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row>
    <row r="100" spans="1:29">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row>
    <row r="101" spans="1:29">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row>
    <row r="102" spans="1:29">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row>
    <row r="103" spans="1:29">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row>
    <row r="104" spans="1:29">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row>
    <row r="105" spans="1:29" s="61" customFormat="1" ht="18.75">
      <c r="A105" s="28"/>
      <c r="B105" s="27" t="s">
        <v>333</v>
      </c>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row>
    <row r="106" spans="1:29" s="61" customFormat="1">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row>
    <row r="107" spans="1:29">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row>
    <row r="108" spans="1:29">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row>
    <row r="109" spans="1:29">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row>
    <row r="110" spans="1:29">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row>
    <row r="111" spans="1:29">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row>
    <row r="112" spans="1:29">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row>
    <row r="113" spans="1:29">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row>
    <row r="114" spans="1:29">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row>
    <row r="115" spans="1:29">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row>
    <row r="116" spans="1:29">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row>
    <row r="117" spans="1:29">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row>
    <row r="118" spans="1:29">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row>
    <row r="119" spans="1:29">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row>
    <row r="120" spans="1:29">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row>
    <row r="121" spans="1:29">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row>
    <row r="122" spans="1:29">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row>
    <row r="123" spans="1:29">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row>
    <row r="124" spans="1:29">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row>
    <row r="125" spans="1:29">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row>
    <row r="126" spans="1:29">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row>
    <row r="127" spans="1:29">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row>
    <row r="128" spans="1:29">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row>
    <row r="129" spans="1:29">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row>
    <row r="130" spans="1:29">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row>
    <row r="131" spans="1:29">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row>
    <row r="132" spans="1:29">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row>
    <row r="133" spans="1:29">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row>
    <row r="134" spans="1:29">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row>
    <row r="135" spans="1:29">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row>
    <row r="136" spans="1:29">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row>
    <row r="137" spans="1:29">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row>
    <row r="138" spans="1:29">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row>
    <row r="139" spans="1:29">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row>
    <row r="140" spans="1:29">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row>
    <row r="141" spans="1:29">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row>
    <row r="142" spans="1:29">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row>
    <row r="143" spans="1:29">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row>
    <row r="144" spans="1:29">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row>
    <row r="145" spans="1:29">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row>
    <row r="146" spans="1:29">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row>
    <row r="147" spans="1:29">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row>
    <row r="148" spans="1:29">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row>
    <row r="149" spans="1:29">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row>
    <row r="150" spans="1:29">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row>
    <row r="151" spans="1:29">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row>
    <row r="152" spans="1:29">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row>
    <row r="153" spans="1:29">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row>
    <row r="154" spans="1:29">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row>
    <row r="155" spans="1:29">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row>
    <row r="156" spans="1:29">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row>
    <row r="157" spans="1:29">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row>
    <row r="158" spans="1:29">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row>
    <row r="159" spans="1:29">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row>
    <row r="160" spans="1:29">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row>
    <row r="161" spans="1:29">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row>
  </sheetData>
  <sheetProtection algorithmName="SHA-512" hashValue="q9Wzx0VlVK0dleJp72MMmlJRTuB7YKLp1XvnjaRe21WpQMcVaDBUCmzfKU0RGZ4vm1BvJDtmtbRSKN2o7j373g==" saltValue="xq6X8bMjVVX3kKGZm3Bwhw==" spinCount="100000" sheet="1" objects="1" scenarios="1"/>
  <phoneticPr fontId="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CC99C-3ED5-4212-ABE3-2B25F344C3DC}">
  <sheetPr>
    <tabColor rgb="FF00B050"/>
    <pageSetUpPr fitToPage="1"/>
  </sheetPr>
  <dimension ref="A1:BD76"/>
  <sheetViews>
    <sheetView showGridLines="0" view="pageBreakPreview" zoomScaleNormal="100" zoomScaleSheetLayoutView="100" workbookViewId="0">
      <pane xSplit="5" ySplit="4" topLeftCell="F5" activePane="bottomRight" state="frozen"/>
      <selection pane="topRight" activeCell="F1" sqref="F1"/>
      <selection pane="bottomLeft" activeCell="A4" sqref="A4"/>
      <selection pane="bottomRight" activeCell="D2" sqref="D2:E2"/>
    </sheetView>
  </sheetViews>
  <sheetFormatPr defaultColWidth="2.25" defaultRowHeight="13.5"/>
  <cols>
    <col min="1" max="1" width="2.25" style="2"/>
    <col min="2" max="2" width="3.125" style="2" customWidth="1"/>
    <col min="3" max="3" width="19.75" style="2" customWidth="1"/>
    <col min="4" max="5" width="23.625" style="2" customWidth="1"/>
    <col min="6" max="6" width="9.875" style="2" customWidth="1"/>
    <col min="7" max="8" width="9" style="2" customWidth="1"/>
    <col min="9" max="12" width="7.625" style="2" customWidth="1"/>
    <col min="13" max="14" width="9" style="2" customWidth="1"/>
    <col min="15" max="18" width="7.625" style="2" customWidth="1"/>
    <col min="19" max="19" width="11.25" style="2" customWidth="1"/>
    <col min="20" max="20" width="11.25" style="2" hidden="1" customWidth="1"/>
    <col min="21" max="39" width="11.25" style="2" customWidth="1"/>
    <col min="40" max="40" width="11.25" style="2" hidden="1" customWidth="1"/>
    <col min="41" max="46" width="11.25" style="2" customWidth="1"/>
    <col min="47" max="47" width="12.625" style="2" customWidth="1"/>
    <col min="48" max="48" width="20.625" style="2" customWidth="1"/>
    <col min="49" max="55" width="5.625" style="2" hidden="1" customWidth="1"/>
    <col min="56" max="56" width="51.625" style="2" customWidth="1"/>
    <col min="57" max="57" width="3.625" style="2" customWidth="1"/>
    <col min="58" max="16384" width="2.25" style="2"/>
  </cols>
  <sheetData>
    <row r="1" spans="1:56" ht="81" customHeight="1" thickBot="1">
      <c r="A1" s="212"/>
      <c r="B1" s="265" t="s">
        <v>294</v>
      </c>
      <c r="C1" s="265"/>
      <c r="D1" s="265"/>
      <c r="E1" s="265"/>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7"/>
      <c r="AW1" s="37"/>
      <c r="AX1" s="37"/>
      <c r="AY1" s="37"/>
      <c r="AZ1" s="37"/>
    </row>
    <row r="2" spans="1:56" ht="18" customHeight="1" thickBot="1">
      <c r="A2" s="194"/>
      <c r="B2" s="195"/>
      <c r="C2" s="199" t="s">
        <v>292</v>
      </c>
      <c r="D2" s="281"/>
      <c r="E2" s="282"/>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7"/>
      <c r="AW2" s="37"/>
      <c r="AX2" s="37"/>
      <c r="AY2" s="37"/>
      <c r="AZ2" s="37"/>
    </row>
    <row r="3" spans="1:56" ht="45" customHeight="1" thickBot="1">
      <c r="A3" s="38"/>
      <c r="B3" s="39" t="s">
        <v>21</v>
      </c>
      <c r="C3" s="198" t="s">
        <v>19</v>
      </c>
      <c r="D3" s="40" t="s">
        <v>48</v>
      </c>
      <c r="E3" s="41" t="s">
        <v>20</v>
      </c>
      <c r="F3" s="42" t="s">
        <v>49</v>
      </c>
      <c r="G3" s="279" t="s">
        <v>88</v>
      </c>
      <c r="H3" s="280"/>
      <c r="I3" s="275" t="s">
        <v>73</v>
      </c>
      <c r="J3" s="276"/>
      <c r="K3" s="277" t="s">
        <v>334</v>
      </c>
      <c r="L3" s="278"/>
      <c r="M3" s="279" t="s">
        <v>91</v>
      </c>
      <c r="N3" s="280"/>
      <c r="O3" s="275" t="s">
        <v>73</v>
      </c>
      <c r="P3" s="276"/>
      <c r="Q3" s="277" t="s">
        <v>334</v>
      </c>
      <c r="R3" s="278"/>
      <c r="S3" s="270" t="s">
        <v>23</v>
      </c>
      <c r="T3" s="271"/>
      <c r="U3" s="271"/>
      <c r="V3" s="271"/>
      <c r="W3" s="271"/>
      <c r="X3" s="271"/>
      <c r="Y3" s="271"/>
      <c r="Z3" s="271"/>
      <c r="AA3" s="271"/>
      <c r="AB3" s="271"/>
      <c r="AC3" s="271"/>
      <c r="AD3" s="271"/>
      <c r="AE3" s="271"/>
      <c r="AF3" s="271"/>
      <c r="AG3" s="271"/>
      <c r="AH3" s="271"/>
      <c r="AI3" s="271"/>
      <c r="AJ3" s="271"/>
      <c r="AK3" s="271"/>
      <c r="AL3" s="272"/>
      <c r="AM3" s="273" t="s">
        <v>24</v>
      </c>
      <c r="AN3" s="273"/>
      <c r="AO3" s="273"/>
      <c r="AP3" s="273"/>
      <c r="AQ3" s="273"/>
      <c r="AR3" s="273"/>
      <c r="AS3" s="273"/>
      <c r="AT3" s="274"/>
      <c r="AU3" s="266" t="s">
        <v>323</v>
      </c>
      <c r="AV3" s="268" t="s">
        <v>87</v>
      </c>
    </row>
    <row r="4" spans="1:56" ht="54" customHeight="1" thickBot="1">
      <c r="A4" s="38"/>
      <c r="B4" s="43"/>
      <c r="C4" s="234"/>
      <c r="D4" s="235"/>
      <c r="E4" s="236"/>
      <c r="F4" s="237"/>
      <c r="G4" s="238" t="s">
        <v>89</v>
      </c>
      <c r="H4" s="239" t="s">
        <v>90</v>
      </c>
      <c r="I4" s="240" t="s">
        <v>74</v>
      </c>
      <c r="J4" s="240" t="s">
        <v>75</v>
      </c>
      <c r="K4" s="241" t="s">
        <v>74</v>
      </c>
      <c r="L4" s="242" t="s">
        <v>75</v>
      </c>
      <c r="M4" s="238" t="s">
        <v>89</v>
      </c>
      <c r="N4" s="243" t="s">
        <v>90</v>
      </c>
      <c r="O4" s="241" t="s">
        <v>74</v>
      </c>
      <c r="P4" s="241" t="s">
        <v>75</v>
      </c>
      <c r="Q4" s="240" t="s">
        <v>74</v>
      </c>
      <c r="R4" s="242" t="s">
        <v>75</v>
      </c>
      <c r="S4" s="244" t="s">
        <v>319</v>
      </c>
      <c r="T4" s="245"/>
      <c r="U4" s="246" t="s">
        <v>320</v>
      </c>
      <c r="V4" s="247" t="s">
        <v>297</v>
      </c>
      <c r="W4" s="247" t="s">
        <v>298</v>
      </c>
      <c r="X4" s="247" t="s">
        <v>299</v>
      </c>
      <c r="Y4" s="247" t="s">
        <v>300</v>
      </c>
      <c r="Z4" s="247" t="s">
        <v>301</v>
      </c>
      <c r="AA4" s="247" t="s">
        <v>302</v>
      </c>
      <c r="AB4" s="247" t="s">
        <v>303</v>
      </c>
      <c r="AC4" s="247" t="s">
        <v>304</v>
      </c>
      <c r="AD4" s="247" t="s">
        <v>306</v>
      </c>
      <c r="AE4" s="247" t="s">
        <v>305</v>
      </c>
      <c r="AF4" s="247" t="s">
        <v>307</v>
      </c>
      <c r="AG4" s="247" t="s">
        <v>308</v>
      </c>
      <c r="AH4" s="247" t="s">
        <v>309</v>
      </c>
      <c r="AI4" s="247" t="s">
        <v>310</v>
      </c>
      <c r="AJ4" s="247" t="s">
        <v>310</v>
      </c>
      <c r="AK4" s="247" t="s">
        <v>311</v>
      </c>
      <c r="AL4" s="248" t="s">
        <v>321</v>
      </c>
      <c r="AM4" s="244" t="s">
        <v>319</v>
      </c>
      <c r="AN4" s="249"/>
      <c r="AO4" s="247" t="s">
        <v>312</v>
      </c>
      <c r="AP4" s="247" t="s">
        <v>313</v>
      </c>
      <c r="AQ4" s="247" t="s">
        <v>314</v>
      </c>
      <c r="AR4" s="247" t="s">
        <v>315</v>
      </c>
      <c r="AS4" s="247" t="s">
        <v>316</v>
      </c>
      <c r="AT4" s="248" t="s">
        <v>322</v>
      </c>
      <c r="AU4" s="267"/>
      <c r="AV4" s="269"/>
    </row>
    <row r="5" spans="1:56" ht="22.5" customHeight="1" thickTop="1">
      <c r="A5" s="38"/>
      <c r="B5" s="44">
        <v>1</v>
      </c>
      <c r="C5" s="225"/>
      <c r="D5" s="226"/>
      <c r="E5" s="227"/>
      <c r="F5" s="33"/>
      <c r="G5" s="222"/>
      <c r="H5" s="228"/>
      <c r="I5" s="32"/>
      <c r="J5" s="30"/>
      <c r="K5" s="30"/>
      <c r="L5" s="33"/>
      <c r="M5" s="222"/>
      <c r="N5" s="228"/>
      <c r="O5" s="32"/>
      <c r="P5" s="30"/>
      <c r="Q5" s="30"/>
      <c r="R5" s="33"/>
      <c r="S5" s="229" t="str">
        <f>IF(C5="","",IFERROR(VLOOKUP($E5,基準単価!$A$4:$B$22,2,FALSE),$F5*T5))</f>
        <v/>
      </c>
      <c r="T5" s="230" t="str">
        <f>IFERROR(VLOOKUP($E5,基準単価!$A$23:$B$38,2,FALSE),"")</f>
        <v/>
      </c>
      <c r="U5" s="230">
        <f t="shared" ref="U5:U7" si="0">SUM(V5:AJ5)</f>
        <v>0</v>
      </c>
      <c r="V5" s="231"/>
      <c r="W5" s="231"/>
      <c r="X5" s="231"/>
      <c r="Y5" s="231"/>
      <c r="Z5" s="231"/>
      <c r="AA5" s="231"/>
      <c r="AB5" s="231"/>
      <c r="AC5" s="231"/>
      <c r="AD5" s="231"/>
      <c r="AE5" s="231"/>
      <c r="AF5" s="231"/>
      <c r="AG5" s="231"/>
      <c r="AH5" s="231"/>
      <c r="AI5" s="231"/>
      <c r="AJ5" s="231"/>
      <c r="AK5" s="231"/>
      <c r="AL5" s="232">
        <f t="shared" ref="AL5:AL7" si="1">IF(AV5="個別協議を希望する",U5+AK5,(MIN(S5,(U5))+AK5))</f>
        <v>0</v>
      </c>
      <c r="AM5" s="229">
        <f>IF(SUM(AO5:AS5)&lt;&gt;0,IFERROR(VLOOKUP($E5,基準単価!$A$4:$C$22,3,FALSE),$F5*AN5),0)</f>
        <v>0</v>
      </c>
      <c r="AN5" s="229" t="str">
        <f>IFERROR(VLOOKUP($E5,基準単価!$A$23:$B$38,2,FALSE),"")</f>
        <v/>
      </c>
      <c r="AO5" s="231"/>
      <c r="AP5" s="231"/>
      <c r="AQ5" s="231"/>
      <c r="AR5" s="231"/>
      <c r="AS5" s="231"/>
      <c r="AT5" s="233">
        <f t="shared" ref="AT5:AT7" si="2">IF(AV5="個別協議を希望する",SUM(AO5:AS5),MIN(AM5,SUM(AO5:AS5)))</f>
        <v>0</v>
      </c>
      <c r="AU5" s="223" t="str">
        <f t="shared" ref="AU5:AU7" si="3">IF(AW5="","",IF(AW5="×","NG",IF(AX5="×","NG",IF(AY5="×","NG",IF(BA5="×","NG",IF(AZ5="×","NG",IF(AND(BB5="×",AV5="基準単価以内のため不要"),"NG",AL5+AT5)))))))</f>
        <v/>
      </c>
      <c r="AV5" s="224"/>
      <c r="AW5" s="2" t="str">
        <f t="shared" ref="AW5" si="4">IF(AND(C5="",D5="",E5=""),"",IF(OR(C5="",D5="",E5=""),"×","○"))</f>
        <v/>
      </c>
      <c r="AX5" s="2" t="str">
        <f>IF(OR(G5="",H5=""),"×",IF(AND(M5="",N5=""),"○",IF(OR(M5="",N5=""),"×","○")))</f>
        <v>×</v>
      </c>
      <c r="AY5" s="2" t="str">
        <f t="shared" ref="AY5" si="5">IF(AND(I5="",J5="",K5="",L5=""),"×",IF(M5="","○",IF(AND(O5="",P5="",Q5="",R5=""),"×","○")))</f>
        <v>×</v>
      </c>
      <c r="AZ5" s="2" t="str">
        <f t="shared" ref="AZ5" si="6">IF(AND(AL5=0,AT5=0),"×","○")</f>
        <v>×</v>
      </c>
      <c r="BA5" s="2" t="str">
        <f t="shared" ref="BA5" si="7">IF(AV5="","×","○")</f>
        <v>×</v>
      </c>
      <c r="BB5" s="2" t="str">
        <f t="shared" ref="BB5" si="8">IF(OR(S5&lt;SUM(V5:AJ5),AM5&lt;SUM(AO5:AS5)),"×","○")</f>
        <v>○</v>
      </c>
      <c r="BC5" s="2" t="str">
        <f t="shared" ref="BC5" si="9">IF(OR(H5="対応中",N5="対応中"),"×","○")</f>
        <v>○</v>
      </c>
      <c r="BD5" s="213" t="str">
        <f t="shared" ref="BD5:BD7" si="10">IF(AW5="","",IF(AW5="×","申請する事業所・施設の情報に入力漏れがあります",IF(AX5="×","対象期間に入力漏れがあります",IF(AY5="×","感染者数が入力されていません",IF(AZ5="×","所要額を入力してください",IF(AND(AV5="個別協議を希望する",BC5="×"),"対応が終了していないため、個別協議書は次回以降の提出となります",IF(AND(BB5="×",AV5="基準単価以内のため不要"),"所要額が基準単価を超えています",IF(BA5="×","個別協議の有無を選択してください",IF(AV5="個別協議を希望する","個別協議書を作成してください","")))))))))</f>
        <v/>
      </c>
    </row>
    <row r="6" spans="1:56" ht="22.5" customHeight="1">
      <c r="A6" s="38"/>
      <c r="B6" s="44">
        <v>2</v>
      </c>
      <c r="C6" s="17"/>
      <c r="D6" s="18"/>
      <c r="E6" s="19"/>
      <c r="F6" s="31"/>
      <c r="G6" s="67"/>
      <c r="H6" s="68"/>
      <c r="I6" s="29"/>
      <c r="J6" s="20"/>
      <c r="K6" s="20"/>
      <c r="L6" s="31"/>
      <c r="M6" s="67"/>
      <c r="N6" s="68"/>
      <c r="O6" s="29"/>
      <c r="P6" s="20"/>
      <c r="Q6" s="20"/>
      <c r="R6" s="31"/>
      <c r="S6" s="11" t="str">
        <f>IF(C6="","",IFERROR(VLOOKUP($E6,基準単価!$A$4:$B$22,2,FALSE),$F6*T6))</f>
        <v/>
      </c>
      <c r="T6" s="9" t="str">
        <f>IFERROR(VLOOKUP($E6,基準単価!$A$23:$B$38,2,FALSE),"")</f>
        <v/>
      </c>
      <c r="U6" s="9">
        <f t="shared" si="0"/>
        <v>0</v>
      </c>
      <c r="V6" s="21"/>
      <c r="W6" s="21"/>
      <c r="X6" s="21"/>
      <c r="Y6" s="21"/>
      <c r="Z6" s="21"/>
      <c r="AA6" s="21"/>
      <c r="AB6" s="21"/>
      <c r="AC6" s="21"/>
      <c r="AD6" s="21"/>
      <c r="AE6" s="21"/>
      <c r="AF6" s="21"/>
      <c r="AG6" s="21"/>
      <c r="AH6" s="21"/>
      <c r="AI6" s="21"/>
      <c r="AJ6" s="21"/>
      <c r="AK6" s="21"/>
      <c r="AL6" s="10">
        <f t="shared" si="1"/>
        <v>0</v>
      </c>
      <c r="AM6" s="11">
        <f>IF(SUM(AO6:AS6)&lt;&gt;0,IFERROR(VLOOKUP($E6,基準単価!$A$4:$C$22,3,FALSE),$F6*AN6),0)</f>
        <v>0</v>
      </c>
      <c r="AN6" s="229" t="str">
        <f>IFERROR(VLOOKUP($E6,基準単価!$A$23:$B$38,2,FALSE),"")</f>
        <v/>
      </c>
      <c r="AO6" s="21"/>
      <c r="AP6" s="21"/>
      <c r="AQ6" s="21"/>
      <c r="AR6" s="21"/>
      <c r="AS6" s="21"/>
      <c r="AT6" s="12">
        <f t="shared" si="2"/>
        <v>0</v>
      </c>
      <c r="AU6" s="34" t="str">
        <f t="shared" si="3"/>
        <v/>
      </c>
      <c r="AV6" s="47"/>
      <c r="AW6" s="2" t="str">
        <f t="shared" ref="AW6:AW64" si="11">IF(AND(C6="",D6="",E6=""),"",IF(OR(C6="",D6="",E6=""),"×","○"))</f>
        <v/>
      </c>
      <c r="AX6" s="2" t="str">
        <f t="shared" ref="AX6:AX64" si="12">IF(OR(G6="",H6=""),"×",IF(AND(M6="",N6=""),"○",IF(OR(M6="",N6=""),"×","○")))</f>
        <v>×</v>
      </c>
      <c r="AY6" s="2" t="str">
        <f t="shared" ref="AY6:AY64" si="13">IF(AND(I6="",J6="",K6="",L6=""),"×",IF(M6="","○",IF(AND(O6="",P6="",Q6="",R6=""),"×","○")))</f>
        <v>×</v>
      </c>
      <c r="AZ6" s="2" t="str">
        <f t="shared" ref="AZ6:AZ64" si="14">IF(AND(AL6=0,AT6=0),"×","○")</f>
        <v>×</v>
      </c>
      <c r="BA6" s="2" t="str">
        <f t="shared" ref="BA6:BA64" si="15">IF(AV6="","×","○")</f>
        <v>×</v>
      </c>
      <c r="BB6" s="2" t="str">
        <f t="shared" ref="BB6:BB64" si="16">IF(OR(S6&lt;SUM(V6:AJ6),AM6&lt;SUM(AO6:AS6)),"×","○")</f>
        <v>○</v>
      </c>
      <c r="BC6" s="2" t="str">
        <f t="shared" ref="BC6:BC64" si="17">IF(OR(H6="対応中",N6="対応中"),"×","○")</f>
        <v>○</v>
      </c>
      <c r="BD6" s="213" t="str">
        <f t="shared" si="10"/>
        <v/>
      </c>
    </row>
    <row r="7" spans="1:56" ht="22.5" customHeight="1">
      <c r="A7" s="38"/>
      <c r="B7" s="44">
        <v>3</v>
      </c>
      <c r="C7" s="17"/>
      <c r="D7" s="18"/>
      <c r="E7" s="19"/>
      <c r="F7" s="31"/>
      <c r="G7" s="67"/>
      <c r="H7" s="68"/>
      <c r="I7" s="29"/>
      <c r="J7" s="20"/>
      <c r="K7" s="20"/>
      <c r="L7" s="31"/>
      <c r="M7" s="67"/>
      <c r="N7" s="68"/>
      <c r="O7" s="29"/>
      <c r="P7" s="20"/>
      <c r="Q7" s="20"/>
      <c r="R7" s="31"/>
      <c r="S7" s="11" t="str">
        <f>IF(C7="","",IFERROR(VLOOKUP($E7,基準単価!$A$4:$B$22,2,FALSE),$F7*T7))</f>
        <v/>
      </c>
      <c r="T7" s="9" t="str">
        <f>IFERROR(VLOOKUP($E7,基準単価!$A$23:$B$38,2,FALSE),"")</f>
        <v/>
      </c>
      <c r="U7" s="9">
        <f t="shared" si="0"/>
        <v>0</v>
      </c>
      <c r="V7" s="21"/>
      <c r="W7" s="21"/>
      <c r="X7" s="21"/>
      <c r="Y7" s="21"/>
      <c r="Z7" s="21"/>
      <c r="AA7" s="21"/>
      <c r="AB7" s="21"/>
      <c r="AC7" s="21"/>
      <c r="AD7" s="21"/>
      <c r="AE7" s="21"/>
      <c r="AF7" s="21"/>
      <c r="AG7" s="21"/>
      <c r="AH7" s="21"/>
      <c r="AI7" s="21"/>
      <c r="AJ7" s="21"/>
      <c r="AK7" s="21"/>
      <c r="AL7" s="10">
        <f t="shared" si="1"/>
        <v>0</v>
      </c>
      <c r="AM7" s="11">
        <f>IF(SUM(AO7:AS7)&lt;&gt;0,IFERROR(VLOOKUP($E7,基準単価!$A$4:$C$22,3,FALSE),$F7*AN7),0)</f>
        <v>0</v>
      </c>
      <c r="AN7" s="229" t="str">
        <f>IFERROR(VLOOKUP($E7,基準単価!$A$23:$B$38,2,FALSE),"")</f>
        <v/>
      </c>
      <c r="AO7" s="21"/>
      <c r="AP7" s="21"/>
      <c r="AQ7" s="21"/>
      <c r="AR7" s="21"/>
      <c r="AS7" s="21"/>
      <c r="AT7" s="12">
        <f t="shared" si="2"/>
        <v>0</v>
      </c>
      <c r="AU7" s="34" t="str">
        <f t="shared" si="3"/>
        <v/>
      </c>
      <c r="AV7" s="47"/>
      <c r="AW7" s="2" t="str">
        <f t="shared" si="11"/>
        <v/>
      </c>
      <c r="AX7" s="2" t="str">
        <f t="shared" si="12"/>
        <v>×</v>
      </c>
      <c r="AY7" s="2" t="str">
        <f t="shared" si="13"/>
        <v>×</v>
      </c>
      <c r="AZ7" s="2" t="str">
        <f t="shared" si="14"/>
        <v>×</v>
      </c>
      <c r="BA7" s="2" t="str">
        <f t="shared" si="15"/>
        <v>×</v>
      </c>
      <c r="BB7" s="2" t="str">
        <f t="shared" si="16"/>
        <v>○</v>
      </c>
      <c r="BC7" s="2" t="str">
        <f t="shared" si="17"/>
        <v>○</v>
      </c>
      <c r="BD7" s="213" t="str">
        <f t="shared" si="10"/>
        <v/>
      </c>
    </row>
    <row r="8" spans="1:56" ht="22.5" customHeight="1">
      <c r="A8" s="38"/>
      <c r="B8" s="44">
        <v>4</v>
      </c>
      <c r="C8" s="17"/>
      <c r="D8" s="18"/>
      <c r="E8" s="19"/>
      <c r="F8" s="31"/>
      <c r="G8" s="67"/>
      <c r="H8" s="68"/>
      <c r="I8" s="29"/>
      <c r="J8" s="20"/>
      <c r="K8" s="20"/>
      <c r="L8" s="31"/>
      <c r="M8" s="67"/>
      <c r="N8" s="68"/>
      <c r="O8" s="29"/>
      <c r="P8" s="20"/>
      <c r="Q8" s="20"/>
      <c r="R8" s="31"/>
      <c r="S8" s="11" t="str">
        <f>IF(C8="","",IFERROR(VLOOKUP($E8,基準単価!$A$4:$B$22,2,FALSE),$F8*T8))</f>
        <v/>
      </c>
      <c r="T8" s="9" t="str">
        <f>IFERROR(VLOOKUP($E8,基準単価!$A$23:$B$38,2,FALSE),"")</f>
        <v/>
      </c>
      <c r="U8" s="9">
        <f t="shared" ref="U8:U64" si="18">SUM(V8:AJ8)</f>
        <v>0</v>
      </c>
      <c r="V8" s="21"/>
      <c r="W8" s="21"/>
      <c r="X8" s="21"/>
      <c r="Y8" s="21"/>
      <c r="Z8" s="21"/>
      <c r="AA8" s="21"/>
      <c r="AB8" s="21"/>
      <c r="AC8" s="21"/>
      <c r="AD8" s="21"/>
      <c r="AE8" s="21"/>
      <c r="AF8" s="21"/>
      <c r="AG8" s="21"/>
      <c r="AH8" s="21"/>
      <c r="AI8" s="21"/>
      <c r="AJ8" s="21"/>
      <c r="AK8" s="21"/>
      <c r="AL8" s="10">
        <f t="shared" ref="AL8:AL64" si="19">IF(AV8="個別協議を希望する",U8+AK8,(MIN(S8,(U8))+AK8))</f>
        <v>0</v>
      </c>
      <c r="AM8" s="11">
        <f>IF(SUM(AO8:AS8)&lt;&gt;0,IFERROR(VLOOKUP($E8,基準単価!$A$4:$C$22,3,FALSE),$F8*AN8),0)</f>
        <v>0</v>
      </c>
      <c r="AN8" s="229" t="str">
        <f>IFERROR(VLOOKUP($E8,基準単価!$A$23:$B$38,2,FALSE),"")</f>
        <v/>
      </c>
      <c r="AO8" s="21"/>
      <c r="AP8" s="21"/>
      <c r="AQ8" s="21"/>
      <c r="AR8" s="21"/>
      <c r="AS8" s="21"/>
      <c r="AT8" s="12">
        <f t="shared" ref="AT8:AT64" si="20">IF(AV8="個別協議を希望する",SUM(AO8:AS8),MIN(AM8,SUM(AO8:AS8)))</f>
        <v>0</v>
      </c>
      <c r="AU8" s="34" t="str">
        <f t="shared" ref="AU8:AU64" si="21">IF(AW8="","",IF(AW8="×","NG",IF(AX8="×","NG",IF(AY8="×","NG",IF(BA8="×","NG",IF(AZ8="×","NG",IF(AND(BB8="×",AV8="基準単価以内のため不要"),"NG",AL8+AT8)))))))</f>
        <v/>
      </c>
      <c r="AV8" s="47"/>
      <c r="AW8" s="2" t="str">
        <f t="shared" si="11"/>
        <v/>
      </c>
      <c r="AX8" s="2" t="str">
        <f t="shared" si="12"/>
        <v>×</v>
      </c>
      <c r="AY8" s="2" t="str">
        <f t="shared" si="13"/>
        <v>×</v>
      </c>
      <c r="AZ8" s="2" t="str">
        <f t="shared" si="14"/>
        <v>×</v>
      </c>
      <c r="BA8" s="2" t="str">
        <f t="shared" si="15"/>
        <v>×</v>
      </c>
      <c r="BB8" s="2" t="str">
        <f t="shared" si="16"/>
        <v>○</v>
      </c>
      <c r="BC8" s="2" t="str">
        <f t="shared" si="17"/>
        <v>○</v>
      </c>
      <c r="BD8" s="213" t="str">
        <f t="shared" ref="BD8:BD64" si="22">IF(AW8="","",IF(AW8="×","申請する事業所・施設の情報に入力漏れがあります",IF(AX8="×","対象期間に入力漏れがあります",IF(AY8="×","感染者数が入力されていません",IF(AZ8="×","所要額を入力してください",IF(AND(AV8="個別協議を希望する",BC8="×"),"対応が終了していないため、個別協議書は次回以降の提出となります",IF(AND(BB8="×",AV8="基準単価以内のため不要"),"所要額が基準単価を超えています",IF(BA8="×","個別協議の有無を選択してください",IF(AV8="個別協議を希望する","個別協議書を作成してください","")))))))))</f>
        <v/>
      </c>
    </row>
    <row r="9" spans="1:56" ht="22.5" customHeight="1">
      <c r="A9" s="38"/>
      <c r="B9" s="44">
        <v>5</v>
      </c>
      <c r="C9" s="17"/>
      <c r="D9" s="18"/>
      <c r="E9" s="19"/>
      <c r="F9" s="31"/>
      <c r="G9" s="67"/>
      <c r="H9" s="68"/>
      <c r="I9" s="29"/>
      <c r="J9" s="20"/>
      <c r="K9" s="20"/>
      <c r="L9" s="31"/>
      <c r="M9" s="67"/>
      <c r="N9" s="68"/>
      <c r="O9" s="29"/>
      <c r="P9" s="20"/>
      <c r="Q9" s="20"/>
      <c r="R9" s="31"/>
      <c r="S9" s="11" t="str">
        <f>IF(C9="","",IFERROR(VLOOKUP($E9,基準単価!$A$4:$B$22,2,FALSE),$F9*T9))</f>
        <v/>
      </c>
      <c r="T9" s="9" t="str">
        <f>IFERROR(VLOOKUP($E9,基準単価!$A$23:$B$38,2,FALSE),"")</f>
        <v/>
      </c>
      <c r="U9" s="9">
        <f t="shared" si="18"/>
        <v>0</v>
      </c>
      <c r="V9" s="21"/>
      <c r="W9" s="21"/>
      <c r="X9" s="21"/>
      <c r="Y9" s="21"/>
      <c r="Z9" s="21"/>
      <c r="AA9" s="21"/>
      <c r="AB9" s="21"/>
      <c r="AC9" s="21"/>
      <c r="AD9" s="21"/>
      <c r="AE9" s="21"/>
      <c r="AF9" s="21"/>
      <c r="AG9" s="21"/>
      <c r="AH9" s="21"/>
      <c r="AI9" s="21"/>
      <c r="AJ9" s="21"/>
      <c r="AK9" s="21"/>
      <c r="AL9" s="10">
        <f t="shared" si="19"/>
        <v>0</v>
      </c>
      <c r="AM9" s="11">
        <f>IF(SUM(AO9:AS9)&lt;&gt;0,IFERROR(VLOOKUP($E9,基準単価!$A$4:$C$22,3,FALSE),$F9*AN9),0)</f>
        <v>0</v>
      </c>
      <c r="AN9" s="229" t="str">
        <f>IFERROR(VLOOKUP($E9,基準単価!$A$23:$B$38,2,FALSE),"")</f>
        <v/>
      </c>
      <c r="AO9" s="21"/>
      <c r="AP9" s="21"/>
      <c r="AQ9" s="21"/>
      <c r="AR9" s="21"/>
      <c r="AS9" s="21"/>
      <c r="AT9" s="12">
        <f t="shared" si="20"/>
        <v>0</v>
      </c>
      <c r="AU9" s="34" t="str">
        <f t="shared" si="21"/>
        <v/>
      </c>
      <c r="AV9" s="47"/>
      <c r="AW9" s="2" t="str">
        <f t="shared" si="11"/>
        <v/>
      </c>
      <c r="AX9" s="2" t="str">
        <f t="shared" si="12"/>
        <v>×</v>
      </c>
      <c r="AY9" s="2" t="str">
        <f t="shared" si="13"/>
        <v>×</v>
      </c>
      <c r="AZ9" s="2" t="str">
        <f t="shared" si="14"/>
        <v>×</v>
      </c>
      <c r="BA9" s="2" t="str">
        <f t="shared" si="15"/>
        <v>×</v>
      </c>
      <c r="BB9" s="2" t="str">
        <f t="shared" si="16"/>
        <v>○</v>
      </c>
      <c r="BC9" s="2" t="str">
        <f t="shared" si="17"/>
        <v>○</v>
      </c>
      <c r="BD9" s="213" t="str">
        <f t="shared" si="22"/>
        <v/>
      </c>
    </row>
    <row r="10" spans="1:56" ht="22.5" customHeight="1">
      <c r="A10" s="38"/>
      <c r="B10" s="44">
        <v>6</v>
      </c>
      <c r="C10" s="17"/>
      <c r="D10" s="18"/>
      <c r="E10" s="19"/>
      <c r="F10" s="31"/>
      <c r="G10" s="67"/>
      <c r="H10" s="68"/>
      <c r="I10" s="29"/>
      <c r="J10" s="20"/>
      <c r="K10" s="20"/>
      <c r="L10" s="31"/>
      <c r="M10" s="67"/>
      <c r="N10" s="68"/>
      <c r="O10" s="29"/>
      <c r="P10" s="20"/>
      <c r="Q10" s="20"/>
      <c r="R10" s="31"/>
      <c r="S10" s="11" t="str">
        <f>IF(C10="","",IFERROR(VLOOKUP($E10,基準単価!$A$4:$B$22,2,FALSE),$F10*T10))</f>
        <v/>
      </c>
      <c r="T10" s="9" t="str">
        <f>IFERROR(VLOOKUP($E10,基準単価!$A$23:$B$38,2,FALSE),"")</f>
        <v/>
      </c>
      <c r="U10" s="9">
        <f t="shared" si="18"/>
        <v>0</v>
      </c>
      <c r="V10" s="21"/>
      <c r="W10" s="21"/>
      <c r="X10" s="21"/>
      <c r="Y10" s="21"/>
      <c r="Z10" s="21"/>
      <c r="AA10" s="21"/>
      <c r="AB10" s="21"/>
      <c r="AC10" s="21"/>
      <c r="AD10" s="21"/>
      <c r="AE10" s="21"/>
      <c r="AF10" s="21"/>
      <c r="AG10" s="21"/>
      <c r="AH10" s="21"/>
      <c r="AI10" s="21"/>
      <c r="AJ10" s="21"/>
      <c r="AK10" s="21"/>
      <c r="AL10" s="10">
        <f t="shared" si="19"/>
        <v>0</v>
      </c>
      <c r="AM10" s="11">
        <f>IF(SUM(AO10:AS10)&lt;&gt;0,IFERROR(VLOOKUP($E10,基準単価!$A$4:$C$22,3,FALSE),$F10*AN10),0)</f>
        <v>0</v>
      </c>
      <c r="AN10" s="229" t="str">
        <f>IFERROR(VLOOKUP($E10,基準単価!$A$23:$B$38,2,FALSE),"")</f>
        <v/>
      </c>
      <c r="AO10" s="21"/>
      <c r="AP10" s="21"/>
      <c r="AQ10" s="21"/>
      <c r="AR10" s="21"/>
      <c r="AS10" s="21"/>
      <c r="AT10" s="12">
        <f t="shared" si="20"/>
        <v>0</v>
      </c>
      <c r="AU10" s="34" t="str">
        <f t="shared" si="21"/>
        <v/>
      </c>
      <c r="AV10" s="47"/>
      <c r="AW10" s="2" t="str">
        <f t="shared" si="11"/>
        <v/>
      </c>
      <c r="AX10" s="2" t="str">
        <f t="shared" si="12"/>
        <v>×</v>
      </c>
      <c r="AY10" s="2" t="str">
        <f t="shared" si="13"/>
        <v>×</v>
      </c>
      <c r="AZ10" s="2" t="str">
        <f t="shared" si="14"/>
        <v>×</v>
      </c>
      <c r="BA10" s="2" t="str">
        <f t="shared" si="15"/>
        <v>×</v>
      </c>
      <c r="BB10" s="2" t="str">
        <f t="shared" si="16"/>
        <v>○</v>
      </c>
      <c r="BC10" s="2" t="str">
        <f t="shared" si="17"/>
        <v>○</v>
      </c>
      <c r="BD10" s="213" t="str">
        <f t="shared" si="22"/>
        <v/>
      </c>
    </row>
    <row r="11" spans="1:56" ht="22.5" customHeight="1">
      <c r="A11" s="38"/>
      <c r="B11" s="44">
        <v>7</v>
      </c>
      <c r="C11" s="17"/>
      <c r="D11" s="18"/>
      <c r="E11" s="19"/>
      <c r="F11" s="31"/>
      <c r="G11" s="67"/>
      <c r="H11" s="68"/>
      <c r="I11" s="29"/>
      <c r="J11" s="20"/>
      <c r="K11" s="20"/>
      <c r="L11" s="31"/>
      <c r="M11" s="67"/>
      <c r="N11" s="68"/>
      <c r="O11" s="29"/>
      <c r="P11" s="20"/>
      <c r="Q11" s="20"/>
      <c r="R11" s="31"/>
      <c r="S11" s="11" t="str">
        <f>IF(C11="","",IFERROR(VLOOKUP($E11,基準単価!$A$4:$B$22,2,FALSE),$F11*T11))</f>
        <v/>
      </c>
      <c r="T11" s="9" t="str">
        <f>IFERROR(VLOOKUP($E11,基準単価!$A$23:$B$38,2,FALSE),"")</f>
        <v/>
      </c>
      <c r="U11" s="9">
        <f t="shared" si="18"/>
        <v>0</v>
      </c>
      <c r="V11" s="21"/>
      <c r="W11" s="21"/>
      <c r="X11" s="21"/>
      <c r="Y11" s="21"/>
      <c r="Z11" s="21"/>
      <c r="AA11" s="21"/>
      <c r="AB11" s="21"/>
      <c r="AC11" s="21"/>
      <c r="AD11" s="21"/>
      <c r="AE11" s="21"/>
      <c r="AF11" s="21"/>
      <c r="AG11" s="21"/>
      <c r="AH11" s="21"/>
      <c r="AI11" s="21"/>
      <c r="AJ11" s="21"/>
      <c r="AK11" s="21"/>
      <c r="AL11" s="10">
        <f t="shared" si="19"/>
        <v>0</v>
      </c>
      <c r="AM11" s="11">
        <f>IF(SUM(AO11:AS11)&lt;&gt;0,IFERROR(VLOOKUP($E11,基準単価!$A$4:$C$22,3,FALSE),$F11*AN11),0)</f>
        <v>0</v>
      </c>
      <c r="AN11" s="229" t="str">
        <f>IFERROR(VLOOKUP($E11,基準単価!$A$23:$B$38,2,FALSE),"")</f>
        <v/>
      </c>
      <c r="AO11" s="21"/>
      <c r="AP11" s="21"/>
      <c r="AQ11" s="21"/>
      <c r="AR11" s="21"/>
      <c r="AS11" s="21"/>
      <c r="AT11" s="12">
        <f t="shared" si="20"/>
        <v>0</v>
      </c>
      <c r="AU11" s="34" t="str">
        <f t="shared" si="21"/>
        <v/>
      </c>
      <c r="AV11" s="47"/>
      <c r="AW11" s="2" t="str">
        <f t="shared" si="11"/>
        <v/>
      </c>
      <c r="AX11" s="2" t="str">
        <f t="shared" si="12"/>
        <v>×</v>
      </c>
      <c r="AY11" s="2" t="str">
        <f t="shared" si="13"/>
        <v>×</v>
      </c>
      <c r="AZ11" s="2" t="str">
        <f t="shared" si="14"/>
        <v>×</v>
      </c>
      <c r="BA11" s="2" t="str">
        <f t="shared" si="15"/>
        <v>×</v>
      </c>
      <c r="BB11" s="2" t="str">
        <f t="shared" si="16"/>
        <v>○</v>
      </c>
      <c r="BC11" s="2" t="str">
        <f t="shared" si="17"/>
        <v>○</v>
      </c>
      <c r="BD11" s="213" t="str">
        <f t="shared" si="22"/>
        <v/>
      </c>
    </row>
    <row r="12" spans="1:56" ht="22.5" customHeight="1">
      <c r="A12" s="38"/>
      <c r="B12" s="44">
        <v>8</v>
      </c>
      <c r="C12" s="17"/>
      <c r="D12" s="18"/>
      <c r="E12" s="19"/>
      <c r="F12" s="31"/>
      <c r="G12" s="67"/>
      <c r="H12" s="68"/>
      <c r="I12" s="29"/>
      <c r="J12" s="20"/>
      <c r="K12" s="20"/>
      <c r="L12" s="31"/>
      <c r="M12" s="67"/>
      <c r="N12" s="68"/>
      <c r="O12" s="29"/>
      <c r="P12" s="20"/>
      <c r="Q12" s="20"/>
      <c r="R12" s="31"/>
      <c r="S12" s="11" t="str">
        <f>IF(C12="","",IFERROR(VLOOKUP($E12,基準単価!$A$4:$B$22,2,FALSE),$F12*T12))</f>
        <v/>
      </c>
      <c r="T12" s="9" t="str">
        <f>IFERROR(VLOOKUP($E12,基準単価!$A$23:$B$38,2,FALSE),"")</f>
        <v/>
      </c>
      <c r="U12" s="9">
        <f t="shared" si="18"/>
        <v>0</v>
      </c>
      <c r="V12" s="21"/>
      <c r="W12" s="21"/>
      <c r="X12" s="21"/>
      <c r="Y12" s="21"/>
      <c r="Z12" s="21"/>
      <c r="AA12" s="21"/>
      <c r="AB12" s="21"/>
      <c r="AC12" s="21"/>
      <c r="AD12" s="21"/>
      <c r="AE12" s="21"/>
      <c r="AF12" s="21"/>
      <c r="AG12" s="21"/>
      <c r="AH12" s="21"/>
      <c r="AI12" s="21"/>
      <c r="AJ12" s="21"/>
      <c r="AK12" s="21"/>
      <c r="AL12" s="10">
        <f t="shared" si="19"/>
        <v>0</v>
      </c>
      <c r="AM12" s="11">
        <f>IF(SUM(AO12:AS12)&lt;&gt;0,IFERROR(VLOOKUP($E12,基準単価!$A$4:$C$22,3,FALSE),$F12*AN12),0)</f>
        <v>0</v>
      </c>
      <c r="AN12" s="229" t="str">
        <f>IFERROR(VLOOKUP($E12,基準単価!$A$23:$B$38,2,FALSE),"")</f>
        <v/>
      </c>
      <c r="AO12" s="21"/>
      <c r="AP12" s="21"/>
      <c r="AQ12" s="21"/>
      <c r="AR12" s="21"/>
      <c r="AS12" s="21"/>
      <c r="AT12" s="12">
        <f t="shared" si="20"/>
        <v>0</v>
      </c>
      <c r="AU12" s="34" t="str">
        <f t="shared" si="21"/>
        <v/>
      </c>
      <c r="AV12" s="47"/>
      <c r="AW12" s="2" t="str">
        <f t="shared" si="11"/>
        <v/>
      </c>
      <c r="AX12" s="2" t="str">
        <f t="shared" si="12"/>
        <v>×</v>
      </c>
      <c r="AY12" s="2" t="str">
        <f t="shared" si="13"/>
        <v>×</v>
      </c>
      <c r="AZ12" s="2" t="str">
        <f t="shared" si="14"/>
        <v>×</v>
      </c>
      <c r="BA12" s="2" t="str">
        <f t="shared" si="15"/>
        <v>×</v>
      </c>
      <c r="BB12" s="2" t="str">
        <f t="shared" si="16"/>
        <v>○</v>
      </c>
      <c r="BC12" s="2" t="str">
        <f t="shared" si="17"/>
        <v>○</v>
      </c>
      <c r="BD12" s="213" t="str">
        <f t="shared" si="22"/>
        <v/>
      </c>
    </row>
    <row r="13" spans="1:56" ht="22.5" customHeight="1">
      <c r="A13" s="38"/>
      <c r="B13" s="44">
        <v>9</v>
      </c>
      <c r="C13" s="17"/>
      <c r="D13" s="18"/>
      <c r="E13" s="19"/>
      <c r="F13" s="31"/>
      <c r="G13" s="67"/>
      <c r="H13" s="68"/>
      <c r="I13" s="29"/>
      <c r="J13" s="20"/>
      <c r="K13" s="20"/>
      <c r="L13" s="31"/>
      <c r="M13" s="67"/>
      <c r="N13" s="68"/>
      <c r="O13" s="29"/>
      <c r="P13" s="20"/>
      <c r="Q13" s="20"/>
      <c r="R13" s="31"/>
      <c r="S13" s="11" t="str">
        <f>IF(C13="","",IFERROR(VLOOKUP($E13,基準単価!$A$4:$B$22,2,FALSE),$F13*T13))</f>
        <v/>
      </c>
      <c r="T13" s="9" t="str">
        <f>IFERROR(VLOOKUP($E13,基準単価!$A$23:$B$38,2,FALSE),"")</f>
        <v/>
      </c>
      <c r="U13" s="9">
        <f t="shared" si="18"/>
        <v>0</v>
      </c>
      <c r="V13" s="21"/>
      <c r="W13" s="21"/>
      <c r="X13" s="21"/>
      <c r="Y13" s="21"/>
      <c r="Z13" s="21"/>
      <c r="AA13" s="21"/>
      <c r="AB13" s="21"/>
      <c r="AC13" s="21"/>
      <c r="AD13" s="21"/>
      <c r="AE13" s="21"/>
      <c r="AF13" s="21"/>
      <c r="AG13" s="21"/>
      <c r="AH13" s="21"/>
      <c r="AI13" s="21"/>
      <c r="AJ13" s="21"/>
      <c r="AK13" s="21"/>
      <c r="AL13" s="10">
        <f t="shared" si="19"/>
        <v>0</v>
      </c>
      <c r="AM13" s="11">
        <f>IF(SUM(AO13:AS13)&lt;&gt;0,IFERROR(VLOOKUP($E13,基準単価!$A$4:$C$22,3,FALSE),$F13*AN13),0)</f>
        <v>0</v>
      </c>
      <c r="AN13" s="229" t="str">
        <f>IFERROR(VLOOKUP($E13,基準単価!$A$23:$B$38,2,FALSE),"")</f>
        <v/>
      </c>
      <c r="AO13" s="21"/>
      <c r="AP13" s="21"/>
      <c r="AQ13" s="21"/>
      <c r="AR13" s="21"/>
      <c r="AS13" s="21"/>
      <c r="AT13" s="12">
        <f t="shared" si="20"/>
        <v>0</v>
      </c>
      <c r="AU13" s="34" t="str">
        <f t="shared" si="21"/>
        <v/>
      </c>
      <c r="AV13" s="47"/>
      <c r="AW13" s="2" t="str">
        <f t="shared" si="11"/>
        <v/>
      </c>
      <c r="AX13" s="2" t="str">
        <f t="shared" si="12"/>
        <v>×</v>
      </c>
      <c r="AY13" s="2" t="str">
        <f t="shared" si="13"/>
        <v>×</v>
      </c>
      <c r="AZ13" s="2" t="str">
        <f t="shared" si="14"/>
        <v>×</v>
      </c>
      <c r="BA13" s="2" t="str">
        <f t="shared" si="15"/>
        <v>×</v>
      </c>
      <c r="BB13" s="2" t="str">
        <f t="shared" si="16"/>
        <v>○</v>
      </c>
      <c r="BC13" s="2" t="str">
        <f t="shared" si="17"/>
        <v>○</v>
      </c>
      <c r="BD13" s="213" t="str">
        <f t="shared" si="22"/>
        <v/>
      </c>
    </row>
    <row r="14" spans="1:56" ht="22.5" customHeight="1">
      <c r="A14" s="38"/>
      <c r="B14" s="44">
        <v>10</v>
      </c>
      <c r="C14" s="17"/>
      <c r="D14" s="18"/>
      <c r="E14" s="19"/>
      <c r="F14" s="31"/>
      <c r="G14" s="67"/>
      <c r="H14" s="68"/>
      <c r="I14" s="29"/>
      <c r="J14" s="20"/>
      <c r="K14" s="20"/>
      <c r="L14" s="31"/>
      <c r="M14" s="67"/>
      <c r="N14" s="68"/>
      <c r="O14" s="29"/>
      <c r="P14" s="20"/>
      <c r="Q14" s="20"/>
      <c r="R14" s="31"/>
      <c r="S14" s="11" t="str">
        <f>IF(C14="","",IFERROR(VLOOKUP($E14,基準単価!$A$4:$B$22,2,FALSE),$F14*T14))</f>
        <v/>
      </c>
      <c r="T14" s="9" t="str">
        <f>IFERROR(VLOOKUP($E14,基準単価!$A$23:$B$38,2,FALSE),"")</f>
        <v/>
      </c>
      <c r="U14" s="9">
        <f t="shared" si="18"/>
        <v>0</v>
      </c>
      <c r="V14" s="21"/>
      <c r="W14" s="21"/>
      <c r="X14" s="21"/>
      <c r="Y14" s="21"/>
      <c r="Z14" s="21"/>
      <c r="AA14" s="21"/>
      <c r="AB14" s="21"/>
      <c r="AC14" s="21"/>
      <c r="AD14" s="21"/>
      <c r="AE14" s="21"/>
      <c r="AF14" s="21"/>
      <c r="AG14" s="21"/>
      <c r="AH14" s="21"/>
      <c r="AI14" s="21"/>
      <c r="AJ14" s="21"/>
      <c r="AK14" s="21"/>
      <c r="AL14" s="10">
        <f t="shared" si="19"/>
        <v>0</v>
      </c>
      <c r="AM14" s="11">
        <f>IF(SUM(AO14:AS14)&lt;&gt;0,IFERROR(VLOOKUP($E14,基準単価!$A$4:$C$22,3,FALSE),$F14*AN14),0)</f>
        <v>0</v>
      </c>
      <c r="AN14" s="229" t="str">
        <f>IFERROR(VLOOKUP($E14,基準単価!$A$23:$B$38,2,FALSE),"")</f>
        <v/>
      </c>
      <c r="AO14" s="21"/>
      <c r="AP14" s="21"/>
      <c r="AQ14" s="21"/>
      <c r="AR14" s="21"/>
      <c r="AS14" s="21"/>
      <c r="AT14" s="12">
        <f t="shared" si="20"/>
        <v>0</v>
      </c>
      <c r="AU14" s="34" t="str">
        <f t="shared" si="21"/>
        <v/>
      </c>
      <c r="AV14" s="47"/>
      <c r="AW14" s="2" t="str">
        <f t="shared" si="11"/>
        <v/>
      </c>
      <c r="AX14" s="2" t="str">
        <f t="shared" si="12"/>
        <v>×</v>
      </c>
      <c r="AY14" s="2" t="str">
        <f t="shared" si="13"/>
        <v>×</v>
      </c>
      <c r="AZ14" s="2" t="str">
        <f t="shared" si="14"/>
        <v>×</v>
      </c>
      <c r="BA14" s="2" t="str">
        <f t="shared" si="15"/>
        <v>×</v>
      </c>
      <c r="BB14" s="2" t="str">
        <f t="shared" si="16"/>
        <v>○</v>
      </c>
      <c r="BC14" s="2" t="str">
        <f t="shared" si="17"/>
        <v>○</v>
      </c>
      <c r="BD14" s="213" t="str">
        <f t="shared" si="22"/>
        <v/>
      </c>
    </row>
    <row r="15" spans="1:56" ht="22.5" customHeight="1">
      <c r="A15" s="38"/>
      <c r="B15" s="44">
        <v>11</v>
      </c>
      <c r="C15" s="17"/>
      <c r="D15" s="18"/>
      <c r="E15" s="19"/>
      <c r="F15" s="31"/>
      <c r="G15" s="67"/>
      <c r="H15" s="68"/>
      <c r="I15" s="29"/>
      <c r="J15" s="20"/>
      <c r="K15" s="20"/>
      <c r="L15" s="31"/>
      <c r="M15" s="67"/>
      <c r="N15" s="68"/>
      <c r="O15" s="29"/>
      <c r="P15" s="20"/>
      <c r="Q15" s="20"/>
      <c r="R15" s="31"/>
      <c r="S15" s="11" t="str">
        <f>IF(C15="","",IFERROR(VLOOKUP($E15,基準単価!$A$4:$B$22,2,FALSE),$F15*T15))</f>
        <v/>
      </c>
      <c r="T15" s="9" t="str">
        <f>IFERROR(VLOOKUP($E15,基準単価!$A$23:$B$38,2,FALSE),"")</f>
        <v/>
      </c>
      <c r="U15" s="9">
        <f t="shared" si="18"/>
        <v>0</v>
      </c>
      <c r="V15" s="21"/>
      <c r="W15" s="21"/>
      <c r="X15" s="21"/>
      <c r="Y15" s="21"/>
      <c r="Z15" s="21"/>
      <c r="AA15" s="21"/>
      <c r="AB15" s="21"/>
      <c r="AC15" s="21"/>
      <c r="AD15" s="21"/>
      <c r="AE15" s="21"/>
      <c r="AF15" s="21"/>
      <c r="AG15" s="21"/>
      <c r="AH15" s="21"/>
      <c r="AI15" s="21"/>
      <c r="AJ15" s="21"/>
      <c r="AK15" s="21"/>
      <c r="AL15" s="10">
        <f t="shared" si="19"/>
        <v>0</v>
      </c>
      <c r="AM15" s="11">
        <f>IF(SUM(AO15:AS15)&lt;&gt;0,IFERROR(VLOOKUP($E15,基準単価!$A$4:$C$22,3,FALSE),$F15*AN15),0)</f>
        <v>0</v>
      </c>
      <c r="AN15" s="229" t="str">
        <f>IFERROR(VLOOKUP($E15,基準単価!$A$23:$B$38,2,FALSE),"")</f>
        <v/>
      </c>
      <c r="AO15" s="21"/>
      <c r="AP15" s="21"/>
      <c r="AQ15" s="21"/>
      <c r="AR15" s="21"/>
      <c r="AS15" s="21"/>
      <c r="AT15" s="12">
        <f t="shared" si="20"/>
        <v>0</v>
      </c>
      <c r="AU15" s="34" t="str">
        <f t="shared" si="21"/>
        <v/>
      </c>
      <c r="AV15" s="47"/>
      <c r="AW15" s="2" t="str">
        <f t="shared" si="11"/>
        <v/>
      </c>
      <c r="AX15" s="2" t="str">
        <f t="shared" si="12"/>
        <v>×</v>
      </c>
      <c r="AY15" s="2" t="str">
        <f t="shared" si="13"/>
        <v>×</v>
      </c>
      <c r="AZ15" s="2" t="str">
        <f t="shared" si="14"/>
        <v>×</v>
      </c>
      <c r="BA15" s="2" t="str">
        <f t="shared" si="15"/>
        <v>×</v>
      </c>
      <c r="BB15" s="2" t="str">
        <f t="shared" si="16"/>
        <v>○</v>
      </c>
      <c r="BC15" s="2" t="str">
        <f t="shared" si="17"/>
        <v>○</v>
      </c>
      <c r="BD15" s="213" t="str">
        <f t="shared" si="22"/>
        <v/>
      </c>
    </row>
    <row r="16" spans="1:56" ht="22.5" customHeight="1">
      <c r="A16" s="38"/>
      <c r="B16" s="44">
        <v>12</v>
      </c>
      <c r="C16" s="17"/>
      <c r="D16" s="18"/>
      <c r="E16" s="19"/>
      <c r="F16" s="31"/>
      <c r="G16" s="67"/>
      <c r="H16" s="68"/>
      <c r="I16" s="29"/>
      <c r="J16" s="20"/>
      <c r="K16" s="20"/>
      <c r="L16" s="31"/>
      <c r="M16" s="67"/>
      <c r="N16" s="68"/>
      <c r="O16" s="29"/>
      <c r="P16" s="20"/>
      <c r="Q16" s="20"/>
      <c r="R16" s="31"/>
      <c r="S16" s="11" t="str">
        <f>IF(C16="","",IFERROR(VLOOKUP($E16,基準単価!$A$4:$B$22,2,FALSE),$F16*T16))</f>
        <v/>
      </c>
      <c r="T16" s="9" t="str">
        <f>IFERROR(VLOOKUP($E16,基準単価!$A$23:$B$38,2,FALSE),"")</f>
        <v/>
      </c>
      <c r="U16" s="9">
        <f t="shared" si="18"/>
        <v>0</v>
      </c>
      <c r="V16" s="21"/>
      <c r="W16" s="21"/>
      <c r="X16" s="21"/>
      <c r="Y16" s="21"/>
      <c r="Z16" s="21"/>
      <c r="AA16" s="21"/>
      <c r="AB16" s="21"/>
      <c r="AC16" s="21"/>
      <c r="AD16" s="21"/>
      <c r="AE16" s="21"/>
      <c r="AF16" s="21"/>
      <c r="AG16" s="21"/>
      <c r="AH16" s="21"/>
      <c r="AI16" s="21"/>
      <c r="AJ16" s="21"/>
      <c r="AK16" s="21"/>
      <c r="AL16" s="10">
        <f t="shared" si="19"/>
        <v>0</v>
      </c>
      <c r="AM16" s="11">
        <f>IF(SUM(AO16:AS16)&lt;&gt;0,IFERROR(VLOOKUP($E16,基準単価!$A$4:$C$22,3,FALSE),$F16*AN16),0)</f>
        <v>0</v>
      </c>
      <c r="AN16" s="229" t="str">
        <f>IFERROR(VLOOKUP($E16,基準単価!$A$23:$B$38,2,FALSE),"")</f>
        <v/>
      </c>
      <c r="AO16" s="21"/>
      <c r="AP16" s="21"/>
      <c r="AQ16" s="21"/>
      <c r="AR16" s="21"/>
      <c r="AS16" s="21"/>
      <c r="AT16" s="12">
        <f t="shared" si="20"/>
        <v>0</v>
      </c>
      <c r="AU16" s="34" t="str">
        <f t="shared" si="21"/>
        <v/>
      </c>
      <c r="AV16" s="47"/>
      <c r="AW16" s="2" t="str">
        <f t="shared" si="11"/>
        <v/>
      </c>
      <c r="AX16" s="2" t="str">
        <f t="shared" si="12"/>
        <v>×</v>
      </c>
      <c r="AY16" s="2" t="str">
        <f t="shared" si="13"/>
        <v>×</v>
      </c>
      <c r="AZ16" s="2" t="str">
        <f t="shared" si="14"/>
        <v>×</v>
      </c>
      <c r="BA16" s="2" t="str">
        <f t="shared" si="15"/>
        <v>×</v>
      </c>
      <c r="BB16" s="2" t="str">
        <f t="shared" si="16"/>
        <v>○</v>
      </c>
      <c r="BC16" s="2" t="str">
        <f t="shared" si="17"/>
        <v>○</v>
      </c>
      <c r="BD16" s="213" t="str">
        <f t="shared" si="22"/>
        <v/>
      </c>
    </row>
    <row r="17" spans="1:56" ht="22.5" customHeight="1">
      <c r="A17" s="38"/>
      <c r="B17" s="44">
        <v>13</v>
      </c>
      <c r="C17" s="17"/>
      <c r="D17" s="18"/>
      <c r="E17" s="19"/>
      <c r="F17" s="31"/>
      <c r="G17" s="67"/>
      <c r="H17" s="68"/>
      <c r="I17" s="29"/>
      <c r="J17" s="20"/>
      <c r="K17" s="20"/>
      <c r="L17" s="31"/>
      <c r="M17" s="67"/>
      <c r="N17" s="68"/>
      <c r="O17" s="29"/>
      <c r="P17" s="20"/>
      <c r="Q17" s="20"/>
      <c r="R17" s="31"/>
      <c r="S17" s="11" t="str">
        <f>IF(C17="","",IFERROR(VLOOKUP($E17,基準単価!$A$4:$B$22,2,FALSE),$F17*T17))</f>
        <v/>
      </c>
      <c r="T17" s="9" t="str">
        <f>IFERROR(VLOOKUP($E17,基準単価!$A$23:$B$38,2,FALSE),"")</f>
        <v/>
      </c>
      <c r="U17" s="9">
        <f t="shared" si="18"/>
        <v>0</v>
      </c>
      <c r="V17" s="21"/>
      <c r="W17" s="21"/>
      <c r="X17" s="21"/>
      <c r="Y17" s="21"/>
      <c r="Z17" s="21"/>
      <c r="AA17" s="21"/>
      <c r="AB17" s="21"/>
      <c r="AC17" s="21"/>
      <c r="AD17" s="21"/>
      <c r="AE17" s="21"/>
      <c r="AF17" s="21"/>
      <c r="AG17" s="21"/>
      <c r="AH17" s="21"/>
      <c r="AI17" s="21"/>
      <c r="AJ17" s="21"/>
      <c r="AK17" s="21"/>
      <c r="AL17" s="10">
        <f t="shared" si="19"/>
        <v>0</v>
      </c>
      <c r="AM17" s="11">
        <f>IF(SUM(AO17:AS17)&lt;&gt;0,IFERROR(VLOOKUP($E17,基準単価!$A$4:$C$22,3,FALSE),$F17*AN17),0)</f>
        <v>0</v>
      </c>
      <c r="AN17" s="229" t="str">
        <f>IFERROR(VLOOKUP($E17,基準単価!$A$23:$B$38,2,FALSE),"")</f>
        <v/>
      </c>
      <c r="AO17" s="21"/>
      <c r="AP17" s="21"/>
      <c r="AQ17" s="21"/>
      <c r="AR17" s="21"/>
      <c r="AS17" s="21"/>
      <c r="AT17" s="12">
        <f t="shared" si="20"/>
        <v>0</v>
      </c>
      <c r="AU17" s="34" t="str">
        <f t="shared" si="21"/>
        <v/>
      </c>
      <c r="AV17" s="47"/>
      <c r="AW17" s="2" t="str">
        <f t="shared" si="11"/>
        <v/>
      </c>
      <c r="AX17" s="2" t="str">
        <f t="shared" si="12"/>
        <v>×</v>
      </c>
      <c r="AY17" s="2" t="str">
        <f t="shared" si="13"/>
        <v>×</v>
      </c>
      <c r="AZ17" s="2" t="str">
        <f t="shared" si="14"/>
        <v>×</v>
      </c>
      <c r="BA17" s="2" t="str">
        <f t="shared" si="15"/>
        <v>×</v>
      </c>
      <c r="BB17" s="2" t="str">
        <f t="shared" si="16"/>
        <v>○</v>
      </c>
      <c r="BC17" s="2" t="str">
        <f t="shared" si="17"/>
        <v>○</v>
      </c>
      <c r="BD17" s="213" t="str">
        <f t="shared" si="22"/>
        <v/>
      </c>
    </row>
    <row r="18" spans="1:56" ht="22.5" customHeight="1">
      <c r="A18" s="38"/>
      <c r="B18" s="44">
        <v>14</v>
      </c>
      <c r="C18" s="17"/>
      <c r="D18" s="18"/>
      <c r="E18" s="19"/>
      <c r="F18" s="31"/>
      <c r="G18" s="67"/>
      <c r="H18" s="68"/>
      <c r="I18" s="29"/>
      <c r="J18" s="20"/>
      <c r="K18" s="20"/>
      <c r="L18" s="31"/>
      <c r="M18" s="67"/>
      <c r="N18" s="68"/>
      <c r="O18" s="29"/>
      <c r="P18" s="20"/>
      <c r="Q18" s="20"/>
      <c r="R18" s="31"/>
      <c r="S18" s="11" t="str">
        <f>IF(C18="","",IFERROR(VLOOKUP($E18,基準単価!$A$4:$B$22,2,FALSE),$F18*T18))</f>
        <v/>
      </c>
      <c r="T18" s="9" t="str">
        <f>IFERROR(VLOOKUP($E18,基準単価!$A$23:$B$38,2,FALSE),"")</f>
        <v/>
      </c>
      <c r="U18" s="9">
        <f t="shared" si="18"/>
        <v>0</v>
      </c>
      <c r="V18" s="21"/>
      <c r="W18" s="21"/>
      <c r="X18" s="21"/>
      <c r="Y18" s="21"/>
      <c r="Z18" s="21"/>
      <c r="AA18" s="21"/>
      <c r="AB18" s="21"/>
      <c r="AC18" s="21"/>
      <c r="AD18" s="21"/>
      <c r="AE18" s="21"/>
      <c r="AF18" s="21"/>
      <c r="AG18" s="21"/>
      <c r="AH18" s="21"/>
      <c r="AI18" s="21"/>
      <c r="AJ18" s="21"/>
      <c r="AK18" s="21"/>
      <c r="AL18" s="10">
        <f t="shared" si="19"/>
        <v>0</v>
      </c>
      <c r="AM18" s="11">
        <f>IF(SUM(AO18:AS18)&lt;&gt;0,IFERROR(VLOOKUP($E18,基準単価!$A$4:$C$22,3,FALSE),$F18*AN18),0)</f>
        <v>0</v>
      </c>
      <c r="AN18" s="229" t="str">
        <f>IFERROR(VLOOKUP($E18,基準単価!$A$23:$B$38,2,FALSE),"")</f>
        <v/>
      </c>
      <c r="AO18" s="21"/>
      <c r="AP18" s="21"/>
      <c r="AQ18" s="21"/>
      <c r="AR18" s="21"/>
      <c r="AS18" s="21"/>
      <c r="AT18" s="12">
        <f t="shared" si="20"/>
        <v>0</v>
      </c>
      <c r="AU18" s="34" t="str">
        <f t="shared" si="21"/>
        <v/>
      </c>
      <c r="AV18" s="47"/>
      <c r="AW18" s="2" t="str">
        <f t="shared" si="11"/>
        <v/>
      </c>
      <c r="AX18" s="2" t="str">
        <f t="shared" si="12"/>
        <v>×</v>
      </c>
      <c r="AY18" s="2" t="str">
        <f t="shared" si="13"/>
        <v>×</v>
      </c>
      <c r="AZ18" s="2" t="str">
        <f t="shared" si="14"/>
        <v>×</v>
      </c>
      <c r="BA18" s="2" t="str">
        <f t="shared" si="15"/>
        <v>×</v>
      </c>
      <c r="BB18" s="2" t="str">
        <f t="shared" si="16"/>
        <v>○</v>
      </c>
      <c r="BC18" s="2" t="str">
        <f t="shared" si="17"/>
        <v>○</v>
      </c>
      <c r="BD18" s="213" t="str">
        <f t="shared" si="22"/>
        <v/>
      </c>
    </row>
    <row r="19" spans="1:56" ht="22.5" customHeight="1" thickBot="1">
      <c r="A19" s="38"/>
      <c r="B19" s="260">
        <v>15</v>
      </c>
      <c r="C19" s="250"/>
      <c r="D19" s="251"/>
      <c r="E19" s="252"/>
      <c r="F19" s="253"/>
      <c r="G19" s="254"/>
      <c r="H19" s="255"/>
      <c r="I19" s="256"/>
      <c r="J19" s="257"/>
      <c r="K19" s="257"/>
      <c r="L19" s="253"/>
      <c r="M19" s="254"/>
      <c r="N19" s="255"/>
      <c r="O19" s="256"/>
      <c r="P19" s="257"/>
      <c r="Q19" s="257"/>
      <c r="R19" s="253"/>
      <c r="S19" s="49" t="str">
        <f>IF(C19="","",IFERROR(VLOOKUP($E19,基準単価!$A$4:$B$22,2,FALSE),$F19*T19))</f>
        <v/>
      </c>
      <c r="T19" s="50" t="str">
        <f>IFERROR(VLOOKUP($E19,基準単価!$A$23:$B$38,2,FALSE),"")</f>
        <v/>
      </c>
      <c r="U19" s="50">
        <f t="shared" si="18"/>
        <v>0</v>
      </c>
      <c r="V19" s="51"/>
      <c r="W19" s="51"/>
      <c r="X19" s="51"/>
      <c r="Y19" s="51"/>
      <c r="Z19" s="51"/>
      <c r="AA19" s="51"/>
      <c r="AB19" s="51"/>
      <c r="AC19" s="51"/>
      <c r="AD19" s="51"/>
      <c r="AE19" s="51"/>
      <c r="AF19" s="51"/>
      <c r="AG19" s="51"/>
      <c r="AH19" s="51"/>
      <c r="AI19" s="51"/>
      <c r="AJ19" s="51"/>
      <c r="AK19" s="51"/>
      <c r="AL19" s="13">
        <f t="shared" si="19"/>
        <v>0</v>
      </c>
      <c r="AM19" s="49">
        <f>IF(SUM(AO19:AS19)&lt;&gt;0,IFERROR(VLOOKUP($E19,基準単価!$A$4:$C$22,3,FALSE),$F19*AN19),0)</f>
        <v>0</v>
      </c>
      <c r="AN19" s="229" t="str">
        <f>IFERROR(VLOOKUP($E19,基準単価!$A$23:$B$38,2,FALSE),"")</f>
        <v/>
      </c>
      <c r="AO19" s="51"/>
      <c r="AP19" s="51"/>
      <c r="AQ19" s="51"/>
      <c r="AR19" s="51"/>
      <c r="AS19" s="51"/>
      <c r="AT19" s="258">
        <f t="shared" si="20"/>
        <v>0</v>
      </c>
      <c r="AU19" s="35" t="str">
        <f t="shared" si="21"/>
        <v/>
      </c>
      <c r="AV19" s="48"/>
      <c r="AW19" s="2" t="str">
        <f t="shared" si="11"/>
        <v/>
      </c>
      <c r="AX19" s="2" t="str">
        <f t="shared" si="12"/>
        <v>×</v>
      </c>
      <c r="AY19" s="2" t="str">
        <f t="shared" si="13"/>
        <v>×</v>
      </c>
      <c r="AZ19" s="2" t="str">
        <f t="shared" si="14"/>
        <v>×</v>
      </c>
      <c r="BA19" s="2" t="str">
        <f t="shared" si="15"/>
        <v>×</v>
      </c>
      <c r="BB19" s="2" t="str">
        <f t="shared" si="16"/>
        <v>○</v>
      </c>
      <c r="BC19" s="2" t="str">
        <f t="shared" si="17"/>
        <v>○</v>
      </c>
      <c r="BD19" s="213" t="str">
        <f t="shared" si="22"/>
        <v/>
      </c>
    </row>
    <row r="20" spans="1:56" ht="22.5" hidden="1" customHeight="1" thickTop="1">
      <c r="A20" s="38"/>
      <c r="B20" s="259">
        <v>16</v>
      </c>
      <c r="C20" s="225"/>
      <c r="D20" s="226"/>
      <c r="E20" s="227"/>
      <c r="F20" s="33"/>
      <c r="G20" s="222"/>
      <c r="H20" s="228"/>
      <c r="I20" s="32"/>
      <c r="J20" s="30"/>
      <c r="K20" s="30"/>
      <c r="L20" s="33"/>
      <c r="M20" s="222"/>
      <c r="N20" s="228"/>
      <c r="O20" s="32"/>
      <c r="P20" s="30"/>
      <c r="Q20" s="30"/>
      <c r="R20" s="33"/>
      <c r="S20" s="229" t="str">
        <f>IF(C20="","",IFERROR(VLOOKUP($E20,基準単価!$A$4:$B$22,2,FALSE),$F20*T20))</f>
        <v/>
      </c>
      <c r="T20" s="230" t="str">
        <f>IFERROR(VLOOKUP($E20,基準単価!$A$23:$B$38,2,FALSE),"")</f>
        <v/>
      </c>
      <c r="U20" s="230">
        <f t="shared" si="18"/>
        <v>0</v>
      </c>
      <c r="V20" s="231"/>
      <c r="W20" s="231"/>
      <c r="X20" s="231"/>
      <c r="Y20" s="231"/>
      <c r="Z20" s="231"/>
      <c r="AA20" s="231"/>
      <c r="AB20" s="231"/>
      <c r="AC20" s="231"/>
      <c r="AD20" s="231"/>
      <c r="AE20" s="231"/>
      <c r="AF20" s="231"/>
      <c r="AG20" s="231"/>
      <c r="AH20" s="231"/>
      <c r="AI20" s="231"/>
      <c r="AJ20" s="231"/>
      <c r="AK20" s="231"/>
      <c r="AL20" s="232">
        <f t="shared" si="19"/>
        <v>0</v>
      </c>
      <c r="AM20" s="229">
        <f>IF(SUM(AO20:AS20)&lt;&gt;0,IFERROR(VLOOKUP($E20,基準単価!$A$4:$C$22,3,FALSE),$F20*AN20),0)</f>
        <v>0</v>
      </c>
      <c r="AN20" s="229" t="str">
        <f>IFERROR(VLOOKUP($E20,基準単価!$A$23:$B$38,2,FALSE),"")</f>
        <v/>
      </c>
      <c r="AO20" s="231"/>
      <c r="AP20" s="231"/>
      <c r="AQ20" s="231"/>
      <c r="AR20" s="231"/>
      <c r="AS20" s="231"/>
      <c r="AT20" s="233">
        <f t="shared" si="20"/>
        <v>0</v>
      </c>
      <c r="AU20" s="223" t="str">
        <f t="shared" si="21"/>
        <v/>
      </c>
      <c r="AV20" s="224"/>
      <c r="AW20" s="2" t="str">
        <f t="shared" si="11"/>
        <v/>
      </c>
      <c r="AX20" s="2" t="str">
        <f t="shared" si="12"/>
        <v>×</v>
      </c>
      <c r="AY20" s="2" t="str">
        <f t="shared" si="13"/>
        <v>×</v>
      </c>
      <c r="AZ20" s="2" t="str">
        <f t="shared" si="14"/>
        <v>×</v>
      </c>
      <c r="BA20" s="2" t="str">
        <f t="shared" si="15"/>
        <v>×</v>
      </c>
      <c r="BB20" s="2" t="str">
        <f t="shared" si="16"/>
        <v>○</v>
      </c>
      <c r="BC20" s="2" t="str">
        <f t="shared" si="17"/>
        <v>○</v>
      </c>
      <c r="BD20" s="213" t="str">
        <f t="shared" si="22"/>
        <v/>
      </c>
    </row>
    <row r="21" spans="1:56" ht="22.5" hidden="1" customHeight="1">
      <c r="A21" s="38"/>
      <c r="B21" s="45">
        <v>17</v>
      </c>
      <c r="C21" s="17"/>
      <c r="D21" s="18"/>
      <c r="E21" s="19"/>
      <c r="F21" s="31"/>
      <c r="G21" s="67"/>
      <c r="H21" s="68"/>
      <c r="I21" s="29"/>
      <c r="J21" s="20"/>
      <c r="K21" s="20"/>
      <c r="L21" s="31"/>
      <c r="M21" s="67"/>
      <c r="N21" s="68"/>
      <c r="O21" s="29"/>
      <c r="P21" s="20"/>
      <c r="Q21" s="20"/>
      <c r="R21" s="31"/>
      <c r="S21" s="11" t="str">
        <f>IF(C21="","",IFERROR(VLOOKUP($E21,基準単価!$A$4:$B$22,2,FALSE),$F21*T21))</f>
        <v/>
      </c>
      <c r="T21" s="9" t="str">
        <f>IFERROR(VLOOKUP($E21,基準単価!$A$23:$B$38,2,FALSE),"")</f>
        <v/>
      </c>
      <c r="U21" s="9">
        <f t="shared" si="18"/>
        <v>0</v>
      </c>
      <c r="V21" s="21"/>
      <c r="W21" s="21"/>
      <c r="X21" s="21"/>
      <c r="Y21" s="21"/>
      <c r="Z21" s="21"/>
      <c r="AA21" s="21"/>
      <c r="AB21" s="21"/>
      <c r="AC21" s="21"/>
      <c r="AD21" s="21"/>
      <c r="AE21" s="21"/>
      <c r="AF21" s="21"/>
      <c r="AG21" s="21"/>
      <c r="AH21" s="21"/>
      <c r="AI21" s="21"/>
      <c r="AJ21" s="21"/>
      <c r="AK21" s="21"/>
      <c r="AL21" s="10">
        <f t="shared" si="19"/>
        <v>0</v>
      </c>
      <c r="AM21" s="11">
        <f>IF(SUM(AO21:AS21)&lt;&gt;0,IFERROR(VLOOKUP($E21,基準単価!$A$4:$C$22,3,FALSE),$F21*AN21),0)</f>
        <v>0</v>
      </c>
      <c r="AN21" s="229" t="str">
        <f>IFERROR(VLOOKUP($E21,基準単価!$A$23:$B$38,2,FALSE),"")</f>
        <v/>
      </c>
      <c r="AO21" s="21"/>
      <c r="AP21" s="21"/>
      <c r="AQ21" s="21"/>
      <c r="AR21" s="21"/>
      <c r="AS21" s="21"/>
      <c r="AT21" s="12">
        <f t="shared" si="20"/>
        <v>0</v>
      </c>
      <c r="AU21" s="34" t="str">
        <f t="shared" si="21"/>
        <v/>
      </c>
      <c r="AV21" s="47"/>
      <c r="AW21" s="2" t="str">
        <f t="shared" si="11"/>
        <v/>
      </c>
      <c r="AX21" s="2" t="str">
        <f t="shared" si="12"/>
        <v>×</v>
      </c>
      <c r="AY21" s="2" t="str">
        <f t="shared" si="13"/>
        <v>×</v>
      </c>
      <c r="AZ21" s="2" t="str">
        <f t="shared" si="14"/>
        <v>×</v>
      </c>
      <c r="BA21" s="2" t="str">
        <f t="shared" si="15"/>
        <v>×</v>
      </c>
      <c r="BB21" s="2" t="str">
        <f t="shared" si="16"/>
        <v>○</v>
      </c>
      <c r="BC21" s="2" t="str">
        <f t="shared" si="17"/>
        <v>○</v>
      </c>
      <c r="BD21" s="213" t="str">
        <f t="shared" si="22"/>
        <v/>
      </c>
    </row>
    <row r="22" spans="1:56" ht="22.5" hidden="1" customHeight="1">
      <c r="A22" s="38"/>
      <c r="B22" s="45">
        <v>18</v>
      </c>
      <c r="C22" s="17"/>
      <c r="D22" s="18"/>
      <c r="E22" s="19"/>
      <c r="F22" s="31"/>
      <c r="G22" s="67"/>
      <c r="H22" s="68"/>
      <c r="I22" s="29"/>
      <c r="J22" s="20"/>
      <c r="K22" s="20"/>
      <c r="L22" s="31"/>
      <c r="M22" s="67"/>
      <c r="N22" s="68"/>
      <c r="O22" s="29"/>
      <c r="P22" s="20"/>
      <c r="Q22" s="20"/>
      <c r="R22" s="31"/>
      <c r="S22" s="11" t="str">
        <f>IF(C22="","",IFERROR(VLOOKUP($E22,基準単価!$A$4:$B$22,2,FALSE),$F22*T22))</f>
        <v/>
      </c>
      <c r="T22" s="9" t="str">
        <f>IFERROR(VLOOKUP($E22,基準単価!$A$23:$B$38,2,FALSE),"")</f>
        <v/>
      </c>
      <c r="U22" s="9">
        <f t="shared" si="18"/>
        <v>0</v>
      </c>
      <c r="V22" s="21"/>
      <c r="W22" s="21"/>
      <c r="X22" s="21"/>
      <c r="Y22" s="21"/>
      <c r="Z22" s="21"/>
      <c r="AA22" s="21"/>
      <c r="AB22" s="21"/>
      <c r="AC22" s="21"/>
      <c r="AD22" s="21"/>
      <c r="AE22" s="21"/>
      <c r="AF22" s="21"/>
      <c r="AG22" s="21"/>
      <c r="AH22" s="21"/>
      <c r="AI22" s="21"/>
      <c r="AJ22" s="21"/>
      <c r="AK22" s="21"/>
      <c r="AL22" s="10">
        <f t="shared" si="19"/>
        <v>0</v>
      </c>
      <c r="AM22" s="11">
        <f>IF(SUM(AO22:AS22)&lt;&gt;0,IFERROR(VLOOKUP($E22,基準単価!$A$4:$C$22,3,FALSE),$F22*AN22),0)</f>
        <v>0</v>
      </c>
      <c r="AN22" s="229" t="str">
        <f>IFERROR(VLOOKUP($E22,基準単価!$A$23:$B$38,2,FALSE),"")</f>
        <v/>
      </c>
      <c r="AO22" s="21"/>
      <c r="AP22" s="21"/>
      <c r="AQ22" s="21"/>
      <c r="AR22" s="21"/>
      <c r="AS22" s="21"/>
      <c r="AT22" s="12">
        <f t="shared" si="20"/>
        <v>0</v>
      </c>
      <c r="AU22" s="34" t="str">
        <f t="shared" si="21"/>
        <v/>
      </c>
      <c r="AV22" s="47"/>
      <c r="AW22" s="2" t="str">
        <f t="shared" si="11"/>
        <v/>
      </c>
      <c r="AX22" s="2" t="str">
        <f t="shared" si="12"/>
        <v>×</v>
      </c>
      <c r="AY22" s="2" t="str">
        <f t="shared" si="13"/>
        <v>×</v>
      </c>
      <c r="AZ22" s="2" t="str">
        <f t="shared" si="14"/>
        <v>×</v>
      </c>
      <c r="BA22" s="2" t="str">
        <f t="shared" si="15"/>
        <v>×</v>
      </c>
      <c r="BB22" s="2" t="str">
        <f t="shared" si="16"/>
        <v>○</v>
      </c>
      <c r="BC22" s="2" t="str">
        <f t="shared" si="17"/>
        <v>○</v>
      </c>
      <c r="BD22" s="213" t="str">
        <f t="shared" si="22"/>
        <v/>
      </c>
    </row>
    <row r="23" spans="1:56" ht="22.5" hidden="1" customHeight="1">
      <c r="A23" s="38"/>
      <c r="B23" s="45">
        <v>19</v>
      </c>
      <c r="C23" s="17"/>
      <c r="D23" s="18"/>
      <c r="E23" s="19"/>
      <c r="F23" s="31"/>
      <c r="G23" s="67"/>
      <c r="H23" s="68"/>
      <c r="I23" s="29"/>
      <c r="J23" s="20"/>
      <c r="K23" s="20"/>
      <c r="L23" s="31"/>
      <c r="M23" s="67"/>
      <c r="N23" s="68"/>
      <c r="O23" s="29"/>
      <c r="P23" s="20"/>
      <c r="Q23" s="20"/>
      <c r="R23" s="31"/>
      <c r="S23" s="11" t="str">
        <f>IF(C23="","",IFERROR(VLOOKUP($E23,基準単価!$A$4:$B$22,2,FALSE),$F23*T23))</f>
        <v/>
      </c>
      <c r="T23" s="9" t="str">
        <f>IFERROR(VLOOKUP($E23,基準単価!$A$23:$B$38,2,FALSE),"")</f>
        <v/>
      </c>
      <c r="U23" s="9">
        <f t="shared" si="18"/>
        <v>0</v>
      </c>
      <c r="V23" s="21"/>
      <c r="W23" s="21"/>
      <c r="X23" s="21"/>
      <c r="Y23" s="21"/>
      <c r="Z23" s="21"/>
      <c r="AA23" s="21"/>
      <c r="AB23" s="21"/>
      <c r="AC23" s="21"/>
      <c r="AD23" s="21"/>
      <c r="AE23" s="21"/>
      <c r="AF23" s="21"/>
      <c r="AG23" s="21"/>
      <c r="AH23" s="21"/>
      <c r="AI23" s="21"/>
      <c r="AJ23" s="21"/>
      <c r="AK23" s="21"/>
      <c r="AL23" s="10">
        <f t="shared" si="19"/>
        <v>0</v>
      </c>
      <c r="AM23" s="11">
        <f>IF(SUM(AO23:AS23)&lt;&gt;0,IFERROR(VLOOKUP($E23,基準単価!$A$4:$C$22,3,FALSE),$F23*AN23),0)</f>
        <v>0</v>
      </c>
      <c r="AN23" s="229" t="str">
        <f>IFERROR(VLOOKUP($E23,基準単価!$A$23:$B$38,2,FALSE),"")</f>
        <v/>
      </c>
      <c r="AO23" s="21"/>
      <c r="AP23" s="21"/>
      <c r="AQ23" s="21"/>
      <c r="AR23" s="21"/>
      <c r="AS23" s="21"/>
      <c r="AT23" s="12">
        <f t="shared" si="20"/>
        <v>0</v>
      </c>
      <c r="AU23" s="34" t="str">
        <f t="shared" si="21"/>
        <v/>
      </c>
      <c r="AV23" s="47"/>
      <c r="AW23" s="2" t="str">
        <f t="shared" si="11"/>
        <v/>
      </c>
      <c r="AX23" s="2" t="str">
        <f t="shared" si="12"/>
        <v>×</v>
      </c>
      <c r="AY23" s="2" t="str">
        <f t="shared" si="13"/>
        <v>×</v>
      </c>
      <c r="AZ23" s="2" t="str">
        <f t="shared" si="14"/>
        <v>×</v>
      </c>
      <c r="BA23" s="2" t="str">
        <f t="shared" si="15"/>
        <v>×</v>
      </c>
      <c r="BB23" s="2" t="str">
        <f t="shared" si="16"/>
        <v>○</v>
      </c>
      <c r="BC23" s="2" t="str">
        <f t="shared" si="17"/>
        <v>○</v>
      </c>
      <c r="BD23" s="213" t="str">
        <f t="shared" si="22"/>
        <v/>
      </c>
    </row>
    <row r="24" spans="1:56" ht="22.5" hidden="1" customHeight="1">
      <c r="A24" s="38"/>
      <c r="B24" s="45">
        <v>20</v>
      </c>
      <c r="C24" s="17"/>
      <c r="D24" s="18"/>
      <c r="E24" s="19"/>
      <c r="F24" s="31"/>
      <c r="G24" s="67"/>
      <c r="H24" s="68"/>
      <c r="I24" s="29"/>
      <c r="J24" s="20"/>
      <c r="K24" s="20"/>
      <c r="L24" s="31"/>
      <c r="M24" s="67"/>
      <c r="N24" s="68"/>
      <c r="O24" s="29"/>
      <c r="P24" s="20"/>
      <c r="Q24" s="20"/>
      <c r="R24" s="31"/>
      <c r="S24" s="11" t="str">
        <f>IF(C24="","",IFERROR(VLOOKUP($E24,基準単価!$A$4:$B$22,2,FALSE),$F24*T24))</f>
        <v/>
      </c>
      <c r="T24" s="9" t="str">
        <f>IFERROR(VLOOKUP($E24,基準単価!$A$23:$B$38,2,FALSE),"")</f>
        <v/>
      </c>
      <c r="U24" s="9">
        <f t="shared" si="18"/>
        <v>0</v>
      </c>
      <c r="V24" s="21"/>
      <c r="W24" s="21"/>
      <c r="X24" s="21"/>
      <c r="Y24" s="21"/>
      <c r="Z24" s="21"/>
      <c r="AA24" s="21"/>
      <c r="AB24" s="21"/>
      <c r="AC24" s="21"/>
      <c r="AD24" s="21"/>
      <c r="AE24" s="21"/>
      <c r="AF24" s="21"/>
      <c r="AG24" s="21"/>
      <c r="AH24" s="21"/>
      <c r="AI24" s="21"/>
      <c r="AJ24" s="21"/>
      <c r="AK24" s="21"/>
      <c r="AL24" s="10">
        <f t="shared" si="19"/>
        <v>0</v>
      </c>
      <c r="AM24" s="11">
        <f>IF(SUM(AO24:AS24)&lt;&gt;0,IFERROR(VLOOKUP($E24,基準単価!$A$4:$C$22,3,FALSE),$F24*AN24),0)</f>
        <v>0</v>
      </c>
      <c r="AN24" s="229" t="str">
        <f>IFERROR(VLOOKUP($E24,基準単価!$A$23:$B$38,2,FALSE),"")</f>
        <v/>
      </c>
      <c r="AO24" s="21"/>
      <c r="AP24" s="21"/>
      <c r="AQ24" s="21"/>
      <c r="AR24" s="21"/>
      <c r="AS24" s="21"/>
      <c r="AT24" s="12">
        <f t="shared" si="20"/>
        <v>0</v>
      </c>
      <c r="AU24" s="34" t="str">
        <f t="shared" si="21"/>
        <v/>
      </c>
      <c r="AV24" s="47"/>
      <c r="AW24" s="2" t="str">
        <f t="shared" si="11"/>
        <v/>
      </c>
      <c r="AX24" s="2" t="str">
        <f t="shared" si="12"/>
        <v>×</v>
      </c>
      <c r="AY24" s="2" t="str">
        <f t="shared" si="13"/>
        <v>×</v>
      </c>
      <c r="AZ24" s="2" t="str">
        <f t="shared" si="14"/>
        <v>×</v>
      </c>
      <c r="BA24" s="2" t="str">
        <f t="shared" si="15"/>
        <v>×</v>
      </c>
      <c r="BB24" s="2" t="str">
        <f t="shared" si="16"/>
        <v>○</v>
      </c>
      <c r="BC24" s="2" t="str">
        <f t="shared" si="17"/>
        <v>○</v>
      </c>
      <c r="BD24" s="213" t="str">
        <f t="shared" si="22"/>
        <v/>
      </c>
    </row>
    <row r="25" spans="1:56" ht="22.5" hidden="1" customHeight="1">
      <c r="A25" s="38"/>
      <c r="B25" s="45">
        <v>21</v>
      </c>
      <c r="C25" s="17"/>
      <c r="D25" s="18"/>
      <c r="E25" s="19"/>
      <c r="F25" s="31"/>
      <c r="G25" s="67"/>
      <c r="H25" s="68"/>
      <c r="I25" s="29"/>
      <c r="J25" s="20"/>
      <c r="K25" s="20"/>
      <c r="L25" s="31"/>
      <c r="M25" s="67"/>
      <c r="N25" s="68"/>
      <c r="O25" s="29"/>
      <c r="P25" s="20"/>
      <c r="Q25" s="20"/>
      <c r="R25" s="31"/>
      <c r="S25" s="11" t="str">
        <f>IF(C25="","",IFERROR(VLOOKUP($E25,基準単価!$A$4:$B$22,2,FALSE),$F25*T25))</f>
        <v/>
      </c>
      <c r="T25" s="9" t="str">
        <f>IFERROR(VLOOKUP($E25,基準単価!$A$23:$B$38,2,FALSE),"")</f>
        <v/>
      </c>
      <c r="U25" s="9">
        <f t="shared" si="18"/>
        <v>0</v>
      </c>
      <c r="V25" s="21"/>
      <c r="W25" s="21"/>
      <c r="X25" s="21"/>
      <c r="Y25" s="21"/>
      <c r="Z25" s="21"/>
      <c r="AA25" s="21"/>
      <c r="AB25" s="21"/>
      <c r="AC25" s="21"/>
      <c r="AD25" s="21"/>
      <c r="AE25" s="21"/>
      <c r="AF25" s="21"/>
      <c r="AG25" s="21"/>
      <c r="AH25" s="21"/>
      <c r="AI25" s="21"/>
      <c r="AJ25" s="21"/>
      <c r="AK25" s="21"/>
      <c r="AL25" s="10">
        <f t="shared" si="19"/>
        <v>0</v>
      </c>
      <c r="AM25" s="11">
        <f>IF(SUM(AO25:AS25)&lt;&gt;0,IFERROR(VLOOKUP($E25,基準単価!$A$4:$C$22,3,FALSE),$F25*AN25),0)</f>
        <v>0</v>
      </c>
      <c r="AN25" s="229" t="str">
        <f>IFERROR(VLOOKUP($E25,基準単価!$A$23:$B$38,2,FALSE),"")</f>
        <v/>
      </c>
      <c r="AO25" s="21"/>
      <c r="AP25" s="21"/>
      <c r="AQ25" s="21"/>
      <c r="AR25" s="21"/>
      <c r="AS25" s="21"/>
      <c r="AT25" s="12">
        <f t="shared" si="20"/>
        <v>0</v>
      </c>
      <c r="AU25" s="34" t="str">
        <f t="shared" si="21"/>
        <v/>
      </c>
      <c r="AV25" s="47"/>
      <c r="AW25" s="2" t="str">
        <f t="shared" si="11"/>
        <v/>
      </c>
      <c r="AX25" s="2" t="str">
        <f t="shared" si="12"/>
        <v>×</v>
      </c>
      <c r="AY25" s="2" t="str">
        <f t="shared" si="13"/>
        <v>×</v>
      </c>
      <c r="AZ25" s="2" t="str">
        <f t="shared" si="14"/>
        <v>×</v>
      </c>
      <c r="BA25" s="2" t="str">
        <f t="shared" si="15"/>
        <v>×</v>
      </c>
      <c r="BB25" s="2" t="str">
        <f t="shared" si="16"/>
        <v>○</v>
      </c>
      <c r="BC25" s="2" t="str">
        <f t="shared" si="17"/>
        <v>○</v>
      </c>
      <c r="BD25" s="213" t="str">
        <f t="shared" si="22"/>
        <v/>
      </c>
    </row>
    <row r="26" spans="1:56" ht="22.5" hidden="1" customHeight="1">
      <c r="A26" s="38"/>
      <c r="B26" s="45">
        <v>22</v>
      </c>
      <c r="C26" s="17"/>
      <c r="D26" s="18"/>
      <c r="E26" s="19"/>
      <c r="F26" s="31"/>
      <c r="G26" s="67"/>
      <c r="H26" s="68"/>
      <c r="I26" s="29"/>
      <c r="J26" s="20"/>
      <c r="K26" s="20"/>
      <c r="L26" s="31"/>
      <c r="M26" s="67"/>
      <c r="N26" s="68"/>
      <c r="O26" s="29"/>
      <c r="P26" s="20"/>
      <c r="Q26" s="20"/>
      <c r="R26" s="31"/>
      <c r="S26" s="11" t="str">
        <f>IF(C26="","",IFERROR(VLOOKUP($E26,基準単価!$A$4:$B$22,2,FALSE),$F26*T26))</f>
        <v/>
      </c>
      <c r="T26" s="9" t="str">
        <f>IFERROR(VLOOKUP($E26,基準単価!$A$23:$B$38,2,FALSE),"")</f>
        <v/>
      </c>
      <c r="U26" s="9">
        <f t="shared" si="18"/>
        <v>0</v>
      </c>
      <c r="V26" s="21"/>
      <c r="W26" s="21"/>
      <c r="X26" s="21"/>
      <c r="Y26" s="21"/>
      <c r="Z26" s="21"/>
      <c r="AA26" s="21"/>
      <c r="AB26" s="21"/>
      <c r="AC26" s="21"/>
      <c r="AD26" s="21"/>
      <c r="AE26" s="21"/>
      <c r="AF26" s="21"/>
      <c r="AG26" s="21"/>
      <c r="AH26" s="21"/>
      <c r="AI26" s="21"/>
      <c r="AJ26" s="21"/>
      <c r="AK26" s="21"/>
      <c r="AL26" s="10">
        <f t="shared" si="19"/>
        <v>0</v>
      </c>
      <c r="AM26" s="11">
        <f>IF(SUM(AO26:AS26)&lt;&gt;0,IFERROR(VLOOKUP($E26,基準単価!$A$4:$C$22,3,FALSE),$F26*AN26),0)</f>
        <v>0</v>
      </c>
      <c r="AN26" s="229" t="str">
        <f>IFERROR(VLOOKUP($E26,基準単価!$A$23:$B$38,2,FALSE),"")</f>
        <v/>
      </c>
      <c r="AO26" s="21"/>
      <c r="AP26" s="21"/>
      <c r="AQ26" s="21"/>
      <c r="AR26" s="21"/>
      <c r="AS26" s="21"/>
      <c r="AT26" s="12">
        <f t="shared" si="20"/>
        <v>0</v>
      </c>
      <c r="AU26" s="34" t="str">
        <f t="shared" si="21"/>
        <v/>
      </c>
      <c r="AV26" s="47"/>
      <c r="AW26" s="2" t="str">
        <f t="shared" si="11"/>
        <v/>
      </c>
      <c r="AX26" s="2" t="str">
        <f t="shared" si="12"/>
        <v>×</v>
      </c>
      <c r="AY26" s="2" t="str">
        <f t="shared" si="13"/>
        <v>×</v>
      </c>
      <c r="AZ26" s="2" t="str">
        <f t="shared" si="14"/>
        <v>×</v>
      </c>
      <c r="BA26" s="2" t="str">
        <f t="shared" si="15"/>
        <v>×</v>
      </c>
      <c r="BB26" s="2" t="str">
        <f t="shared" si="16"/>
        <v>○</v>
      </c>
      <c r="BC26" s="2" t="str">
        <f t="shared" si="17"/>
        <v>○</v>
      </c>
      <c r="BD26" s="213" t="str">
        <f t="shared" si="22"/>
        <v/>
      </c>
    </row>
    <row r="27" spans="1:56" ht="22.5" hidden="1" customHeight="1">
      <c r="A27" s="38"/>
      <c r="B27" s="45">
        <v>23</v>
      </c>
      <c r="C27" s="17"/>
      <c r="D27" s="18"/>
      <c r="E27" s="19"/>
      <c r="F27" s="31"/>
      <c r="G27" s="67"/>
      <c r="H27" s="68"/>
      <c r="I27" s="29"/>
      <c r="J27" s="20"/>
      <c r="K27" s="20"/>
      <c r="L27" s="31"/>
      <c r="M27" s="67"/>
      <c r="N27" s="68"/>
      <c r="O27" s="29"/>
      <c r="P27" s="20"/>
      <c r="Q27" s="20"/>
      <c r="R27" s="31"/>
      <c r="S27" s="11" t="str">
        <f>IF(C27="","",IFERROR(VLOOKUP($E27,基準単価!$A$4:$B$22,2,FALSE),$F27*T27))</f>
        <v/>
      </c>
      <c r="T27" s="9" t="str">
        <f>IFERROR(VLOOKUP($E27,基準単価!$A$23:$B$38,2,FALSE),"")</f>
        <v/>
      </c>
      <c r="U27" s="9">
        <f t="shared" si="18"/>
        <v>0</v>
      </c>
      <c r="V27" s="21"/>
      <c r="W27" s="21"/>
      <c r="X27" s="21"/>
      <c r="Y27" s="21"/>
      <c r="Z27" s="21"/>
      <c r="AA27" s="21"/>
      <c r="AB27" s="21"/>
      <c r="AC27" s="21"/>
      <c r="AD27" s="21"/>
      <c r="AE27" s="21"/>
      <c r="AF27" s="21"/>
      <c r="AG27" s="21"/>
      <c r="AH27" s="21"/>
      <c r="AI27" s="21"/>
      <c r="AJ27" s="21"/>
      <c r="AK27" s="21"/>
      <c r="AL27" s="10">
        <f t="shared" si="19"/>
        <v>0</v>
      </c>
      <c r="AM27" s="11">
        <f>IF(SUM(AO27:AS27)&lt;&gt;0,IFERROR(VLOOKUP($E27,基準単価!$A$4:$C$22,3,FALSE),$F27*AN27),0)</f>
        <v>0</v>
      </c>
      <c r="AN27" s="229" t="str">
        <f>IFERROR(VLOOKUP($E27,基準単価!$A$23:$B$38,2,FALSE),"")</f>
        <v/>
      </c>
      <c r="AO27" s="21"/>
      <c r="AP27" s="21"/>
      <c r="AQ27" s="21"/>
      <c r="AR27" s="21"/>
      <c r="AS27" s="21"/>
      <c r="AT27" s="12">
        <f t="shared" si="20"/>
        <v>0</v>
      </c>
      <c r="AU27" s="34" t="str">
        <f t="shared" si="21"/>
        <v/>
      </c>
      <c r="AV27" s="47"/>
      <c r="AW27" s="2" t="str">
        <f t="shared" si="11"/>
        <v/>
      </c>
      <c r="AX27" s="2" t="str">
        <f t="shared" si="12"/>
        <v>×</v>
      </c>
      <c r="AY27" s="2" t="str">
        <f t="shared" si="13"/>
        <v>×</v>
      </c>
      <c r="AZ27" s="2" t="str">
        <f t="shared" si="14"/>
        <v>×</v>
      </c>
      <c r="BA27" s="2" t="str">
        <f t="shared" si="15"/>
        <v>×</v>
      </c>
      <c r="BB27" s="2" t="str">
        <f t="shared" si="16"/>
        <v>○</v>
      </c>
      <c r="BC27" s="2" t="str">
        <f t="shared" si="17"/>
        <v>○</v>
      </c>
      <c r="BD27" s="213" t="str">
        <f t="shared" si="22"/>
        <v/>
      </c>
    </row>
    <row r="28" spans="1:56" ht="22.5" hidden="1" customHeight="1">
      <c r="A28" s="38"/>
      <c r="B28" s="45">
        <v>24</v>
      </c>
      <c r="C28" s="17"/>
      <c r="D28" s="18"/>
      <c r="E28" s="19"/>
      <c r="F28" s="31"/>
      <c r="G28" s="67"/>
      <c r="H28" s="68"/>
      <c r="I28" s="29"/>
      <c r="J28" s="20"/>
      <c r="K28" s="20"/>
      <c r="L28" s="31"/>
      <c r="M28" s="67"/>
      <c r="N28" s="68"/>
      <c r="O28" s="29"/>
      <c r="P28" s="20"/>
      <c r="Q28" s="20"/>
      <c r="R28" s="31"/>
      <c r="S28" s="11" t="str">
        <f>IF(C28="","",IFERROR(VLOOKUP($E28,基準単価!$A$4:$B$22,2,FALSE),$F28*T28))</f>
        <v/>
      </c>
      <c r="T28" s="9" t="str">
        <f>IFERROR(VLOOKUP($E28,基準単価!$A$23:$B$38,2,FALSE),"")</f>
        <v/>
      </c>
      <c r="U28" s="9">
        <f t="shared" si="18"/>
        <v>0</v>
      </c>
      <c r="V28" s="21"/>
      <c r="W28" s="21"/>
      <c r="X28" s="21"/>
      <c r="Y28" s="21"/>
      <c r="Z28" s="21"/>
      <c r="AA28" s="21"/>
      <c r="AB28" s="21"/>
      <c r="AC28" s="21"/>
      <c r="AD28" s="21"/>
      <c r="AE28" s="21"/>
      <c r="AF28" s="21"/>
      <c r="AG28" s="21"/>
      <c r="AH28" s="21"/>
      <c r="AI28" s="21"/>
      <c r="AJ28" s="21"/>
      <c r="AK28" s="21"/>
      <c r="AL28" s="10">
        <f t="shared" si="19"/>
        <v>0</v>
      </c>
      <c r="AM28" s="11">
        <f>IF(SUM(AO28:AS28)&lt;&gt;0,IFERROR(VLOOKUP($E28,基準単価!$A$4:$C$22,3,FALSE),$F28*AN28),0)</f>
        <v>0</v>
      </c>
      <c r="AN28" s="229" t="str">
        <f>IFERROR(VLOOKUP($E28,基準単価!$A$23:$B$38,2,FALSE),"")</f>
        <v/>
      </c>
      <c r="AO28" s="21"/>
      <c r="AP28" s="21"/>
      <c r="AQ28" s="21"/>
      <c r="AR28" s="21"/>
      <c r="AS28" s="21"/>
      <c r="AT28" s="12">
        <f t="shared" si="20"/>
        <v>0</v>
      </c>
      <c r="AU28" s="34" t="str">
        <f t="shared" si="21"/>
        <v/>
      </c>
      <c r="AV28" s="47"/>
      <c r="AW28" s="2" t="str">
        <f t="shared" si="11"/>
        <v/>
      </c>
      <c r="AX28" s="2" t="str">
        <f t="shared" si="12"/>
        <v>×</v>
      </c>
      <c r="AY28" s="2" t="str">
        <f t="shared" si="13"/>
        <v>×</v>
      </c>
      <c r="AZ28" s="2" t="str">
        <f t="shared" si="14"/>
        <v>×</v>
      </c>
      <c r="BA28" s="2" t="str">
        <f t="shared" si="15"/>
        <v>×</v>
      </c>
      <c r="BB28" s="2" t="str">
        <f t="shared" si="16"/>
        <v>○</v>
      </c>
      <c r="BC28" s="2" t="str">
        <f t="shared" si="17"/>
        <v>○</v>
      </c>
      <c r="BD28" s="213" t="str">
        <f t="shared" si="22"/>
        <v/>
      </c>
    </row>
    <row r="29" spans="1:56" ht="22.5" hidden="1" customHeight="1">
      <c r="A29" s="38"/>
      <c r="B29" s="45">
        <v>25</v>
      </c>
      <c r="C29" s="17"/>
      <c r="D29" s="18"/>
      <c r="E29" s="19"/>
      <c r="F29" s="31"/>
      <c r="G29" s="67"/>
      <c r="H29" s="68"/>
      <c r="I29" s="29"/>
      <c r="J29" s="20"/>
      <c r="K29" s="20"/>
      <c r="L29" s="31"/>
      <c r="M29" s="67"/>
      <c r="N29" s="68"/>
      <c r="O29" s="29"/>
      <c r="P29" s="20"/>
      <c r="Q29" s="20"/>
      <c r="R29" s="31"/>
      <c r="S29" s="11" t="str">
        <f>IF(C29="","",IFERROR(VLOOKUP($E29,基準単価!$A$4:$B$22,2,FALSE),$F29*T29))</f>
        <v/>
      </c>
      <c r="T29" s="9" t="str">
        <f>IFERROR(VLOOKUP($E29,基準単価!$A$23:$B$38,2,FALSE),"")</f>
        <v/>
      </c>
      <c r="U29" s="9">
        <f t="shared" si="18"/>
        <v>0</v>
      </c>
      <c r="V29" s="21"/>
      <c r="W29" s="21"/>
      <c r="X29" s="21"/>
      <c r="Y29" s="21"/>
      <c r="Z29" s="21"/>
      <c r="AA29" s="21"/>
      <c r="AB29" s="21"/>
      <c r="AC29" s="21"/>
      <c r="AD29" s="21"/>
      <c r="AE29" s="21"/>
      <c r="AF29" s="21"/>
      <c r="AG29" s="21"/>
      <c r="AH29" s="21"/>
      <c r="AI29" s="21"/>
      <c r="AJ29" s="21"/>
      <c r="AK29" s="21"/>
      <c r="AL29" s="10">
        <f t="shared" si="19"/>
        <v>0</v>
      </c>
      <c r="AM29" s="11">
        <f>IF(SUM(AO29:AS29)&lt;&gt;0,IFERROR(VLOOKUP($E29,基準単価!$A$4:$C$22,3,FALSE),$F29*AN29),0)</f>
        <v>0</v>
      </c>
      <c r="AN29" s="229" t="str">
        <f>IFERROR(VLOOKUP($E29,基準単価!$A$23:$B$38,2,FALSE),"")</f>
        <v/>
      </c>
      <c r="AO29" s="21"/>
      <c r="AP29" s="21"/>
      <c r="AQ29" s="21"/>
      <c r="AR29" s="21"/>
      <c r="AS29" s="21"/>
      <c r="AT29" s="12">
        <f t="shared" si="20"/>
        <v>0</v>
      </c>
      <c r="AU29" s="34" t="str">
        <f t="shared" si="21"/>
        <v/>
      </c>
      <c r="AV29" s="47"/>
      <c r="AW29" s="2" t="str">
        <f t="shared" si="11"/>
        <v/>
      </c>
      <c r="AX29" s="2" t="str">
        <f t="shared" si="12"/>
        <v>×</v>
      </c>
      <c r="AY29" s="2" t="str">
        <f t="shared" si="13"/>
        <v>×</v>
      </c>
      <c r="AZ29" s="2" t="str">
        <f t="shared" si="14"/>
        <v>×</v>
      </c>
      <c r="BA29" s="2" t="str">
        <f t="shared" si="15"/>
        <v>×</v>
      </c>
      <c r="BB29" s="2" t="str">
        <f t="shared" si="16"/>
        <v>○</v>
      </c>
      <c r="BC29" s="2" t="str">
        <f t="shared" si="17"/>
        <v>○</v>
      </c>
      <c r="BD29" s="213" t="str">
        <f t="shared" si="22"/>
        <v/>
      </c>
    </row>
    <row r="30" spans="1:56" ht="22.5" hidden="1" customHeight="1">
      <c r="A30" s="38"/>
      <c r="B30" s="45">
        <v>26</v>
      </c>
      <c r="C30" s="17"/>
      <c r="D30" s="18"/>
      <c r="E30" s="19"/>
      <c r="F30" s="31"/>
      <c r="G30" s="67"/>
      <c r="H30" s="68"/>
      <c r="I30" s="29"/>
      <c r="J30" s="20"/>
      <c r="K30" s="20"/>
      <c r="L30" s="31"/>
      <c r="M30" s="67"/>
      <c r="N30" s="68"/>
      <c r="O30" s="29"/>
      <c r="P30" s="20"/>
      <c r="Q30" s="20"/>
      <c r="R30" s="31"/>
      <c r="S30" s="11" t="str">
        <f>IF(C30="","",IFERROR(VLOOKUP($E30,基準単価!$A$4:$B$22,2,FALSE),$F30*T30))</f>
        <v/>
      </c>
      <c r="T30" s="9" t="str">
        <f>IFERROR(VLOOKUP($E30,基準単価!$A$23:$B$38,2,FALSE),"")</f>
        <v/>
      </c>
      <c r="U30" s="9">
        <f t="shared" si="18"/>
        <v>0</v>
      </c>
      <c r="V30" s="21"/>
      <c r="W30" s="21"/>
      <c r="X30" s="21"/>
      <c r="Y30" s="21"/>
      <c r="Z30" s="21"/>
      <c r="AA30" s="21"/>
      <c r="AB30" s="21"/>
      <c r="AC30" s="21"/>
      <c r="AD30" s="21"/>
      <c r="AE30" s="21"/>
      <c r="AF30" s="21"/>
      <c r="AG30" s="21"/>
      <c r="AH30" s="21"/>
      <c r="AI30" s="21"/>
      <c r="AJ30" s="21"/>
      <c r="AK30" s="21"/>
      <c r="AL30" s="10">
        <f t="shared" si="19"/>
        <v>0</v>
      </c>
      <c r="AM30" s="11">
        <f>IF(SUM(AO30:AS30)&lt;&gt;0,IFERROR(VLOOKUP($E30,基準単価!$A$4:$C$22,3,FALSE),$F30*AN30),0)</f>
        <v>0</v>
      </c>
      <c r="AN30" s="229" t="str">
        <f>IFERROR(VLOOKUP($E30,基準単価!$A$23:$B$38,2,FALSE),"")</f>
        <v/>
      </c>
      <c r="AO30" s="21"/>
      <c r="AP30" s="21"/>
      <c r="AQ30" s="21"/>
      <c r="AR30" s="21"/>
      <c r="AS30" s="21"/>
      <c r="AT30" s="12">
        <f t="shared" si="20"/>
        <v>0</v>
      </c>
      <c r="AU30" s="34" t="str">
        <f t="shared" si="21"/>
        <v/>
      </c>
      <c r="AV30" s="47"/>
      <c r="AW30" s="2" t="str">
        <f t="shared" si="11"/>
        <v/>
      </c>
      <c r="AX30" s="2" t="str">
        <f t="shared" si="12"/>
        <v>×</v>
      </c>
      <c r="AY30" s="2" t="str">
        <f t="shared" si="13"/>
        <v>×</v>
      </c>
      <c r="AZ30" s="2" t="str">
        <f t="shared" si="14"/>
        <v>×</v>
      </c>
      <c r="BA30" s="2" t="str">
        <f t="shared" si="15"/>
        <v>×</v>
      </c>
      <c r="BB30" s="2" t="str">
        <f t="shared" si="16"/>
        <v>○</v>
      </c>
      <c r="BC30" s="2" t="str">
        <f t="shared" si="17"/>
        <v>○</v>
      </c>
      <c r="BD30" s="213" t="str">
        <f t="shared" si="22"/>
        <v/>
      </c>
    </row>
    <row r="31" spans="1:56" ht="22.5" hidden="1" customHeight="1">
      <c r="A31" s="38"/>
      <c r="B31" s="45">
        <v>27</v>
      </c>
      <c r="C31" s="17"/>
      <c r="D31" s="18"/>
      <c r="E31" s="19"/>
      <c r="F31" s="31"/>
      <c r="G31" s="67"/>
      <c r="H31" s="68"/>
      <c r="I31" s="29"/>
      <c r="J31" s="20"/>
      <c r="K31" s="20"/>
      <c r="L31" s="31"/>
      <c r="M31" s="67"/>
      <c r="N31" s="68"/>
      <c r="O31" s="29"/>
      <c r="P31" s="20"/>
      <c r="Q31" s="20"/>
      <c r="R31" s="31"/>
      <c r="S31" s="11" t="str">
        <f>IF(C31="","",IFERROR(VLOOKUP($E31,基準単価!$A$4:$B$22,2,FALSE),$F31*T31))</f>
        <v/>
      </c>
      <c r="T31" s="9" t="str">
        <f>IFERROR(VLOOKUP($E31,基準単価!$A$23:$B$38,2,FALSE),"")</f>
        <v/>
      </c>
      <c r="U31" s="9">
        <f t="shared" si="18"/>
        <v>0</v>
      </c>
      <c r="V31" s="21"/>
      <c r="W31" s="21"/>
      <c r="X31" s="21"/>
      <c r="Y31" s="21"/>
      <c r="Z31" s="21"/>
      <c r="AA31" s="21"/>
      <c r="AB31" s="21"/>
      <c r="AC31" s="21"/>
      <c r="AD31" s="21"/>
      <c r="AE31" s="21"/>
      <c r="AF31" s="21"/>
      <c r="AG31" s="21"/>
      <c r="AH31" s="21"/>
      <c r="AI31" s="21"/>
      <c r="AJ31" s="21"/>
      <c r="AK31" s="21"/>
      <c r="AL31" s="10">
        <f t="shared" si="19"/>
        <v>0</v>
      </c>
      <c r="AM31" s="11">
        <f>IF(SUM(AO31:AS31)&lt;&gt;0,IFERROR(VLOOKUP($E31,基準単価!$A$4:$C$22,3,FALSE),$F31*AN31),0)</f>
        <v>0</v>
      </c>
      <c r="AN31" s="229" t="str">
        <f>IFERROR(VLOOKUP($E31,基準単価!$A$23:$B$38,2,FALSE),"")</f>
        <v/>
      </c>
      <c r="AO31" s="21"/>
      <c r="AP31" s="21"/>
      <c r="AQ31" s="21"/>
      <c r="AR31" s="21"/>
      <c r="AS31" s="21"/>
      <c r="AT31" s="12">
        <f t="shared" si="20"/>
        <v>0</v>
      </c>
      <c r="AU31" s="34" t="str">
        <f t="shared" si="21"/>
        <v/>
      </c>
      <c r="AV31" s="47"/>
      <c r="AW31" s="2" t="str">
        <f t="shared" si="11"/>
        <v/>
      </c>
      <c r="AX31" s="2" t="str">
        <f t="shared" si="12"/>
        <v>×</v>
      </c>
      <c r="AY31" s="2" t="str">
        <f t="shared" si="13"/>
        <v>×</v>
      </c>
      <c r="AZ31" s="2" t="str">
        <f t="shared" si="14"/>
        <v>×</v>
      </c>
      <c r="BA31" s="2" t="str">
        <f t="shared" si="15"/>
        <v>×</v>
      </c>
      <c r="BB31" s="2" t="str">
        <f t="shared" si="16"/>
        <v>○</v>
      </c>
      <c r="BC31" s="2" t="str">
        <f t="shared" si="17"/>
        <v>○</v>
      </c>
      <c r="BD31" s="213" t="str">
        <f t="shared" si="22"/>
        <v/>
      </c>
    </row>
    <row r="32" spans="1:56" ht="22.5" hidden="1" customHeight="1">
      <c r="A32" s="38"/>
      <c r="B32" s="45">
        <v>28</v>
      </c>
      <c r="C32" s="17"/>
      <c r="D32" s="18"/>
      <c r="E32" s="19"/>
      <c r="F32" s="31"/>
      <c r="G32" s="67"/>
      <c r="H32" s="68"/>
      <c r="I32" s="29"/>
      <c r="J32" s="20"/>
      <c r="K32" s="20"/>
      <c r="L32" s="31"/>
      <c r="M32" s="67"/>
      <c r="N32" s="68"/>
      <c r="O32" s="29"/>
      <c r="P32" s="20"/>
      <c r="Q32" s="20"/>
      <c r="R32" s="31"/>
      <c r="S32" s="11" t="str">
        <f>IF(C32="","",IFERROR(VLOOKUP($E32,基準単価!$A$4:$B$22,2,FALSE),$F32*T32))</f>
        <v/>
      </c>
      <c r="T32" s="9" t="str">
        <f>IFERROR(VLOOKUP($E32,基準単価!$A$23:$B$38,2,FALSE),"")</f>
        <v/>
      </c>
      <c r="U32" s="9">
        <f t="shared" si="18"/>
        <v>0</v>
      </c>
      <c r="V32" s="21"/>
      <c r="W32" s="21"/>
      <c r="X32" s="21"/>
      <c r="Y32" s="21"/>
      <c r="Z32" s="21"/>
      <c r="AA32" s="21"/>
      <c r="AB32" s="21"/>
      <c r="AC32" s="21"/>
      <c r="AD32" s="21"/>
      <c r="AE32" s="21"/>
      <c r="AF32" s="21"/>
      <c r="AG32" s="21"/>
      <c r="AH32" s="21"/>
      <c r="AI32" s="21"/>
      <c r="AJ32" s="21"/>
      <c r="AK32" s="21"/>
      <c r="AL32" s="10">
        <f t="shared" si="19"/>
        <v>0</v>
      </c>
      <c r="AM32" s="11">
        <f>IF(SUM(AO32:AS32)&lt;&gt;0,IFERROR(VLOOKUP($E32,基準単価!$A$4:$C$22,3,FALSE),$F32*AN32),0)</f>
        <v>0</v>
      </c>
      <c r="AN32" s="229" t="str">
        <f>IFERROR(VLOOKUP($E32,基準単価!$A$23:$B$38,2,FALSE),"")</f>
        <v/>
      </c>
      <c r="AO32" s="21"/>
      <c r="AP32" s="21"/>
      <c r="AQ32" s="21"/>
      <c r="AR32" s="21"/>
      <c r="AS32" s="21"/>
      <c r="AT32" s="12">
        <f t="shared" si="20"/>
        <v>0</v>
      </c>
      <c r="AU32" s="34" t="str">
        <f t="shared" si="21"/>
        <v/>
      </c>
      <c r="AV32" s="47"/>
      <c r="AW32" s="2" t="str">
        <f t="shared" si="11"/>
        <v/>
      </c>
      <c r="AX32" s="2" t="str">
        <f t="shared" si="12"/>
        <v>×</v>
      </c>
      <c r="AY32" s="2" t="str">
        <f t="shared" si="13"/>
        <v>×</v>
      </c>
      <c r="AZ32" s="2" t="str">
        <f t="shared" si="14"/>
        <v>×</v>
      </c>
      <c r="BA32" s="2" t="str">
        <f t="shared" si="15"/>
        <v>×</v>
      </c>
      <c r="BB32" s="2" t="str">
        <f t="shared" si="16"/>
        <v>○</v>
      </c>
      <c r="BC32" s="2" t="str">
        <f t="shared" si="17"/>
        <v>○</v>
      </c>
      <c r="BD32" s="213" t="str">
        <f t="shared" si="22"/>
        <v/>
      </c>
    </row>
    <row r="33" spans="1:56" ht="22.5" hidden="1" customHeight="1">
      <c r="A33" s="38"/>
      <c r="B33" s="45">
        <v>29</v>
      </c>
      <c r="C33" s="17"/>
      <c r="D33" s="18"/>
      <c r="E33" s="19"/>
      <c r="F33" s="31"/>
      <c r="G33" s="67"/>
      <c r="H33" s="68"/>
      <c r="I33" s="29"/>
      <c r="J33" s="20"/>
      <c r="K33" s="20"/>
      <c r="L33" s="31"/>
      <c r="M33" s="67"/>
      <c r="N33" s="68"/>
      <c r="O33" s="29"/>
      <c r="P33" s="20"/>
      <c r="Q33" s="20"/>
      <c r="R33" s="31"/>
      <c r="S33" s="11" t="str">
        <f>IF(C33="","",IFERROR(VLOOKUP($E33,基準単価!$A$4:$B$22,2,FALSE),$F33*T33))</f>
        <v/>
      </c>
      <c r="T33" s="9" t="str">
        <f>IFERROR(VLOOKUP($E33,基準単価!$A$23:$B$38,2,FALSE),"")</f>
        <v/>
      </c>
      <c r="U33" s="9">
        <f t="shared" si="18"/>
        <v>0</v>
      </c>
      <c r="V33" s="21"/>
      <c r="W33" s="21"/>
      <c r="X33" s="21"/>
      <c r="Y33" s="21"/>
      <c r="Z33" s="21"/>
      <c r="AA33" s="21"/>
      <c r="AB33" s="21"/>
      <c r="AC33" s="21"/>
      <c r="AD33" s="21"/>
      <c r="AE33" s="21"/>
      <c r="AF33" s="21"/>
      <c r="AG33" s="21"/>
      <c r="AH33" s="21"/>
      <c r="AI33" s="21"/>
      <c r="AJ33" s="21"/>
      <c r="AK33" s="21"/>
      <c r="AL33" s="10">
        <f t="shared" si="19"/>
        <v>0</v>
      </c>
      <c r="AM33" s="11">
        <f>IF(SUM(AO33:AS33)&lt;&gt;0,IFERROR(VLOOKUP($E33,基準単価!$A$4:$C$22,3,FALSE),$F33*AN33),0)</f>
        <v>0</v>
      </c>
      <c r="AN33" s="229" t="str">
        <f>IFERROR(VLOOKUP($E33,基準単価!$A$23:$B$38,2,FALSE),"")</f>
        <v/>
      </c>
      <c r="AO33" s="21"/>
      <c r="AP33" s="21"/>
      <c r="AQ33" s="21"/>
      <c r="AR33" s="21"/>
      <c r="AS33" s="21"/>
      <c r="AT33" s="12">
        <f t="shared" si="20"/>
        <v>0</v>
      </c>
      <c r="AU33" s="34" t="str">
        <f t="shared" si="21"/>
        <v/>
      </c>
      <c r="AV33" s="47"/>
      <c r="AW33" s="2" t="str">
        <f t="shared" si="11"/>
        <v/>
      </c>
      <c r="AX33" s="2" t="str">
        <f t="shared" si="12"/>
        <v>×</v>
      </c>
      <c r="AY33" s="2" t="str">
        <f t="shared" si="13"/>
        <v>×</v>
      </c>
      <c r="AZ33" s="2" t="str">
        <f t="shared" si="14"/>
        <v>×</v>
      </c>
      <c r="BA33" s="2" t="str">
        <f t="shared" si="15"/>
        <v>×</v>
      </c>
      <c r="BB33" s="2" t="str">
        <f t="shared" si="16"/>
        <v>○</v>
      </c>
      <c r="BC33" s="2" t="str">
        <f t="shared" si="17"/>
        <v>○</v>
      </c>
      <c r="BD33" s="213" t="str">
        <f t="shared" si="22"/>
        <v/>
      </c>
    </row>
    <row r="34" spans="1:56" ht="22.5" hidden="1" customHeight="1">
      <c r="A34" s="38"/>
      <c r="B34" s="45">
        <v>30</v>
      </c>
      <c r="C34" s="17"/>
      <c r="D34" s="18"/>
      <c r="E34" s="19"/>
      <c r="F34" s="31"/>
      <c r="G34" s="67"/>
      <c r="H34" s="68"/>
      <c r="I34" s="29"/>
      <c r="J34" s="20"/>
      <c r="K34" s="20"/>
      <c r="L34" s="31"/>
      <c r="M34" s="67"/>
      <c r="N34" s="68"/>
      <c r="O34" s="29"/>
      <c r="P34" s="20"/>
      <c r="Q34" s="20"/>
      <c r="R34" s="31"/>
      <c r="S34" s="11" t="str">
        <f>IF(C34="","",IFERROR(VLOOKUP($E34,基準単価!$A$4:$B$22,2,FALSE),$F34*T34))</f>
        <v/>
      </c>
      <c r="T34" s="9" t="str">
        <f>IFERROR(VLOOKUP($E34,基準単価!$A$23:$B$38,2,FALSE),"")</f>
        <v/>
      </c>
      <c r="U34" s="9">
        <f t="shared" si="18"/>
        <v>0</v>
      </c>
      <c r="V34" s="21"/>
      <c r="W34" s="21"/>
      <c r="X34" s="21"/>
      <c r="Y34" s="21"/>
      <c r="Z34" s="21"/>
      <c r="AA34" s="21"/>
      <c r="AB34" s="21"/>
      <c r="AC34" s="21"/>
      <c r="AD34" s="21"/>
      <c r="AE34" s="21"/>
      <c r="AF34" s="21"/>
      <c r="AG34" s="21"/>
      <c r="AH34" s="21"/>
      <c r="AI34" s="21"/>
      <c r="AJ34" s="21"/>
      <c r="AK34" s="21"/>
      <c r="AL34" s="10">
        <f t="shared" si="19"/>
        <v>0</v>
      </c>
      <c r="AM34" s="11">
        <f>IF(SUM(AO34:AS34)&lt;&gt;0,IFERROR(VLOOKUP($E34,基準単価!$A$4:$C$22,3,FALSE),$F34*AN34),0)</f>
        <v>0</v>
      </c>
      <c r="AN34" s="229" t="str">
        <f>IFERROR(VLOOKUP($E34,基準単価!$A$23:$B$38,2,FALSE),"")</f>
        <v/>
      </c>
      <c r="AO34" s="21"/>
      <c r="AP34" s="21"/>
      <c r="AQ34" s="21"/>
      <c r="AR34" s="21"/>
      <c r="AS34" s="21"/>
      <c r="AT34" s="12">
        <f t="shared" si="20"/>
        <v>0</v>
      </c>
      <c r="AU34" s="34" t="str">
        <f t="shared" si="21"/>
        <v/>
      </c>
      <c r="AV34" s="47"/>
      <c r="AW34" s="2" t="str">
        <f t="shared" si="11"/>
        <v/>
      </c>
      <c r="AX34" s="2" t="str">
        <f t="shared" si="12"/>
        <v>×</v>
      </c>
      <c r="AY34" s="2" t="str">
        <f t="shared" si="13"/>
        <v>×</v>
      </c>
      <c r="AZ34" s="2" t="str">
        <f t="shared" si="14"/>
        <v>×</v>
      </c>
      <c r="BA34" s="2" t="str">
        <f t="shared" si="15"/>
        <v>×</v>
      </c>
      <c r="BB34" s="2" t="str">
        <f t="shared" si="16"/>
        <v>○</v>
      </c>
      <c r="BC34" s="2" t="str">
        <f t="shared" si="17"/>
        <v>○</v>
      </c>
      <c r="BD34" s="213" t="str">
        <f t="shared" si="22"/>
        <v/>
      </c>
    </row>
    <row r="35" spans="1:56" ht="22.5" hidden="1" customHeight="1">
      <c r="A35" s="38"/>
      <c r="B35" s="45">
        <v>31</v>
      </c>
      <c r="C35" s="17"/>
      <c r="D35" s="18"/>
      <c r="E35" s="19"/>
      <c r="F35" s="31"/>
      <c r="G35" s="67"/>
      <c r="H35" s="68"/>
      <c r="I35" s="29"/>
      <c r="J35" s="20"/>
      <c r="K35" s="20"/>
      <c r="L35" s="31"/>
      <c r="M35" s="67"/>
      <c r="N35" s="68"/>
      <c r="O35" s="29"/>
      <c r="P35" s="20"/>
      <c r="Q35" s="20"/>
      <c r="R35" s="31"/>
      <c r="S35" s="11" t="str">
        <f>IF(C35="","",IFERROR(VLOOKUP($E35,基準単価!$A$4:$B$22,2,FALSE),$F35*T35))</f>
        <v/>
      </c>
      <c r="T35" s="9" t="str">
        <f>IFERROR(VLOOKUP($E35,基準単価!$A$23:$B$38,2,FALSE),"")</f>
        <v/>
      </c>
      <c r="U35" s="9">
        <f t="shared" si="18"/>
        <v>0</v>
      </c>
      <c r="V35" s="21"/>
      <c r="W35" s="21"/>
      <c r="X35" s="21"/>
      <c r="Y35" s="21"/>
      <c r="Z35" s="21"/>
      <c r="AA35" s="21"/>
      <c r="AB35" s="21"/>
      <c r="AC35" s="21"/>
      <c r="AD35" s="21"/>
      <c r="AE35" s="21"/>
      <c r="AF35" s="21"/>
      <c r="AG35" s="21"/>
      <c r="AH35" s="21"/>
      <c r="AI35" s="21"/>
      <c r="AJ35" s="21"/>
      <c r="AK35" s="21"/>
      <c r="AL35" s="10">
        <f t="shared" si="19"/>
        <v>0</v>
      </c>
      <c r="AM35" s="11">
        <f>IF(SUM(AO35:AS35)&lt;&gt;0,IFERROR(VLOOKUP($E35,基準単価!$A$4:$C$22,3,FALSE),$F35*AN35),0)</f>
        <v>0</v>
      </c>
      <c r="AN35" s="229" t="str">
        <f>IFERROR(VLOOKUP($E35,基準単価!$A$23:$B$38,2,FALSE),"")</f>
        <v/>
      </c>
      <c r="AO35" s="21"/>
      <c r="AP35" s="21"/>
      <c r="AQ35" s="21"/>
      <c r="AR35" s="21"/>
      <c r="AS35" s="21"/>
      <c r="AT35" s="12">
        <f t="shared" si="20"/>
        <v>0</v>
      </c>
      <c r="AU35" s="34" t="str">
        <f t="shared" si="21"/>
        <v/>
      </c>
      <c r="AV35" s="47"/>
      <c r="AW35" s="2" t="str">
        <f t="shared" si="11"/>
        <v/>
      </c>
      <c r="AX35" s="2" t="str">
        <f t="shared" si="12"/>
        <v>×</v>
      </c>
      <c r="AY35" s="2" t="str">
        <f t="shared" si="13"/>
        <v>×</v>
      </c>
      <c r="AZ35" s="2" t="str">
        <f t="shared" si="14"/>
        <v>×</v>
      </c>
      <c r="BA35" s="2" t="str">
        <f t="shared" si="15"/>
        <v>×</v>
      </c>
      <c r="BB35" s="2" t="str">
        <f t="shared" si="16"/>
        <v>○</v>
      </c>
      <c r="BC35" s="2" t="str">
        <f t="shared" si="17"/>
        <v>○</v>
      </c>
      <c r="BD35" s="213" t="str">
        <f t="shared" si="22"/>
        <v/>
      </c>
    </row>
    <row r="36" spans="1:56" ht="22.5" hidden="1" customHeight="1">
      <c r="A36" s="38"/>
      <c r="B36" s="45">
        <v>32</v>
      </c>
      <c r="C36" s="17"/>
      <c r="D36" s="18"/>
      <c r="E36" s="19"/>
      <c r="F36" s="31"/>
      <c r="G36" s="67"/>
      <c r="H36" s="68"/>
      <c r="I36" s="29"/>
      <c r="J36" s="20"/>
      <c r="K36" s="20"/>
      <c r="L36" s="31"/>
      <c r="M36" s="67"/>
      <c r="N36" s="68"/>
      <c r="O36" s="29"/>
      <c r="P36" s="20"/>
      <c r="Q36" s="20"/>
      <c r="R36" s="31"/>
      <c r="S36" s="11" t="str">
        <f>IF(C36="","",IFERROR(VLOOKUP($E36,基準単価!$A$4:$B$22,2,FALSE),$F36*T36))</f>
        <v/>
      </c>
      <c r="T36" s="9" t="str">
        <f>IFERROR(VLOOKUP($E36,基準単価!$A$23:$B$38,2,FALSE),"")</f>
        <v/>
      </c>
      <c r="U36" s="9">
        <f t="shared" si="18"/>
        <v>0</v>
      </c>
      <c r="V36" s="21"/>
      <c r="W36" s="21"/>
      <c r="X36" s="21"/>
      <c r="Y36" s="21"/>
      <c r="Z36" s="21"/>
      <c r="AA36" s="21"/>
      <c r="AB36" s="21"/>
      <c r="AC36" s="21"/>
      <c r="AD36" s="21"/>
      <c r="AE36" s="21"/>
      <c r="AF36" s="21"/>
      <c r="AG36" s="21"/>
      <c r="AH36" s="21"/>
      <c r="AI36" s="21"/>
      <c r="AJ36" s="21"/>
      <c r="AK36" s="21"/>
      <c r="AL36" s="10">
        <f t="shared" si="19"/>
        <v>0</v>
      </c>
      <c r="AM36" s="11">
        <f>IF(SUM(AO36:AS36)&lt;&gt;0,IFERROR(VLOOKUP($E36,基準単価!$A$4:$C$22,3,FALSE),$F36*AN36),0)</f>
        <v>0</v>
      </c>
      <c r="AN36" s="229" t="str">
        <f>IFERROR(VLOOKUP($E36,基準単価!$A$23:$B$38,2,FALSE),"")</f>
        <v/>
      </c>
      <c r="AO36" s="21"/>
      <c r="AP36" s="21"/>
      <c r="AQ36" s="21"/>
      <c r="AR36" s="21"/>
      <c r="AS36" s="21"/>
      <c r="AT36" s="12">
        <f t="shared" si="20"/>
        <v>0</v>
      </c>
      <c r="AU36" s="34" t="str">
        <f t="shared" si="21"/>
        <v/>
      </c>
      <c r="AV36" s="47"/>
      <c r="AW36" s="2" t="str">
        <f t="shared" si="11"/>
        <v/>
      </c>
      <c r="AX36" s="2" t="str">
        <f t="shared" si="12"/>
        <v>×</v>
      </c>
      <c r="AY36" s="2" t="str">
        <f t="shared" si="13"/>
        <v>×</v>
      </c>
      <c r="AZ36" s="2" t="str">
        <f t="shared" si="14"/>
        <v>×</v>
      </c>
      <c r="BA36" s="2" t="str">
        <f t="shared" si="15"/>
        <v>×</v>
      </c>
      <c r="BB36" s="2" t="str">
        <f t="shared" si="16"/>
        <v>○</v>
      </c>
      <c r="BC36" s="2" t="str">
        <f t="shared" si="17"/>
        <v>○</v>
      </c>
      <c r="BD36" s="213" t="str">
        <f t="shared" si="22"/>
        <v/>
      </c>
    </row>
    <row r="37" spans="1:56" ht="22.5" hidden="1" customHeight="1">
      <c r="A37" s="38"/>
      <c r="B37" s="45">
        <v>33</v>
      </c>
      <c r="C37" s="17"/>
      <c r="D37" s="18"/>
      <c r="E37" s="19"/>
      <c r="F37" s="31"/>
      <c r="G37" s="67"/>
      <c r="H37" s="68"/>
      <c r="I37" s="29"/>
      <c r="J37" s="20"/>
      <c r="K37" s="20"/>
      <c r="L37" s="31"/>
      <c r="M37" s="67"/>
      <c r="N37" s="68"/>
      <c r="O37" s="29"/>
      <c r="P37" s="20"/>
      <c r="Q37" s="20"/>
      <c r="R37" s="31"/>
      <c r="S37" s="11" t="str">
        <f>IF(C37="","",IFERROR(VLOOKUP($E37,基準単価!$A$4:$B$22,2,FALSE),$F37*T37))</f>
        <v/>
      </c>
      <c r="T37" s="9" t="str">
        <f>IFERROR(VLOOKUP($E37,基準単価!$A$23:$B$38,2,FALSE),"")</f>
        <v/>
      </c>
      <c r="U37" s="9">
        <f t="shared" si="18"/>
        <v>0</v>
      </c>
      <c r="V37" s="21"/>
      <c r="W37" s="21"/>
      <c r="X37" s="21"/>
      <c r="Y37" s="21"/>
      <c r="Z37" s="21"/>
      <c r="AA37" s="21"/>
      <c r="AB37" s="21"/>
      <c r="AC37" s="21"/>
      <c r="AD37" s="21"/>
      <c r="AE37" s="21"/>
      <c r="AF37" s="21"/>
      <c r="AG37" s="21"/>
      <c r="AH37" s="21"/>
      <c r="AI37" s="21"/>
      <c r="AJ37" s="21"/>
      <c r="AK37" s="21"/>
      <c r="AL37" s="10">
        <f t="shared" si="19"/>
        <v>0</v>
      </c>
      <c r="AM37" s="11">
        <f>IF(SUM(AO37:AS37)&lt;&gt;0,IFERROR(VLOOKUP($E37,基準単価!$A$4:$C$22,3,FALSE),$F37*AN37),0)</f>
        <v>0</v>
      </c>
      <c r="AN37" s="229" t="str">
        <f>IFERROR(VLOOKUP($E37,基準単価!$A$23:$B$38,2,FALSE),"")</f>
        <v/>
      </c>
      <c r="AO37" s="21"/>
      <c r="AP37" s="21"/>
      <c r="AQ37" s="21"/>
      <c r="AR37" s="21"/>
      <c r="AS37" s="21"/>
      <c r="AT37" s="12">
        <f t="shared" si="20"/>
        <v>0</v>
      </c>
      <c r="AU37" s="34" t="str">
        <f t="shared" si="21"/>
        <v/>
      </c>
      <c r="AV37" s="47"/>
      <c r="AW37" s="2" t="str">
        <f t="shared" si="11"/>
        <v/>
      </c>
      <c r="AX37" s="2" t="str">
        <f t="shared" si="12"/>
        <v>×</v>
      </c>
      <c r="AY37" s="2" t="str">
        <f t="shared" si="13"/>
        <v>×</v>
      </c>
      <c r="AZ37" s="2" t="str">
        <f t="shared" si="14"/>
        <v>×</v>
      </c>
      <c r="BA37" s="2" t="str">
        <f t="shared" si="15"/>
        <v>×</v>
      </c>
      <c r="BB37" s="2" t="str">
        <f t="shared" si="16"/>
        <v>○</v>
      </c>
      <c r="BC37" s="2" t="str">
        <f t="shared" si="17"/>
        <v>○</v>
      </c>
      <c r="BD37" s="213" t="str">
        <f t="shared" si="22"/>
        <v/>
      </c>
    </row>
    <row r="38" spans="1:56" ht="22.5" hidden="1" customHeight="1">
      <c r="A38" s="38"/>
      <c r="B38" s="45">
        <v>34</v>
      </c>
      <c r="C38" s="17"/>
      <c r="D38" s="18"/>
      <c r="E38" s="19"/>
      <c r="F38" s="31"/>
      <c r="G38" s="67"/>
      <c r="H38" s="68"/>
      <c r="I38" s="29"/>
      <c r="J38" s="20"/>
      <c r="K38" s="20"/>
      <c r="L38" s="31"/>
      <c r="M38" s="67"/>
      <c r="N38" s="68"/>
      <c r="O38" s="29"/>
      <c r="P38" s="20"/>
      <c r="Q38" s="20"/>
      <c r="R38" s="31"/>
      <c r="S38" s="11" t="str">
        <f>IF(C38="","",IFERROR(VLOOKUP($E38,基準単価!$A$4:$B$22,2,FALSE),$F38*T38))</f>
        <v/>
      </c>
      <c r="T38" s="9" t="str">
        <f>IFERROR(VLOOKUP($E38,基準単価!$A$23:$B$38,2,FALSE),"")</f>
        <v/>
      </c>
      <c r="U38" s="9">
        <f t="shared" si="18"/>
        <v>0</v>
      </c>
      <c r="V38" s="21"/>
      <c r="W38" s="21"/>
      <c r="X38" s="21"/>
      <c r="Y38" s="21"/>
      <c r="Z38" s="21"/>
      <c r="AA38" s="21"/>
      <c r="AB38" s="21"/>
      <c r="AC38" s="21"/>
      <c r="AD38" s="21"/>
      <c r="AE38" s="21"/>
      <c r="AF38" s="21"/>
      <c r="AG38" s="21"/>
      <c r="AH38" s="21"/>
      <c r="AI38" s="21"/>
      <c r="AJ38" s="21"/>
      <c r="AK38" s="21"/>
      <c r="AL38" s="10">
        <f t="shared" si="19"/>
        <v>0</v>
      </c>
      <c r="AM38" s="11">
        <f>IF(SUM(AO38:AS38)&lt;&gt;0,IFERROR(VLOOKUP($E38,基準単価!$A$4:$C$22,3,FALSE),$F38*AN38),0)</f>
        <v>0</v>
      </c>
      <c r="AN38" s="229" t="str">
        <f>IFERROR(VLOOKUP($E38,基準単価!$A$23:$B$38,2,FALSE),"")</f>
        <v/>
      </c>
      <c r="AO38" s="21"/>
      <c r="AP38" s="21"/>
      <c r="AQ38" s="21"/>
      <c r="AR38" s="21"/>
      <c r="AS38" s="21"/>
      <c r="AT38" s="12">
        <f t="shared" si="20"/>
        <v>0</v>
      </c>
      <c r="AU38" s="34" t="str">
        <f t="shared" si="21"/>
        <v/>
      </c>
      <c r="AV38" s="47"/>
      <c r="AW38" s="2" t="str">
        <f t="shared" si="11"/>
        <v/>
      </c>
      <c r="AX38" s="2" t="str">
        <f t="shared" si="12"/>
        <v>×</v>
      </c>
      <c r="AY38" s="2" t="str">
        <f t="shared" si="13"/>
        <v>×</v>
      </c>
      <c r="AZ38" s="2" t="str">
        <f t="shared" si="14"/>
        <v>×</v>
      </c>
      <c r="BA38" s="2" t="str">
        <f t="shared" si="15"/>
        <v>×</v>
      </c>
      <c r="BB38" s="2" t="str">
        <f t="shared" si="16"/>
        <v>○</v>
      </c>
      <c r="BC38" s="2" t="str">
        <f t="shared" si="17"/>
        <v>○</v>
      </c>
      <c r="BD38" s="213" t="str">
        <f t="shared" si="22"/>
        <v/>
      </c>
    </row>
    <row r="39" spans="1:56" ht="22.5" hidden="1" customHeight="1">
      <c r="A39" s="38"/>
      <c r="B39" s="45">
        <v>35</v>
      </c>
      <c r="C39" s="17"/>
      <c r="D39" s="18"/>
      <c r="E39" s="19"/>
      <c r="F39" s="31"/>
      <c r="G39" s="67"/>
      <c r="H39" s="68"/>
      <c r="I39" s="29"/>
      <c r="J39" s="20"/>
      <c r="K39" s="20"/>
      <c r="L39" s="31"/>
      <c r="M39" s="67"/>
      <c r="N39" s="68"/>
      <c r="O39" s="29"/>
      <c r="P39" s="20"/>
      <c r="Q39" s="20"/>
      <c r="R39" s="31"/>
      <c r="S39" s="11" t="str">
        <f>IF(C39="","",IFERROR(VLOOKUP($E39,基準単価!$A$4:$B$22,2,FALSE),$F39*T39))</f>
        <v/>
      </c>
      <c r="T39" s="9" t="str">
        <f>IFERROR(VLOOKUP($E39,基準単価!$A$23:$B$38,2,FALSE),"")</f>
        <v/>
      </c>
      <c r="U39" s="9">
        <f t="shared" si="18"/>
        <v>0</v>
      </c>
      <c r="V39" s="21"/>
      <c r="W39" s="21"/>
      <c r="X39" s="21"/>
      <c r="Y39" s="21"/>
      <c r="Z39" s="21"/>
      <c r="AA39" s="21"/>
      <c r="AB39" s="21"/>
      <c r="AC39" s="21"/>
      <c r="AD39" s="21"/>
      <c r="AE39" s="21"/>
      <c r="AF39" s="21"/>
      <c r="AG39" s="21"/>
      <c r="AH39" s="21"/>
      <c r="AI39" s="21"/>
      <c r="AJ39" s="21"/>
      <c r="AK39" s="21"/>
      <c r="AL39" s="10">
        <f t="shared" si="19"/>
        <v>0</v>
      </c>
      <c r="AM39" s="11">
        <f>IF(SUM(AO39:AS39)&lt;&gt;0,IFERROR(VLOOKUP($E39,基準単価!$A$4:$C$22,3,FALSE),$F39*AN39),0)</f>
        <v>0</v>
      </c>
      <c r="AN39" s="229" t="str">
        <f>IFERROR(VLOOKUP($E39,基準単価!$A$23:$B$38,2,FALSE),"")</f>
        <v/>
      </c>
      <c r="AO39" s="21"/>
      <c r="AP39" s="21"/>
      <c r="AQ39" s="21"/>
      <c r="AR39" s="21"/>
      <c r="AS39" s="21"/>
      <c r="AT39" s="12">
        <f t="shared" si="20"/>
        <v>0</v>
      </c>
      <c r="AU39" s="34" t="str">
        <f t="shared" si="21"/>
        <v/>
      </c>
      <c r="AV39" s="47"/>
      <c r="AW39" s="2" t="str">
        <f t="shared" si="11"/>
        <v/>
      </c>
      <c r="AX39" s="2" t="str">
        <f t="shared" si="12"/>
        <v>×</v>
      </c>
      <c r="AY39" s="2" t="str">
        <f t="shared" si="13"/>
        <v>×</v>
      </c>
      <c r="AZ39" s="2" t="str">
        <f t="shared" si="14"/>
        <v>×</v>
      </c>
      <c r="BA39" s="2" t="str">
        <f t="shared" si="15"/>
        <v>×</v>
      </c>
      <c r="BB39" s="2" t="str">
        <f t="shared" si="16"/>
        <v>○</v>
      </c>
      <c r="BC39" s="2" t="str">
        <f t="shared" si="17"/>
        <v>○</v>
      </c>
      <c r="BD39" s="213" t="str">
        <f t="shared" si="22"/>
        <v/>
      </c>
    </row>
    <row r="40" spans="1:56" ht="22.5" hidden="1" customHeight="1">
      <c r="A40" s="38"/>
      <c r="B40" s="45">
        <v>36</v>
      </c>
      <c r="C40" s="17"/>
      <c r="D40" s="18"/>
      <c r="E40" s="19"/>
      <c r="F40" s="31"/>
      <c r="G40" s="67"/>
      <c r="H40" s="68"/>
      <c r="I40" s="29"/>
      <c r="J40" s="20"/>
      <c r="K40" s="20"/>
      <c r="L40" s="31"/>
      <c r="M40" s="67"/>
      <c r="N40" s="68"/>
      <c r="O40" s="29"/>
      <c r="P40" s="20"/>
      <c r="Q40" s="20"/>
      <c r="R40" s="31"/>
      <c r="S40" s="11" t="str">
        <f>IF(C40="","",IFERROR(VLOOKUP($E40,基準単価!$A$4:$B$22,2,FALSE),$F40*T40))</f>
        <v/>
      </c>
      <c r="T40" s="9" t="str">
        <f>IFERROR(VLOOKUP($E40,基準単価!$A$23:$B$38,2,FALSE),"")</f>
        <v/>
      </c>
      <c r="U40" s="9">
        <f t="shared" si="18"/>
        <v>0</v>
      </c>
      <c r="V40" s="21"/>
      <c r="W40" s="21"/>
      <c r="X40" s="21"/>
      <c r="Y40" s="21"/>
      <c r="Z40" s="21"/>
      <c r="AA40" s="21"/>
      <c r="AB40" s="21"/>
      <c r="AC40" s="21"/>
      <c r="AD40" s="21"/>
      <c r="AE40" s="21"/>
      <c r="AF40" s="21"/>
      <c r="AG40" s="21"/>
      <c r="AH40" s="21"/>
      <c r="AI40" s="21"/>
      <c r="AJ40" s="21"/>
      <c r="AK40" s="21"/>
      <c r="AL40" s="10">
        <f t="shared" si="19"/>
        <v>0</v>
      </c>
      <c r="AM40" s="11">
        <f>IF(SUM(AO40:AS40)&lt;&gt;0,IFERROR(VLOOKUP($E40,基準単価!$A$4:$C$22,3,FALSE),$F40*AN40),0)</f>
        <v>0</v>
      </c>
      <c r="AN40" s="229" t="str">
        <f>IFERROR(VLOOKUP($E40,基準単価!$A$23:$B$38,2,FALSE),"")</f>
        <v/>
      </c>
      <c r="AO40" s="21"/>
      <c r="AP40" s="21"/>
      <c r="AQ40" s="21"/>
      <c r="AR40" s="21"/>
      <c r="AS40" s="21"/>
      <c r="AT40" s="12">
        <f t="shared" si="20"/>
        <v>0</v>
      </c>
      <c r="AU40" s="34" t="str">
        <f t="shared" si="21"/>
        <v/>
      </c>
      <c r="AV40" s="47"/>
      <c r="AW40" s="2" t="str">
        <f t="shared" si="11"/>
        <v/>
      </c>
      <c r="AX40" s="2" t="str">
        <f t="shared" si="12"/>
        <v>×</v>
      </c>
      <c r="AY40" s="2" t="str">
        <f t="shared" si="13"/>
        <v>×</v>
      </c>
      <c r="AZ40" s="2" t="str">
        <f t="shared" si="14"/>
        <v>×</v>
      </c>
      <c r="BA40" s="2" t="str">
        <f t="shared" si="15"/>
        <v>×</v>
      </c>
      <c r="BB40" s="2" t="str">
        <f t="shared" si="16"/>
        <v>○</v>
      </c>
      <c r="BC40" s="2" t="str">
        <f t="shared" si="17"/>
        <v>○</v>
      </c>
      <c r="BD40" s="213" t="str">
        <f t="shared" si="22"/>
        <v/>
      </c>
    </row>
    <row r="41" spans="1:56" ht="22.5" hidden="1" customHeight="1">
      <c r="A41" s="38"/>
      <c r="B41" s="45">
        <v>37</v>
      </c>
      <c r="C41" s="17"/>
      <c r="D41" s="18"/>
      <c r="E41" s="19"/>
      <c r="F41" s="31"/>
      <c r="G41" s="67"/>
      <c r="H41" s="68"/>
      <c r="I41" s="29"/>
      <c r="J41" s="20"/>
      <c r="K41" s="20"/>
      <c r="L41" s="31"/>
      <c r="M41" s="67"/>
      <c r="N41" s="68"/>
      <c r="O41" s="29"/>
      <c r="P41" s="20"/>
      <c r="Q41" s="20"/>
      <c r="R41" s="31"/>
      <c r="S41" s="11" t="str">
        <f>IF(C41="","",IFERROR(VLOOKUP($E41,基準単価!$A$4:$B$22,2,FALSE),$F41*T41))</f>
        <v/>
      </c>
      <c r="T41" s="9" t="str">
        <f>IFERROR(VLOOKUP($E41,基準単価!$A$23:$B$38,2,FALSE),"")</f>
        <v/>
      </c>
      <c r="U41" s="9">
        <f t="shared" si="18"/>
        <v>0</v>
      </c>
      <c r="V41" s="21"/>
      <c r="W41" s="21"/>
      <c r="X41" s="21"/>
      <c r="Y41" s="21"/>
      <c r="Z41" s="21"/>
      <c r="AA41" s="21"/>
      <c r="AB41" s="21"/>
      <c r="AC41" s="21"/>
      <c r="AD41" s="21"/>
      <c r="AE41" s="21"/>
      <c r="AF41" s="21"/>
      <c r="AG41" s="21"/>
      <c r="AH41" s="21"/>
      <c r="AI41" s="21"/>
      <c r="AJ41" s="21"/>
      <c r="AK41" s="21"/>
      <c r="AL41" s="10">
        <f t="shared" si="19"/>
        <v>0</v>
      </c>
      <c r="AM41" s="11">
        <f>IF(SUM(AO41:AS41)&lt;&gt;0,IFERROR(VLOOKUP($E41,基準単価!$A$4:$C$22,3,FALSE),$F41*AN41),0)</f>
        <v>0</v>
      </c>
      <c r="AN41" s="229" t="str">
        <f>IFERROR(VLOOKUP($E41,基準単価!$A$23:$B$38,2,FALSE),"")</f>
        <v/>
      </c>
      <c r="AO41" s="21"/>
      <c r="AP41" s="21"/>
      <c r="AQ41" s="21"/>
      <c r="AR41" s="21"/>
      <c r="AS41" s="21"/>
      <c r="AT41" s="12">
        <f t="shared" si="20"/>
        <v>0</v>
      </c>
      <c r="AU41" s="34" t="str">
        <f t="shared" si="21"/>
        <v/>
      </c>
      <c r="AV41" s="47"/>
      <c r="AW41" s="2" t="str">
        <f t="shared" si="11"/>
        <v/>
      </c>
      <c r="AX41" s="2" t="str">
        <f t="shared" si="12"/>
        <v>×</v>
      </c>
      <c r="AY41" s="2" t="str">
        <f t="shared" si="13"/>
        <v>×</v>
      </c>
      <c r="AZ41" s="2" t="str">
        <f t="shared" si="14"/>
        <v>×</v>
      </c>
      <c r="BA41" s="2" t="str">
        <f t="shared" si="15"/>
        <v>×</v>
      </c>
      <c r="BB41" s="2" t="str">
        <f t="shared" si="16"/>
        <v>○</v>
      </c>
      <c r="BC41" s="2" t="str">
        <f t="shared" si="17"/>
        <v>○</v>
      </c>
      <c r="BD41" s="213" t="str">
        <f t="shared" si="22"/>
        <v/>
      </c>
    </row>
    <row r="42" spans="1:56" ht="22.5" hidden="1" customHeight="1">
      <c r="A42" s="38"/>
      <c r="B42" s="45">
        <v>38</v>
      </c>
      <c r="C42" s="17"/>
      <c r="D42" s="18"/>
      <c r="E42" s="19"/>
      <c r="F42" s="31"/>
      <c r="G42" s="67"/>
      <c r="H42" s="68"/>
      <c r="I42" s="29"/>
      <c r="J42" s="20"/>
      <c r="K42" s="20"/>
      <c r="L42" s="31"/>
      <c r="M42" s="67"/>
      <c r="N42" s="68"/>
      <c r="O42" s="29"/>
      <c r="P42" s="20"/>
      <c r="Q42" s="20"/>
      <c r="R42" s="31"/>
      <c r="S42" s="11" t="str">
        <f>IF(C42="","",IFERROR(VLOOKUP($E42,基準単価!$A$4:$B$22,2,FALSE),$F42*T42))</f>
        <v/>
      </c>
      <c r="T42" s="9" t="str">
        <f>IFERROR(VLOOKUP($E42,基準単価!$A$23:$B$38,2,FALSE),"")</f>
        <v/>
      </c>
      <c r="U42" s="9">
        <f t="shared" si="18"/>
        <v>0</v>
      </c>
      <c r="V42" s="21"/>
      <c r="W42" s="21"/>
      <c r="X42" s="21"/>
      <c r="Y42" s="21"/>
      <c r="Z42" s="21"/>
      <c r="AA42" s="21"/>
      <c r="AB42" s="21"/>
      <c r="AC42" s="21"/>
      <c r="AD42" s="21"/>
      <c r="AE42" s="21"/>
      <c r="AF42" s="21"/>
      <c r="AG42" s="21"/>
      <c r="AH42" s="21"/>
      <c r="AI42" s="21"/>
      <c r="AJ42" s="21"/>
      <c r="AK42" s="21"/>
      <c r="AL42" s="10">
        <f t="shared" si="19"/>
        <v>0</v>
      </c>
      <c r="AM42" s="11">
        <f>IF(SUM(AO42:AS42)&lt;&gt;0,IFERROR(VLOOKUP($E42,基準単価!$A$4:$C$22,3,FALSE),$F42*AN42),0)</f>
        <v>0</v>
      </c>
      <c r="AN42" s="229" t="str">
        <f>IFERROR(VLOOKUP($E42,基準単価!$A$23:$B$38,2,FALSE),"")</f>
        <v/>
      </c>
      <c r="AO42" s="21"/>
      <c r="AP42" s="21"/>
      <c r="AQ42" s="21"/>
      <c r="AR42" s="21"/>
      <c r="AS42" s="21"/>
      <c r="AT42" s="12">
        <f t="shared" si="20"/>
        <v>0</v>
      </c>
      <c r="AU42" s="34" t="str">
        <f t="shared" si="21"/>
        <v/>
      </c>
      <c r="AV42" s="47"/>
      <c r="AW42" s="2" t="str">
        <f t="shared" si="11"/>
        <v/>
      </c>
      <c r="AX42" s="2" t="str">
        <f t="shared" si="12"/>
        <v>×</v>
      </c>
      <c r="AY42" s="2" t="str">
        <f t="shared" si="13"/>
        <v>×</v>
      </c>
      <c r="AZ42" s="2" t="str">
        <f t="shared" si="14"/>
        <v>×</v>
      </c>
      <c r="BA42" s="2" t="str">
        <f t="shared" si="15"/>
        <v>×</v>
      </c>
      <c r="BB42" s="2" t="str">
        <f t="shared" si="16"/>
        <v>○</v>
      </c>
      <c r="BC42" s="2" t="str">
        <f t="shared" si="17"/>
        <v>○</v>
      </c>
      <c r="BD42" s="213" t="str">
        <f t="shared" si="22"/>
        <v/>
      </c>
    </row>
    <row r="43" spans="1:56" ht="22.5" hidden="1" customHeight="1">
      <c r="A43" s="38"/>
      <c r="B43" s="45">
        <v>39</v>
      </c>
      <c r="C43" s="17"/>
      <c r="D43" s="18"/>
      <c r="E43" s="19"/>
      <c r="F43" s="31"/>
      <c r="G43" s="67"/>
      <c r="H43" s="68"/>
      <c r="I43" s="29"/>
      <c r="J43" s="20"/>
      <c r="K43" s="20"/>
      <c r="L43" s="31"/>
      <c r="M43" s="67"/>
      <c r="N43" s="68"/>
      <c r="O43" s="29"/>
      <c r="P43" s="20"/>
      <c r="Q43" s="20"/>
      <c r="R43" s="31"/>
      <c r="S43" s="11" t="str">
        <f>IF(C43="","",IFERROR(VLOOKUP($E43,基準単価!$A$4:$B$22,2,FALSE),$F43*T43))</f>
        <v/>
      </c>
      <c r="T43" s="9" t="str">
        <f>IFERROR(VLOOKUP($E43,基準単価!$A$23:$B$38,2,FALSE),"")</f>
        <v/>
      </c>
      <c r="U43" s="9">
        <f t="shared" si="18"/>
        <v>0</v>
      </c>
      <c r="V43" s="21"/>
      <c r="W43" s="21"/>
      <c r="X43" s="21"/>
      <c r="Y43" s="21"/>
      <c r="Z43" s="21"/>
      <c r="AA43" s="21"/>
      <c r="AB43" s="21"/>
      <c r="AC43" s="21"/>
      <c r="AD43" s="21"/>
      <c r="AE43" s="21"/>
      <c r="AF43" s="21"/>
      <c r="AG43" s="21"/>
      <c r="AH43" s="21"/>
      <c r="AI43" s="21"/>
      <c r="AJ43" s="21"/>
      <c r="AK43" s="21"/>
      <c r="AL43" s="10">
        <f t="shared" si="19"/>
        <v>0</v>
      </c>
      <c r="AM43" s="11">
        <f>IF(SUM(AO43:AS43)&lt;&gt;0,IFERROR(VLOOKUP($E43,基準単価!$A$4:$C$22,3,FALSE),$F43*AN43),0)</f>
        <v>0</v>
      </c>
      <c r="AN43" s="229" t="str">
        <f>IFERROR(VLOOKUP($E43,基準単価!$A$23:$B$38,2,FALSE),"")</f>
        <v/>
      </c>
      <c r="AO43" s="21"/>
      <c r="AP43" s="21"/>
      <c r="AQ43" s="21"/>
      <c r="AR43" s="21"/>
      <c r="AS43" s="21"/>
      <c r="AT43" s="12">
        <f t="shared" si="20"/>
        <v>0</v>
      </c>
      <c r="AU43" s="34" t="str">
        <f t="shared" si="21"/>
        <v/>
      </c>
      <c r="AV43" s="47"/>
      <c r="AW43" s="2" t="str">
        <f t="shared" si="11"/>
        <v/>
      </c>
      <c r="AX43" s="2" t="str">
        <f t="shared" si="12"/>
        <v>×</v>
      </c>
      <c r="AY43" s="2" t="str">
        <f t="shared" si="13"/>
        <v>×</v>
      </c>
      <c r="AZ43" s="2" t="str">
        <f t="shared" si="14"/>
        <v>×</v>
      </c>
      <c r="BA43" s="2" t="str">
        <f t="shared" si="15"/>
        <v>×</v>
      </c>
      <c r="BB43" s="2" t="str">
        <f t="shared" si="16"/>
        <v>○</v>
      </c>
      <c r="BC43" s="2" t="str">
        <f t="shared" si="17"/>
        <v>○</v>
      </c>
      <c r="BD43" s="213" t="str">
        <f t="shared" si="22"/>
        <v/>
      </c>
    </row>
    <row r="44" spans="1:56" ht="22.5" hidden="1" customHeight="1">
      <c r="A44" s="38"/>
      <c r="B44" s="45">
        <v>40</v>
      </c>
      <c r="C44" s="17"/>
      <c r="D44" s="18"/>
      <c r="E44" s="19"/>
      <c r="F44" s="31"/>
      <c r="G44" s="67"/>
      <c r="H44" s="68"/>
      <c r="I44" s="29"/>
      <c r="J44" s="20"/>
      <c r="K44" s="20"/>
      <c r="L44" s="31"/>
      <c r="M44" s="67"/>
      <c r="N44" s="68"/>
      <c r="O44" s="29"/>
      <c r="P44" s="20"/>
      <c r="Q44" s="20"/>
      <c r="R44" s="31"/>
      <c r="S44" s="11" t="str">
        <f>IF(C44="","",IFERROR(VLOOKUP($E44,基準単価!$A$4:$B$22,2,FALSE),$F44*T44))</f>
        <v/>
      </c>
      <c r="T44" s="9" t="str">
        <f>IFERROR(VLOOKUP($E44,基準単価!$A$23:$B$38,2,FALSE),"")</f>
        <v/>
      </c>
      <c r="U44" s="9">
        <f t="shared" si="18"/>
        <v>0</v>
      </c>
      <c r="V44" s="21"/>
      <c r="W44" s="21"/>
      <c r="X44" s="21"/>
      <c r="Y44" s="21"/>
      <c r="Z44" s="21"/>
      <c r="AA44" s="21"/>
      <c r="AB44" s="21"/>
      <c r="AC44" s="21"/>
      <c r="AD44" s="21"/>
      <c r="AE44" s="21"/>
      <c r="AF44" s="21"/>
      <c r="AG44" s="21"/>
      <c r="AH44" s="21"/>
      <c r="AI44" s="21"/>
      <c r="AJ44" s="21"/>
      <c r="AK44" s="21"/>
      <c r="AL44" s="10">
        <f t="shared" si="19"/>
        <v>0</v>
      </c>
      <c r="AM44" s="11">
        <f>IF(SUM(AO44:AS44)&lt;&gt;0,IFERROR(VLOOKUP($E44,基準単価!$A$4:$C$22,3,FALSE),$F44*AN44),0)</f>
        <v>0</v>
      </c>
      <c r="AN44" s="229" t="str">
        <f>IFERROR(VLOOKUP($E44,基準単価!$A$23:$B$38,2,FALSE),"")</f>
        <v/>
      </c>
      <c r="AO44" s="21"/>
      <c r="AP44" s="21"/>
      <c r="AQ44" s="21"/>
      <c r="AR44" s="21"/>
      <c r="AS44" s="21"/>
      <c r="AT44" s="12">
        <f t="shared" si="20"/>
        <v>0</v>
      </c>
      <c r="AU44" s="34" t="str">
        <f t="shared" si="21"/>
        <v/>
      </c>
      <c r="AV44" s="47"/>
      <c r="AW44" s="2" t="str">
        <f t="shared" si="11"/>
        <v/>
      </c>
      <c r="AX44" s="2" t="str">
        <f t="shared" si="12"/>
        <v>×</v>
      </c>
      <c r="AY44" s="2" t="str">
        <f t="shared" si="13"/>
        <v>×</v>
      </c>
      <c r="AZ44" s="2" t="str">
        <f t="shared" si="14"/>
        <v>×</v>
      </c>
      <c r="BA44" s="2" t="str">
        <f t="shared" si="15"/>
        <v>×</v>
      </c>
      <c r="BB44" s="2" t="str">
        <f t="shared" si="16"/>
        <v>○</v>
      </c>
      <c r="BC44" s="2" t="str">
        <f t="shared" si="17"/>
        <v>○</v>
      </c>
      <c r="BD44" s="213" t="str">
        <f t="shared" si="22"/>
        <v/>
      </c>
    </row>
    <row r="45" spans="1:56" ht="22.5" hidden="1" customHeight="1">
      <c r="A45" s="38"/>
      <c r="B45" s="45">
        <v>41</v>
      </c>
      <c r="C45" s="17"/>
      <c r="D45" s="18"/>
      <c r="E45" s="19"/>
      <c r="F45" s="31"/>
      <c r="G45" s="67"/>
      <c r="H45" s="68"/>
      <c r="I45" s="29"/>
      <c r="J45" s="20"/>
      <c r="K45" s="20"/>
      <c r="L45" s="31"/>
      <c r="M45" s="67"/>
      <c r="N45" s="68"/>
      <c r="O45" s="29"/>
      <c r="P45" s="20"/>
      <c r="Q45" s="20"/>
      <c r="R45" s="31"/>
      <c r="S45" s="11" t="str">
        <f>IF(C45="","",IFERROR(VLOOKUP($E45,基準単価!$A$4:$B$22,2,FALSE),$F45*T45))</f>
        <v/>
      </c>
      <c r="T45" s="9" t="str">
        <f>IFERROR(VLOOKUP($E45,基準単価!$A$23:$B$38,2,FALSE),"")</f>
        <v/>
      </c>
      <c r="U45" s="9">
        <f t="shared" si="18"/>
        <v>0</v>
      </c>
      <c r="V45" s="21"/>
      <c r="W45" s="21"/>
      <c r="X45" s="21"/>
      <c r="Y45" s="21"/>
      <c r="Z45" s="21"/>
      <c r="AA45" s="21"/>
      <c r="AB45" s="21"/>
      <c r="AC45" s="21"/>
      <c r="AD45" s="21"/>
      <c r="AE45" s="21"/>
      <c r="AF45" s="21"/>
      <c r="AG45" s="21"/>
      <c r="AH45" s="21"/>
      <c r="AI45" s="21"/>
      <c r="AJ45" s="21"/>
      <c r="AK45" s="21"/>
      <c r="AL45" s="10">
        <f t="shared" si="19"/>
        <v>0</v>
      </c>
      <c r="AM45" s="11">
        <f>IF(SUM(AO45:AS45)&lt;&gt;0,IFERROR(VLOOKUP($E45,基準単価!$A$4:$C$22,3,FALSE),$F45*AN45),0)</f>
        <v>0</v>
      </c>
      <c r="AN45" s="229" t="str">
        <f>IFERROR(VLOOKUP($E45,基準単価!$A$23:$B$38,2,FALSE),"")</f>
        <v/>
      </c>
      <c r="AO45" s="21"/>
      <c r="AP45" s="21"/>
      <c r="AQ45" s="21"/>
      <c r="AR45" s="21"/>
      <c r="AS45" s="21"/>
      <c r="AT45" s="12">
        <f t="shared" si="20"/>
        <v>0</v>
      </c>
      <c r="AU45" s="34" t="str">
        <f t="shared" si="21"/>
        <v/>
      </c>
      <c r="AV45" s="47"/>
      <c r="AW45" s="2" t="str">
        <f t="shared" si="11"/>
        <v/>
      </c>
      <c r="AX45" s="2" t="str">
        <f t="shared" si="12"/>
        <v>×</v>
      </c>
      <c r="AY45" s="2" t="str">
        <f t="shared" si="13"/>
        <v>×</v>
      </c>
      <c r="AZ45" s="2" t="str">
        <f t="shared" si="14"/>
        <v>×</v>
      </c>
      <c r="BA45" s="2" t="str">
        <f t="shared" si="15"/>
        <v>×</v>
      </c>
      <c r="BB45" s="2" t="str">
        <f t="shared" si="16"/>
        <v>○</v>
      </c>
      <c r="BC45" s="2" t="str">
        <f t="shared" si="17"/>
        <v>○</v>
      </c>
      <c r="BD45" s="213" t="str">
        <f t="shared" si="22"/>
        <v/>
      </c>
    </row>
    <row r="46" spans="1:56" ht="22.5" hidden="1" customHeight="1">
      <c r="A46" s="38"/>
      <c r="B46" s="45">
        <v>42</v>
      </c>
      <c r="C46" s="17"/>
      <c r="D46" s="18"/>
      <c r="E46" s="19"/>
      <c r="F46" s="31"/>
      <c r="G46" s="67"/>
      <c r="H46" s="68"/>
      <c r="I46" s="29"/>
      <c r="J46" s="20"/>
      <c r="K46" s="20"/>
      <c r="L46" s="31"/>
      <c r="M46" s="67"/>
      <c r="N46" s="68"/>
      <c r="O46" s="29"/>
      <c r="P46" s="20"/>
      <c r="Q46" s="20"/>
      <c r="R46" s="31"/>
      <c r="S46" s="11" t="str">
        <f>IF(C46="","",IFERROR(VLOOKUP($E46,基準単価!$A$4:$B$22,2,FALSE),$F46*T46))</f>
        <v/>
      </c>
      <c r="T46" s="9" t="str">
        <f>IFERROR(VLOOKUP($E46,基準単価!$A$23:$B$38,2,FALSE),"")</f>
        <v/>
      </c>
      <c r="U46" s="9">
        <f t="shared" si="18"/>
        <v>0</v>
      </c>
      <c r="V46" s="21"/>
      <c r="W46" s="21"/>
      <c r="X46" s="21"/>
      <c r="Y46" s="21"/>
      <c r="Z46" s="21"/>
      <c r="AA46" s="21"/>
      <c r="AB46" s="21"/>
      <c r="AC46" s="21"/>
      <c r="AD46" s="21"/>
      <c r="AE46" s="21"/>
      <c r="AF46" s="21"/>
      <c r="AG46" s="21"/>
      <c r="AH46" s="21"/>
      <c r="AI46" s="21"/>
      <c r="AJ46" s="21"/>
      <c r="AK46" s="21"/>
      <c r="AL46" s="10">
        <f t="shared" si="19"/>
        <v>0</v>
      </c>
      <c r="AM46" s="11">
        <f>IF(SUM(AO46:AS46)&lt;&gt;0,IFERROR(VLOOKUP($E46,基準単価!$A$4:$C$22,3,FALSE),$F46*AN46),0)</f>
        <v>0</v>
      </c>
      <c r="AN46" s="229" t="str">
        <f>IFERROR(VLOOKUP($E46,基準単価!$A$23:$B$38,2,FALSE),"")</f>
        <v/>
      </c>
      <c r="AO46" s="21"/>
      <c r="AP46" s="21"/>
      <c r="AQ46" s="21"/>
      <c r="AR46" s="21"/>
      <c r="AS46" s="21"/>
      <c r="AT46" s="12">
        <f t="shared" si="20"/>
        <v>0</v>
      </c>
      <c r="AU46" s="34" t="str">
        <f t="shared" si="21"/>
        <v/>
      </c>
      <c r="AV46" s="47"/>
      <c r="AW46" s="2" t="str">
        <f t="shared" si="11"/>
        <v/>
      </c>
      <c r="AX46" s="2" t="str">
        <f t="shared" si="12"/>
        <v>×</v>
      </c>
      <c r="AY46" s="2" t="str">
        <f t="shared" si="13"/>
        <v>×</v>
      </c>
      <c r="AZ46" s="2" t="str">
        <f t="shared" si="14"/>
        <v>×</v>
      </c>
      <c r="BA46" s="2" t="str">
        <f t="shared" si="15"/>
        <v>×</v>
      </c>
      <c r="BB46" s="2" t="str">
        <f t="shared" si="16"/>
        <v>○</v>
      </c>
      <c r="BC46" s="2" t="str">
        <f t="shared" si="17"/>
        <v>○</v>
      </c>
      <c r="BD46" s="213" t="str">
        <f t="shared" si="22"/>
        <v/>
      </c>
    </row>
    <row r="47" spans="1:56" ht="22.5" hidden="1" customHeight="1">
      <c r="A47" s="38"/>
      <c r="B47" s="45">
        <v>43</v>
      </c>
      <c r="C47" s="17"/>
      <c r="D47" s="18"/>
      <c r="E47" s="19"/>
      <c r="F47" s="31"/>
      <c r="G47" s="67"/>
      <c r="H47" s="68"/>
      <c r="I47" s="29"/>
      <c r="J47" s="20"/>
      <c r="K47" s="20"/>
      <c r="L47" s="31"/>
      <c r="M47" s="67"/>
      <c r="N47" s="68"/>
      <c r="O47" s="29"/>
      <c r="P47" s="20"/>
      <c r="Q47" s="20"/>
      <c r="R47" s="31"/>
      <c r="S47" s="11" t="str">
        <f>IF(C47="","",IFERROR(VLOOKUP($E47,基準単価!$A$4:$B$22,2,FALSE),$F47*T47))</f>
        <v/>
      </c>
      <c r="T47" s="9" t="str">
        <f>IFERROR(VLOOKUP($E47,基準単価!$A$23:$B$38,2,FALSE),"")</f>
        <v/>
      </c>
      <c r="U47" s="9">
        <f t="shared" si="18"/>
        <v>0</v>
      </c>
      <c r="V47" s="21"/>
      <c r="W47" s="21"/>
      <c r="X47" s="21"/>
      <c r="Y47" s="21"/>
      <c r="Z47" s="21"/>
      <c r="AA47" s="21"/>
      <c r="AB47" s="21"/>
      <c r="AC47" s="21"/>
      <c r="AD47" s="21"/>
      <c r="AE47" s="21"/>
      <c r="AF47" s="21"/>
      <c r="AG47" s="21"/>
      <c r="AH47" s="21"/>
      <c r="AI47" s="21"/>
      <c r="AJ47" s="21"/>
      <c r="AK47" s="21"/>
      <c r="AL47" s="10">
        <f t="shared" si="19"/>
        <v>0</v>
      </c>
      <c r="AM47" s="11">
        <f>IF(SUM(AO47:AS47)&lt;&gt;0,IFERROR(VLOOKUP($E47,基準単価!$A$4:$C$22,3,FALSE),$F47*AN47),0)</f>
        <v>0</v>
      </c>
      <c r="AN47" s="229" t="str">
        <f>IFERROR(VLOOKUP($E47,基準単価!$A$23:$B$38,2,FALSE),"")</f>
        <v/>
      </c>
      <c r="AO47" s="21"/>
      <c r="AP47" s="21"/>
      <c r="AQ47" s="21"/>
      <c r="AR47" s="21"/>
      <c r="AS47" s="21"/>
      <c r="AT47" s="12">
        <f t="shared" si="20"/>
        <v>0</v>
      </c>
      <c r="AU47" s="34" t="str">
        <f t="shared" si="21"/>
        <v/>
      </c>
      <c r="AV47" s="47"/>
      <c r="AW47" s="2" t="str">
        <f t="shared" si="11"/>
        <v/>
      </c>
      <c r="AX47" s="2" t="str">
        <f t="shared" si="12"/>
        <v>×</v>
      </c>
      <c r="AY47" s="2" t="str">
        <f t="shared" si="13"/>
        <v>×</v>
      </c>
      <c r="AZ47" s="2" t="str">
        <f t="shared" si="14"/>
        <v>×</v>
      </c>
      <c r="BA47" s="2" t="str">
        <f t="shared" si="15"/>
        <v>×</v>
      </c>
      <c r="BB47" s="2" t="str">
        <f t="shared" si="16"/>
        <v>○</v>
      </c>
      <c r="BC47" s="2" t="str">
        <f t="shared" si="17"/>
        <v>○</v>
      </c>
      <c r="BD47" s="213" t="str">
        <f t="shared" si="22"/>
        <v/>
      </c>
    </row>
    <row r="48" spans="1:56" ht="22.5" hidden="1" customHeight="1">
      <c r="A48" s="38"/>
      <c r="B48" s="45">
        <v>44</v>
      </c>
      <c r="C48" s="17"/>
      <c r="D48" s="18"/>
      <c r="E48" s="19"/>
      <c r="F48" s="31"/>
      <c r="G48" s="67"/>
      <c r="H48" s="68"/>
      <c r="I48" s="29"/>
      <c r="J48" s="20"/>
      <c r="K48" s="20"/>
      <c r="L48" s="31"/>
      <c r="M48" s="67"/>
      <c r="N48" s="68"/>
      <c r="O48" s="29"/>
      <c r="P48" s="20"/>
      <c r="Q48" s="20"/>
      <c r="R48" s="31"/>
      <c r="S48" s="11" t="str">
        <f>IF(C48="","",IFERROR(VLOOKUP($E48,基準単価!$A$4:$B$22,2,FALSE),$F48*T48))</f>
        <v/>
      </c>
      <c r="T48" s="9" t="str">
        <f>IFERROR(VLOOKUP($E48,基準単価!$A$23:$B$38,2,FALSE),"")</f>
        <v/>
      </c>
      <c r="U48" s="9">
        <f t="shared" si="18"/>
        <v>0</v>
      </c>
      <c r="V48" s="21"/>
      <c r="W48" s="21"/>
      <c r="X48" s="21"/>
      <c r="Y48" s="21"/>
      <c r="Z48" s="21"/>
      <c r="AA48" s="21"/>
      <c r="AB48" s="21"/>
      <c r="AC48" s="21"/>
      <c r="AD48" s="21"/>
      <c r="AE48" s="21"/>
      <c r="AF48" s="21"/>
      <c r="AG48" s="21"/>
      <c r="AH48" s="21"/>
      <c r="AI48" s="21"/>
      <c r="AJ48" s="21"/>
      <c r="AK48" s="21"/>
      <c r="AL48" s="10">
        <f t="shared" si="19"/>
        <v>0</v>
      </c>
      <c r="AM48" s="11">
        <f>IF(SUM(AO48:AS48)&lt;&gt;0,IFERROR(VLOOKUP($E48,基準単価!$A$4:$C$22,3,FALSE),$F48*AN48),0)</f>
        <v>0</v>
      </c>
      <c r="AN48" s="229" t="str">
        <f>IFERROR(VLOOKUP($E48,基準単価!$A$23:$B$38,2,FALSE),"")</f>
        <v/>
      </c>
      <c r="AO48" s="21"/>
      <c r="AP48" s="21"/>
      <c r="AQ48" s="21"/>
      <c r="AR48" s="21"/>
      <c r="AS48" s="21"/>
      <c r="AT48" s="12">
        <f t="shared" si="20"/>
        <v>0</v>
      </c>
      <c r="AU48" s="34" t="str">
        <f t="shared" si="21"/>
        <v/>
      </c>
      <c r="AV48" s="47"/>
      <c r="AW48" s="2" t="str">
        <f t="shared" si="11"/>
        <v/>
      </c>
      <c r="AX48" s="2" t="str">
        <f t="shared" si="12"/>
        <v>×</v>
      </c>
      <c r="AY48" s="2" t="str">
        <f t="shared" si="13"/>
        <v>×</v>
      </c>
      <c r="AZ48" s="2" t="str">
        <f t="shared" si="14"/>
        <v>×</v>
      </c>
      <c r="BA48" s="2" t="str">
        <f t="shared" si="15"/>
        <v>×</v>
      </c>
      <c r="BB48" s="2" t="str">
        <f t="shared" si="16"/>
        <v>○</v>
      </c>
      <c r="BC48" s="2" t="str">
        <f t="shared" si="17"/>
        <v>○</v>
      </c>
      <c r="BD48" s="213" t="str">
        <f t="shared" si="22"/>
        <v/>
      </c>
    </row>
    <row r="49" spans="1:56" ht="22.5" hidden="1" customHeight="1">
      <c r="A49" s="38"/>
      <c r="B49" s="45">
        <v>45</v>
      </c>
      <c r="C49" s="17"/>
      <c r="D49" s="18"/>
      <c r="E49" s="19"/>
      <c r="F49" s="31"/>
      <c r="G49" s="67"/>
      <c r="H49" s="68"/>
      <c r="I49" s="29"/>
      <c r="J49" s="20"/>
      <c r="K49" s="20"/>
      <c r="L49" s="31"/>
      <c r="M49" s="67"/>
      <c r="N49" s="68"/>
      <c r="O49" s="29"/>
      <c r="P49" s="20"/>
      <c r="Q49" s="20"/>
      <c r="R49" s="31"/>
      <c r="S49" s="11" t="str">
        <f>IF(C49="","",IFERROR(VLOOKUP($E49,基準単価!$A$4:$B$22,2,FALSE),$F49*T49))</f>
        <v/>
      </c>
      <c r="T49" s="9" t="str">
        <f>IFERROR(VLOOKUP($E49,基準単価!$A$23:$B$38,2,FALSE),"")</f>
        <v/>
      </c>
      <c r="U49" s="9">
        <f t="shared" si="18"/>
        <v>0</v>
      </c>
      <c r="V49" s="21"/>
      <c r="W49" s="21"/>
      <c r="X49" s="21"/>
      <c r="Y49" s="21"/>
      <c r="Z49" s="21"/>
      <c r="AA49" s="21"/>
      <c r="AB49" s="21"/>
      <c r="AC49" s="21"/>
      <c r="AD49" s="21"/>
      <c r="AE49" s="21"/>
      <c r="AF49" s="21"/>
      <c r="AG49" s="21"/>
      <c r="AH49" s="21"/>
      <c r="AI49" s="21"/>
      <c r="AJ49" s="21"/>
      <c r="AK49" s="21"/>
      <c r="AL49" s="10">
        <f t="shared" si="19"/>
        <v>0</v>
      </c>
      <c r="AM49" s="11">
        <f>IF(SUM(AO49:AS49)&lt;&gt;0,IFERROR(VLOOKUP($E49,基準単価!$A$4:$C$22,3,FALSE),$F49*AN49),0)</f>
        <v>0</v>
      </c>
      <c r="AN49" s="229" t="str">
        <f>IFERROR(VLOOKUP($E49,基準単価!$A$23:$B$38,2,FALSE),"")</f>
        <v/>
      </c>
      <c r="AO49" s="21"/>
      <c r="AP49" s="21"/>
      <c r="AQ49" s="21"/>
      <c r="AR49" s="21"/>
      <c r="AS49" s="21"/>
      <c r="AT49" s="12">
        <f t="shared" si="20"/>
        <v>0</v>
      </c>
      <c r="AU49" s="34" t="str">
        <f t="shared" si="21"/>
        <v/>
      </c>
      <c r="AV49" s="47"/>
      <c r="AW49" s="2" t="str">
        <f t="shared" si="11"/>
        <v/>
      </c>
      <c r="AX49" s="2" t="str">
        <f t="shared" si="12"/>
        <v>×</v>
      </c>
      <c r="AY49" s="2" t="str">
        <f t="shared" si="13"/>
        <v>×</v>
      </c>
      <c r="AZ49" s="2" t="str">
        <f t="shared" si="14"/>
        <v>×</v>
      </c>
      <c r="BA49" s="2" t="str">
        <f t="shared" si="15"/>
        <v>×</v>
      </c>
      <c r="BB49" s="2" t="str">
        <f t="shared" si="16"/>
        <v>○</v>
      </c>
      <c r="BC49" s="2" t="str">
        <f t="shared" si="17"/>
        <v>○</v>
      </c>
      <c r="BD49" s="213" t="str">
        <f t="shared" si="22"/>
        <v/>
      </c>
    </row>
    <row r="50" spans="1:56" ht="22.5" hidden="1" customHeight="1">
      <c r="A50" s="38"/>
      <c r="B50" s="45">
        <v>46</v>
      </c>
      <c r="C50" s="17"/>
      <c r="D50" s="18"/>
      <c r="E50" s="19"/>
      <c r="F50" s="31"/>
      <c r="G50" s="67"/>
      <c r="H50" s="68"/>
      <c r="I50" s="29"/>
      <c r="J50" s="20"/>
      <c r="K50" s="20"/>
      <c r="L50" s="31"/>
      <c r="M50" s="67"/>
      <c r="N50" s="68"/>
      <c r="O50" s="29"/>
      <c r="P50" s="20"/>
      <c r="Q50" s="20"/>
      <c r="R50" s="31"/>
      <c r="S50" s="11" t="str">
        <f>IF(C50="","",IFERROR(VLOOKUP($E50,基準単価!$A$4:$B$22,2,FALSE),$F50*T50))</f>
        <v/>
      </c>
      <c r="T50" s="9" t="str">
        <f>IFERROR(VLOOKUP($E50,基準単価!$A$23:$B$38,2,FALSE),"")</f>
        <v/>
      </c>
      <c r="U50" s="9">
        <f t="shared" si="18"/>
        <v>0</v>
      </c>
      <c r="V50" s="21"/>
      <c r="W50" s="21"/>
      <c r="X50" s="21"/>
      <c r="Y50" s="21"/>
      <c r="Z50" s="21"/>
      <c r="AA50" s="21"/>
      <c r="AB50" s="21"/>
      <c r="AC50" s="21"/>
      <c r="AD50" s="21"/>
      <c r="AE50" s="21"/>
      <c r="AF50" s="21"/>
      <c r="AG50" s="21"/>
      <c r="AH50" s="21"/>
      <c r="AI50" s="21"/>
      <c r="AJ50" s="21"/>
      <c r="AK50" s="21"/>
      <c r="AL50" s="10">
        <f t="shared" si="19"/>
        <v>0</v>
      </c>
      <c r="AM50" s="11">
        <f>IF(SUM(AO50:AS50)&lt;&gt;0,IFERROR(VLOOKUP($E50,基準単価!$A$4:$C$22,3,FALSE),$F50*AN50),0)</f>
        <v>0</v>
      </c>
      <c r="AN50" s="229" t="str">
        <f>IFERROR(VLOOKUP($E50,基準単価!$A$23:$B$38,2,FALSE),"")</f>
        <v/>
      </c>
      <c r="AO50" s="21"/>
      <c r="AP50" s="21"/>
      <c r="AQ50" s="21"/>
      <c r="AR50" s="21"/>
      <c r="AS50" s="21"/>
      <c r="AT50" s="12">
        <f t="shared" si="20"/>
        <v>0</v>
      </c>
      <c r="AU50" s="34" t="str">
        <f t="shared" si="21"/>
        <v/>
      </c>
      <c r="AV50" s="47"/>
      <c r="AW50" s="2" t="str">
        <f t="shared" si="11"/>
        <v/>
      </c>
      <c r="AX50" s="2" t="str">
        <f t="shared" si="12"/>
        <v>×</v>
      </c>
      <c r="AY50" s="2" t="str">
        <f t="shared" si="13"/>
        <v>×</v>
      </c>
      <c r="AZ50" s="2" t="str">
        <f t="shared" si="14"/>
        <v>×</v>
      </c>
      <c r="BA50" s="2" t="str">
        <f t="shared" si="15"/>
        <v>×</v>
      </c>
      <c r="BB50" s="2" t="str">
        <f t="shared" si="16"/>
        <v>○</v>
      </c>
      <c r="BC50" s="2" t="str">
        <f t="shared" si="17"/>
        <v>○</v>
      </c>
      <c r="BD50" s="213" t="str">
        <f t="shared" si="22"/>
        <v/>
      </c>
    </row>
    <row r="51" spans="1:56" ht="22.5" hidden="1" customHeight="1">
      <c r="A51" s="38"/>
      <c r="B51" s="45">
        <v>47</v>
      </c>
      <c r="C51" s="17"/>
      <c r="D51" s="18"/>
      <c r="E51" s="19"/>
      <c r="F51" s="31"/>
      <c r="G51" s="67"/>
      <c r="H51" s="68"/>
      <c r="I51" s="29"/>
      <c r="J51" s="20"/>
      <c r="K51" s="20"/>
      <c r="L51" s="31"/>
      <c r="M51" s="67"/>
      <c r="N51" s="68"/>
      <c r="O51" s="29"/>
      <c r="P51" s="20"/>
      <c r="Q51" s="20"/>
      <c r="R51" s="31"/>
      <c r="S51" s="11" t="str">
        <f>IF(C51="","",IFERROR(VLOOKUP($E51,基準単価!$A$4:$B$22,2,FALSE),$F51*T51))</f>
        <v/>
      </c>
      <c r="T51" s="9" t="str">
        <f>IFERROR(VLOOKUP($E51,基準単価!$A$23:$B$38,2,FALSE),"")</f>
        <v/>
      </c>
      <c r="U51" s="9">
        <f t="shared" si="18"/>
        <v>0</v>
      </c>
      <c r="V51" s="21"/>
      <c r="W51" s="21"/>
      <c r="X51" s="21"/>
      <c r="Y51" s="21"/>
      <c r="Z51" s="21"/>
      <c r="AA51" s="21"/>
      <c r="AB51" s="21"/>
      <c r="AC51" s="21"/>
      <c r="AD51" s="21"/>
      <c r="AE51" s="21"/>
      <c r="AF51" s="21"/>
      <c r="AG51" s="21"/>
      <c r="AH51" s="21"/>
      <c r="AI51" s="21"/>
      <c r="AJ51" s="21"/>
      <c r="AK51" s="21"/>
      <c r="AL51" s="10">
        <f t="shared" si="19"/>
        <v>0</v>
      </c>
      <c r="AM51" s="11">
        <f>IF(SUM(AO51:AS51)&lt;&gt;0,IFERROR(VLOOKUP($E51,基準単価!$A$4:$C$22,3,FALSE),$F51*AN51),0)</f>
        <v>0</v>
      </c>
      <c r="AN51" s="229" t="str">
        <f>IFERROR(VLOOKUP($E51,基準単価!$A$23:$B$38,2,FALSE),"")</f>
        <v/>
      </c>
      <c r="AO51" s="21"/>
      <c r="AP51" s="21"/>
      <c r="AQ51" s="21"/>
      <c r="AR51" s="21"/>
      <c r="AS51" s="21"/>
      <c r="AT51" s="12">
        <f t="shared" si="20"/>
        <v>0</v>
      </c>
      <c r="AU51" s="34" t="str">
        <f t="shared" si="21"/>
        <v/>
      </c>
      <c r="AV51" s="47"/>
      <c r="AW51" s="2" t="str">
        <f t="shared" si="11"/>
        <v/>
      </c>
      <c r="AX51" s="2" t="str">
        <f t="shared" si="12"/>
        <v>×</v>
      </c>
      <c r="AY51" s="2" t="str">
        <f t="shared" si="13"/>
        <v>×</v>
      </c>
      <c r="AZ51" s="2" t="str">
        <f t="shared" si="14"/>
        <v>×</v>
      </c>
      <c r="BA51" s="2" t="str">
        <f t="shared" si="15"/>
        <v>×</v>
      </c>
      <c r="BB51" s="2" t="str">
        <f t="shared" si="16"/>
        <v>○</v>
      </c>
      <c r="BC51" s="2" t="str">
        <f t="shared" si="17"/>
        <v>○</v>
      </c>
      <c r="BD51" s="213" t="str">
        <f t="shared" si="22"/>
        <v/>
      </c>
    </row>
    <row r="52" spans="1:56" ht="22.5" hidden="1" customHeight="1">
      <c r="A52" s="38"/>
      <c r="B52" s="45">
        <v>48</v>
      </c>
      <c r="C52" s="17"/>
      <c r="D52" s="18"/>
      <c r="E52" s="19"/>
      <c r="F52" s="31"/>
      <c r="G52" s="67"/>
      <c r="H52" s="68"/>
      <c r="I52" s="29"/>
      <c r="J52" s="20"/>
      <c r="K52" s="20"/>
      <c r="L52" s="31"/>
      <c r="M52" s="67"/>
      <c r="N52" s="68"/>
      <c r="O52" s="29"/>
      <c r="P52" s="20"/>
      <c r="Q52" s="20"/>
      <c r="R52" s="31"/>
      <c r="S52" s="11" t="str">
        <f>IF(C52="","",IFERROR(VLOOKUP($E52,基準単価!$A$4:$B$22,2,FALSE),$F52*T52))</f>
        <v/>
      </c>
      <c r="T52" s="9" t="str">
        <f>IFERROR(VLOOKUP($E52,基準単価!$A$23:$B$38,2,FALSE),"")</f>
        <v/>
      </c>
      <c r="U52" s="9">
        <f t="shared" si="18"/>
        <v>0</v>
      </c>
      <c r="V52" s="21"/>
      <c r="W52" s="21"/>
      <c r="X52" s="21"/>
      <c r="Y52" s="21"/>
      <c r="Z52" s="21"/>
      <c r="AA52" s="21"/>
      <c r="AB52" s="21"/>
      <c r="AC52" s="21"/>
      <c r="AD52" s="21"/>
      <c r="AE52" s="21"/>
      <c r="AF52" s="21"/>
      <c r="AG52" s="21"/>
      <c r="AH52" s="21"/>
      <c r="AI52" s="21"/>
      <c r="AJ52" s="21"/>
      <c r="AK52" s="21"/>
      <c r="AL52" s="10">
        <f t="shared" si="19"/>
        <v>0</v>
      </c>
      <c r="AM52" s="11">
        <f>IF(SUM(AO52:AS52)&lt;&gt;0,IFERROR(VLOOKUP($E52,基準単価!$A$4:$C$22,3,FALSE),$F52*AN52),0)</f>
        <v>0</v>
      </c>
      <c r="AN52" s="229" t="str">
        <f>IFERROR(VLOOKUP($E52,基準単価!$A$23:$B$38,2,FALSE),"")</f>
        <v/>
      </c>
      <c r="AO52" s="21"/>
      <c r="AP52" s="21"/>
      <c r="AQ52" s="21"/>
      <c r="AR52" s="21"/>
      <c r="AS52" s="21"/>
      <c r="AT52" s="12">
        <f t="shared" si="20"/>
        <v>0</v>
      </c>
      <c r="AU52" s="34" t="str">
        <f t="shared" si="21"/>
        <v/>
      </c>
      <c r="AV52" s="47"/>
      <c r="AW52" s="2" t="str">
        <f t="shared" si="11"/>
        <v/>
      </c>
      <c r="AX52" s="2" t="str">
        <f t="shared" si="12"/>
        <v>×</v>
      </c>
      <c r="AY52" s="2" t="str">
        <f t="shared" si="13"/>
        <v>×</v>
      </c>
      <c r="AZ52" s="2" t="str">
        <f t="shared" si="14"/>
        <v>×</v>
      </c>
      <c r="BA52" s="2" t="str">
        <f t="shared" si="15"/>
        <v>×</v>
      </c>
      <c r="BB52" s="2" t="str">
        <f t="shared" si="16"/>
        <v>○</v>
      </c>
      <c r="BC52" s="2" t="str">
        <f t="shared" si="17"/>
        <v>○</v>
      </c>
      <c r="BD52" s="213" t="str">
        <f t="shared" si="22"/>
        <v/>
      </c>
    </row>
    <row r="53" spans="1:56" ht="22.5" hidden="1" customHeight="1">
      <c r="A53" s="38"/>
      <c r="B53" s="45">
        <v>49</v>
      </c>
      <c r="C53" s="17"/>
      <c r="D53" s="18"/>
      <c r="E53" s="19"/>
      <c r="F53" s="31"/>
      <c r="G53" s="67"/>
      <c r="H53" s="68"/>
      <c r="I53" s="29"/>
      <c r="J53" s="20"/>
      <c r="K53" s="20"/>
      <c r="L53" s="31"/>
      <c r="M53" s="67"/>
      <c r="N53" s="68"/>
      <c r="O53" s="29"/>
      <c r="P53" s="20"/>
      <c r="Q53" s="20"/>
      <c r="R53" s="31"/>
      <c r="S53" s="11" t="str">
        <f>IF(C53="","",IFERROR(VLOOKUP($E53,基準単価!$A$4:$B$22,2,FALSE),$F53*T53))</f>
        <v/>
      </c>
      <c r="T53" s="9" t="str">
        <f>IFERROR(VLOOKUP($E53,基準単価!$A$23:$B$38,2,FALSE),"")</f>
        <v/>
      </c>
      <c r="U53" s="9">
        <f t="shared" si="18"/>
        <v>0</v>
      </c>
      <c r="V53" s="21"/>
      <c r="W53" s="21"/>
      <c r="X53" s="21"/>
      <c r="Y53" s="21"/>
      <c r="Z53" s="21"/>
      <c r="AA53" s="21"/>
      <c r="AB53" s="21"/>
      <c r="AC53" s="21"/>
      <c r="AD53" s="21"/>
      <c r="AE53" s="21"/>
      <c r="AF53" s="21"/>
      <c r="AG53" s="21"/>
      <c r="AH53" s="21"/>
      <c r="AI53" s="21"/>
      <c r="AJ53" s="21"/>
      <c r="AK53" s="21"/>
      <c r="AL53" s="10">
        <f t="shared" si="19"/>
        <v>0</v>
      </c>
      <c r="AM53" s="11">
        <f>IF(SUM(AO53:AS53)&lt;&gt;0,IFERROR(VLOOKUP($E53,基準単価!$A$4:$C$22,3,FALSE),$F53*AN53),0)</f>
        <v>0</v>
      </c>
      <c r="AN53" s="229" t="str">
        <f>IFERROR(VLOOKUP($E53,基準単価!$A$23:$B$38,2,FALSE),"")</f>
        <v/>
      </c>
      <c r="AO53" s="21"/>
      <c r="AP53" s="21"/>
      <c r="AQ53" s="21"/>
      <c r="AR53" s="21"/>
      <c r="AS53" s="21"/>
      <c r="AT53" s="12">
        <f t="shared" si="20"/>
        <v>0</v>
      </c>
      <c r="AU53" s="34" t="str">
        <f t="shared" si="21"/>
        <v/>
      </c>
      <c r="AV53" s="47"/>
      <c r="AW53" s="2" t="str">
        <f t="shared" si="11"/>
        <v/>
      </c>
      <c r="AX53" s="2" t="str">
        <f t="shared" si="12"/>
        <v>×</v>
      </c>
      <c r="AY53" s="2" t="str">
        <f t="shared" si="13"/>
        <v>×</v>
      </c>
      <c r="AZ53" s="2" t="str">
        <f t="shared" si="14"/>
        <v>×</v>
      </c>
      <c r="BA53" s="2" t="str">
        <f t="shared" si="15"/>
        <v>×</v>
      </c>
      <c r="BB53" s="2" t="str">
        <f t="shared" si="16"/>
        <v>○</v>
      </c>
      <c r="BC53" s="2" t="str">
        <f t="shared" si="17"/>
        <v>○</v>
      </c>
      <c r="BD53" s="213" t="str">
        <f t="shared" si="22"/>
        <v/>
      </c>
    </row>
    <row r="54" spans="1:56" ht="22.5" hidden="1" customHeight="1">
      <c r="A54" s="38"/>
      <c r="B54" s="45">
        <v>50</v>
      </c>
      <c r="C54" s="17"/>
      <c r="D54" s="18"/>
      <c r="E54" s="19"/>
      <c r="F54" s="31"/>
      <c r="G54" s="67"/>
      <c r="H54" s="68"/>
      <c r="I54" s="29"/>
      <c r="J54" s="20"/>
      <c r="K54" s="20"/>
      <c r="L54" s="31"/>
      <c r="M54" s="67"/>
      <c r="N54" s="68"/>
      <c r="O54" s="29"/>
      <c r="P54" s="20"/>
      <c r="Q54" s="20"/>
      <c r="R54" s="31"/>
      <c r="S54" s="11" t="str">
        <f>IF(C54="","",IFERROR(VLOOKUP($E54,基準単価!$A$4:$B$22,2,FALSE),$F54*T54))</f>
        <v/>
      </c>
      <c r="T54" s="9" t="str">
        <f>IFERROR(VLOOKUP($E54,基準単価!$A$23:$B$38,2,FALSE),"")</f>
        <v/>
      </c>
      <c r="U54" s="9">
        <f t="shared" si="18"/>
        <v>0</v>
      </c>
      <c r="V54" s="21"/>
      <c r="W54" s="21"/>
      <c r="X54" s="21"/>
      <c r="Y54" s="21"/>
      <c r="Z54" s="21"/>
      <c r="AA54" s="21"/>
      <c r="AB54" s="21"/>
      <c r="AC54" s="21"/>
      <c r="AD54" s="21"/>
      <c r="AE54" s="21"/>
      <c r="AF54" s="21"/>
      <c r="AG54" s="21"/>
      <c r="AH54" s="21"/>
      <c r="AI54" s="21"/>
      <c r="AJ54" s="21"/>
      <c r="AK54" s="21"/>
      <c r="AL54" s="10">
        <f t="shared" si="19"/>
        <v>0</v>
      </c>
      <c r="AM54" s="11">
        <f>IF(SUM(AO54:AS54)&lt;&gt;0,IFERROR(VLOOKUP($E54,基準単価!$A$4:$C$22,3,FALSE),$F54*AN54),0)</f>
        <v>0</v>
      </c>
      <c r="AN54" s="229" t="str">
        <f>IFERROR(VLOOKUP($E54,基準単価!$A$23:$B$38,2,FALSE),"")</f>
        <v/>
      </c>
      <c r="AO54" s="21"/>
      <c r="AP54" s="21"/>
      <c r="AQ54" s="21"/>
      <c r="AR54" s="21"/>
      <c r="AS54" s="21"/>
      <c r="AT54" s="12">
        <f t="shared" si="20"/>
        <v>0</v>
      </c>
      <c r="AU54" s="34" t="str">
        <f t="shared" si="21"/>
        <v/>
      </c>
      <c r="AV54" s="47"/>
      <c r="AW54" s="2" t="str">
        <f t="shared" si="11"/>
        <v/>
      </c>
      <c r="AX54" s="2" t="str">
        <f t="shared" si="12"/>
        <v>×</v>
      </c>
      <c r="AY54" s="2" t="str">
        <f t="shared" si="13"/>
        <v>×</v>
      </c>
      <c r="AZ54" s="2" t="str">
        <f t="shared" si="14"/>
        <v>×</v>
      </c>
      <c r="BA54" s="2" t="str">
        <f t="shared" si="15"/>
        <v>×</v>
      </c>
      <c r="BB54" s="2" t="str">
        <f t="shared" si="16"/>
        <v>○</v>
      </c>
      <c r="BC54" s="2" t="str">
        <f t="shared" si="17"/>
        <v>○</v>
      </c>
      <c r="BD54" s="213" t="str">
        <f t="shared" si="22"/>
        <v/>
      </c>
    </row>
    <row r="55" spans="1:56" ht="22.5" hidden="1" customHeight="1">
      <c r="A55" s="38"/>
      <c r="B55" s="45">
        <v>51</v>
      </c>
      <c r="C55" s="17"/>
      <c r="D55" s="18"/>
      <c r="E55" s="19"/>
      <c r="F55" s="31"/>
      <c r="G55" s="67"/>
      <c r="H55" s="68"/>
      <c r="I55" s="29"/>
      <c r="J55" s="20"/>
      <c r="K55" s="20"/>
      <c r="L55" s="31"/>
      <c r="M55" s="67"/>
      <c r="N55" s="68"/>
      <c r="O55" s="29"/>
      <c r="P55" s="20"/>
      <c r="Q55" s="20"/>
      <c r="R55" s="31"/>
      <c r="S55" s="11" t="str">
        <f>IF(C55="","",IFERROR(VLOOKUP($E55,基準単価!$A$4:$B$22,2,FALSE),$F55*T55))</f>
        <v/>
      </c>
      <c r="T55" s="9" t="str">
        <f>IFERROR(VLOOKUP($E55,基準単価!$A$23:$B$38,2,FALSE),"")</f>
        <v/>
      </c>
      <c r="U55" s="9">
        <f t="shared" si="18"/>
        <v>0</v>
      </c>
      <c r="V55" s="21"/>
      <c r="W55" s="21"/>
      <c r="X55" s="21"/>
      <c r="Y55" s="21"/>
      <c r="Z55" s="21"/>
      <c r="AA55" s="21"/>
      <c r="AB55" s="21"/>
      <c r="AC55" s="21"/>
      <c r="AD55" s="21"/>
      <c r="AE55" s="21"/>
      <c r="AF55" s="21"/>
      <c r="AG55" s="21"/>
      <c r="AH55" s="21"/>
      <c r="AI55" s="21"/>
      <c r="AJ55" s="21"/>
      <c r="AK55" s="21"/>
      <c r="AL55" s="10">
        <f t="shared" si="19"/>
        <v>0</v>
      </c>
      <c r="AM55" s="11">
        <f>IF(SUM(AO55:AS55)&lt;&gt;0,IFERROR(VLOOKUP($E55,基準単価!$A$4:$C$22,3,FALSE),$F55*AN55),0)</f>
        <v>0</v>
      </c>
      <c r="AN55" s="229" t="str">
        <f>IFERROR(VLOOKUP($E55,基準単価!$A$23:$B$38,2,FALSE),"")</f>
        <v/>
      </c>
      <c r="AO55" s="21"/>
      <c r="AP55" s="21"/>
      <c r="AQ55" s="21"/>
      <c r="AR55" s="21"/>
      <c r="AS55" s="21"/>
      <c r="AT55" s="12">
        <f t="shared" si="20"/>
        <v>0</v>
      </c>
      <c r="AU55" s="34" t="str">
        <f t="shared" si="21"/>
        <v/>
      </c>
      <c r="AV55" s="47"/>
      <c r="AW55" s="2" t="str">
        <f t="shared" si="11"/>
        <v/>
      </c>
      <c r="AX55" s="2" t="str">
        <f t="shared" si="12"/>
        <v>×</v>
      </c>
      <c r="AY55" s="2" t="str">
        <f t="shared" si="13"/>
        <v>×</v>
      </c>
      <c r="AZ55" s="2" t="str">
        <f t="shared" si="14"/>
        <v>×</v>
      </c>
      <c r="BA55" s="2" t="str">
        <f t="shared" si="15"/>
        <v>×</v>
      </c>
      <c r="BB55" s="2" t="str">
        <f t="shared" si="16"/>
        <v>○</v>
      </c>
      <c r="BC55" s="2" t="str">
        <f t="shared" si="17"/>
        <v>○</v>
      </c>
      <c r="BD55" s="213" t="str">
        <f t="shared" si="22"/>
        <v/>
      </c>
    </row>
    <row r="56" spans="1:56" ht="22.5" hidden="1" customHeight="1">
      <c r="A56" s="38"/>
      <c r="B56" s="45">
        <v>52</v>
      </c>
      <c r="C56" s="17"/>
      <c r="D56" s="18"/>
      <c r="E56" s="19"/>
      <c r="F56" s="31"/>
      <c r="G56" s="67"/>
      <c r="H56" s="68"/>
      <c r="I56" s="29"/>
      <c r="J56" s="20"/>
      <c r="K56" s="20"/>
      <c r="L56" s="31"/>
      <c r="M56" s="67"/>
      <c r="N56" s="68"/>
      <c r="O56" s="29"/>
      <c r="P56" s="20"/>
      <c r="Q56" s="20"/>
      <c r="R56" s="31"/>
      <c r="S56" s="11" t="str">
        <f>IF(C56="","",IFERROR(VLOOKUP($E56,基準単価!$A$4:$B$22,2,FALSE),$F56*T56))</f>
        <v/>
      </c>
      <c r="T56" s="9" t="str">
        <f>IFERROR(VLOOKUP($E56,基準単価!$A$23:$B$38,2,FALSE),"")</f>
        <v/>
      </c>
      <c r="U56" s="9">
        <f t="shared" si="18"/>
        <v>0</v>
      </c>
      <c r="V56" s="21"/>
      <c r="W56" s="21"/>
      <c r="X56" s="21"/>
      <c r="Y56" s="21"/>
      <c r="Z56" s="21"/>
      <c r="AA56" s="21"/>
      <c r="AB56" s="21"/>
      <c r="AC56" s="21"/>
      <c r="AD56" s="21"/>
      <c r="AE56" s="21"/>
      <c r="AF56" s="21"/>
      <c r="AG56" s="21"/>
      <c r="AH56" s="21"/>
      <c r="AI56" s="21"/>
      <c r="AJ56" s="21"/>
      <c r="AK56" s="21"/>
      <c r="AL56" s="10">
        <f t="shared" si="19"/>
        <v>0</v>
      </c>
      <c r="AM56" s="11">
        <f>IF(SUM(AO56:AS56)&lt;&gt;0,IFERROR(VLOOKUP($E56,基準単価!$A$4:$C$22,3,FALSE),$F56*AN56),0)</f>
        <v>0</v>
      </c>
      <c r="AN56" s="229" t="str">
        <f>IFERROR(VLOOKUP($E56,基準単価!$A$23:$B$38,2,FALSE),"")</f>
        <v/>
      </c>
      <c r="AO56" s="21"/>
      <c r="AP56" s="21"/>
      <c r="AQ56" s="21"/>
      <c r="AR56" s="21"/>
      <c r="AS56" s="21"/>
      <c r="AT56" s="12">
        <f t="shared" si="20"/>
        <v>0</v>
      </c>
      <c r="AU56" s="34" t="str">
        <f t="shared" si="21"/>
        <v/>
      </c>
      <c r="AV56" s="47"/>
      <c r="AW56" s="2" t="str">
        <f t="shared" si="11"/>
        <v/>
      </c>
      <c r="AX56" s="2" t="str">
        <f t="shared" si="12"/>
        <v>×</v>
      </c>
      <c r="AY56" s="2" t="str">
        <f t="shared" si="13"/>
        <v>×</v>
      </c>
      <c r="AZ56" s="2" t="str">
        <f t="shared" si="14"/>
        <v>×</v>
      </c>
      <c r="BA56" s="2" t="str">
        <f t="shared" si="15"/>
        <v>×</v>
      </c>
      <c r="BB56" s="2" t="str">
        <f t="shared" si="16"/>
        <v>○</v>
      </c>
      <c r="BC56" s="2" t="str">
        <f t="shared" si="17"/>
        <v>○</v>
      </c>
      <c r="BD56" s="213" t="str">
        <f t="shared" si="22"/>
        <v/>
      </c>
    </row>
    <row r="57" spans="1:56" ht="22.5" hidden="1" customHeight="1">
      <c r="A57" s="38"/>
      <c r="B57" s="45">
        <v>53</v>
      </c>
      <c r="C57" s="17"/>
      <c r="D57" s="18"/>
      <c r="E57" s="19"/>
      <c r="F57" s="31"/>
      <c r="G57" s="67"/>
      <c r="H57" s="68"/>
      <c r="I57" s="29"/>
      <c r="J57" s="20"/>
      <c r="K57" s="20"/>
      <c r="L57" s="31"/>
      <c r="M57" s="67"/>
      <c r="N57" s="68"/>
      <c r="O57" s="29"/>
      <c r="P57" s="20"/>
      <c r="Q57" s="20"/>
      <c r="R57" s="31"/>
      <c r="S57" s="11" t="str">
        <f>IF(C57="","",IFERROR(VLOOKUP($E57,基準単価!$A$4:$B$22,2,FALSE),$F57*T57))</f>
        <v/>
      </c>
      <c r="T57" s="9" t="str">
        <f>IFERROR(VLOOKUP($E57,基準単価!$A$23:$B$38,2,FALSE),"")</f>
        <v/>
      </c>
      <c r="U57" s="9">
        <f t="shared" si="18"/>
        <v>0</v>
      </c>
      <c r="V57" s="21"/>
      <c r="W57" s="21"/>
      <c r="X57" s="21"/>
      <c r="Y57" s="21"/>
      <c r="Z57" s="21"/>
      <c r="AA57" s="21"/>
      <c r="AB57" s="21"/>
      <c r="AC57" s="21"/>
      <c r="AD57" s="21"/>
      <c r="AE57" s="21"/>
      <c r="AF57" s="21"/>
      <c r="AG57" s="21"/>
      <c r="AH57" s="21"/>
      <c r="AI57" s="21"/>
      <c r="AJ57" s="21"/>
      <c r="AK57" s="21"/>
      <c r="AL57" s="10">
        <f t="shared" si="19"/>
        <v>0</v>
      </c>
      <c r="AM57" s="11">
        <f>IF(SUM(AO57:AS57)&lt;&gt;0,IFERROR(VLOOKUP($E57,基準単価!$A$4:$C$22,3,FALSE),$F57*AN57),0)</f>
        <v>0</v>
      </c>
      <c r="AN57" s="229" t="str">
        <f>IFERROR(VLOOKUP($E57,基準単価!$A$23:$B$38,2,FALSE),"")</f>
        <v/>
      </c>
      <c r="AO57" s="21"/>
      <c r="AP57" s="21"/>
      <c r="AQ57" s="21"/>
      <c r="AR57" s="21"/>
      <c r="AS57" s="21"/>
      <c r="AT57" s="12">
        <f t="shared" si="20"/>
        <v>0</v>
      </c>
      <c r="AU57" s="34" t="str">
        <f t="shared" si="21"/>
        <v/>
      </c>
      <c r="AV57" s="47"/>
      <c r="AW57" s="2" t="str">
        <f t="shared" si="11"/>
        <v/>
      </c>
      <c r="AX57" s="2" t="str">
        <f t="shared" si="12"/>
        <v>×</v>
      </c>
      <c r="AY57" s="2" t="str">
        <f t="shared" si="13"/>
        <v>×</v>
      </c>
      <c r="AZ57" s="2" t="str">
        <f t="shared" si="14"/>
        <v>×</v>
      </c>
      <c r="BA57" s="2" t="str">
        <f t="shared" si="15"/>
        <v>×</v>
      </c>
      <c r="BB57" s="2" t="str">
        <f t="shared" si="16"/>
        <v>○</v>
      </c>
      <c r="BC57" s="2" t="str">
        <f t="shared" si="17"/>
        <v>○</v>
      </c>
      <c r="BD57" s="213" t="str">
        <f t="shared" si="22"/>
        <v/>
      </c>
    </row>
    <row r="58" spans="1:56" ht="22.5" hidden="1" customHeight="1">
      <c r="A58" s="38"/>
      <c r="B58" s="45">
        <v>54</v>
      </c>
      <c r="C58" s="17"/>
      <c r="D58" s="18"/>
      <c r="E58" s="19"/>
      <c r="F58" s="31"/>
      <c r="G58" s="67"/>
      <c r="H58" s="68"/>
      <c r="I58" s="29"/>
      <c r="J58" s="20"/>
      <c r="K58" s="20"/>
      <c r="L58" s="31"/>
      <c r="M58" s="67"/>
      <c r="N58" s="68"/>
      <c r="O58" s="29"/>
      <c r="P58" s="20"/>
      <c r="Q58" s="20"/>
      <c r="R58" s="31"/>
      <c r="S58" s="11" t="str">
        <f>IF(C58="","",IFERROR(VLOOKUP($E58,基準単価!$A$4:$B$22,2,FALSE),$F58*T58))</f>
        <v/>
      </c>
      <c r="T58" s="9" t="str">
        <f>IFERROR(VLOOKUP($E58,基準単価!$A$23:$B$38,2,FALSE),"")</f>
        <v/>
      </c>
      <c r="U58" s="9">
        <f t="shared" si="18"/>
        <v>0</v>
      </c>
      <c r="V58" s="21"/>
      <c r="W58" s="21"/>
      <c r="X58" s="21"/>
      <c r="Y58" s="21"/>
      <c r="Z58" s="21"/>
      <c r="AA58" s="21"/>
      <c r="AB58" s="21"/>
      <c r="AC58" s="21"/>
      <c r="AD58" s="21"/>
      <c r="AE58" s="21"/>
      <c r="AF58" s="21"/>
      <c r="AG58" s="21"/>
      <c r="AH58" s="21"/>
      <c r="AI58" s="21"/>
      <c r="AJ58" s="21"/>
      <c r="AK58" s="21"/>
      <c r="AL58" s="10">
        <f t="shared" si="19"/>
        <v>0</v>
      </c>
      <c r="AM58" s="11">
        <f>IF(SUM(AO58:AS58)&lt;&gt;0,IFERROR(VLOOKUP($E58,基準単価!$A$4:$C$22,3,FALSE),$F58*AN58),0)</f>
        <v>0</v>
      </c>
      <c r="AN58" s="229" t="str">
        <f>IFERROR(VLOOKUP($E58,基準単価!$A$23:$B$38,2,FALSE),"")</f>
        <v/>
      </c>
      <c r="AO58" s="21"/>
      <c r="AP58" s="21"/>
      <c r="AQ58" s="21"/>
      <c r="AR58" s="21"/>
      <c r="AS58" s="21"/>
      <c r="AT58" s="12">
        <f t="shared" si="20"/>
        <v>0</v>
      </c>
      <c r="AU58" s="34" t="str">
        <f t="shared" si="21"/>
        <v/>
      </c>
      <c r="AV58" s="47"/>
      <c r="AW58" s="2" t="str">
        <f t="shared" si="11"/>
        <v/>
      </c>
      <c r="AX58" s="2" t="str">
        <f t="shared" si="12"/>
        <v>×</v>
      </c>
      <c r="AY58" s="2" t="str">
        <f t="shared" si="13"/>
        <v>×</v>
      </c>
      <c r="AZ58" s="2" t="str">
        <f t="shared" si="14"/>
        <v>×</v>
      </c>
      <c r="BA58" s="2" t="str">
        <f t="shared" si="15"/>
        <v>×</v>
      </c>
      <c r="BB58" s="2" t="str">
        <f t="shared" si="16"/>
        <v>○</v>
      </c>
      <c r="BC58" s="2" t="str">
        <f t="shared" si="17"/>
        <v>○</v>
      </c>
      <c r="BD58" s="213" t="str">
        <f t="shared" si="22"/>
        <v/>
      </c>
    </row>
    <row r="59" spans="1:56" ht="22.5" hidden="1" customHeight="1">
      <c r="A59" s="38"/>
      <c r="B59" s="45">
        <v>55</v>
      </c>
      <c r="C59" s="17"/>
      <c r="D59" s="18"/>
      <c r="E59" s="19"/>
      <c r="F59" s="31"/>
      <c r="G59" s="67"/>
      <c r="H59" s="68"/>
      <c r="I59" s="29"/>
      <c r="J59" s="20"/>
      <c r="K59" s="20"/>
      <c r="L59" s="31"/>
      <c r="M59" s="67"/>
      <c r="N59" s="68"/>
      <c r="O59" s="29"/>
      <c r="P59" s="20"/>
      <c r="Q59" s="20"/>
      <c r="R59" s="31"/>
      <c r="S59" s="11" t="str">
        <f>IF(C59="","",IFERROR(VLOOKUP($E59,基準単価!$A$4:$B$22,2,FALSE),$F59*T59))</f>
        <v/>
      </c>
      <c r="T59" s="9" t="str">
        <f>IFERROR(VLOOKUP($E59,基準単価!$A$23:$B$38,2,FALSE),"")</f>
        <v/>
      </c>
      <c r="U59" s="9">
        <f t="shared" si="18"/>
        <v>0</v>
      </c>
      <c r="V59" s="21"/>
      <c r="W59" s="21"/>
      <c r="X59" s="21"/>
      <c r="Y59" s="21"/>
      <c r="Z59" s="21"/>
      <c r="AA59" s="21"/>
      <c r="AB59" s="21"/>
      <c r="AC59" s="21"/>
      <c r="AD59" s="21"/>
      <c r="AE59" s="21"/>
      <c r="AF59" s="21"/>
      <c r="AG59" s="21"/>
      <c r="AH59" s="21"/>
      <c r="AI59" s="21"/>
      <c r="AJ59" s="21"/>
      <c r="AK59" s="21"/>
      <c r="AL59" s="10">
        <f t="shared" si="19"/>
        <v>0</v>
      </c>
      <c r="AM59" s="11">
        <f>IF(SUM(AO59:AS59)&lt;&gt;0,IFERROR(VLOOKUP($E59,基準単価!$A$4:$C$22,3,FALSE),$F59*AN59),0)</f>
        <v>0</v>
      </c>
      <c r="AN59" s="229" t="str">
        <f>IFERROR(VLOOKUP($E59,基準単価!$A$23:$B$38,2,FALSE),"")</f>
        <v/>
      </c>
      <c r="AO59" s="21"/>
      <c r="AP59" s="21"/>
      <c r="AQ59" s="21"/>
      <c r="AR59" s="21"/>
      <c r="AS59" s="21"/>
      <c r="AT59" s="12">
        <f t="shared" si="20"/>
        <v>0</v>
      </c>
      <c r="AU59" s="34" t="str">
        <f t="shared" si="21"/>
        <v/>
      </c>
      <c r="AV59" s="47"/>
      <c r="AW59" s="2" t="str">
        <f t="shared" si="11"/>
        <v/>
      </c>
      <c r="AX59" s="2" t="str">
        <f t="shared" si="12"/>
        <v>×</v>
      </c>
      <c r="AY59" s="2" t="str">
        <f t="shared" si="13"/>
        <v>×</v>
      </c>
      <c r="AZ59" s="2" t="str">
        <f t="shared" si="14"/>
        <v>×</v>
      </c>
      <c r="BA59" s="2" t="str">
        <f t="shared" si="15"/>
        <v>×</v>
      </c>
      <c r="BB59" s="2" t="str">
        <f t="shared" si="16"/>
        <v>○</v>
      </c>
      <c r="BC59" s="2" t="str">
        <f t="shared" si="17"/>
        <v>○</v>
      </c>
      <c r="BD59" s="213" t="str">
        <f t="shared" si="22"/>
        <v/>
      </c>
    </row>
    <row r="60" spans="1:56" ht="22.5" hidden="1" customHeight="1">
      <c r="A60" s="38"/>
      <c r="B60" s="45">
        <v>56</v>
      </c>
      <c r="C60" s="17"/>
      <c r="D60" s="18"/>
      <c r="E60" s="19"/>
      <c r="F60" s="31"/>
      <c r="G60" s="67"/>
      <c r="H60" s="68"/>
      <c r="I60" s="29"/>
      <c r="J60" s="20"/>
      <c r="K60" s="20"/>
      <c r="L60" s="31"/>
      <c r="M60" s="67"/>
      <c r="N60" s="68"/>
      <c r="O60" s="29"/>
      <c r="P60" s="20"/>
      <c r="Q60" s="20"/>
      <c r="R60" s="31"/>
      <c r="S60" s="11" t="str">
        <f>IF(C60="","",IFERROR(VLOOKUP($E60,基準単価!$A$4:$B$22,2,FALSE),$F60*T60))</f>
        <v/>
      </c>
      <c r="T60" s="9" t="str">
        <f>IFERROR(VLOOKUP($E60,基準単価!$A$23:$B$38,2,FALSE),"")</f>
        <v/>
      </c>
      <c r="U60" s="9">
        <f t="shared" si="18"/>
        <v>0</v>
      </c>
      <c r="V60" s="21"/>
      <c r="W60" s="21"/>
      <c r="X60" s="21"/>
      <c r="Y60" s="21"/>
      <c r="Z60" s="21"/>
      <c r="AA60" s="21"/>
      <c r="AB60" s="21"/>
      <c r="AC60" s="21"/>
      <c r="AD60" s="21"/>
      <c r="AE60" s="21"/>
      <c r="AF60" s="21"/>
      <c r="AG60" s="21"/>
      <c r="AH60" s="21"/>
      <c r="AI60" s="21"/>
      <c r="AJ60" s="21"/>
      <c r="AK60" s="21"/>
      <c r="AL60" s="10">
        <f t="shared" si="19"/>
        <v>0</v>
      </c>
      <c r="AM60" s="11">
        <f>IF(SUM(AO60:AS60)&lt;&gt;0,IFERROR(VLOOKUP($E60,基準単価!$A$4:$C$22,3,FALSE),$F60*AN60),0)</f>
        <v>0</v>
      </c>
      <c r="AN60" s="229" t="str">
        <f>IFERROR(VLOOKUP($E60,基準単価!$A$23:$B$38,2,FALSE),"")</f>
        <v/>
      </c>
      <c r="AO60" s="21"/>
      <c r="AP60" s="21"/>
      <c r="AQ60" s="21"/>
      <c r="AR60" s="21"/>
      <c r="AS60" s="21"/>
      <c r="AT60" s="12">
        <f t="shared" si="20"/>
        <v>0</v>
      </c>
      <c r="AU60" s="34" t="str">
        <f t="shared" si="21"/>
        <v/>
      </c>
      <c r="AV60" s="47"/>
      <c r="AW60" s="2" t="str">
        <f t="shared" si="11"/>
        <v/>
      </c>
      <c r="AX60" s="2" t="str">
        <f t="shared" si="12"/>
        <v>×</v>
      </c>
      <c r="AY60" s="2" t="str">
        <f t="shared" si="13"/>
        <v>×</v>
      </c>
      <c r="AZ60" s="2" t="str">
        <f t="shared" si="14"/>
        <v>×</v>
      </c>
      <c r="BA60" s="2" t="str">
        <f t="shared" si="15"/>
        <v>×</v>
      </c>
      <c r="BB60" s="2" t="str">
        <f t="shared" si="16"/>
        <v>○</v>
      </c>
      <c r="BC60" s="2" t="str">
        <f t="shared" si="17"/>
        <v>○</v>
      </c>
      <c r="BD60" s="213" t="str">
        <f t="shared" si="22"/>
        <v/>
      </c>
    </row>
    <row r="61" spans="1:56" ht="22.5" hidden="1" customHeight="1">
      <c r="A61" s="38"/>
      <c r="B61" s="45">
        <v>57</v>
      </c>
      <c r="C61" s="17"/>
      <c r="D61" s="18"/>
      <c r="E61" s="19"/>
      <c r="F61" s="31"/>
      <c r="G61" s="67"/>
      <c r="H61" s="68"/>
      <c r="I61" s="29"/>
      <c r="J61" s="20"/>
      <c r="K61" s="20"/>
      <c r="L61" s="31"/>
      <c r="M61" s="67"/>
      <c r="N61" s="68"/>
      <c r="O61" s="29"/>
      <c r="P61" s="20"/>
      <c r="Q61" s="20"/>
      <c r="R61" s="31"/>
      <c r="S61" s="11" t="str">
        <f>IF(C61="","",IFERROR(VLOOKUP($E61,基準単価!$A$4:$B$22,2,FALSE),$F61*T61))</f>
        <v/>
      </c>
      <c r="T61" s="9" t="str">
        <f>IFERROR(VLOOKUP($E61,基準単価!$A$23:$B$38,2,FALSE),"")</f>
        <v/>
      </c>
      <c r="U61" s="9">
        <f t="shared" si="18"/>
        <v>0</v>
      </c>
      <c r="V61" s="21"/>
      <c r="W61" s="21"/>
      <c r="X61" s="21"/>
      <c r="Y61" s="21"/>
      <c r="Z61" s="21"/>
      <c r="AA61" s="21"/>
      <c r="AB61" s="21"/>
      <c r="AC61" s="21"/>
      <c r="AD61" s="21"/>
      <c r="AE61" s="21"/>
      <c r="AF61" s="21"/>
      <c r="AG61" s="21"/>
      <c r="AH61" s="21"/>
      <c r="AI61" s="21"/>
      <c r="AJ61" s="21"/>
      <c r="AK61" s="21"/>
      <c r="AL61" s="10">
        <f t="shared" si="19"/>
        <v>0</v>
      </c>
      <c r="AM61" s="11">
        <f>IF(SUM(AO61:AS61)&lt;&gt;0,IFERROR(VLOOKUP($E61,基準単価!$A$4:$C$22,3,FALSE),$F61*AN61),0)</f>
        <v>0</v>
      </c>
      <c r="AN61" s="229" t="str">
        <f>IFERROR(VLOOKUP($E61,基準単価!$A$23:$B$38,2,FALSE),"")</f>
        <v/>
      </c>
      <c r="AO61" s="21"/>
      <c r="AP61" s="21"/>
      <c r="AQ61" s="21"/>
      <c r="AR61" s="21"/>
      <c r="AS61" s="21"/>
      <c r="AT61" s="12">
        <f t="shared" si="20"/>
        <v>0</v>
      </c>
      <c r="AU61" s="34" t="str">
        <f t="shared" si="21"/>
        <v/>
      </c>
      <c r="AV61" s="47"/>
      <c r="AW61" s="2" t="str">
        <f t="shared" si="11"/>
        <v/>
      </c>
      <c r="AX61" s="2" t="str">
        <f t="shared" si="12"/>
        <v>×</v>
      </c>
      <c r="AY61" s="2" t="str">
        <f t="shared" si="13"/>
        <v>×</v>
      </c>
      <c r="AZ61" s="2" t="str">
        <f t="shared" si="14"/>
        <v>×</v>
      </c>
      <c r="BA61" s="2" t="str">
        <f t="shared" si="15"/>
        <v>×</v>
      </c>
      <c r="BB61" s="2" t="str">
        <f t="shared" si="16"/>
        <v>○</v>
      </c>
      <c r="BC61" s="2" t="str">
        <f t="shared" si="17"/>
        <v>○</v>
      </c>
      <c r="BD61" s="213" t="str">
        <f t="shared" si="22"/>
        <v/>
      </c>
    </row>
    <row r="62" spans="1:56" ht="22.5" hidden="1" customHeight="1">
      <c r="A62" s="38"/>
      <c r="B62" s="45">
        <v>58</v>
      </c>
      <c r="C62" s="17"/>
      <c r="D62" s="18"/>
      <c r="E62" s="19"/>
      <c r="F62" s="31"/>
      <c r="G62" s="67"/>
      <c r="H62" s="68"/>
      <c r="I62" s="29"/>
      <c r="J62" s="20"/>
      <c r="K62" s="20"/>
      <c r="L62" s="31"/>
      <c r="M62" s="67"/>
      <c r="N62" s="68"/>
      <c r="O62" s="29"/>
      <c r="P62" s="20"/>
      <c r="Q62" s="20"/>
      <c r="R62" s="31"/>
      <c r="S62" s="11" t="str">
        <f>IF(C62="","",IFERROR(VLOOKUP($E62,基準単価!$A$4:$B$22,2,FALSE),$F62*T62))</f>
        <v/>
      </c>
      <c r="T62" s="9" t="str">
        <f>IFERROR(VLOOKUP($E62,基準単価!$A$23:$B$38,2,FALSE),"")</f>
        <v/>
      </c>
      <c r="U62" s="9">
        <f t="shared" si="18"/>
        <v>0</v>
      </c>
      <c r="V62" s="21"/>
      <c r="W62" s="21"/>
      <c r="X62" s="21"/>
      <c r="Y62" s="21"/>
      <c r="Z62" s="21"/>
      <c r="AA62" s="21"/>
      <c r="AB62" s="21"/>
      <c r="AC62" s="21"/>
      <c r="AD62" s="21"/>
      <c r="AE62" s="21"/>
      <c r="AF62" s="21"/>
      <c r="AG62" s="21"/>
      <c r="AH62" s="21"/>
      <c r="AI62" s="21"/>
      <c r="AJ62" s="21"/>
      <c r="AK62" s="21"/>
      <c r="AL62" s="10">
        <f t="shared" si="19"/>
        <v>0</v>
      </c>
      <c r="AM62" s="11">
        <f>IF(SUM(AO62:AS62)&lt;&gt;0,IFERROR(VLOOKUP($E62,基準単価!$A$4:$C$22,3,FALSE),$F62*AN62),0)</f>
        <v>0</v>
      </c>
      <c r="AN62" s="229" t="str">
        <f>IFERROR(VLOOKUP($E62,基準単価!$A$23:$B$38,2,FALSE),"")</f>
        <v/>
      </c>
      <c r="AO62" s="21"/>
      <c r="AP62" s="21"/>
      <c r="AQ62" s="21"/>
      <c r="AR62" s="21"/>
      <c r="AS62" s="21"/>
      <c r="AT62" s="12">
        <f t="shared" si="20"/>
        <v>0</v>
      </c>
      <c r="AU62" s="34" t="str">
        <f t="shared" si="21"/>
        <v/>
      </c>
      <c r="AV62" s="47"/>
      <c r="AW62" s="2" t="str">
        <f t="shared" si="11"/>
        <v/>
      </c>
      <c r="AX62" s="2" t="str">
        <f t="shared" si="12"/>
        <v>×</v>
      </c>
      <c r="AY62" s="2" t="str">
        <f t="shared" si="13"/>
        <v>×</v>
      </c>
      <c r="AZ62" s="2" t="str">
        <f t="shared" si="14"/>
        <v>×</v>
      </c>
      <c r="BA62" s="2" t="str">
        <f t="shared" si="15"/>
        <v>×</v>
      </c>
      <c r="BB62" s="2" t="str">
        <f t="shared" si="16"/>
        <v>○</v>
      </c>
      <c r="BC62" s="2" t="str">
        <f t="shared" si="17"/>
        <v>○</v>
      </c>
      <c r="BD62" s="213" t="str">
        <f t="shared" si="22"/>
        <v/>
      </c>
    </row>
    <row r="63" spans="1:56" ht="22.5" hidden="1" customHeight="1">
      <c r="A63" s="38"/>
      <c r="B63" s="45">
        <v>59</v>
      </c>
      <c r="C63" s="17"/>
      <c r="D63" s="18"/>
      <c r="E63" s="19"/>
      <c r="F63" s="31"/>
      <c r="G63" s="67"/>
      <c r="H63" s="68"/>
      <c r="I63" s="29"/>
      <c r="J63" s="20"/>
      <c r="K63" s="20"/>
      <c r="L63" s="31"/>
      <c r="M63" s="67"/>
      <c r="N63" s="68"/>
      <c r="O63" s="29"/>
      <c r="P63" s="20"/>
      <c r="Q63" s="20"/>
      <c r="R63" s="31"/>
      <c r="S63" s="11" t="str">
        <f>IF(C63="","",IFERROR(VLOOKUP($E63,基準単価!$A$4:$B$22,2,FALSE),$F63*T63))</f>
        <v/>
      </c>
      <c r="T63" s="9" t="str">
        <f>IFERROR(VLOOKUP($E63,基準単価!$A$23:$B$38,2,FALSE),"")</f>
        <v/>
      </c>
      <c r="U63" s="9">
        <f t="shared" si="18"/>
        <v>0</v>
      </c>
      <c r="V63" s="21"/>
      <c r="W63" s="21"/>
      <c r="X63" s="21"/>
      <c r="Y63" s="21"/>
      <c r="Z63" s="21"/>
      <c r="AA63" s="21"/>
      <c r="AB63" s="21"/>
      <c r="AC63" s="21"/>
      <c r="AD63" s="21"/>
      <c r="AE63" s="21"/>
      <c r="AF63" s="21"/>
      <c r="AG63" s="21"/>
      <c r="AH63" s="21"/>
      <c r="AI63" s="21"/>
      <c r="AJ63" s="21"/>
      <c r="AK63" s="21"/>
      <c r="AL63" s="10">
        <f t="shared" si="19"/>
        <v>0</v>
      </c>
      <c r="AM63" s="11">
        <f>IF(SUM(AO63:AS63)&lt;&gt;0,IFERROR(VLOOKUP($E63,基準単価!$A$4:$C$22,3,FALSE),$F63*AN63),0)</f>
        <v>0</v>
      </c>
      <c r="AN63" s="229" t="str">
        <f>IFERROR(VLOOKUP($E63,基準単価!$A$23:$B$38,2,FALSE),"")</f>
        <v/>
      </c>
      <c r="AO63" s="21"/>
      <c r="AP63" s="21"/>
      <c r="AQ63" s="21"/>
      <c r="AR63" s="21"/>
      <c r="AS63" s="21"/>
      <c r="AT63" s="12">
        <f t="shared" si="20"/>
        <v>0</v>
      </c>
      <c r="AU63" s="34" t="str">
        <f t="shared" si="21"/>
        <v/>
      </c>
      <c r="AV63" s="47"/>
      <c r="AW63" s="2" t="str">
        <f t="shared" si="11"/>
        <v/>
      </c>
      <c r="AX63" s="2" t="str">
        <f t="shared" si="12"/>
        <v>×</v>
      </c>
      <c r="AY63" s="2" t="str">
        <f t="shared" si="13"/>
        <v>×</v>
      </c>
      <c r="AZ63" s="2" t="str">
        <f t="shared" si="14"/>
        <v>×</v>
      </c>
      <c r="BA63" s="2" t="str">
        <f t="shared" si="15"/>
        <v>×</v>
      </c>
      <c r="BB63" s="2" t="str">
        <f t="shared" si="16"/>
        <v>○</v>
      </c>
      <c r="BC63" s="2" t="str">
        <f t="shared" si="17"/>
        <v>○</v>
      </c>
      <c r="BD63" s="213" t="str">
        <f t="shared" si="22"/>
        <v/>
      </c>
    </row>
    <row r="64" spans="1:56" ht="22.5" hidden="1" customHeight="1" thickBot="1">
      <c r="A64" s="38"/>
      <c r="B64" s="52">
        <v>60</v>
      </c>
      <c r="C64" s="17"/>
      <c r="D64" s="53"/>
      <c r="E64" s="54"/>
      <c r="F64" s="55"/>
      <c r="G64" s="67"/>
      <c r="H64" s="69"/>
      <c r="I64" s="65"/>
      <c r="J64" s="56"/>
      <c r="K64" s="56"/>
      <c r="L64" s="55"/>
      <c r="M64" s="67"/>
      <c r="N64" s="69"/>
      <c r="O64" s="65"/>
      <c r="P64" s="56"/>
      <c r="Q64" s="56"/>
      <c r="R64" s="55"/>
      <c r="S64" s="11" t="str">
        <f>IF(C64="","",IFERROR(VLOOKUP($E64,基準単価!$A$4:$B$22,2,FALSE),$F64*T64))</f>
        <v/>
      </c>
      <c r="T64" s="9" t="str">
        <f>IFERROR(VLOOKUP($E64,基準単価!$A$23:$B$38,2,FALSE),"")</f>
        <v/>
      </c>
      <c r="U64" s="9">
        <f t="shared" si="18"/>
        <v>0</v>
      </c>
      <c r="V64" s="21"/>
      <c r="W64" s="21"/>
      <c r="X64" s="21"/>
      <c r="Y64" s="21"/>
      <c r="Z64" s="21"/>
      <c r="AA64" s="21"/>
      <c r="AB64" s="21"/>
      <c r="AC64" s="21"/>
      <c r="AD64" s="21"/>
      <c r="AE64" s="21"/>
      <c r="AF64" s="21"/>
      <c r="AG64" s="21"/>
      <c r="AH64" s="21"/>
      <c r="AI64" s="21"/>
      <c r="AJ64" s="21"/>
      <c r="AK64" s="21"/>
      <c r="AL64" s="10">
        <f t="shared" si="19"/>
        <v>0</v>
      </c>
      <c r="AM64" s="11">
        <f>IF(SUM(AO64:AS64)&lt;&gt;0,IFERROR(VLOOKUP($E64,基準単価!$A$4:$C$22,3,FALSE),$F64*AN64),0)</f>
        <v>0</v>
      </c>
      <c r="AN64" s="229" t="str">
        <f>IFERROR(VLOOKUP($E64,基準単価!$A$23:$B$38,2,FALSE),"")</f>
        <v/>
      </c>
      <c r="AO64" s="21"/>
      <c r="AP64" s="21"/>
      <c r="AQ64" s="21"/>
      <c r="AR64" s="21"/>
      <c r="AS64" s="21"/>
      <c r="AT64" s="12">
        <f t="shared" si="20"/>
        <v>0</v>
      </c>
      <c r="AU64" s="34" t="str">
        <f t="shared" si="21"/>
        <v/>
      </c>
      <c r="AV64" s="48"/>
      <c r="AW64" s="2" t="str">
        <f t="shared" si="11"/>
        <v/>
      </c>
      <c r="AX64" s="2" t="str">
        <f t="shared" si="12"/>
        <v>×</v>
      </c>
      <c r="AY64" s="2" t="str">
        <f t="shared" si="13"/>
        <v>×</v>
      </c>
      <c r="AZ64" s="2" t="str">
        <f t="shared" si="14"/>
        <v>×</v>
      </c>
      <c r="BA64" s="2" t="str">
        <f t="shared" si="15"/>
        <v>×</v>
      </c>
      <c r="BB64" s="2" t="str">
        <f t="shared" si="16"/>
        <v>○</v>
      </c>
      <c r="BC64" s="2" t="str">
        <f t="shared" si="17"/>
        <v>○</v>
      </c>
      <c r="BD64" s="213" t="str">
        <f t="shared" si="22"/>
        <v/>
      </c>
    </row>
    <row r="65" spans="1:56" ht="22.5" customHeight="1" thickTop="1" thickBot="1">
      <c r="A65" s="38"/>
      <c r="B65" s="262" t="s">
        <v>22</v>
      </c>
      <c r="C65" s="263"/>
      <c r="D65" s="263"/>
      <c r="E65" s="263"/>
      <c r="F65" s="263"/>
      <c r="G65" s="263"/>
      <c r="H65" s="263"/>
      <c r="I65" s="263"/>
      <c r="J65" s="263"/>
      <c r="K65" s="263"/>
      <c r="L65" s="263"/>
      <c r="M65" s="263"/>
      <c r="N65" s="263"/>
      <c r="O65" s="263"/>
      <c r="P65" s="263"/>
      <c r="Q65" s="263"/>
      <c r="R65" s="264"/>
      <c r="S65" s="57"/>
      <c r="T65" s="57"/>
      <c r="U65" s="57"/>
      <c r="V65" s="57"/>
      <c r="W65" s="57"/>
      <c r="X65" s="57"/>
      <c r="Y65" s="57"/>
      <c r="Z65" s="57"/>
      <c r="AA65" s="57"/>
      <c r="AB65" s="57"/>
      <c r="AC65" s="57"/>
      <c r="AD65" s="57"/>
      <c r="AE65" s="57"/>
      <c r="AF65" s="57"/>
      <c r="AG65" s="57"/>
      <c r="AH65" s="57"/>
      <c r="AI65" s="57"/>
      <c r="AJ65" s="57"/>
      <c r="AK65" s="57"/>
      <c r="AL65" s="22">
        <f>SUM(AL5:AL64)</f>
        <v>0</v>
      </c>
      <c r="AM65" s="58"/>
      <c r="AN65" s="58"/>
      <c r="AO65" s="59"/>
      <c r="AP65" s="59"/>
      <c r="AQ65" s="59"/>
      <c r="AR65" s="59"/>
      <c r="AS65" s="59"/>
      <c r="AT65" s="23">
        <f>SUM(AT5:AT64)</f>
        <v>0</v>
      </c>
      <c r="AU65" s="36">
        <f t="shared" ref="AU65" si="23">SUM(AL65,AT65)</f>
        <v>0</v>
      </c>
      <c r="AV65" s="60"/>
      <c r="BD65" s="214"/>
    </row>
    <row r="66" spans="1:56" s="3" customFormat="1" ht="22.5" customHeight="1">
      <c r="A66" s="46"/>
      <c r="B66" s="66" t="s">
        <v>92</v>
      </c>
      <c r="C66" s="66" t="s">
        <v>92</v>
      </c>
      <c r="D66" s="66" t="s">
        <v>92</v>
      </c>
      <c r="E66" s="66" t="s">
        <v>92</v>
      </c>
      <c r="F66" s="66" t="s">
        <v>92</v>
      </c>
      <c r="G66" s="66" t="s">
        <v>92</v>
      </c>
      <c r="H66" s="66" t="s">
        <v>92</v>
      </c>
      <c r="I66" s="66" t="s">
        <v>92</v>
      </c>
      <c r="J66" s="66" t="s">
        <v>92</v>
      </c>
      <c r="K66" s="66" t="s">
        <v>92</v>
      </c>
      <c r="L66" s="66" t="s">
        <v>92</v>
      </c>
      <c r="M66" s="66" t="s">
        <v>92</v>
      </c>
      <c r="N66" s="66" t="s">
        <v>92</v>
      </c>
      <c r="O66" s="66" t="s">
        <v>92</v>
      </c>
      <c r="P66" s="66" t="s">
        <v>92</v>
      </c>
      <c r="Q66" s="66" t="s">
        <v>92</v>
      </c>
      <c r="R66" s="66" t="s">
        <v>92</v>
      </c>
      <c r="S66" s="66" t="s">
        <v>92</v>
      </c>
      <c r="T66" s="66" t="s">
        <v>92</v>
      </c>
      <c r="U66" s="66" t="s">
        <v>92</v>
      </c>
      <c r="V66" s="66" t="s">
        <v>92</v>
      </c>
      <c r="W66" s="66" t="s">
        <v>92</v>
      </c>
      <c r="X66" s="66" t="s">
        <v>92</v>
      </c>
      <c r="Y66" s="66" t="s">
        <v>92</v>
      </c>
      <c r="Z66" s="66" t="s">
        <v>92</v>
      </c>
      <c r="AA66" s="66" t="s">
        <v>92</v>
      </c>
      <c r="AB66" s="66" t="s">
        <v>92</v>
      </c>
      <c r="AC66" s="66" t="s">
        <v>92</v>
      </c>
      <c r="AD66" s="66" t="s">
        <v>92</v>
      </c>
      <c r="AE66" s="66" t="s">
        <v>92</v>
      </c>
      <c r="AF66" s="66" t="s">
        <v>92</v>
      </c>
      <c r="AG66" s="66" t="s">
        <v>92</v>
      </c>
      <c r="AH66" s="66" t="s">
        <v>92</v>
      </c>
      <c r="AI66" s="66" t="s">
        <v>92</v>
      </c>
      <c r="AJ66" s="66" t="s">
        <v>92</v>
      </c>
      <c r="AK66" s="66" t="s">
        <v>92</v>
      </c>
      <c r="AL66" s="66" t="s">
        <v>92</v>
      </c>
      <c r="AM66" s="66" t="s">
        <v>92</v>
      </c>
      <c r="AN66" s="66" t="s">
        <v>92</v>
      </c>
      <c r="AO66" s="66" t="s">
        <v>92</v>
      </c>
      <c r="AP66" s="66" t="s">
        <v>92</v>
      </c>
      <c r="AQ66" s="66" t="s">
        <v>92</v>
      </c>
      <c r="AR66" s="66" t="s">
        <v>92</v>
      </c>
      <c r="AS66" s="66" t="s">
        <v>92</v>
      </c>
      <c r="AT66" s="66" t="s">
        <v>92</v>
      </c>
      <c r="AU66" s="66" t="s">
        <v>92</v>
      </c>
      <c r="AV66" s="66" t="s">
        <v>92</v>
      </c>
    </row>
    <row r="67" spans="1:56" s="3" customFormat="1" ht="22.5" customHeight="1"/>
    <row r="68" spans="1:56" s="3" customFormat="1" ht="22.5" customHeight="1">
      <c r="C68" s="25"/>
      <c r="D68" s="25"/>
    </row>
    <row r="69" spans="1:56" s="3" customFormat="1" ht="22.5" customHeight="1">
      <c r="C69" s="25"/>
      <c r="D69" s="25"/>
    </row>
    <row r="70" spans="1:56" s="3" customFormat="1" ht="22.5" customHeight="1">
      <c r="C70" s="25"/>
      <c r="D70" s="25"/>
    </row>
    <row r="71" spans="1:56" s="3" customFormat="1" ht="22.5" customHeight="1">
      <c r="C71" s="25"/>
    </row>
    <row r="72" spans="1:56" s="3" customFormat="1" ht="22.5" customHeight="1">
      <c r="C72" s="25"/>
    </row>
    <row r="73" spans="1:56" s="3" customFormat="1" ht="22.5" customHeight="1">
      <c r="C73" s="26"/>
    </row>
    <row r="74" spans="1:56" s="3" customFormat="1" ht="22.5" customHeight="1"/>
    <row r="75" spans="1:56" s="3" customFormat="1" ht="22.5" customHeight="1"/>
    <row r="76" spans="1:56" s="3" customFormat="1" ht="22.5" customHeight="1"/>
  </sheetData>
  <sheetProtection algorithmName="SHA-512" hashValue="tTRt7j3AAerv6IFZ/UIICy9g9y7+jiGRlS8vqL45V2kTS+fnCHAIy/pMzxwJqL38MSd8BSTCzN0vdJUEAbHXWg==" saltValue="Pg8TPV8JTy3rmIgEyl1diQ==" spinCount="100000" sheet="1" formatColumns="0" formatRows="0"/>
  <mergeCells count="13">
    <mergeCell ref="B65:R65"/>
    <mergeCell ref="B1:E1"/>
    <mergeCell ref="AU3:AU4"/>
    <mergeCell ref="AV3:AV4"/>
    <mergeCell ref="S3:AL3"/>
    <mergeCell ref="AM3:AT3"/>
    <mergeCell ref="I3:J3"/>
    <mergeCell ref="K3:L3"/>
    <mergeCell ref="G3:H3"/>
    <mergeCell ref="M3:N3"/>
    <mergeCell ref="O3:P3"/>
    <mergeCell ref="Q3:R3"/>
    <mergeCell ref="D2:E2"/>
  </mergeCells>
  <phoneticPr fontId="3"/>
  <conditionalFormatting sqref="BD5:BD65">
    <cfRule type="cellIs" dxfId="12" priority="3" operator="equal">
      <formula>"申請する事業所・施設の情報を入力してください"</formula>
    </cfRule>
  </conditionalFormatting>
  <conditionalFormatting sqref="BD5:BD64">
    <cfRule type="expression" dxfId="11" priority="2">
      <formula>BD5="個別協議書を作成してください"</formula>
    </cfRule>
  </conditionalFormatting>
  <conditionalFormatting sqref="BD5:BD64">
    <cfRule type="expression" dxfId="10" priority="1">
      <formula>BD5="対応が終了していないため、個別協議書は次回以降の提出となります"</formula>
    </cfRule>
  </conditionalFormatting>
  <dataValidations count="4">
    <dataValidation type="whole" allowBlank="1" showDropDown="1" showInputMessage="1" showErrorMessage="1" sqref="O5:R64 F5:F64 I5:L64" xr:uid="{85E35443-067F-4FEC-9546-5B55AAA0ABE8}">
      <formula1>1</formula1>
      <formula2>999</formula2>
    </dataValidation>
    <dataValidation type="custom" allowBlank="1" showInputMessage="1" showErrorMessage="1" errorTitle="事業所番号が正しくありません" error="10桁の介護保険事業所番号を入力してください。_x000a_特定施設を除く「有料老人ホーム」、「サービス付き高齢者向け住宅」、「養護老人ホーム」、「軽費老人ホーム」については、「なし」と入力してください。" sqref="C5:C64" xr:uid="{C3168B50-06AA-41A3-9633-F70E8C9A5B5B}">
      <formula1>OR(LEN(C5)=10,(C5="なし"))</formula1>
    </dataValidation>
    <dataValidation type="custom" allowBlank="1" showDropDown="1" showInputMessage="1" showErrorMessage="1" errorTitle="収束日が正しく入力されていません。" error="R5.12.1～R6.4.10の期間で入力してください。_x000a_現在も対応している場合は「対応中」と入力してください。" sqref="H5:H64 N5:N64" xr:uid="{EEA12768-21C1-4630-8239-87DA9CD4B000}">
      <formula1>OR(AND(H5&gt;=DATEVALUE("2023/12/1"),H5&lt;=DATEVALUE("2024/4/10")),(H5="対応中"))</formula1>
    </dataValidation>
    <dataValidation type="date" allowBlank="1" showDropDown="1" showInputMessage="1" showErrorMessage="1" errorTitle="発生日が正しく入力されていません" error="R5.12.1～R6.3.31の期間が今回の対象となるため、対象外の期間は提出できません。" sqref="M5:M64 G5:G64" xr:uid="{402CE3D7-845D-493F-99FC-1839FE12377C}">
      <formula1>45261</formula1>
      <formula2>45382</formula2>
    </dataValidation>
  </dataValidations>
  <pageMargins left="0.19685039370078741" right="0.19685039370078741" top="0.39370078740157483" bottom="0.39370078740157483" header="0" footer="0"/>
  <pageSetup paperSize="9" scale="2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2AA3700-2DAF-4848-9346-6F648378283B}">
          <x14:formula1>
            <xm:f>プルダウン用!$A$4:$A$38</xm:f>
          </x14:formula1>
          <xm:sqref>E5:E64</xm:sqref>
        </x14:dataValidation>
        <x14:dataValidation type="list" allowBlank="1" showInputMessage="1" showErrorMessage="1" xr:uid="{88001A16-0F16-4354-821F-D1CC4B8CF24B}">
          <x14:formula1>
            <xm:f>プルダウン用!$M$4:$M$6</xm:f>
          </x14:formula1>
          <xm:sqref>AV5:AV64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86C25-9DB9-431B-AF08-576C6AC30E84}">
  <sheetPr>
    <tabColor rgb="FF00B050"/>
    <pageSetUpPr fitToPage="1"/>
  </sheetPr>
  <dimension ref="A1:AQ56"/>
  <sheetViews>
    <sheetView showGridLines="0" view="pageBreakPreview" zoomScale="70" zoomScaleNormal="85" zoomScaleSheetLayoutView="70" workbookViewId="0">
      <selection activeCell="F9" sqref="F9"/>
    </sheetView>
  </sheetViews>
  <sheetFormatPr defaultRowHeight="18.75"/>
  <cols>
    <col min="1" max="1" width="4.125" style="84" customWidth="1"/>
    <col min="2" max="4" width="11.875" style="84" customWidth="1"/>
    <col min="5" max="6" width="10.625" style="84" customWidth="1"/>
    <col min="7" max="7" width="5.625" style="84" customWidth="1"/>
    <col min="8" max="9" width="10.625" style="84" customWidth="1"/>
    <col min="10" max="10" width="7.125" style="84" customWidth="1"/>
    <col min="11" max="11" width="17" style="84" customWidth="1"/>
    <col min="12" max="12" width="13.875" style="84" customWidth="1"/>
    <col min="13" max="14" width="10.625" style="84" customWidth="1"/>
    <col min="15" max="15" width="7.125" style="84" customWidth="1"/>
    <col min="16" max="16" width="14.125" style="84" customWidth="1"/>
    <col min="17" max="19" width="10.625" style="84" customWidth="1"/>
    <col min="20" max="20" width="10.625" style="96" customWidth="1"/>
    <col min="21" max="35" width="9.625" style="84" customWidth="1"/>
    <col min="36" max="40" width="8.25" style="84" customWidth="1"/>
    <col min="41" max="41" width="6.625" style="84" customWidth="1"/>
    <col min="42" max="44" width="6.375" style="84" customWidth="1"/>
    <col min="45" max="53" width="9" style="84"/>
    <col min="54" max="54" width="9" style="84" customWidth="1"/>
    <col min="55" max="16384" width="9" style="84"/>
  </cols>
  <sheetData>
    <row r="1" spans="1:42" s="70" customFormat="1" ht="42" customHeight="1">
      <c r="A1" s="70" t="s">
        <v>93</v>
      </c>
    </row>
    <row r="2" spans="1:42" s="70" customFormat="1" ht="18" customHeight="1"/>
    <row r="3" spans="1:42" s="76" customFormat="1" ht="27.75" customHeight="1">
      <c r="A3" s="71" t="s">
        <v>94</v>
      </c>
      <c r="B3" s="72"/>
      <c r="C3" s="72"/>
      <c r="D3" s="72"/>
      <c r="E3" s="72"/>
      <c r="F3" s="72"/>
      <c r="G3" s="72"/>
      <c r="H3" s="73"/>
      <c r="I3" s="74" t="s">
        <v>95</v>
      </c>
      <c r="J3" s="75"/>
      <c r="K3" s="75"/>
      <c r="L3" s="75"/>
      <c r="M3" s="75"/>
      <c r="N3" s="75"/>
      <c r="O3" s="75"/>
      <c r="P3" s="75"/>
      <c r="T3" s="70"/>
      <c r="U3" s="70"/>
      <c r="V3" s="70"/>
      <c r="W3" s="70"/>
      <c r="X3" s="70"/>
      <c r="Y3" s="70"/>
      <c r="Z3" s="70"/>
      <c r="AA3" s="70"/>
      <c r="AB3" s="70"/>
      <c r="AC3" s="70"/>
      <c r="AD3" s="70"/>
      <c r="AE3" s="70"/>
      <c r="AF3" s="70"/>
      <c r="AG3" s="70"/>
      <c r="AH3" s="70"/>
      <c r="AI3" s="70"/>
    </row>
    <row r="4" spans="1:42" s="76" customFormat="1" ht="27.75" customHeight="1">
      <c r="A4" s="73" t="s">
        <v>96</v>
      </c>
      <c r="B4" s="73"/>
      <c r="C4" s="73"/>
      <c r="D4" s="73"/>
      <c r="E4" s="73"/>
      <c r="F4" s="73"/>
      <c r="G4" s="73"/>
      <c r="H4" s="73"/>
      <c r="I4" s="73"/>
      <c r="T4" s="70"/>
      <c r="U4" s="70"/>
      <c r="V4" s="70"/>
      <c r="W4" s="70"/>
      <c r="X4" s="70"/>
      <c r="Y4" s="70"/>
      <c r="Z4" s="70"/>
      <c r="AA4" s="70"/>
      <c r="AB4" s="70"/>
      <c r="AC4" s="70"/>
      <c r="AD4" s="70"/>
      <c r="AE4" s="70"/>
      <c r="AF4" s="70"/>
      <c r="AG4" s="70"/>
      <c r="AH4" s="70"/>
      <c r="AI4" s="70"/>
    </row>
    <row r="5" spans="1:42" s="76" customFormat="1" ht="27.75" customHeight="1">
      <c r="A5" s="73"/>
      <c r="B5" s="369" t="s">
        <v>97</v>
      </c>
      <c r="C5" s="370"/>
      <c r="D5" s="370"/>
      <c r="E5" s="370"/>
      <c r="F5" s="370"/>
      <c r="G5" s="370"/>
      <c r="H5" s="370"/>
      <c r="I5" s="371"/>
      <c r="J5" s="77" t="s">
        <v>291</v>
      </c>
      <c r="L5" s="372" t="s">
        <v>98</v>
      </c>
      <c r="M5" s="373"/>
      <c r="N5" s="78" t="s">
        <v>99</v>
      </c>
      <c r="O5" s="79"/>
      <c r="P5" s="79"/>
      <c r="Q5" s="80"/>
      <c r="R5" s="76" t="s">
        <v>100</v>
      </c>
      <c r="T5" s="70"/>
      <c r="U5" s="70"/>
      <c r="V5" s="70"/>
      <c r="W5" s="70"/>
      <c r="X5" s="70"/>
      <c r="Y5" s="70"/>
      <c r="Z5" s="70"/>
      <c r="AA5" s="70"/>
      <c r="AB5" s="70"/>
      <c r="AC5" s="70"/>
      <c r="AD5" s="70"/>
      <c r="AE5" s="70"/>
      <c r="AF5" s="70"/>
      <c r="AG5" s="70"/>
      <c r="AH5" s="70"/>
      <c r="AI5" s="70"/>
    </row>
    <row r="6" spans="1:42" s="76" customFormat="1" ht="27.75" customHeight="1">
      <c r="A6" s="73"/>
      <c r="L6" s="372" t="s">
        <v>101</v>
      </c>
      <c r="M6" s="373"/>
      <c r="N6" s="285" t="str">
        <f>IF($F$9="","",'所要額調査票 '!D2)</f>
        <v/>
      </c>
      <c r="O6" s="286"/>
      <c r="P6" s="286"/>
      <c r="Q6" s="287"/>
      <c r="T6" s="70"/>
      <c r="U6" s="70"/>
      <c r="V6" s="70"/>
      <c r="W6" s="70"/>
      <c r="X6" s="70"/>
      <c r="Y6" s="70"/>
      <c r="Z6" s="70"/>
      <c r="AA6" s="70"/>
      <c r="AB6" s="70"/>
      <c r="AC6" s="70"/>
      <c r="AD6" s="70"/>
      <c r="AE6" s="70"/>
      <c r="AF6" s="70"/>
      <c r="AG6" s="70"/>
      <c r="AH6" s="70"/>
      <c r="AI6" s="70"/>
    </row>
    <row r="7" spans="1:42" s="76" customFormat="1" ht="18" customHeight="1"/>
    <row r="8" spans="1:42" s="76" customFormat="1" ht="18" customHeight="1" thickBot="1"/>
    <row r="9" spans="1:42" s="76" customFormat="1" ht="32.25" customHeight="1" thickBot="1">
      <c r="A9" s="73" t="s">
        <v>102</v>
      </c>
      <c r="F9" s="261"/>
      <c r="Q9" s="81"/>
      <c r="S9" s="82"/>
      <c r="T9" s="83"/>
      <c r="AI9" s="84"/>
      <c r="AJ9" s="84"/>
    </row>
    <row r="10" spans="1:42" s="76" customFormat="1" ht="20.25" customHeight="1" thickBot="1">
      <c r="E10" s="374" t="s">
        <v>103</v>
      </c>
      <c r="F10" s="375"/>
      <c r="G10" s="375"/>
      <c r="H10" s="375"/>
      <c r="I10" s="375"/>
      <c r="J10" s="375"/>
      <c r="K10" s="375"/>
      <c r="L10" s="375"/>
      <c r="M10" s="375"/>
      <c r="N10" s="375"/>
      <c r="O10" s="375"/>
      <c r="P10" s="375"/>
      <c r="Q10" s="375"/>
      <c r="R10" s="375"/>
      <c r="S10" s="375"/>
      <c r="T10" s="376"/>
      <c r="U10" s="380" t="s">
        <v>104</v>
      </c>
      <c r="V10" s="381"/>
      <c r="W10" s="381"/>
      <c r="X10" s="381"/>
      <c r="Y10" s="381"/>
      <c r="Z10" s="381"/>
      <c r="AA10" s="381"/>
      <c r="AB10" s="381"/>
      <c r="AC10" s="381"/>
      <c r="AD10" s="381"/>
      <c r="AE10" s="381"/>
      <c r="AF10" s="381"/>
      <c r="AG10" s="381"/>
      <c r="AH10" s="381"/>
      <c r="AI10" s="382"/>
      <c r="AJ10" s="84"/>
      <c r="AK10" s="84"/>
      <c r="AL10" s="85"/>
      <c r="AM10" s="85"/>
      <c r="AN10" s="85"/>
      <c r="AO10" s="85"/>
      <c r="AP10" s="85"/>
    </row>
    <row r="11" spans="1:42" s="76" customFormat="1" ht="24" customHeight="1" thickBot="1">
      <c r="D11" s="85"/>
      <c r="E11" s="377"/>
      <c r="F11" s="378"/>
      <c r="G11" s="378"/>
      <c r="H11" s="378"/>
      <c r="I11" s="378"/>
      <c r="J11" s="378"/>
      <c r="K11" s="378"/>
      <c r="L11" s="378"/>
      <c r="M11" s="378"/>
      <c r="N11" s="378"/>
      <c r="O11" s="378"/>
      <c r="P11" s="378"/>
      <c r="Q11" s="378"/>
      <c r="R11" s="378"/>
      <c r="S11" s="378"/>
      <c r="T11" s="379"/>
      <c r="U11" s="380" t="s">
        <v>105</v>
      </c>
      <c r="V11" s="381"/>
      <c r="W11" s="381"/>
      <c r="X11" s="381"/>
      <c r="Y11" s="381"/>
      <c r="Z11" s="381"/>
      <c r="AA11" s="381"/>
      <c r="AB11" s="381"/>
      <c r="AC11" s="381"/>
      <c r="AD11" s="381"/>
      <c r="AE11" s="381"/>
      <c r="AF11" s="381"/>
      <c r="AG11" s="381"/>
      <c r="AH11" s="381"/>
      <c r="AI11" s="382"/>
      <c r="AJ11" s="84"/>
      <c r="AK11" s="84"/>
    </row>
    <row r="12" spans="1:42" s="76" customFormat="1" ht="105.75" customHeight="1">
      <c r="E12" s="362" t="s">
        <v>106</v>
      </c>
      <c r="F12" s="363"/>
      <c r="G12" s="363"/>
      <c r="H12" s="364" t="s">
        <v>107</v>
      </c>
      <c r="I12" s="364"/>
      <c r="J12" s="364"/>
      <c r="K12" s="365" t="s">
        <v>108</v>
      </c>
      <c r="L12" s="366"/>
      <c r="M12" s="365" t="s">
        <v>109</v>
      </c>
      <c r="N12" s="366"/>
      <c r="O12" s="365" t="s">
        <v>110</v>
      </c>
      <c r="P12" s="366"/>
      <c r="Q12" s="367" t="s">
        <v>111</v>
      </c>
      <c r="R12" s="368"/>
      <c r="S12" s="347" t="s">
        <v>112</v>
      </c>
      <c r="T12" s="348"/>
      <c r="U12" s="86" t="s">
        <v>113</v>
      </c>
      <c r="V12" s="87" t="s">
        <v>114</v>
      </c>
      <c r="W12" s="87" t="s">
        <v>115</v>
      </c>
      <c r="X12" s="87" t="s">
        <v>116</v>
      </c>
      <c r="Y12" s="87" t="s">
        <v>117</v>
      </c>
      <c r="Z12" s="87" t="s">
        <v>118</v>
      </c>
      <c r="AA12" s="87" t="s">
        <v>119</v>
      </c>
      <c r="AB12" s="87" t="s">
        <v>120</v>
      </c>
      <c r="AC12" s="87" t="s">
        <v>121</v>
      </c>
      <c r="AD12" s="88" t="s">
        <v>122</v>
      </c>
      <c r="AE12" s="88" t="s">
        <v>123</v>
      </c>
      <c r="AF12" s="88" t="s">
        <v>124</v>
      </c>
      <c r="AG12" s="88" t="s">
        <v>125</v>
      </c>
      <c r="AH12" s="88" t="s">
        <v>126</v>
      </c>
      <c r="AI12" s="89" t="s">
        <v>126</v>
      </c>
      <c r="AJ12" s="84"/>
      <c r="AK12" s="84"/>
    </row>
    <row r="13" spans="1:42" s="76" customFormat="1" ht="37.5" customHeight="1">
      <c r="B13" s="336" t="s">
        <v>127</v>
      </c>
      <c r="C13" s="336"/>
      <c r="D13" s="337"/>
      <c r="E13" s="349" t="str">
        <f>IF($F$9="","",VLOOKUP($F$9,'所要額調査票 '!$B:$AV,3,FALSE))</f>
        <v/>
      </c>
      <c r="F13" s="350"/>
      <c r="G13" s="350"/>
      <c r="H13" s="351" t="str">
        <f>IF($F$9="","",VLOOKUP($F$9,'所要額調査票 '!$B:$AV,4,FALSE))</f>
        <v/>
      </c>
      <c r="I13" s="352"/>
      <c r="J13" s="353"/>
      <c r="K13" s="354" t="str">
        <f>IF($F$9="","",IF(VLOOKUP($F$9,'所要額調査票 '!$B:$AV,5,FALSE)="",1,VLOOKUP($F$9,'所要額調査票 '!$B:$AV,5,FALSE)))</f>
        <v/>
      </c>
      <c r="L13" s="355"/>
      <c r="M13" s="343" t="str">
        <f>IF($F$9="","",VLOOKUP($F$9,'所要額調査票 '!$B:$AV,18,FALSE))</f>
        <v/>
      </c>
      <c r="N13" s="344"/>
      <c r="O13" s="356"/>
      <c r="P13" s="357"/>
      <c r="Q13" s="358">
        <f>SUM(U13:AI13)</f>
        <v>0</v>
      </c>
      <c r="R13" s="359"/>
      <c r="S13" s="360">
        <f>Q13-MAX(M13:P13)</f>
        <v>0</v>
      </c>
      <c r="T13" s="361"/>
      <c r="U13" s="90" t="str">
        <f>IF($F$9="","",VLOOKUP($F$9,'所要額調査票 '!$B:$AV,21,FALSE))</f>
        <v/>
      </c>
      <c r="V13" s="91" t="str">
        <f>IF($F$9="","",VLOOKUP($F$9,'所要額調査票 '!$B:$AV,22,FALSE))</f>
        <v/>
      </c>
      <c r="W13" s="91" t="str">
        <f>IF($F$9="","",VLOOKUP($F$9,'所要額調査票 '!$B:$AV,23,FALSE))</f>
        <v/>
      </c>
      <c r="X13" s="91" t="str">
        <f>IF($F$9="","",VLOOKUP($F$9,'所要額調査票 '!$B:$AV,24,FALSE))</f>
        <v/>
      </c>
      <c r="Y13" s="91" t="str">
        <f>IF($F$9="","",VLOOKUP($F$9,'所要額調査票 '!$B:$AV,25,FALSE))</f>
        <v/>
      </c>
      <c r="Z13" s="91" t="str">
        <f>IF($F$9="","",VLOOKUP($F$9,'所要額調査票 '!$B:$AV,26,FALSE))</f>
        <v/>
      </c>
      <c r="AA13" s="91" t="str">
        <f>IF($F$9="","",VLOOKUP($F$9,'所要額調査票 '!$B:$AV,27,FALSE))</f>
        <v/>
      </c>
      <c r="AB13" s="91" t="str">
        <f>IF($F$9="","",VLOOKUP($F$9,'所要額調査票 '!$B:$AV,28,FALSE))</f>
        <v/>
      </c>
      <c r="AC13" s="91" t="str">
        <f>IF($F$9="","",VLOOKUP($F$9,'所要額調査票 '!$B:$AV,29,FALSE))</f>
        <v/>
      </c>
      <c r="AD13" s="91" t="str">
        <f>IF($F$9="","",VLOOKUP($F$9,'所要額調査票 '!$B:$AV,30,FALSE))</f>
        <v/>
      </c>
      <c r="AE13" s="91" t="str">
        <f>IF($F$9="","",VLOOKUP($F$9,'所要額調査票 '!$B:$AV,31,FALSE))</f>
        <v/>
      </c>
      <c r="AF13" s="91" t="str">
        <f>IF($F$9="","",VLOOKUP($F$9,'所要額調査票 '!$B:$AV,32,FALSE))</f>
        <v/>
      </c>
      <c r="AG13" s="91" t="str">
        <f>IF($F$9="","",VLOOKUP($F$9,'所要額調査票 '!$B:$AV,33,FALSE))</f>
        <v/>
      </c>
      <c r="AH13" s="91" t="str">
        <f>IF($F$9="","",VLOOKUP($F$9,'所要額調査票 '!$B:$AV,34,FALSE))</f>
        <v/>
      </c>
      <c r="AI13" s="92" t="str">
        <f>IF($F$9="","",VLOOKUP($F$9,'所要額調査票 '!$B:$AV,35,FALSE))</f>
        <v/>
      </c>
      <c r="AJ13" s="84"/>
      <c r="AK13" s="84"/>
    </row>
    <row r="14" spans="1:42" s="76" customFormat="1" ht="37.5" customHeight="1" thickBot="1">
      <c r="B14" s="336" t="s">
        <v>128</v>
      </c>
      <c r="C14" s="336"/>
      <c r="D14" s="337"/>
      <c r="E14" s="338"/>
      <c r="F14" s="339"/>
      <c r="G14" s="339"/>
      <c r="H14" s="340"/>
      <c r="I14" s="340"/>
      <c r="J14" s="340"/>
      <c r="K14" s="341"/>
      <c r="L14" s="342"/>
      <c r="M14" s="343"/>
      <c r="N14" s="344"/>
      <c r="O14" s="345"/>
      <c r="P14" s="346"/>
      <c r="Q14" s="294">
        <f>O14+S14</f>
        <v>0</v>
      </c>
      <c r="R14" s="295"/>
      <c r="S14" s="326">
        <f>SUM(U14:AI14)</f>
        <v>0</v>
      </c>
      <c r="T14" s="327"/>
      <c r="U14" s="93"/>
      <c r="V14" s="94"/>
      <c r="W14" s="94"/>
      <c r="X14" s="94"/>
      <c r="Y14" s="94"/>
      <c r="Z14" s="94"/>
      <c r="AA14" s="94"/>
      <c r="AB14" s="94"/>
      <c r="AC14" s="94"/>
      <c r="AD14" s="94"/>
      <c r="AE14" s="94"/>
      <c r="AF14" s="94"/>
      <c r="AG14" s="94"/>
      <c r="AH14" s="94"/>
      <c r="AI14" s="95"/>
      <c r="AJ14" s="84"/>
      <c r="AK14" s="84"/>
    </row>
    <row r="15" spans="1:42" ht="21" customHeight="1">
      <c r="A15" s="76"/>
      <c r="B15" s="82"/>
      <c r="C15" s="82"/>
      <c r="D15" s="82"/>
      <c r="E15" s="76"/>
      <c r="F15" s="76"/>
      <c r="G15" s="76"/>
      <c r="H15" s="76"/>
      <c r="I15" s="76"/>
      <c r="M15" s="211"/>
      <c r="N15" s="211"/>
      <c r="R15" s="76"/>
      <c r="S15" s="76"/>
    </row>
    <row r="16" spans="1:42" ht="32.25" customHeight="1" thickBot="1">
      <c r="A16" s="73" t="s">
        <v>129</v>
      </c>
      <c r="N16" s="97"/>
      <c r="O16" s="97"/>
    </row>
    <row r="17" spans="1:43" ht="24" customHeight="1">
      <c r="A17" s="73"/>
      <c r="B17" s="328" t="s">
        <v>130</v>
      </c>
      <c r="C17" s="328"/>
      <c r="D17" s="328"/>
      <c r="E17" s="329"/>
      <c r="F17" s="330" t="s">
        <v>131</v>
      </c>
      <c r="G17" s="331"/>
      <c r="H17" s="98" t="s">
        <v>132</v>
      </c>
      <c r="I17" s="99" t="s">
        <v>133</v>
      </c>
      <c r="J17" s="85"/>
      <c r="K17" s="100" t="s">
        <v>134</v>
      </c>
      <c r="L17" s="101"/>
      <c r="M17" s="101"/>
      <c r="N17" s="101"/>
      <c r="O17" s="101"/>
      <c r="P17" s="101"/>
      <c r="Q17" s="102"/>
      <c r="R17" s="103"/>
      <c r="S17" s="85"/>
      <c r="T17" s="332" t="s">
        <v>135</v>
      </c>
      <c r="U17" s="333"/>
      <c r="V17" s="98" t="s">
        <v>136</v>
      </c>
      <c r="W17" s="99" t="s">
        <v>137</v>
      </c>
      <c r="X17" s="104"/>
      <c r="Y17" s="105" t="s">
        <v>138</v>
      </c>
      <c r="Z17" s="101"/>
      <c r="AA17" s="101"/>
      <c r="AB17" s="101"/>
      <c r="AC17" s="101"/>
      <c r="AD17" s="101"/>
      <c r="AE17" s="102"/>
      <c r="AF17" s="102"/>
      <c r="AG17" s="103"/>
      <c r="AI17" s="332" t="s">
        <v>139</v>
      </c>
      <c r="AJ17" s="334"/>
      <c r="AK17" s="334"/>
      <c r="AL17" s="334"/>
      <c r="AM17" s="334"/>
      <c r="AN17" s="334"/>
      <c r="AO17" s="334"/>
      <c r="AP17" s="334"/>
      <c r="AQ17" s="335"/>
    </row>
    <row r="18" spans="1:43" ht="24" customHeight="1">
      <c r="B18" s="312" t="s">
        <v>140</v>
      </c>
      <c r="C18" s="313"/>
      <c r="D18" s="315" t="s">
        <v>141</v>
      </c>
      <c r="E18" s="316"/>
      <c r="F18" s="106" t="str">
        <f>IF($F$9="","",VLOOKUP($F$9,'所要額調査票 '!$B:$AV,8,FALSE))</f>
        <v/>
      </c>
      <c r="G18" s="107"/>
      <c r="H18" s="200"/>
      <c r="I18" s="201"/>
      <c r="K18" s="110" t="s">
        <v>143</v>
      </c>
      <c r="R18" s="111"/>
      <c r="T18" s="106" t="str">
        <f>IF($F$9="","",VLOOKUP($F$9,'所要額調査票 '!$B:$AV,14,FALSE))</f>
        <v/>
      </c>
      <c r="U18" s="107" t="s">
        <v>142</v>
      </c>
      <c r="V18" s="200"/>
      <c r="W18" s="201"/>
      <c r="X18" s="104"/>
      <c r="Y18" s="110" t="s">
        <v>143</v>
      </c>
      <c r="AG18" s="111"/>
      <c r="AI18" s="317"/>
      <c r="AJ18" s="318"/>
      <c r="AK18" s="318"/>
      <c r="AL18" s="318"/>
      <c r="AM18" s="318"/>
      <c r="AN18" s="318"/>
      <c r="AO18" s="318"/>
      <c r="AP18" s="318"/>
      <c r="AQ18" s="319"/>
    </row>
    <row r="19" spans="1:43" ht="24" customHeight="1">
      <c r="B19" s="314"/>
      <c r="C19" s="314"/>
      <c r="D19" s="320" t="s">
        <v>144</v>
      </c>
      <c r="E19" s="321"/>
      <c r="F19" s="106" t="str">
        <f>IF($F$9="","",VLOOKUP($F$9,'所要額調査票 '!$B:$AV,9,FALSE))</f>
        <v/>
      </c>
      <c r="G19" s="107"/>
      <c r="H19" s="200"/>
      <c r="I19" s="201"/>
      <c r="K19" s="110"/>
      <c r="L19" s="204"/>
      <c r="M19" s="84" t="s">
        <v>145</v>
      </c>
      <c r="N19" s="84" t="s">
        <v>146</v>
      </c>
      <c r="R19" s="111"/>
      <c r="T19" s="106" t="str">
        <f>IF($F$9="","",VLOOKUP($F$9,'所要額調査票 '!$B:$AV,15,FALSE))</f>
        <v/>
      </c>
      <c r="U19" s="107" t="s">
        <v>142</v>
      </c>
      <c r="V19" s="200"/>
      <c r="W19" s="201"/>
      <c r="X19" s="104"/>
      <c r="Y19" s="110"/>
      <c r="Z19" s="206"/>
      <c r="AA19" s="84" t="s">
        <v>145</v>
      </c>
      <c r="AB19" s="84" t="s">
        <v>146</v>
      </c>
      <c r="AG19" s="111"/>
      <c r="AI19" s="317"/>
      <c r="AJ19" s="318"/>
      <c r="AK19" s="318"/>
      <c r="AL19" s="318"/>
      <c r="AM19" s="318"/>
      <c r="AN19" s="318"/>
      <c r="AO19" s="318"/>
      <c r="AP19" s="318"/>
      <c r="AQ19" s="319"/>
    </row>
    <row r="20" spans="1:43" ht="24" customHeight="1">
      <c r="B20" s="322" t="s">
        <v>147</v>
      </c>
      <c r="C20" s="314"/>
      <c r="D20" s="320" t="s">
        <v>141</v>
      </c>
      <c r="E20" s="321"/>
      <c r="F20" s="106" t="str">
        <f>IF($F$9="","",VLOOKUP($F$9,'所要額調査票 '!$B:$AV,10,FALSE))</f>
        <v/>
      </c>
      <c r="G20" s="107"/>
      <c r="H20" s="200"/>
      <c r="I20" s="201"/>
      <c r="K20" s="110"/>
      <c r="R20" s="111"/>
      <c r="T20" s="106" t="str">
        <f>IF($F$9="","",VLOOKUP($F$9,'所要額調査票 '!$B:$AV,16,FALSE))</f>
        <v/>
      </c>
      <c r="U20" s="107" t="s">
        <v>142</v>
      </c>
      <c r="V20" s="200"/>
      <c r="W20" s="201"/>
      <c r="X20" s="104"/>
      <c r="Y20" s="110"/>
      <c r="AG20" s="111"/>
      <c r="AI20" s="317"/>
      <c r="AJ20" s="318"/>
      <c r="AK20" s="318"/>
      <c r="AL20" s="318"/>
      <c r="AM20" s="318"/>
      <c r="AN20" s="318"/>
      <c r="AO20" s="318"/>
      <c r="AP20" s="318"/>
      <c r="AQ20" s="319"/>
    </row>
    <row r="21" spans="1:43" ht="37.5" customHeight="1" thickBot="1">
      <c r="B21" s="314"/>
      <c r="C21" s="314"/>
      <c r="D21" s="320" t="s">
        <v>144</v>
      </c>
      <c r="E21" s="321"/>
      <c r="F21" s="114" t="str">
        <f>IF($F$9="","",VLOOKUP($F$9,'所要額調査票 '!$B:$AV,11,FALSE))</f>
        <v/>
      </c>
      <c r="G21" s="115"/>
      <c r="H21" s="202"/>
      <c r="I21" s="203"/>
      <c r="K21" s="110" t="s">
        <v>148</v>
      </c>
      <c r="L21" s="84" t="s">
        <v>149</v>
      </c>
      <c r="M21" s="205">
        <f>2*N23*Q23</f>
        <v>0</v>
      </c>
      <c r="N21" s="84" t="s">
        <v>150</v>
      </c>
      <c r="R21" s="111"/>
      <c r="T21" s="114" t="str">
        <f>IF($F$9="","",VLOOKUP($F$9,'所要額調査票 '!$B:$AV,17,FALSE))</f>
        <v/>
      </c>
      <c r="U21" s="115" t="s">
        <v>142</v>
      </c>
      <c r="V21" s="202"/>
      <c r="W21" s="203"/>
      <c r="X21" s="104"/>
      <c r="Y21" s="110" t="s">
        <v>148</v>
      </c>
      <c r="AA21" s="84" t="s">
        <v>149</v>
      </c>
      <c r="AB21" s="119">
        <f>2*AB23*AE23</f>
        <v>0</v>
      </c>
      <c r="AC21" s="84" t="s">
        <v>150</v>
      </c>
      <c r="AG21" s="111"/>
      <c r="AI21" s="323"/>
      <c r="AJ21" s="324"/>
      <c r="AK21" s="324"/>
      <c r="AL21" s="324"/>
      <c r="AM21" s="324"/>
      <c r="AN21" s="324"/>
      <c r="AO21" s="324"/>
      <c r="AP21" s="324"/>
      <c r="AQ21" s="325"/>
    </row>
    <row r="22" spans="1:43" ht="21" customHeight="1">
      <c r="B22" s="84" t="s">
        <v>151</v>
      </c>
      <c r="K22" s="110"/>
      <c r="N22" s="84" t="s">
        <v>152</v>
      </c>
      <c r="Q22" s="84" t="s">
        <v>153</v>
      </c>
      <c r="R22" s="111"/>
      <c r="T22" s="84"/>
      <c r="Y22" s="110"/>
      <c r="AB22" s="84" t="s">
        <v>152</v>
      </c>
      <c r="AE22" s="84" t="s">
        <v>153</v>
      </c>
      <c r="AG22" s="111"/>
    </row>
    <row r="23" spans="1:43" ht="21" customHeight="1" thickBot="1">
      <c r="B23" s="85"/>
      <c r="K23" s="110"/>
      <c r="L23" s="84" t="s">
        <v>154</v>
      </c>
      <c r="M23" s="84" t="s">
        <v>155</v>
      </c>
      <c r="N23" s="204"/>
      <c r="O23" s="84" t="s">
        <v>142</v>
      </c>
      <c r="P23" s="84" t="s">
        <v>155</v>
      </c>
      <c r="Q23" s="205">
        <f>MAX(DATEDIF(H19,I19,"ｍ")+1,DATEDIF(H18,I18,"ｍ")+1)</f>
        <v>1</v>
      </c>
      <c r="R23" s="111" t="s">
        <v>156</v>
      </c>
      <c r="T23" s="84"/>
      <c r="Y23" s="120"/>
      <c r="Z23" s="121" t="s">
        <v>154</v>
      </c>
      <c r="AA23" s="121" t="s">
        <v>155</v>
      </c>
      <c r="AB23" s="207"/>
      <c r="AC23" s="121" t="s">
        <v>142</v>
      </c>
      <c r="AD23" s="121" t="s">
        <v>155</v>
      </c>
      <c r="AE23" s="122">
        <f>MAX(DATEDIF(V19,W19,"ｍ")+1,DATEDIF(V18,W18,"ｍ")+1)</f>
        <v>1</v>
      </c>
      <c r="AF23" s="121" t="s">
        <v>156</v>
      </c>
      <c r="AG23" s="123"/>
    </row>
    <row r="24" spans="1:43" ht="21" customHeight="1">
      <c r="B24" s="85"/>
      <c r="K24" s="110"/>
      <c r="R24" s="111"/>
      <c r="T24" s="84"/>
    </row>
    <row r="25" spans="1:43" ht="21" customHeight="1" thickBot="1">
      <c r="B25" s="85"/>
      <c r="K25" s="120"/>
      <c r="L25" s="121"/>
      <c r="M25" s="121"/>
      <c r="N25" s="121"/>
      <c r="O25" s="121"/>
      <c r="P25" s="121"/>
      <c r="Q25" s="121"/>
      <c r="R25" s="123"/>
      <c r="T25" s="84"/>
    </row>
    <row r="26" spans="1:43" ht="21" customHeight="1">
      <c r="B26" s="85"/>
      <c r="T26" s="84"/>
    </row>
    <row r="27" spans="1:43" ht="21" customHeight="1">
      <c r="B27" s="85"/>
      <c r="T27" s="84"/>
    </row>
    <row r="28" spans="1:43" ht="21" customHeight="1">
      <c r="B28" s="85"/>
      <c r="T28" s="84"/>
    </row>
    <row r="29" spans="1:43" ht="32.25" customHeight="1">
      <c r="A29" s="73" t="s">
        <v>157</v>
      </c>
    </row>
    <row r="30" spans="1:43" ht="32.25" customHeight="1" thickBot="1">
      <c r="A30" s="73" t="s">
        <v>158</v>
      </c>
    </row>
    <row r="31" spans="1:43" ht="35.25" customHeight="1" thickBot="1">
      <c r="B31" s="292" t="s">
        <v>159</v>
      </c>
      <c r="C31" s="293"/>
      <c r="D31" s="293"/>
      <c r="E31" s="292" t="s">
        <v>160</v>
      </c>
      <c r="F31" s="293"/>
      <c r="G31" s="293"/>
      <c r="H31" s="293"/>
      <c r="I31" s="293"/>
      <c r="J31" s="293"/>
      <c r="K31" s="293"/>
      <c r="L31" s="293"/>
      <c r="M31" s="293"/>
      <c r="N31" s="293"/>
      <c r="O31" s="293"/>
      <c r="P31" s="293"/>
      <c r="Q31" s="293"/>
      <c r="R31" s="293"/>
      <c r="S31" s="292" t="s">
        <v>161</v>
      </c>
      <c r="T31" s="293"/>
      <c r="U31" s="293"/>
      <c r="V31" s="293"/>
      <c r="W31" s="293"/>
      <c r="X31" s="293"/>
      <c r="Y31" s="293"/>
      <c r="Z31" s="293"/>
      <c r="AA31" s="293"/>
      <c r="AB31" s="293"/>
      <c r="AC31" s="293"/>
      <c r="AD31" s="293"/>
      <c r="AE31" s="293"/>
      <c r="AF31" s="293"/>
      <c r="AG31" s="293"/>
      <c r="AH31" s="293"/>
      <c r="AI31" s="304"/>
    </row>
    <row r="32" spans="1:43" ht="60" customHeight="1">
      <c r="A32" s="209">
        <v>1</v>
      </c>
      <c r="B32" s="305"/>
      <c r="C32" s="306"/>
      <c r="D32" s="307"/>
      <c r="E32" s="308"/>
      <c r="F32" s="309"/>
      <c r="G32" s="309"/>
      <c r="H32" s="309"/>
      <c r="I32" s="309"/>
      <c r="J32" s="309"/>
      <c r="K32" s="309"/>
      <c r="L32" s="309"/>
      <c r="M32" s="309"/>
      <c r="N32" s="309"/>
      <c r="O32" s="309"/>
      <c r="P32" s="309"/>
      <c r="Q32" s="309"/>
      <c r="R32" s="309"/>
      <c r="S32" s="310"/>
      <c r="T32" s="309"/>
      <c r="U32" s="309"/>
      <c r="V32" s="309"/>
      <c r="W32" s="309"/>
      <c r="X32" s="309"/>
      <c r="Y32" s="309"/>
      <c r="Z32" s="309"/>
      <c r="AA32" s="309"/>
      <c r="AB32" s="309"/>
      <c r="AC32" s="309"/>
      <c r="AD32" s="309"/>
      <c r="AE32" s="309"/>
      <c r="AF32" s="309"/>
      <c r="AG32" s="309"/>
      <c r="AH32" s="309"/>
      <c r="AI32" s="311"/>
      <c r="AJ32" s="209"/>
    </row>
    <row r="33" spans="1:36" ht="60" customHeight="1">
      <c r="A33" s="209">
        <v>2</v>
      </c>
      <c r="B33" s="288"/>
      <c r="C33" s="289"/>
      <c r="D33" s="289"/>
      <c r="E33" s="290"/>
      <c r="F33" s="291"/>
      <c r="G33" s="291"/>
      <c r="H33" s="291"/>
      <c r="I33" s="291"/>
      <c r="J33" s="291"/>
      <c r="K33" s="291"/>
      <c r="L33" s="291"/>
      <c r="M33" s="291"/>
      <c r="N33" s="291"/>
      <c r="O33" s="291"/>
      <c r="P33" s="291"/>
      <c r="Q33" s="291"/>
      <c r="R33" s="291"/>
      <c r="S33" s="296"/>
      <c r="T33" s="291"/>
      <c r="U33" s="291"/>
      <c r="V33" s="291"/>
      <c r="W33" s="291"/>
      <c r="X33" s="291"/>
      <c r="Y33" s="291"/>
      <c r="Z33" s="291"/>
      <c r="AA33" s="291"/>
      <c r="AB33" s="291"/>
      <c r="AC33" s="291"/>
      <c r="AD33" s="291"/>
      <c r="AE33" s="291"/>
      <c r="AF33" s="291"/>
      <c r="AG33" s="291"/>
      <c r="AH33" s="291"/>
      <c r="AI33" s="297"/>
      <c r="AJ33" s="209"/>
    </row>
    <row r="34" spans="1:36" ht="60" customHeight="1">
      <c r="A34" s="209">
        <v>3</v>
      </c>
      <c r="B34" s="288"/>
      <c r="C34" s="289"/>
      <c r="D34" s="289"/>
      <c r="E34" s="290"/>
      <c r="F34" s="291"/>
      <c r="G34" s="291"/>
      <c r="H34" s="291"/>
      <c r="I34" s="291"/>
      <c r="J34" s="291"/>
      <c r="K34" s="291"/>
      <c r="L34" s="291"/>
      <c r="M34" s="291"/>
      <c r="N34" s="291"/>
      <c r="O34" s="291"/>
      <c r="P34" s="291"/>
      <c r="Q34" s="291"/>
      <c r="R34" s="291"/>
      <c r="S34" s="296"/>
      <c r="T34" s="291"/>
      <c r="U34" s="291"/>
      <c r="V34" s="291"/>
      <c r="W34" s="291"/>
      <c r="X34" s="291"/>
      <c r="Y34" s="291"/>
      <c r="Z34" s="291"/>
      <c r="AA34" s="291"/>
      <c r="AB34" s="291"/>
      <c r="AC34" s="291"/>
      <c r="AD34" s="291"/>
      <c r="AE34" s="291"/>
      <c r="AF34" s="291"/>
      <c r="AG34" s="291"/>
      <c r="AH34" s="291"/>
      <c r="AI34" s="297"/>
      <c r="AJ34" s="209"/>
    </row>
    <row r="35" spans="1:36" ht="60" customHeight="1">
      <c r="A35" s="209">
        <v>4</v>
      </c>
      <c r="B35" s="288"/>
      <c r="C35" s="289"/>
      <c r="D35" s="289"/>
      <c r="E35" s="290"/>
      <c r="F35" s="291"/>
      <c r="G35" s="291"/>
      <c r="H35" s="291"/>
      <c r="I35" s="291"/>
      <c r="J35" s="291"/>
      <c r="K35" s="291"/>
      <c r="L35" s="291"/>
      <c r="M35" s="291"/>
      <c r="N35" s="291"/>
      <c r="O35" s="291"/>
      <c r="P35" s="291"/>
      <c r="Q35" s="291"/>
      <c r="R35" s="291"/>
      <c r="S35" s="296"/>
      <c r="T35" s="291"/>
      <c r="U35" s="291"/>
      <c r="V35" s="291"/>
      <c r="W35" s="291"/>
      <c r="X35" s="291"/>
      <c r="Y35" s="291"/>
      <c r="Z35" s="291"/>
      <c r="AA35" s="291"/>
      <c r="AB35" s="291"/>
      <c r="AC35" s="291"/>
      <c r="AD35" s="291"/>
      <c r="AE35" s="291"/>
      <c r="AF35" s="291"/>
      <c r="AG35" s="291"/>
      <c r="AH35" s="291"/>
      <c r="AI35" s="297"/>
      <c r="AJ35" s="209"/>
    </row>
    <row r="36" spans="1:36" ht="60" customHeight="1" thickBot="1">
      <c r="A36" s="209">
        <v>5</v>
      </c>
      <c r="B36" s="298"/>
      <c r="C36" s="299"/>
      <c r="D36" s="299"/>
      <c r="E36" s="300"/>
      <c r="F36" s="301"/>
      <c r="G36" s="301"/>
      <c r="H36" s="301"/>
      <c r="I36" s="301"/>
      <c r="J36" s="301"/>
      <c r="K36" s="301"/>
      <c r="L36" s="301"/>
      <c r="M36" s="301"/>
      <c r="N36" s="301"/>
      <c r="O36" s="301"/>
      <c r="P36" s="301"/>
      <c r="Q36" s="301"/>
      <c r="R36" s="301"/>
      <c r="S36" s="302"/>
      <c r="T36" s="301"/>
      <c r="U36" s="301"/>
      <c r="V36" s="301"/>
      <c r="W36" s="301"/>
      <c r="X36" s="301"/>
      <c r="Y36" s="301"/>
      <c r="Z36" s="301"/>
      <c r="AA36" s="301"/>
      <c r="AB36" s="301"/>
      <c r="AC36" s="301"/>
      <c r="AD36" s="301"/>
      <c r="AE36" s="301"/>
      <c r="AF36" s="301"/>
      <c r="AG36" s="301"/>
      <c r="AH36" s="301"/>
      <c r="AI36" s="303"/>
      <c r="AJ36" s="209"/>
    </row>
    <row r="37" spans="1:36" ht="24.75" customHeight="1">
      <c r="A37" s="209"/>
      <c r="B37" s="209"/>
      <c r="C37" s="209"/>
      <c r="D37" s="209"/>
      <c r="E37" s="209"/>
      <c r="F37" s="209"/>
      <c r="G37" s="209"/>
      <c r="H37" s="209"/>
      <c r="I37" s="209"/>
      <c r="J37" s="209"/>
      <c r="K37" s="209"/>
      <c r="L37" s="209"/>
      <c r="M37" s="209"/>
      <c r="N37" s="209"/>
      <c r="O37" s="209"/>
      <c r="P37" s="209"/>
      <c r="Q37" s="209"/>
      <c r="R37" s="209"/>
      <c r="S37" s="209"/>
      <c r="T37" s="210"/>
      <c r="U37" s="209"/>
      <c r="V37" s="209"/>
      <c r="W37" s="209"/>
      <c r="X37" s="209"/>
      <c r="Y37" s="209"/>
      <c r="Z37" s="209"/>
      <c r="AA37" s="209"/>
      <c r="AB37" s="209"/>
      <c r="AC37" s="209"/>
      <c r="AD37" s="209"/>
      <c r="AE37" s="209"/>
      <c r="AF37" s="209"/>
      <c r="AG37" s="209"/>
      <c r="AH37" s="209"/>
      <c r="AI37" s="209"/>
      <c r="AJ37" s="209"/>
    </row>
    <row r="38" spans="1:36" ht="28.5" customHeight="1">
      <c r="A38" s="73" t="s">
        <v>162</v>
      </c>
      <c r="R38" s="104" t="s">
        <v>163</v>
      </c>
      <c r="T38" s="84"/>
    </row>
    <row r="39" spans="1:36" ht="28.5" customHeight="1">
      <c r="A39" s="124">
        <v>1</v>
      </c>
      <c r="B39" s="283" t="s">
        <v>164</v>
      </c>
      <c r="C39" s="283"/>
      <c r="D39" s="283"/>
      <c r="E39" s="283"/>
      <c r="F39" s="283"/>
      <c r="G39" s="283"/>
      <c r="H39" s="283"/>
      <c r="I39" s="283"/>
      <c r="J39" s="283"/>
      <c r="K39" s="283"/>
      <c r="L39" s="283"/>
      <c r="M39" s="283"/>
      <c r="N39" s="283"/>
      <c r="O39" s="283"/>
      <c r="P39" s="283"/>
      <c r="Q39" s="284"/>
      <c r="R39" s="208"/>
      <c r="T39" s="84"/>
    </row>
    <row r="40" spans="1:36" ht="28.5" customHeight="1">
      <c r="A40" s="124">
        <v>2</v>
      </c>
      <c r="B40" s="283" t="s">
        <v>165</v>
      </c>
      <c r="C40" s="283"/>
      <c r="D40" s="283"/>
      <c r="E40" s="283"/>
      <c r="F40" s="283"/>
      <c r="G40" s="283"/>
      <c r="H40" s="283"/>
      <c r="I40" s="283"/>
      <c r="J40" s="283"/>
      <c r="K40" s="283"/>
      <c r="L40" s="283"/>
      <c r="M40" s="283"/>
      <c r="N40" s="283"/>
      <c r="O40" s="283"/>
      <c r="P40" s="283"/>
      <c r="Q40" s="284"/>
      <c r="R40" s="208"/>
      <c r="T40" s="84"/>
    </row>
    <row r="41" spans="1:36" ht="28.5" customHeight="1">
      <c r="A41" s="124">
        <v>3</v>
      </c>
      <c r="B41" s="283" t="s">
        <v>166</v>
      </c>
      <c r="C41" s="283"/>
      <c r="D41" s="283"/>
      <c r="E41" s="283"/>
      <c r="F41" s="283"/>
      <c r="G41" s="283"/>
      <c r="H41" s="283"/>
      <c r="I41" s="283"/>
      <c r="J41" s="283"/>
      <c r="K41" s="283"/>
      <c r="L41" s="283"/>
      <c r="M41" s="283"/>
      <c r="N41" s="283"/>
      <c r="O41" s="283"/>
      <c r="P41" s="283"/>
      <c r="Q41" s="284"/>
      <c r="R41" s="208"/>
      <c r="T41" s="84"/>
    </row>
    <row r="42" spans="1:36" ht="24.75" customHeight="1"/>
    <row r="43" spans="1:36" ht="24.75" customHeight="1"/>
    <row r="44" spans="1:36" ht="24.75" customHeight="1"/>
    <row r="45" spans="1:36" ht="24.75" customHeight="1"/>
    <row r="46" spans="1:36" ht="24.75" customHeight="1"/>
    <row r="47" spans="1:36" ht="24.75" customHeight="1"/>
    <row r="48" spans="1:36"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Columns="0" formatRows="0" insertColumns="0" insertRows="0" insertHyperlinks="0" deleteColumns="0" deleteRows="0" sort="0" autoFilter="0" pivotTables="0"/>
  <protectedRanges>
    <protectedRange sqref="L5:Q6 L1:R4 R5 A1:K15 S1:AJ15 A28:W340 X29:AJ340 X28:AK28 L7:R15" name="範囲1"/>
    <protectedRange sqref="A17:E21 A16:AK16 A22:J27 K20:M20 K25:P27 Q24:Y27 Z26:AL27 Y20:AA20 Z25:AE25 AI22:AR24 AF24:AH25 AI25:AT25 AG22:AG23 S22:X23 AR17:BD21" name="範囲1_2"/>
    <protectedRange sqref="F17:J21 N24:P24 K21:M24 Y17:AA19 S17:X21 Z24:AE24 AI17:AQ21 AB17:AG20 Y21:Y23 Z22:AF23 Z21:AG21 N17:R23 K17:M19" name="範囲1_1_1"/>
  </protectedRanges>
  <mergeCells count="65">
    <mergeCell ref="B5:I5"/>
    <mergeCell ref="L5:M5"/>
    <mergeCell ref="L6:M6"/>
    <mergeCell ref="E10:T11"/>
    <mergeCell ref="U10:AI10"/>
    <mergeCell ref="U11:AI1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S14:T14"/>
    <mergeCell ref="B17:E17"/>
    <mergeCell ref="F17:G17"/>
    <mergeCell ref="T17:U17"/>
    <mergeCell ref="AI17:AQ17"/>
    <mergeCell ref="B14:D14"/>
    <mergeCell ref="E14:G14"/>
    <mergeCell ref="H14:J14"/>
    <mergeCell ref="K14:L14"/>
    <mergeCell ref="M14:N14"/>
    <mergeCell ref="O14:P14"/>
    <mergeCell ref="S31:AI31"/>
    <mergeCell ref="B32:D32"/>
    <mergeCell ref="E32:R32"/>
    <mergeCell ref="S32:AI32"/>
    <mergeCell ref="B18:C19"/>
    <mergeCell ref="D18:E18"/>
    <mergeCell ref="AI18:AQ18"/>
    <mergeCell ref="D19:E19"/>
    <mergeCell ref="AI19:AQ19"/>
    <mergeCell ref="B20:C21"/>
    <mergeCell ref="D20:E20"/>
    <mergeCell ref="AI20:AQ20"/>
    <mergeCell ref="D21:E21"/>
    <mergeCell ref="AI21:AQ21"/>
    <mergeCell ref="S35:AI35"/>
    <mergeCell ref="B36:D36"/>
    <mergeCell ref="E36:R36"/>
    <mergeCell ref="S36:AI36"/>
    <mergeCell ref="B33:D33"/>
    <mergeCell ref="E33:R33"/>
    <mergeCell ref="S33:AI33"/>
    <mergeCell ref="B34:D34"/>
    <mergeCell ref="E34:R34"/>
    <mergeCell ref="S34:AI34"/>
    <mergeCell ref="B39:Q39"/>
    <mergeCell ref="B40:Q40"/>
    <mergeCell ref="B41:Q41"/>
    <mergeCell ref="N6:Q6"/>
    <mergeCell ref="B35:D35"/>
    <mergeCell ref="E35:R35"/>
    <mergeCell ref="B31:D31"/>
    <mergeCell ref="E31:R31"/>
    <mergeCell ref="Q14:R14"/>
  </mergeCells>
  <phoneticPr fontId="3"/>
  <conditionalFormatting sqref="J5">
    <cfRule type="containsText" dxfId="9" priority="1" operator="containsText" text="○">
      <formula>NOT(ISERROR(SEARCH("○",J5)))</formula>
    </cfRule>
    <cfRule type="containsText" dxfId="8" priority="2" operator="containsText" text="○">
      <formula>NOT(ISERROR(SEARCH("○",J5)))</formula>
    </cfRule>
    <cfRule type="containsText" dxfId="7" priority="3" operator="containsText" text="○">
      <formula>NOT(ISERROR(SEARCH("○",J5)))</formula>
    </cfRule>
    <cfRule type="containsText" dxfId="6" priority="4" operator="containsText" text="○">
      <formula>NOT(ISERROR(SEARCH("○",J5)))</formula>
    </cfRule>
  </conditionalFormatting>
  <dataValidations count="2">
    <dataValidation type="list" allowBlank="1" showInputMessage="1" showErrorMessage="1" sqref="J5" xr:uid="{E815DC2B-B23A-4883-9D63-5380E4093830}">
      <formula1>"○"</formula1>
    </dataValidation>
    <dataValidation imeMode="halfAlpha" allowBlank="1" showInputMessage="1" showErrorMessage="1" sqref="U13:AI14 O13:O14 M13:M14" xr:uid="{60EBE26D-0829-4DB3-89C9-32D2F394EEC2}"/>
  </dataValidations>
  <printOptions horizontalCentered="1" verticalCentered="1"/>
  <pageMargins left="0.25" right="0.25" top="0.75" bottom="0.75" header="0.3" footer="0.3"/>
  <pageSetup paperSize="9" scale="35"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17</xdr:col>
                    <xdr:colOff>304800</xdr:colOff>
                    <xdr:row>37</xdr:row>
                    <xdr:rowOff>390525</xdr:rowOff>
                  </from>
                  <to>
                    <xdr:col>17</xdr:col>
                    <xdr:colOff>676275</xdr:colOff>
                    <xdr:row>39</xdr:row>
                    <xdr:rowOff>66675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B8E7EE09-214D-41CE-BF9A-3A0DB2068FD7}">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D5E873A-1A62-4679-A7AF-3B900D1B791C}">
          <x14:formula1>
            <xm:f>'「費用の概要、積算内訳」記載例'!$C$4:$C$19</xm:f>
          </x14:formula1>
          <xm:sqref>B32:D36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F9FF2-F4D5-4403-B616-509CD125F9C1}">
  <sheetPr>
    <tabColor rgb="FF00B050"/>
    <pageSetUpPr fitToPage="1"/>
  </sheetPr>
  <dimension ref="A1:AR55"/>
  <sheetViews>
    <sheetView showGridLines="0" view="pageBreakPreview" zoomScale="70" zoomScaleNormal="85" zoomScaleSheetLayoutView="70" workbookViewId="0">
      <selection activeCell="L28" sqref="L28"/>
    </sheetView>
  </sheetViews>
  <sheetFormatPr defaultRowHeight="18.75"/>
  <cols>
    <col min="1" max="1" width="4.125" style="84" customWidth="1"/>
    <col min="2" max="4" width="11.875" style="84" customWidth="1"/>
    <col min="5" max="6" width="10.625" style="84" customWidth="1"/>
    <col min="7" max="7" width="5.625" style="84" customWidth="1"/>
    <col min="8" max="9" width="10.625" style="84" customWidth="1"/>
    <col min="10" max="10" width="7.125" style="84" customWidth="1"/>
    <col min="11" max="11" width="15.75" style="84" customWidth="1"/>
    <col min="12" max="12" width="14.5" style="84" customWidth="1"/>
    <col min="13" max="14" width="10.625" style="84" customWidth="1"/>
    <col min="15" max="15" width="7.125" style="84" customWidth="1"/>
    <col min="16" max="16" width="14.125" style="84" customWidth="1"/>
    <col min="17" max="19" width="10.625" style="84" customWidth="1"/>
    <col min="20" max="20" width="10.625" style="96" customWidth="1"/>
    <col min="21" max="25" width="12.625" style="84" customWidth="1"/>
    <col min="26" max="36" width="9.625" style="84" customWidth="1"/>
    <col min="37" max="41" width="8.25" style="84" customWidth="1"/>
    <col min="42" max="42" width="6.625" style="84" customWidth="1"/>
    <col min="43" max="45" width="6.375" style="84" customWidth="1"/>
    <col min="46" max="54" width="9" style="84"/>
    <col min="55" max="55" width="9" style="84" customWidth="1"/>
    <col min="56" max="16384" width="9" style="84"/>
  </cols>
  <sheetData>
    <row r="1" spans="1:43" s="70" customFormat="1" ht="42" customHeight="1">
      <c r="A1" s="70" t="s">
        <v>167</v>
      </c>
    </row>
    <row r="2" spans="1:43" s="70" customFormat="1" ht="18" customHeight="1"/>
    <row r="3" spans="1:43" s="76" customFormat="1" ht="27.75" customHeight="1">
      <c r="A3" s="71" t="s">
        <v>94</v>
      </c>
      <c r="B3" s="72"/>
      <c r="C3" s="72"/>
      <c r="D3" s="72"/>
      <c r="E3" s="72"/>
      <c r="F3" s="72"/>
      <c r="G3" s="72"/>
      <c r="H3" s="73"/>
      <c r="I3" s="74" t="s">
        <v>95</v>
      </c>
      <c r="J3" s="75"/>
      <c r="K3" s="75"/>
      <c r="L3" s="75"/>
      <c r="M3" s="75"/>
      <c r="N3" s="75"/>
      <c r="O3" s="75"/>
      <c r="P3" s="75"/>
      <c r="T3" s="70"/>
      <c r="U3" s="70"/>
      <c r="V3" s="70"/>
      <c r="W3" s="70"/>
      <c r="X3" s="70"/>
      <c r="Y3" s="70"/>
      <c r="Z3" s="70"/>
      <c r="AA3" s="70"/>
      <c r="AB3" s="70"/>
      <c r="AC3" s="70"/>
      <c r="AD3" s="70"/>
      <c r="AE3" s="70"/>
      <c r="AF3" s="70"/>
      <c r="AG3" s="70"/>
      <c r="AH3" s="70"/>
      <c r="AI3" s="70"/>
      <c r="AJ3" s="70"/>
    </row>
    <row r="4" spans="1:43" s="76" customFormat="1" ht="27.75" customHeight="1">
      <c r="A4" s="73" t="s">
        <v>96</v>
      </c>
      <c r="B4" s="73"/>
      <c r="C4" s="73"/>
      <c r="D4" s="73"/>
      <c r="E4" s="73"/>
      <c r="F4" s="73"/>
      <c r="G4" s="73"/>
      <c r="H4" s="73"/>
      <c r="I4" s="73"/>
      <c r="T4" s="70"/>
      <c r="U4" s="70"/>
      <c r="V4" s="70"/>
      <c r="W4" s="70"/>
      <c r="X4" s="70"/>
      <c r="Y4" s="70"/>
      <c r="Z4" s="70"/>
      <c r="AA4" s="70"/>
      <c r="AB4" s="70"/>
      <c r="AC4" s="70"/>
      <c r="AD4" s="70"/>
      <c r="AE4" s="70"/>
      <c r="AF4" s="70"/>
      <c r="AG4" s="70"/>
      <c r="AH4" s="70"/>
      <c r="AI4" s="70"/>
      <c r="AJ4" s="70"/>
    </row>
    <row r="5" spans="1:43" s="76" customFormat="1" ht="27.75" customHeight="1">
      <c r="A5" s="73"/>
      <c r="B5" s="369" t="s">
        <v>97</v>
      </c>
      <c r="C5" s="370"/>
      <c r="D5" s="370"/>
      <c r="E5" s="370"/>
      <c r="F5" s="370"/>
      <c r="G5" s="370"/>
      <c r="H5" s="370"/>
      <c r="I5" s="371"/>
      <c r="J5" s="77" t="s">
        <v>291</v>
      </c>
      <c r="L5" s="372" t="s">
        <v>98</v>
      </c>
      <c r="M5" s="373"/>
      <c r="N5" s="78" t="s">
        <v>293</v>
      </c>
      <c r="O5" s="79"/>
      <c r="P5" s="79"/>
      <c r="Q5" s="80"/>
      <c r="R5" s="76" t="s">
        <v>100</v>
      </c>
      <c r="T5" s="70"/>
      <c r="U5" s="70"/>
      <c r="V5" s="70"/>
      <c r="W5" s="70"/>
      <c r="X5" s="70"/>
      <c r="Y5" s="70"/>
      <c r="Z5" s="70"/>
      <c r="AA5" s="70"/>
      <c r="AB5" s="70"/>
      <c r="AC5" s="70"/>
      <c r="AD5" s="70"/>
      <c r="AE5" s="70"/>
      <c r="AF5" s="70"/>
      <c r="AG5" s="70"/>
      <c r="AH5" s="70"/>
      <c r="AI5" s="70"/>
      <c r="AJ5" s="70"/>
    </row>
    <row r="6" spans="1:43" s="76" customFormat="1" ht="27.75" customHeight="1">
      <c r="A6" s="73"/>
      <c r="L6" s="372" t="s">
        <v>101</v>
      </c>
      <c r="M6" s="373"/>
      <c r="N6" s="78"/>
      <c r="O6" s="79"/>
      <c r="P6" s="79"/>
      <c r="Q6" s="80"/>
      <c r="T6" s="70"/>
      <c r="U6" s="70"/>
      <c r="V6" s="70"/>
      <c r="W6" s="70"/>
      <c r="X6" s="70"/>
      <c r="Y6" s="70"/>
      <c r="Z6" s="70"/>
      <c r="AA6" s="70"/>
      <c r="AB6" s="70"/>
      <c r="AC6" s="70"/>
      <c r="AD6" s="70"/>
      <c r="AE6" s="70"/>
      <c r="AF6" s="70"/>
      <c r="AG6" s="70"/>
      <c r="AH6" s="70"/>
      <c r="AI6" s="70"/>
      <c r="AJ6" s="70"/>
    </row>
    <row r="7" spans="1:43" s="76" customFormat="1" ht="18" customHeight="1"/>
    <row r="8" spans="1:43" s="76" customFormat="1" ht="18" customHeight="1" thickBot="1"/>
    <row r="9" spans="1:43" s="76" customFormat="1" ht="32.25" customHeight="1" thickBot="1">
      <c r="A9" s="73" t="s">
        <v>102</v>
      </c>
      <c r="F9" s="261"/>
      <c r="Q9" s="81"/>
      <c r="S9" s="82"/>
      <c r="T9" s="83"/>
      <c r="AI9" s="84"/>
      <c r="AJ9" s="84"/>
      <c r="AK9" s="84"/>
    </row>
    <row r="10" spans="1:43" s="76" customFormat="1" ht="69.75" customHeight="1" thickBot="1">
      <c r="E10" s="374" t="s">
        <v>103</v>
      </c>
      <c r="F10" s="375"/>
      <c r="G10" s="375"/>
      <c r="H10" s="375"/>
      <c r="I10" s="375"/>
      <c r="J10" s="375"/>
      <c r="K10" s="375"/>
      <c r="L10" s="375"/>
      <c r="M10" s="375"/>
      <c r="N10" s="375"/>
      <c r="O10" s="375"/>
      <c r="P10" s="375"/>
      <c r="Q10" s="375"/>
      <c r="R10" s="375"/>
      <c r="S10" s="375"/>
      <c r="T10" s="376"/>
      <c r="U10" s="411" t="s">
        <v>104</v>
      </c>
      <c r="V10" s="412"/>
      <c r="W10" s="412"/>
      <c r="X10" s="412"/>
      <c r="Y10" s="413"/>
      <c r="Z10" s="70"/>
      <c r="AA10" s="70"/>
      <c r="AB10" s="70"/>
      <c r="AC10" s="70"/>
      <c r="AD10" s="70"/>
      <c r="AE10" s="70"/>
      <c r="AF10" s="70"/>
      <c r="AG10" s="70"/>
      <c r="AH10" s="70"/>
      <c r="AI10" s="70"/>
      <c r="AJ10" s="70"/>
      <c r="AK10" s="84"/>
      <c r="AL10" s="84"/>
      <c r="AM10" s="85"/>
      <c r="AN10" s="85"/>
      <c r="AO10" s="85"/>
      <c r="AP10" s="85"/>
      <c r="AQ10" s="85"/>
    </row>
    <row r="11" spans="1:43" s="76" customFormat="1" ht="24" customHeight="1" thickBot="1">
      <c r="D11" s="85"/>
      <c r="E11" s="377"/>
      <c r="F11" s="378"/>
      <c r="G11" s="378"/>
      <c r="H11" s="378"/>
      <c r="I11" s="378"/>
      <c r="J11" s="378"/>
      <c r="K11" s="378"/>
      <c r="L11" s="378"/>
      <c r="M11" s="378"/>
      <c r="N11" s="378"/>
      <c r="O11" s="378"/>
      <c r="P11" s="378"/>
      <c r="Q11" s="378"/>
      <c r="R11" s="378"/>
      <c r="S11" s="378"/>
      <c r="T11" s="379"/>
      <c r="U11" s="380" t="s">
        <v>168</v>
      </c>
      <c r="V11" s="381"/>
      <c r="W11" s="381"/>
      <c r="X11" s="381"/>
      <c r="Y11" s="382"/>
      <c r="Z11" s="70"/>
      <c r="AA11" s="70"/>
      <c r="AB11" s="70"/>
      <c r="AC11" s="70"/>
      <c r="AD11" s="70"/>
      <c r="AE11" s="70"/>
      <c r="AF11" s="70"/>
      <c r="AG11" s="70"/>
      <c r="AH11" s="70"/>
      <c r="AI11" s="70"/>
      <c r="AJ11" s="70"/>
      <c r="AK11" s="84"/>
      <c r="AL11" s="84"/>
    </row>
    <row r="12" spans="1:43" s="76" customFormat="1" ht="105.75" customHeight="1">
      <c r="E12" s="362" t="s">
        <v>106</v>
      </c>
      <c r="F12" s="363"/>
      <c r="G12" s="363"/>
      <c r="H12" s="364" t="s">
        <v>107</v>
      </c>
      <c r="I12" s="364"/>
      <c r="J12" s="364"/>
      <c r="K12" s="365" t="s">
        <v>108</v>
      </c>
      <c r="L12" s="366"/>
      <c r="M12" s="365" t="s">
        <v>109</v>
      </c>
      <c r="N12" s="366"/>
      <c r="O12" s="365" t="s">
        <v>110</v>
      </c>
      <c r="P12" s="366"/>
      <c r="Q12" s="367" t="s">
        <v>111</v>
      </c>
      <c r="R12" s="368"/>
      <c r="S12" s="347" t="s">
        <v>112</v>
      </c>
      <c r="T12" s="348"/>
      <c r="U12" s="126" t="s">
        <v>169</v>
      </c>
      <c r="V12" s="127" t="s">
        <v>170</v>
      </c>
      <c r="W12" s="127" t="s">
        <v>171</v>
      </c>
      <c r="X12" s="127" t="s">
        <v>172</v>
      </c>
      <c r="Y12" s="128" t="s">
        <v>173</v>
      </c>
      <c r="Z12" s="70"/>
      <c r="AA12" s="70"/>
      <c r="AB12" s="70"/>
      <c r="AC12" s="70"/>
      <c r="AD12" s="70"/>
      <c r="AE12" s="70"/>
      <c r="AF12" s="70"/>
      <c r="AG12" s="70"/>
      <c r="AH12" s="70"/>
      <c r="AI12" s="70"/>
      <c r="AJ12" s="70"/>
      <c r="AK12" s="84"/>
      <c r="AL12" s="84"/>
    </row>
    <row r="13" spans="1:43" s="76" customFormat="1" ht="37.5" customHeight="1">
      <c r="B13" s="336" t="s">
        <v>127</v>
      </c>
      <c r="C13" s="336"/>
      <c r="D13" s="337"/>
      <c r="E13" s="349" t="str">
        <f>IF($F$9="","",_xlfn.XLOOKUP($F$9,'所要額調査票 '!$B:$B,'所要額調査票 '!D:D))</f>
        <v/>
      </c>
      <c r="F13" s="350"/>
      <c r="G13" s="350"/>
      <c r="H13" s="410" t="str">
        <f>IF($F$9="","",_xlfn.XLOOKUP($F$9,'所要額調査票 '!$B:$B,'所要額調査票 '!E:E))</f>
        <v/>
      </c>
      <c r="I13" s="410"/>
      <c r="J13" s="410"/>
      <c r="K13" s="354" t="str">
        <f>IF($F$9="","",IF(_xlfn.XLOOKUP($F$9,'所要額調査票 '!$B:$B,'所要額調査票 '!F:F)="",1,_xlfn.XLOOKUP($F$9,'所要額調査票 '!$B:$B,'所要額調査票 '!F:F)))</f>
        <v/>
      </c>
      <c r="L13" s="355"/>
      <c r="M13" s="343" t="str">
        <f>IF($F$9="","",_xlfn.XLOOKUP($F$9,'所要額調査票 '!$B:$B,'所要額調査票 '!AM:AM))</f>
        <v/>
      </c>
      <c r="N13" s="344"/>
      <c r="O13" s="356"/>
      <c r="P13" s="357"/>
      <c r="Q13" s="358">
        <f>SUM(U13:AJ13)</f>
        <v>0</v>
      </c>
      <c r="R13" s="359"/>
      <c r="S13" s="360">
        <f>Q13-MAX(M13:P13)</f>
        <v>0</v>
      </c>
      <c r="T13" s="361"/>
      <c r="U13" s="90" t="str">
        <f>IF($F$9="","",_xlfn.XLOOKUP($F$9,'所要額調査票 '!$B:$B,'所要額調査票 '!AO:AO))</f>
        <v/>
      </c>
      <c r="V13" s="91" t="str">
        <f>IF($F$9="","",_xlfn.XLOOKUP($F$9,'所要額調査票 '!$B:$B,'所要額調査票 '!AP:AP))</f>
        <v/>
      </c>
      <c r="W13" s="91" t="str">
        <f>IF($F$9="","",_xlfn.XLOOKUP($F$9,'所要額調査票 '!$B:$B,'所要額調査票 '!AQ:AQ))</f>
        <v/>
      </c>
      <c r="X13" s="91" t="str">
        <f>IF($F$9="","",_xlfn.XLOOKUP($F$9,'所要額調査票 '!$B:$B,'所要額調査票 '!AR:AR))</f>
        <v/>
      </c>
      <c r="Y13" s="92" t="str">
        <f>IF($F$9="","",_xlfn.XLOOKUP($F$9,'所要額調査票 '!$B:$B,'所要額調査票 '!AS:AS))</f>
        <v/>
      </c>
      <c r="Z13" s="70"/>
      <c r="AA13" s="70"/>
      <c r="AB13" s="70"/>
      <c r="AC13" s="70"/>
      <c r="AD13" s="70"/>
      <c r="AE13" s="70"/>
      <c r="AF13" s="70"/>
      <c r="AG13" s="70"/>
      <c r="AH13" s="70"/>
      <c r="AI13" s="70"/>
      <c r="AJ13" s="70"/>
      <c r="AK13" s="84"/>
      <c r="AL13" s="84"/>
    </row>
    <row r="14" spans="1:43" s="76" customFormat="1" ht="37.5" customHeight="1" thickBot="1">
      <c r="B14" s="336" t="s">
        <v>128</v>
      </c>
      <c r="C14" s="336"/>
      <c r="D14" s="337"/>
      <c r="E14" s="403"/>
      <c r="F14" s="404"/>
      <c r="G14" s="404"/>
      <c r="H14" s="405"/>
      <c r="I14" s="405"/>
      <c r="J14" s="405"/>
      <c r="K14" s="406"/>
      <c r="L14" s="407"/>
      <c r="M14" s="408" t="str">
        <f>IF($F$9="","",_xlfn.XLOOKUP($F$9,'所要額調査票 '!$B:$B,'所要額調査票 '!AM:AM))</f>
        <v/>
      </c>
      <c r="N14" s="409"/>
      <c r="O14" s="345"/>
      <c r="P14" s="346"/>
      <c r="Q14" s="294">
        <f>O14+S14</f>
        <v>0</v>
      </c>
      <c r="R14" s="295"/>
      <c r="S14" s="326">
        <f>SUM(U14:AJ14)</f>
        <v>0</v>
      </c>
      <c r="T14" s="327"/>
      <c r="U14" s="93"/>
      <c r="V14" s="94"/>
      <c r="W14" s="94"/>
      <c r="X14" s="94"/>
      <c r="Y14" s="95"/>
      <c r="Z14" s="70"/>
      <c r="AA14" s="70"/>
      <c r="AB14" s="70"/>
      <c r="AC14" s="70"/>
      <c r="AD14" s="70"/>
      <c r="AE14" s="70"/>
      <c r="AF14" s="70"/>
      <c r="AG14" s="70"/>
      <c r="AH14" s="70"/>
      <c r="AI14" s="70"/>
      <c r="AJ14" s="70"/>
      <c r="AK14" s="84"/>
      <c r="AL14" s="84"/>
    </row>
    <row r="15" spans="1:43" ht="21" customHeight="1">
      <c r="A15" s="76"/>
      <c r="B15" s="82"/>
      <c r="C15" s="82"/>
      <c r="D15" s="82"/>
      <c r="E15" s="76"/>
      <c r="F15" s="76"/>
      <c r="G15" s="76"/>
      <c r="H15" s="76"/>
      <c r="I15" s="76"/>
      <c r="R15" s="76"/>
      <c r="S15" s="76"/>
      <c r="Z15" s="70"/>
      <c r="AA15" s="70"/>
      <c r="AB15" s="70"/>
      <c r="AC15" s="70"/>
      <c r="AD15" s="70"/>
      <c r="AE15" s="70"/>
      <c r="AF15" s="70"/>
      <c r="AG15" s="70"/>
      <c r="AH15" s="70"/>
      <c r="AI15" s="70"/>
      <c r="AJ15" s="70"/>
    </row>
    <row r="16" spans="1:43" ht="32.25" customHeight="1" thickBot="1">
      <c r="A16" s="73" t="s">
        <v>129</v>
      </c>
      <c r="N16" s="97"/>
      <c r="O16" s="97"/>
    </row>
    <row r="17" spans="1:44" ht="24" customHeight="1">
      <c r="A17" s="73"/>
      <c r="B17" s="328" t="s">
        <v>130</v>
      </c>
      <c r="C17" s="328"/>
      <c r="D17" s="328"/>
      <c r="E17" s="329"/>
      <c r="F17" s="330" t="s">
        <v>131</v>
      </c>
      <c r="G17" s="331"/>
      <c r="H17" s="98" t="s">
        <v>132</v>
      </c>
      <c r="I17" s="99" t="s">
        <v>133</v>
      </c>
      <c r="J17" s="85"/>
      <c r="K17" s="400" t="s">
        <v>174</v>
      </c>
      <c r="L17" s="401"/>
      <c r="M17" s="401"/>
      <c r="N17" s="401"/>
      <c r="O17" s="401"/>
      <c r="P17" s="401"/>
      <c r="Q17" s="401"/>
      <c r="R17" s="402"/>
      <c r="S17" s="85"/>
      <c r="T17" s="332" t="s">
        <v>135</v>
      </c>
      <c r="U17" s="333"/>
      <c r="V17" s="98" t="s">
        <v>136</v>
      </c>
      <c r="W17" s="99" t="s">
        <v>137</v>
      </c>
      <c r="X17" s="85"/>
      <c r="Y17" s="100" t="s">
        <v>174</v>
      </c>
      <c r="Z17" s="101"/>
      <c r="AA17" s="101"/>
      <c r="AB17" s="101"/>
      <c r="AC17" s="101"/>
      <c r="AD17" s="101"/>
      <c r="AE17" s="101"/>
      <c r="AF17" s="101"/>
      <c r="AG17" s="101"/>
      <c r="AH17" s="129"/>
      <c r="AI17" s="76"/>
      <c r="AJ17" s="332" t="s">
        <v>139</v>
      </c>
      <c r="AK17" s="334"/>
      <c r="AL17" s="334"/>
      <c r="AM17" s="334"/>
      <c r="AN17" s="334"/>
      <c r="AO17" s="334"/>
      <c r="AP17" s="334"/>
      <c r="AQ17" s="334"/>
      <c r="AR17" s="335"/>
    </row>
    <row r="18" spans="1:44" ht="24" customHeight="1">
      <c r="B18" s="312" t="s">
        <v>140</v>
      </c>
      <c r="C18" s="313"/>
      <c r="D18" s="315" t="s">
        <v>141</v>
      </c>
      <c r="E18" s="316"/>
      <c r="F18" s="106" t="str">
        <f>IF($F$9="","",_xlfn.XLOOKUP($F$9,'所要額調査票 '!$B:$B,'所要額調査票 '!I:I))</f>
        <v/>
      </c>
      <c r="G18" s="107" t="s">
        <v>142</v>
      </c>
      <c r="H18" s="108"/>
      <c r="I18" s="109"/>
      <c r="K18" s="110" t="s">
        <v>143</v>
      </c>
      <c r="R18" s="111"/>
      <c r="T18" s="106" t="str">
        <f>IF($F$9="","",_xlfn.XLOOKUP($F$9,'所要額調査票 '!$B:$B,'所要額調査票 '!O:O))</f>
        <v/>
      </c>
      <c r="U18" s="107" t="s">
        <v>142</v>
      </c>
      <c r="V18" s="108"/>
      <c r="W18" s="109"/>
      <c r="Y18" s="110" t="s">
        <v>143</v>
      </c>
      <c r="AH18" s="111"/>
      <c r="AJ18" s="317"/>
      <c r="AK18" s="318"/>
      <c r="AL18" s="318"/>
      <c r="AM18" s="318"/>
      <c r="AN18" s="318"/>
      <c r="AO18" s="318"/>
      <c r="AP18" s="318"/>
      <c r="AQ18" s="318"/>
      <c r="AR18" s="319"/>
    </row>
    <row r="19" spans="1:44" ht="24" customHeight="1">
      <c r="B19" s="314"/>
      <c r="C19" s="314"/>
      <c r="D19" s="320" t="s">
        <v>144</v>
      </c>
      <c r="E19" s="321"/>
      <c r="F19" s="106" t="str">
        <f>IF($F$9="","",_xlfn.XLOOKUP($F$9,'所要額調査票 '!$B:$B,'所要額調査票 '!J:J))</f>
        <v/>
      </c>
      <c r="G19" s="107" t="s">
        <v>142</v>
      </c>
      <c r="H19" s="108"/>
      <c r="I19" s="109"/>
      <c r="K19" s="110"/>
      <c r="L19" s="112"/>
      <c r="M19" s="84" t="s">
        <v>145</v>
      </c>
      <c r="N19" s="84" t="s">
        <v>146</v>
      </c>
      <c r="R19" s="111"/>
      <c r="T19" s="106" t="str">
        <f>IF($F$9="","",_xlfn.XLOOKUP($F$9,'所要額調査票 '!$B:$B,'所要額調査票 '!P:P))</f>
        <v/>
      </c>
      <c r="U19" s="107" t="s">
        <v>142</v>
      </c>
      <c r="V19" s="108"/>
      <c r="W19" s="109"/>
      <c r="Y19" s="110"/>
      <c r="Z19" s="113"/>
      <c r="AA19" s="84" t="s">
        <v>145</v>
      </c>
      <c r="AB19" s="84" t="s">
        <v>146</v>
      </c>
      <c r="AD19" s="76"/>
      <c r="AH19" s="111"/>
      <c r="AJ19" s="317"/>
      <c r="AK19" s="318"/>
      <c r="AL19" s="318"/>
      <c r="AM19" s="318"/>
      <c r="AN19" s="318"/>
      <c r="AO19" s="318"/>
      <c r="AP19" s="318"/>
      <c r="AQ19" s="318"/>
      <c r="AR19" s="319"/>
    </row>
    <row r="20" spans="1:44" ht="24" customHeight="1">
      <c r="B20" s="322" t="s">
        <v>147</v>
      </c>
      <c r="C20" s="314"/>
      <c r="D20" s="320" t="s">
        <v>141</v>
      </c>
      <c r="E20" s="321"/>
      <c r="F20" s="106" t="str">
        <f>IF($F$9="","",_xlfn.XLOOKUP($F$9,'所要額調査票 '!$B:$B,'所要額調査票 '!K:K))</f>
        <v/>
      </c>
      <c r="G20" s="107" t="s">
        <v>142</v>
      </c>
      <c r="H20" s="108"/>
      <c r="I20" s="109"/>
      <c r="K20" s="110"/>
      <c r="R20" s="111"/>
      <c r="T20" s="106" t="str">
        <f>IF($F$9="","",_xlfn.XLOOKUP($F$9,'所要額調査票 '!$B:$B,'所要額調査票 '!Q:Q))</f>
        <v/>
      </c>
      <c r="U20" s="107" t="s">
        <v>142</v>
      </c>
      <c r="V20" s="108"/>
      <c r="W20" s="109"/>
      <c r="Y20" s="110"/>
      <c r="AH20" s="111"/>
      <c r="AJ20" s="317"/>
      <c r="AK20" s="318"/>
      <c r="AL20" s="318"/>
      <c r="AM20" s="318"/>
      <c r="AN20" s="318"/>
      <c r="AO20" s="318"/>
      <c r="AP20" s="318"/>
      <c r="AQ20" s="318"/>
      <c r="AR20" s="319"/>
    </row>
    <row r="21" spans="1:44" ht="37.5" customHeight="1" thickBot="1">
      <c r="B21" s="314"/>
      <c r="C21" s="314"/>
      <c r="D21" s="320" t="s">
        <v>144</v>
      </c>
      <c r="E21" s="321"/>
      <c r="F21" s="114" t="str">
        <f>IF($F$9="","",_xlfn.XLOOKUP($F$9,'所要額調査票 '!$B:$B,'所要額調査票 '!L:L))</f>
        <v/>
      </c>
      <c r="G21" s="115" t="s">
        <v>142</v>
      </c>
      <c r="H21" s="116"/>
      <c r="I21" s="117"/>
      <c r="K21" s="110" t="s">
        <v>148</v>
      </c>
      <c r="L21" s="84" t="s">
        <v>149</v>
      </c>
      <c r="M21" s="118">
        <f>2*N23*Q23</f>
        <v>0</v>
      </c>
      <c r="N21" s="84" t="s">
        <v>150</v>
      </c>
      <c r="R21" s="111"/>
      <c r="T21" s="114" t="str">
        <f>IF($F$9="","",_xlfn.XLOOKUP($F$9,'所要額調査票 '!$B:$B,'所要額調査票 '!R:R))</f>
        <v/>
      </c>
      <c r="U21" s="115" t="s">
        <v>142</v>
      </c>
      <c r="V21" s="116"/>
      <c r="W21" s="117"/>
      <c r="Y21" s="110" t="s">
        <v>148</v>
      </c>
      <c r="Z21" s="84" t="s">
        <v>149</v>
      </c>
      <c r="AA21" s="119">
        <f>2*AB23*AE23</f>
        <v>0</v>
      </c>
      <c r="AB21" s="84" t="s">
        <v>150</v>
      </c>
      <c r="AH21" s="111"/>
      <c r="AJ21" s="323"/>
      <c r="AK21" s="324"/>
      <c r="AL21" s="324"/>
      <c r="AM21" s="324"/>
      <c r="AN21" s="324"/>
      <c r="AO21" s="324"/>
      <c r="AP21" s="324"/>
      <c r="AQ21" s="324"/>
      <c r="AR21" s="325"/>
    </row>
    <row r="22" spans="1:44" ht="21" customHeight="1">
      <c r="B22" s="84" t="s">
        <v>151</v>
      </c>
      <c r="K22" s="110"/>
      <c r="N22" s="84" t="s">
        <v>152</v>
      </c>
      <c r="Q22" s="84" t="s">
        <v>153</v>
      </c>
      <c r="R22" s="111"/>
      <c r="T22" s="84"/>
      <c r="Y22" s="110"/>
      <c r="AB22" s="84" t="s">
        <v>152</v>
      </c>
      <c r="AE22" s="84" t="s">
        <v>153</v>
      </c>
      <c r="AH22" s="111"/>
    </row>
    <row r="23" spans="1:44" ht="21" customHeight="1">
      <c r="B23" s="85"/>
      <c r="K23" s="110"/>
      <c r="L23" s="84" t="s">
        <v>154</v>
      </c>
      <c r="M23" s="84" t="s">
        <v>155</v>
      </c>
      <c r="N23" s="112"/>
      <c r="O23" s="84" t="s">
        <v>142</v>
      </c>
      <c r="P23" s="84" t="s">
        <v>155</v>
      </c>
      <c r="Q23" s="118">
        <f>MAX(DATEDIF(H19,I19,"ｍ")+1,DATEDIF(H18,I18,"ｍ")+1)</f>
        <v>1</v>
      </c>
      <c r="R23" s="111" t="s">
        <v>156</v>
      </c>
      <c r="T23" s="84"/>
      <c r="Y23" s="110"/>
      <c r="Z23" s="84" t="s">
        <v>154</v>
      </c>
      <c r="AA23" s="84" t="s">
        <v>155</v>
      </c>
      <c r="AB23" s="113"/>
      <c r="AC23" s="84" t="s">
        <v>142</v>
      </c>
      <c r="AD23" s="84" t="s">
        <v>155</v>
      </c>
      <c r="AE23" s="119">
        <f>MAX(DATEDIF(V19,W19,"ｍ")+1,DATEDIF(V18,W18,"ｍ")+1)</f>
        <v>1</v>
      </c>
      <c r="AF23" s="84" t="s">
        <v>156</v>
      </c>
      <c r="AH23" s="111"/>
    </row>
    <row r="24" spans="1:44" ht="21" customHeight="1" thickBot="1">
      <c r="B24" s="85"/>
      <c r="K24" s="110"/>
      <c r="R24" s="111"/>
      <c r="T24" s="84"/>
      <c r="Y24" s="120"/>
      <c r="Z24" s="121"/>
      <c r="AA24" s="121"/>
      <c r="AB24" s="121"/>
      <c r="AC24" s="121"/>
      <c r="AD24" s="121"/>
      <c r="AE24" s="121"/>
      <c r="AF24" s="121"/>
      <c r="AG24" s="121"/>
      <c r="AH24" s="123"/>
    </row>
    <row r="25" spans="1:44" ht="21" customHeight="1" thickBot="1">
      <c r="B25" s="85"/>
      <c r="K25" s="120"/>
      <c r="L25" s="121"/>
      <c r="M25" s="121"/>
      <c r="N25" s="121"/>
      <c r="O25" s="121"/>
      <c r="P25" s="121"/>
      <c r="Q25" s="121"/>
      <c r="R25" s="123"/>
      <c r="T25" s="84"/>
    </row>
    <row r="26" spans="1:44" ht="21" customHeight="1">
      <c r="B26" s="85"/>
      <c r="T26" s="84"/>
    </row>
    <row r="27" spans="1:44" ht="21" customHeight="1">
      <c r="B27" s="85"/>
      <c r="T27" s="84"/>
    </row>
    <row r="28" spans="1:44" ht="32.25" customHeight="1">
      <c r="A28" s="73" t="s">
        <v>175</v>
      </c>
    </row>
    <row r="29" spans="1:44" ht="32.25" customHeight="1" thickBot="1">
      <c r="A29" s="73" t="s">
        <v>158</v>
      </c>
    </row>
    <row r="30" spans="1:44" ht="35.25" customHeight="1" thickBot="1">
      <c r="B30" s="292" t="s">
        <v>159</v>
      </c>
      <c r="C30" s="293"/>
      <c r="D30" s="293"/>
      <c r="E30" s="399" t="s">
        <v>160</v>
      </c>
      <c r="F30" s="293"/>
      <c r="G30" s="293"/>
      <c r="H30" s="293"/>
      <c r="I30" s="293"/>
      <c r="J30" s="293"/>
      <c r="K30" s="293"/>
      <c r="L30" s="293"/>
      <c r="M30" s="293"/>
      <c r="N30" s="293"/>
      <c r="O30" s="293"/>
      <c r="P30" s="293"/>
      <c r="Q30" s="293"/>
      <c r="R30" s="293"/>
      <c r="S30" s="292" t="s">
        <v>161</v>
      </c>
      <c r="T30" s="293"/>
      <c r="U30" s="293"/>
      <c r="V30" s="293"/>
      <c r="W30" s="293"/>
      <c r="X30" s="293"/>
      <c r="Y30" s="293"/>
      <c r="Z30" s="293"/>
      <c r="AA30" s="293"/>
      <c r="AB30" s="293"/>
      <c r="AC30" s="293"/>
      <c r="AD30" s="293"/>
      <c r="AE30" s="293"/>
      <c r="AF30" s="293"/>
      <c r="AG30" s="293"/>
      <c r="AH30" s="293"/>
      <c r="AI30" s="293"/>
      <c r="AJ30" s="304"/>
    </row>
    <row r="31" spans="1:44" ht="60" customHeight="1">
      <c r="A31" s="84">
        <v>1</v>
      </c>
      <c r="B31" s="393"/>
      <c r="C31" s="394"/>
      <c r="D31" s="395"/>
      <c r="E31" s="396"/>
      <c r="F31" s="397"/>
      <c r="G31" s="397"/>
      <c r="H31" s="397"/>
      <c r="I31" s="397"/>
      <c r="J31" s="397"/>
      <c r="K31" s="397"/>
      <c r="L31" s="397"/>
      <c r="M31" s="397"/>
      <c r="N31" s="397"/>
      <c r="O31" s="397"/>
      <c r="P31" s="397"/>
      <c r="Q31" s="397"/>
      <c r="R31" s="397"/>
      <c r="S31" s="396"/>
      <c r="T31" s="397"/>
      <c r="U31" s="397"/>
      <c r="V31" s="397"/>
      <c r="W31" s="397"/>
      <c r="X31" s="397"/>
      <c r="Y31" s="397"/>
      <c r="Z31" s="397"/>
      <c r="AA31" s="397"/>
      <c r="AB31" s="397"/>
      <c r="AC31" s="397"/>
      <c r="AD31" s="397"/>
      <c r="AE31" s="397"/>
      <c r="AF31" s="397"/>
      <c r="AG31" s="397"/>
      <c r="AH31" s="397"/>
      <c r="AI31" s="397"/>
      <c r="AJ31" s="398"/>
    </row>
    <row r="32" spans="1:44" ht="60" customHeight="1">
      <c r="A32" s="84">
        <v>2</v>
      </c>
      <c r="B32" s="383"/>
      <c r="C32" s="384"/>
      <c r="D32" s="384"/>
      <c r="E32" s="385"/>
      <c r="F32" s="386"/>
      <c r="G32" s="386"/>
      <c r="H32" s="386"/>
      <c r="I32" s="386"/>
      <c r="J32" s="386"/>
      <c r="K32" s="386"/>
      <c r="L32" s="386"/>
      <c r="M32" s="386"/>
      <c r="N32" s="386"/>
      <c r="O32" s="386"/>
      <c r="P32" s="386"/>
      <c r="Q32" s="386"/>
      <c r="R32" s="386"/>
      <c r="S32" s="385"/>
      <c r="T32" s="386"/>
      <c r="U32" s="386"/>
      <c r="V32" s="386"/>
      <c r="W32" s="386"/>
      <c r="X32" s="386"/>
      <c r="Y32" s="386"/>
      <c r="Z32" s="386"/>
      <c r="AA32" s="386"/>
      <c r="AB32" s="386"/>
      <c r="AC32" s="386"/>
      <c r="AD32" s="386"/>
      <c r="AE32" s="386"/>
      <c r="AF32" s="386"/>
      <c r="AG32" s="386"/>
      <c r="AH32" s="386"/>
      <c r="AI32" s="386"/>
      <c r="AJ32" s="387"/>
    </row>
    <row r="33" spans="1:36" ht="60" customHeight="1">
      <c r="A33" s="84">
        <v>3</v>
      </c>
      <c r="B33" s="383"/>
      <c r="C33" s="384"/>
      <c r="D33" s="384"/>
      <c r="E33" s="385"/>
      <c r="F33" s="386"/>
      <c r="G33" s="386"/>
      <c r="H33" s="386"/>
      <c r="I33" s="386"/>
      <c r="J33" s="386"/>
      <c r="K33" s="386"/>
      <c r="L33" s="386"/>
      <c r="M33" s="386"/>
      <c r="N33" s="386"/>
      <c r="O33" s="386"/>
      <c r="P33" s="386"/>
      <c r="Q33" s="386"/>
      <c r="R33" s="386"/>
      <c r="S33" s="385"/>
      <c r="T33" s="386"/>
      <c r="U33" s="386"/>
      <c r="V33" s="386"/>
      <c r="W33" s="386"/>
      <c r="X33" s="386"/>
      <c r="Y33" s="386"/>
      <c r="Z33" s="386"/>
      <c r="AA33" s="386"/>
      <c r="AB33" s="386"/>
      <c r="AC33" s="386"/>
      <c r="AD33" s="386"/>
      <c r="AE33" s="386"/>
      <c r="AF33" s="386"/>
      <c r="AG33" s="386"/>
      <c r="AH33" s="386"/>
      <c r="AI33" s="386"/>
      <c r="AJ33" s="387"/>
    </row>
    <row r="34" spans="1:36" ht="60" customHeight="1">
      <c r="A34" s="84">
        <v>4</v>
      </c>
      <c r="B34" s="383"/>
      <c r="C34" s="384"/>
      <c r="D34" s="384"/>
      <c r="E34" s="385"/>
      <c r="F34" s="386"/>
      <c r="G34" s="386"/>
      <c r="H34" s="386"/>
      <c r="I34" s="386"/>
      <c r="J34" s="386"/>
      <c r="K34" s="386"/>
      <c r="L34" s="386"/>
      <c r="M34" s="386"/>
      <c r="N34" s="386"/>
      <c r="O34" s="386"/>
      <c r="P34" s="386"/>
      <c r="Q34" s="386"/>
      <c r="R34" s="386"/>
      <c r="S34" s="385"/>
      <c r="T34" s="386"/>
      <c r="U34" s="386"/>
      <c r="V34" s="386"/>
      <c r="W34" s="386"/>
      <c r="X34" s="386"/>
      <c r="Y34" s="386"/>
      <c r="Z34" s="386"/>
      <c r="AA34" s="386"/>
      <c r="AB34" s="386"/>
      <c r="AC34" s="386"/>
      <c r="AD34" s="386"/>
      <c r="AE34" s="386"/>
      <c r="AF34" s="386"/>
      <c r="AG34" s="386"/>
      <c r="AH34" s="386"/>
      <c r="AI34" s="386"/>
      <c r="AJ34" s="387"/>
    </row>
    <row r="35" spans="1:36" ht="60" customHeight="1" thickBot="1">
      <c r="A35" s="84">
        <v>5</v>
      </c>
      <c r="B35" s="388"/>
      <c r="C35" s="389"/>
      <c r="D35" s="389"/>
      <c r="E35" s="390"/>
      <c r="F35" s="391"/>
      <c r="G35" s="391"/>
      <c r="H35" s="391"/>
      <c r="I35" s="391"/>
      <c r="J35" s="391"/>
      <c r="K35" s="391"/>
      <c r="L35" s="391"/>
      <c r="M35" s="391"/>
      <c r="N35" s="391"/>
      <c r="O35" s="391"/>
      <c r="P35" s="391"/>
      <c r="Q35" s="391"/>
      <c r="R35" s="391"/>
      <c r="S35" s="390"/>
      <c r="T35" s="391"/>
      <c r="U35" s="391"/>
      <c r="V35" s="391"/>
      <c r="W35" s="391"/>
      <c r="X35" s="391"/>
      <c r="Y35" s="391"/>
      <c r="Z35" s="391"/>
      <c r="AA35" s="391"/>
      <c r="AB35" s="391"/>
      <c r="AC35" s="391"/>
      <c r="AD35" s="391"/>
      <c r="AE35" s="391"/>
      <c r="AF35" s="391"/>
      <c r="AG35" s="391"/>
      <c r="AH35" s="391"/>
      <c r="AI35" s="391"/>
      <c r="AJ35" s="392"/>
    </row>
    <row r="36" spans="1:36" ht="24.75" customHeight="1"/>
    <row r="37" spans="1:36" ht="28.5" customHeight="1">
      <c r="A37" s="73" t="s">
        <v>162</v>
      </c>
      <c r="R37" s="104" t="s">
        <v>163</v>
      </c>
      <c r="T37" s="84"/>
    </row>
    <row r="38" spans="1:36" ht="28.5" customHeight="1">
      <c r="A38" s="124">
        <v>1</v>
      </c>
      <c r="B38" s="283" t="s">
        <v>164</v>
      </c>
      <c r="C38" s="283"/>
      <c r="D38" s="283"/>
      <c r="E38" s="283"/>
      <c r="F38" s="283"/>
      <c r="G38" s="283"/>
      <c r="H38" s="283"/>
      <c r="I38" s="283"/>
      <c r="J38" s="283"/>
      <c r="K38" s="283"/>
      <c r="L38" s="283"/>
      <c r="M38" s="283"/>
      <c r="N38" s="283"/>
      <c r="O38" s="283"/>
      <c r="P38" s="283"/>
      <c r="Q38" s="284"/>
      <c r="R38" s="125"/>
      <c r="T38" s="84"/>
    </row>
    <row r="39" spans="1:36" ht="28.5" customHeight="1">
      <c r="A39" s="124">
        <v>2</v>
      </c>
      <c r="B39" s="283" t="s">
        <v>165</v>
      </c>
      <c r="C39" s="283"/>
      <c r="D39" s="283"/>
      <c r="E39" s="283"/>
      <c r="F39" s="283"/>
      <c r="G39" s="283"/>
      <c r="H39" s="283"/>
      <c r="I39" s="283"/>
      <c r="J39" s="283"/>
      <c r="K39" s="283"/>
      <c r="L39" s="283"/>
      <c r="M39" s="283"/>
      <c r="N39" s="283"/>
      <c r="O39" s="283"/>
      <c r="P39" s="283"/>
      <c r="Q39" s="284"/>
      <c r="R39" s="125"/>
      <c r="T39" s="84"/>
    </row>
    <row r="40" spans="1:36" ht="28.5" customHeight="1">
      <c r="A40" s="124">
        <v>3</v>
      </c>
      <c r="B40" s="283" t="s">
        <v>166</v>
      </c>
      <c r="C40" s="283"/>
      <c r="D40" s="283"/>
      <c r="E40" s="283"/>
      <c r="F40" s="283"/>
      <c r="G40" s="283"/>
      <c r="H40" s="283"/>
      <c r="I40" s="283"/>
      <c r="J40" s="283"/>
      <c r="K40" s="283"/>
      <c r="L40" s="283"/>
      <c r="M40" s="283"/>
      <c r="N40" s="283"/>
      <c r="O40" s="283"/>
      <c r="P40" s="283"/>
      <c r="Q40" s="284"/>
      <c r="R40" s="125"/>
      <c r="T40" s="84"/>
    </row>
    <row r="41" spans="1:36" ht="24.75" customHeight="1"/>
    <row r="42" spans="1:36" ht="24.75" customHeight="1"/>
    <row r="43" spans="1:36" ht="24.75" customHeight="1"/>
    <row r="44" spans="1:36" ht="24.75" customHeight="1"/>
    <row r="45" spans="1:36" ht="24.75" customHeight="1"/>
    <row r="46" spans="1:36" ht="24.75" customHeight="1"/>
    <row r="47" spans="1:36" ht="24.75" customHeight="1"/>
    <row r="48" spans="1:36" ht="24.75" customHeight="1"/>
    <row r="49" ht="24.75" customHeight="1"/>
    <row r="50" ht="24.75" customHeight="1"/>
    <row r="51" ht="24.75" customHeight="1"/>
    <row r="52" ht="24.75" customHeight="1"/>
    <row r="53" ht="24.75" customHeight="1"/>
    <row r="54" ht="24.75" customHeight="1"/>
    <row r="55" ht="24.75" customHeight="1"/>
  </sheetData>
  <sheetProtection formatCells="0" formatRows="0" insertRows="0" insertHyperlinks="0" deleteRows="0" sort="0"/>
  <protectedRanges>
    <protectedRange sqref="A1:K8 A28:AK339 L5:Q6 L1:R4 R5 S1:AK15 A10:K15 A9:E9 G9:K9 L7:R15" name="範囲1"/>
    <protectedRange sqref="AS17:BE21 A17:E19 A16:AK16 A22:J27 K20:M20 K25:P27 S22:X23 Q24:X27 Y26:AK27 Y20:AA20 Y25:AD25 AK24:AT24 AE24:AJ25 AK25:AV25 AJ22:AS23 A20:A21 D20:E21" name="範囲1_3"/>
    <protectedRange sqref="F17:J21 K17:M19 N24:P24 K21:M24 S17:X21 N17:R23 Y17:AA19 AB24:AD24 Y21:AA24 AJ17:AR21 AB17:AI23" name="範囲1_1_1"/>
    <protectedRange sqref="B20:C21" name="範囲1_2"/>
    <protectedRange sqref="F9" name="範囲1_1"/>
  </protectedRanges>
  <mergeCells count="65">
    <mergeCell ref="B5:I5"/>
    <mergeCell ref="L5:M5"/>
    <mergeCell ref="L6:M6"/>
    <mergeCell ref="E10:T11"/>
    <mergeCell ref="U10:Y10"/>
    <mergeCell ref="U11:Y1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Q14:R14"/>
    <mergeCell ref="S14:T14"/>
    <mergeCell ref="B17:E17"/>
    <mergeCell ref="F17:G17"/>
    <mergeCell ref="K17:R17"/>
    <mergeCell ref="T17:U17"/>
    <mergeCell ref="B14:D14"/>
    <mergeCell ref="E14:G14"/>
    <mergeCell ref="H14:J14"/>
    <mergeCell ref="K14:L14"/>
    <mergeCell ref="M14:N14"/>
    <mergeCell ref="O14:P14"/>
    <mergeCell ref="B30:D30"/>
    <mergeCell ref="E30:R30"/>
    <mergeCell ref="S30:AJ30"/>
    <mergeCell ref="AJ17:AR17"/>
    <mergeCell ref="B18:C19"/>
    <mergeCell ref="D18:E18"/>
    <mergeCell ref="AJ18:AR18"/>
    <mergeCell ref="D19:E19"/>
    <mergeCell ref="AJ19:AR19"/>
    <mergeCell ref="B20:C21"/>
    <mergeCell ref="D20:E20"/>
    <mergeCell ref="AJ20:AR20"/>
    <mergeCell ref="D21:E21"/>
    <mergeCell ref="AJ21:AR21"/>
    <mergeCell ref="B31:D31"/>
    <mergeCell ref="E31:R31"/>
    <mergeCell ref="S31:AJ31"/>
    <mergeCell ref="B32:D32"/>
    <mergeCell ref="E32:R32"/>
    <mergeCell ref="S32:AJ32"/>
    <mergeCell ref="B40:Q40"/>
    <mergeCell ref="B33:D33"/>
    <mergeCell ref="E33:R33"/>
    <mergeCell ref="S33:AJ33"/>
    <mergeCell ref="B34:D34"/>
    <mergeCell ref="E34:R34"/>
    <mergeCell ref="S34:AJ34"/>
    <mergeCell ref="B35:D35"/>
    <mergeCell ref="E35:R35"/>
    <mergeCell ref="S35:AJ35"/>
    <mergeCell ref="B38:Q38"/>
    <mergeCell ref="B39:Q39"/>
  </mergeCells>
  <phoneticPr fontId="3"/>
  <conditionalFormatting sqref="J5">
    <cfRule type="containsText" dxfId="4" priority="1" operator="containsText" text="○">
      <formula>NOT(ISERROR(SEARCH("○",J5)))</formula>
    </cfRule>
    <cfRule type="containsText" dxfId="3" priority="2" operator="containsText" text="○">
      <formula>NOT(ISERROR(SEARCH("○",J5)))</formula>
    </cfRule>
    <cfRule type="containsText" dxfId="2" priority="3" operator="containsText" text="○">
      <formula>NOT(ISERROR(SEARCH("○",J5)))</formula>
    </cfRule>
    <cfRule type="containsText" dxfId="1" priority="4" operator="containsText" text="○">
      <formula>NOT(ISERROR(SEARCH("○",J5)))</formula>
    </cfRule>
  </conditionalFormatting>
  <dataValidations count="2">
    <dataValidation imeMode="halfAlpha" allowBlank="1" showInputMessage="1" showErrorMessage="1" sqref="U13:Y14 O13:O14 M13:M14" xr:uid="{EC422997-AEE6-4869-97A5-3F6F98CD55B4}"/>
    <dataValidation type="list" allowBlank="1" showInputMessage="1" showErrorMessage="1" sqref="J5" xr:uid="{CC429829-0AB5-4F8B-9F04-3ACE5668114A}">
      <formula1>"○"</formula1>
    </dataValidation>
  </dataValidations>
  <printOptions horizontalCentered="1" verticalCentered="1"/>
  <pageMargins left="0.25" right="0.25" top="0.75" bottom="0.75" header="0.3" footer="0.3"/>
  <pageSetup paperSize="9" scale="32"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17</xdr:col>
                    <xdr:colOff>304800</xdr:colOff>
                    <xdr:row>36</xdr:row>
                    <xdr:rowOff>390525</xdr:rowOff>
                  </from>
                  <to>
                    <xdr:col>17</xdr:col>
                    <xdr:colOff>676275</xdr:colOff>
                    <xdr:row>38</xdr:row>
                    <xdr:rowOff>66675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26CB0826-E289-4F0D-AD19-1317136A2D62}">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39999C8-67B0-40B4-A0A1-F02687993960}">
          <x14:formula1>
            <xm:f>'「費用の概要、積算内訳」記載例'!$C$20:$C$24</xm:f>
          </x14:formula1>
          <xm:sqref>B31:D35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FAB18-2434-4943-92E6-515163E6691E}">
  <sheetPr>
    <tabColor rgb="FFFFFF00"/>
    <pageSetUpPr fitToPage="1"/>
  </sheetPr>
  <dimension ref="A1:N45"/>
  <sheetViews>
    <sheetView showGridLines="0" view="pageBreakPreview" zoomScale="70" zoomScaleNormal="70" zoomScaleSheetLayoutView="70" zoomScalePageLayoutView="70" workbookViewId="0">
      <selection activeCell="K4" sqref="K4:L5"/>
    </sheetView>
  </sheetViews>
  <sheetFormatPr defaultRowHeight="14.25" outlineLevelRow="1" outlineLevelCol="1"/>
  <cols>
    <col min="1" max="2" width="4.625" style="133" customWidth="1"/>
    <col min="3" max="3" width="13.875" style="133" customWidth="1"/>
    <col min="4" max="4" width="3.875" style="133" customWidth="1"/>
    <col min="5" max="5" width="35.625" style="133" customWidth="1"/>
    <col min="6" max="6" width="23.25" style="133" customWidth="1"/>
    <col min="7" max="8" width="16.375" style="133" hidden="1" customWidth="1" outlineLevel="1"/>
    <col min="9" max="9" width="60.875" style="133" customWidth="1" collapsed="1"/>
    <col min="10" max="10" width="27.5" style="133" customWidth="1"/>
    <col min="11" max="11" width="26.125" style="133" customWidth="1"/>
    <col min="12" max="12" width="15.5" style="133" customWidth="1"/>
    <col min="13" max="13" width="49.125" style="133" customWidth="1"/>
    <col min="14" max="14" width="15.75" style="133" customWidth="1"/>
    <col min="15" max="15" width="2.25" style="133" customWidth="1"/>
    <col min="16" max="16384" width="9" style="133"/>
  </cols>
  <sheetData>
    <row r="1" spans="1:14" ht="62.25" customHeight="1">
      <c r="A1" s="130" t="s">
        <v>176</v>
      </c>
      <c r="B1" s="131"/>
      <c r="C1" s="132"/>
      <c r="I1" s="134"/>
      <c r="K1" s="135"/>
      <c r="L1" s="136"/>
      <c r="M1" s="135"/>
    </row>
    <row r="2" spans="1:14" ht="55.5" customHeight="1">
      <c r="A2" s="137" t="s">
        <v>177</v>
      </c>
      <c r="B2" s="138"/>
      <c r="C2" s="139"/>
      <c r="D2" s="139"/>
      <c r="E2" s="139"/>
      <c r="F2" s="139"/>
      <c r="G2" s="139"/>
      <c r="H2" s="139"/>
      <c r="I2" s="139"/>
      <c r="J2" s="139"/>
      <c r="K2" s="140"/>
      <c r="L2" s="140"/>
      <c r="M2" s="140"/>
      <c r="N2" s="141"/>
    </row>
    <row r="3" spans="1:14" ht="30" customHeight="1">
      <c r="A3" s="142"/>
      <c r="B3" s="143"/>
      <c r="C3" s="144"/>
      <c r="D3" s="144"/>
      <c r="E3" s="144"/>
      <c r="F3" s="144"/>
      <c r="G3" s="144"/>
      <c r="H3" s="144"/>
      <c r="I3" s="437" t="s">
        <v>178</v>
      </c>
      <c r="J3" s="438"/>
      <c r="K3" s="438"/>
      <c r="L3" s="438"/>
      <c r="M3" s="438"/>
      <c r="N3" s="439"/>
    </row>
    <row r="4" spans="1:14" ht="387" customHeight="1">
      <c r="A4" s="145"/>
      <c r="B4" s="146"/>
      <c r="C4" s="440" t="s">
        <v>179</v>
      </c>
      <c r="D4" s="441"/>
      <c r="E4" s="441"/>
      <c r="F4" s="442"/>
      <c r="G4" s="445" t="s">
        <v>180</v>
      </c>
      <c r="H4" s="445"/>
      <c r="I4" s="446" t="s">
        <v>181</v>
      </c>
      <c r="J4" s="447"/>
      <c r="K4" s="448" t="s">
        <v>182</v>
      </c>
      <c r="L4" s="449"/>
      <c r="M4" s="452" t="s">
        <v>183</v>
      </c>
      <c r="N4" s="452"/>
    </row>
    <row r="5" spans="1:14" ht="42.75" customHeight="1">
      <c r="A5" s="147"/>
      <c r="B5" s="148"/>
      <c r="C5" s="443"/>
      <c r="D5" s="443"/>
      <c r="E5" s="443"/>
      <c r="F5" s="444"/>
      <c r="G5" s="149" t="s">
        <v>184</v>
      </c>
      <c r="H5" s="149" t="s">
        <v>185</v>
      </c>
      <c r="I5" s="453" t="s">
        <v>186</v>
      </c>
      <c r="J5" s="454"/>
      <c r="K5" s="450"/>
      <c r="L5" s="451"/>
      <c r="M5" s="455" t="s">
        <v>186</v>
      </c>
      <c r="N5" s="455"/>
    </row>
    <row r="6" spans="1:14" ht="36" customHeight="1">
      <c r="A6" s="150"/>
      <c r="B6" s="151"/>
      <c r="C6" s="435" t="s">
        <v>187</v>
      </c>
      <c r="D6" s="152">
        <v>1</v>
      </c>
      <c r="E6" s="434" t="s">
        <v>188</v>
      </c>
      <c r="F6" s="152" t="s">
        <v>189</v>
      </c>
      <c r="G6" s="153">
        <v>5365</v>
      </c>
      <c r="H6" s="154"/>
      <c r="I6" s="155">
        <f>ROUND(G6*10%,0)</f>
        <v>537</v>
      </c>
      <c r="J6" s="156" t="s">
        <v>190</v>
      </c>
      <c r="K6" s="157">
        <v>537</v>
      </c>
      <c r="L6" s="158" t="s">
        <v>190</v>
      </c>
      <c r="M6" s="157">
        <f>ROUND(G6*5%,0)</f>
        <v>268</v>
      </c>
      <c r="N6" s="156" t="s">
        <v>190</v>
      </c>
    </row>
    <row r="7" spans="1:14" ht="36" customHeight="1">
      <c r="A7" s="150"/>
      <c r="B7" s="151"/>
      <c r="C7" s="435"/>
      <c r="D7" s="152">
        <v>2</v>
      </c>
      <c r="E7" s="434"/>
      <c r="F7" s="152" t="s">
        <v>191</v>
      </c>
      <c r="G7" s="159">
        <v>6836</v>
      </c>
      <c r="H7" s="160"/>
      <c r="I7" s="161">
        <f t="shared" ref="I7:I13" si="0">ROUND(G7*10%,0)</f>
        <v>684</v>
      </c>
      <c r="J7" s="156" t="s">
        <v>190</v>
      </c>
      <c r="K7" s="157">
        <v>684</v>
      </c>
      <c r="L7" s="158" t="s">
        <v>190</v>
      </c>
      <c r="M7" s="157">
        <f t="shared" ref="M7:M13" si="1">ROUND(G7*5%,0)</f>
        <v>342</v>
      </c>
      <c r="N7" s="156" t="s">
        <v>190</v>
      </c>
    </row>
    <row r="8" spans="1:14" ht="36" customHeight="1">
      <c r="A8" s="150"/>
      <c r="B8" s="151"/>
      <c r="C8" s="435"/>
      <c r="D8" s="152">
        <v>3</v>
      </c>
      <c r="E8" s="434"/>
      <c r="F8" s="152" t="s">
        <v>192</v>
      </c>
      <c r="G8" s="159">
        <v>8894</v>
      </c>
      <c r="H8" s="160"/>
      <c r="I8" s="161">
        <f t="shared" si="0"/>
        <v>889</v>
      </c>
      <c r="J8" s="156" t="s">
        <v>190</v>
      </c>
      <c r="K8" s="157">
        <v>889</v>
      </c>
      <c r="L8" s="158" t="s">
        <v>190</v>
      </c>
      <c r="M8" s="157">
        <f t="shared" si="1"/>
        <v>445</v>
      </c>
      <c r="N8" s="156" t="s">
        <v>190</v>
      </c>
    </row>
    <row r="9" spans="1:14" ht="36" customHeight="1">
      <c r="A9" s="150"/>
      <c r="B9" s="151"/>
      <c r="C9" s="435"/>
      <c r="D9" s="152">
        <v>4</v>
      </c>
      <c r="E9" s="456" t="s">
        <v>193</v>
      </c>
      <c r="F9" s="456"/>
      <c r="G9" s="159">
        <v>2306</v>
      </c>
      <c r="H9" s="160"/>
      <c r="I9" s="161">
        <f t="shared" si="0"/>
        <v>231</v>
      </c>
      <c r="J9" s="156" t="s">
        <v>190</v>
      </c>
      <c r="K9" s="157">
        <v>231</v>
      </c>
      <c r="L9" s="158" t="s">
        <v>190</v>
      </c>
      <c r="M9" s="157">
        <f t="shared" si="1"/>
        <v>115</v>
      </c>
      <c r="N9" s="156" t="s">
        <v>190</v>
      </c>
    </row>
    <row r="10" spans="1:14" ht="36" customHeight="1">
      <c r="A10" s="150"/>
      <c r="B10" s="151"/>
      <c r="C10" s="435"/>
      <c r="D10" s="152">
        <v>5</v>
      </c>
      <c r="E10" s="434" t="s">
        <v>194</v>
      </c>
      <c r="F10" s="434"/>
      <c r="G10" s="159">
        <v>2259</v>
      </c>
      <c r="H10" s="160"/>
      <c r="I10" s="161">
        <f t="shared" si="0"/>
        <v>226</v>
      </c>
      <c r="J10" s="156" t="s">
        <v>190</v>
      </c>
      <c r="K10" s="157">
        <v>226</v>
      </c>
      <c r="L10" s="158" t="s">
        <v>190</v>
      </c>
      <c r="M10" s="157">
        <f t="shared" si="1"/>
        <v>113</v>
      </c>
      <c r="N10" s="156" t="s">
        <v>190</v>
      </c>
    </row>
    <row r="11" spans="1:14" ht="36" customHeight="1">
      <c r="A11" s="150"/>
      <c r="B11" s="151"/>
      <c r="C11" s="435"/>
      <c r="D11" s="152">
        <v>6</v>
      </c>
      <c r="E11" s="434" t="s">
        <v>195</v>
      </c>
      <c r="F11" s="152" t="s">
        <v>189</v>
      </c>
      <c r="G11" s="159">
        <v>5644</v>
      </c>
      <c r="H11" s="160"/>
      <c r="I11" s="161">
        <f t="shared" si="0"/>
        <v>564</v>
      </c>
      <c r="J11" s="156" t="s">
        <v>190</v>
      </c>
      <c r="K11" s="157">
        <v>564</v>
      </c>
      <c r="L11" s="158" t="s">
        <v>190</v>
      </c>
      <c r="M11" s="157">
        <f t="shared" si="1"/>
        <v>282</v>
      </c>
      <c r="N11" s="156" t="s">
        <v>190</v>
      </c>
    </row>
    <row r="12" spans="1:14" ht="36" customHeight="1">
      <c r="A12" s="150"/>
      <c r="B12" s="151"/>
      <c r="C12" s="435"/>
      <c r="D12" s="152">
        <v>7</v>
      </c>
      <c r="E12" s="434"/>
      <c r="F12" s="152" t="s">
        <v>191</v>
      </c>
      <c r="G12" s="160">
        <v>7095</v>
      </c>
      <c r="H12" s="160"/>
      <c r="I12" s="161">
        <f t="shared" si="0"/>
        <v>710</v>
      </c>
      <c r="J12" s="156" t="s">
        <v>190</v>
      </c>
      <c r="K12" s="157">
        <v>710</v>
      </c>
      <c r="L12" s="158" t="s">
        <v>190</v>
      </c>
      <c r="M12" s="157">
        <f t="shared" si="1"/>
        <v>355</v>
      </c>
      <c r="N12" s="156" t="s">
        <v>190</v>
      </c>
    </row>
    <row r="13" spans="1:14" ht="36" customHeight="1">
      <c r="A13" s="150"/>
      <c r="B13" s="151"/>
      <c r="C13" s="435"/>
      <c r="D13" s="152">
        <v>8</v>
      </c>
      <c r="E13" s="434"/>
      <c r="F13" s="152" t="s">
        <v>192</v>
      </c>
      <c r="G13" s="160">
        <v>11334</v>
      </c>
      <c r="H13" s="160"/>
      <c r="I13" s="161">
        <f t="shared" si="0"/>
        <v>1133</v>
      </c>
      <c r="J13" s="156" t="s">
        <v>190</v>
      </c>
      <c r="K13" s="157">
        <v>1133</v>
      </c>
      <c r="L13" s="158" t="s">
        <v>190</v>
      </c>
      <c r="M13" s="157">
        <f t="shared" si="1"/>
        <v>567</v>
      </c>
      <c r="N13" s="156" t="s">
        <v>190</v>
      </c>
    </row>
    <row r="14" spans="1:14" ht="36" customHeight="1">
      <c r="A14" s="150"/>
      <c r="B14" s="151"/>
      <c r="C14" s="162" t="s">
        <v>196</v>
      </c>
      <c r="D14" s="152">
        <v>9</v>
      </c>
      <c r="E14" s="434" t="s">
        <v>197</v>
      </c>
      <c r="F14" s="434"/>
      <c r="G14" s="160">
        <v>4440</v>
      </c>
      <c r="H14" s="163">
        <v>16.600000000000001</v>
      </c>
      <c r="I14" s="161">
        <f>ROUND(G14/H14*10%,0)</f>
        <v>27</v>
      </c>
      <c r="J14" s="156" t="s">
        <v>198</v>
      </c>
      <c r="K14" s="157" t="s">
        <v>199</v>
      </c>
      <c r="L14" s="156"/>
      <c r="M14" s="157">
        <f>ROUND(G14/H14*5%,0)</f>
        <v>13</v>
      </c>
      <c r="N14" s="156" t="s">
        <v>198</v>
      </c>
    </row>
    <row r="15" spans="1:14" ht="36" customHeight="1">
      <c r="A15" s="150"/>
      <c r="B15" s="151"/>
      <c r="C15" s="435" t="s">
        <v>200</v>
      </c>
      <c r="D15" s="152">
        <v>10</v>
      </c>
      <c r="E15" s="434" t="s">
        <v>201</v>
      </c>
      <c r="F15" s="434"/>
      <c r="G15" s="159">
        <v>2464</v>
      </c>
      <c r="H15" s="160"/>
      <c r="I15" s="161">
        <f>ROUND(G15*10%*1.3,0)</f>
        <v>320</v>
      </c>
      <c r="J15" s="156" t="s">
        <v>190</v>
      </c>
      <c r="K15" s="157" t="s">
        <v>199</v>
      </c>
      <c r="L15" s="156"/>
      <c r="M15" s="157">
        <f>ROUND(G15*5%*1.3,0)</f>
        <v>160</v>
      </c>
      <c r="N15" s="156" t="s">
        <v>190</v>
      </c>
    </row>
    <row r="16" spans="1:14" ht="36" customHeight="1">
      <c r="A16" s="150"/>
      <c r="B16" s="151"/>
      <c r="C16" s="435"/>
      <c r="D16" s="152">
        <v>11</v>
      </c>
      <c r="E16" s="434" t="s">
        <v>202</v>
      </c>
      <c r="F16" s="434"/>
      <c r="G16" s="159">
        <v>2604</v>
      </c>
      <c r="H16" s="160"/>
      <c r="I16" s="161">
        <f t="shared" ref="I16:I21" si="2">ROUND(G16*10%*1.3,0)</f>
        <v>339</v>
      </c>
      <c r="J16" s="156" t="s">
        <v>190</v>
      </c>
      <c r="K16" s="157" t="s">
        <v>199</v>
      </c>
      <c r="L16" s="156"/>
      <c r="M16" s="157">
        <f t="shared" ref="M16:M23" si="3">ROUND(G16*5%*1.3,0)</f>
        <v>169</v>
      </c>
      <c r="N16" s="156" t="s">
        <v>190</v>
      </c>
    </row>
    <row r="17" spans="1:14" ht="36" customHeight="1">
      <c r="A17" s="150"/>
      <c r="B17" s="151"/>
      <c r="C17" s="435"/>
      <c r="D17" s="152">
        <v>12</v>
      </c>
      <c r="E17" s="434" t="s">
        <v>203</v>
      </c>
      <c r="F17" s="434"/>
      <c r="G17" s="159">
        <v>2395</v>
      </c>
      <c r="H17" s="160"/>
      <c r="I17" s="161">
        <f t="shared" si="2"/>
        <v>311</v>
      </c>
      <c r="J17" s="156" t="s">
        <v>190</v>
      </c>
      <c r="K17" s="157" t="s">
        <v>199</v>
      </c>
      <c r="L17" s="156"/>
      <c r="M17" s="157">
        <f t="shared" si="3"/>
        <v>156</v>
      </c>
      <c r="N17" s="156" t="s">
        <v>190</v>
      </c>
    </row>
    <row r="18" spans="1:14" ht="36" customHeight="1">
      <c r="A18" s="150"/>
      <c r="B18" s="151"/>
      <c r="C18" s="435"/>
      <c r="D18" s="152">
        <v>13</v>
      </c>
      <c r="E18" s="434" t="s">
        <v>204</v>
      </c>
      <c r="F18" s="434"/>
      <c r="G18" s="159">
        <v>1050</v>
      </c>
      <c r="H18" s="160"/>
      <c r="I18" s="161">
        <f t="shared" si="2"/>
        <v>137</v>
      </c>
      <c r="J18" s="156" t="s">
        <v>190</v>
      </c>
      <c r="K18" s="157" t="s">
        <v>199</v>
      </c>
      <c r="L18" s="156"/>
      <c r="M18" s="157">
        <f t="shared" si="3"/>
        <v>68</v>
      </c>
      <c r="N18" s="156" t="s">
        <v>190</v>
      </c>
    </row>
    <row r="19" spans="1:14" ht="36" customHeight="1">
      <c r="A19" s="150"/>
      <c r="B19" s="151"/>
      <c r="C19" s="435"/>
      <c r="D19" s="152">
        <v>14</v>
      </c>
      <c r="E19" s="434" t="s">
        <v>205</v>
      </c>
      <c r="F19" s="434"/>
      <c r="G19" s="159">
        <v>3904</v>
      </c>
      <c r="H19" s="160"/>
      <c r="I19" s="161">
        <f t="shared" si="2"/>
        <v>508</v>
      </c>
      <c r="J19" s="156" t="s">
        <v>190</v>
      </c>
      <c r="K19" s="157" t="s">
        <v>199</v>
      </c>
      <c r="L19" s="156"/>
      <c r="M19" s="157">
        <f t="shared" si="3"/>
        <v>254</v>
      </c>
      <c r="N19" s="156" t="s">
        <v>190</v>
      </c>
    </row>
    <row r="20" spans="1:14" ht="36" customHeight="1">
      <c r="A20" s="150"/>
      <c r="B20" s="151"/>
      <c r="C20" s="435"/>
      <c r="D20" s="152">
        <v>15</v>
      </c>
      <c r="E20" s="434" t="s">
        <v>206</v>
      </c>
      <c r="F20" s="434"/>
      <c r="G20" s="159">
        <v>1566</v>
      </c>
      <c r="H20" s="160"/>
      <c r="I20" s="161">
        <f t="shared" si="2"/>
        <v>204</v>
      </c>
      <c r="J20" s="156" t="s">
        <v>190</v>
      </c>
      <c r="K20" s="157" t="s">
        <v>199</v>
      </c>
      <c r="L20" s="156"/>
      <c r="M20" s="157">
        <f t="shared" si="3"/>
        <v>102</v>
      </c>
      <c r="N20" s="156" t="s">
        <v>190</v>
      </c>
    </row>
    <row r="21" spans="1:14" ht="36" customHeight="1">
      <c r="A21" s="150"/>
      <c r="B21" s="151"/>
      <c r="C21" s="435"/>
      <c r="D21" s="152">
        <v>16</v>
      </c>
      <c r="E21" s="434" t="s">
        <v>207</v>
      </c>
      <c r="F21" s="434"/>
      <c r="G21" s="159">
        <v>1141</v>
      </c>
      <c r="H21" s="160"/>
      <c r="I21" s="161">
        <f t="shared" si="2"/>
        <v>148</v>
      </c>
      <c r="J21" s="156" t="s">
        <v>190</v>
      </c>
      <c r="K21" s="157" t="s">
        <v>199</v>
      </c>
      <c r="L21" s="156"/>
      <c r="M21" s="157">
        <f t="shared" si="3"/>
        <v>74</v>
      </c>
      <c r="N21" s="156" t="s">
        <v>190</v>
      </c>
    </row>
    <row r="22" spans="1:14" s="164" customFormat="1" ht="36" customHeight="1" outlineLevel="1">
      <c r="A22" s="150"/>
      <c r="B22" s="151"/>
      <c r="C22" s="435"/>
      <c r="D22" s="152">
        <v>17</v>
      </c>
      <c r="E22" s="434" t="s">
        <v>208</v>
      </c>
      <c r="F22" s="434"/>
      <c r="G22" s="159">
        <v>4335</v>
      </c>
      <c r="H22" s="160"/>
      <c r="I22" s="157" t="s">
        <v>199</v>
      </c>
      <c r="J22" s="156"/>
      <c r="K22" s="157" t="s">
        <v>199</v>
      </c>
      <c r="L22" s="156"/>
      <c r="M22" s="157">
        <f t="shared" si="3"/>
        <v>282</v>
      </c>
      <c r="N22" s="156" t="s">
        <v>190</v>
      </c>
    </row>
    <row r="23" spans="1:14" s="169" customFormat="1" ht="36" customHeight="1" outlineLevel="1">
      <c r="A23" s="165"/>
      <c r="B23" s="166"/>
      <c r="C23" s="435"/>
      <c r="D23" s="152">
        <v>18</v>
      </c>
      <c r="E23" s="436" t="s">
        <v>209</v>
      </c>
      <c r="F23" s="436"/>
      <c r="G23" s="167">
        <v>252.12364423314503</v>
      </c>
      <c r="H23" s="168"/>
      <c r="I23" s="161">
        <f t="shared" ref="I23" si="4">G23*10%*1.3</f>
        <v>32.776073750308854</v>
      </c>
      <c r="J23" s="156" t="s">
        <v>190</v>
      </c>
      <c r="K23" s="157" t="s">
        <v>199</v>
      </c>
      <c r="L23" s="156"/>
      <c r="M23" s="157">
        <f t="shared" si="3"/>
        <v>16</v>
      </c>
      <c r="N23" s="156" t="s">
        <v>190</v>
      </c>
    </row>
    <row r="24" spans="1:14" ht="36" customHeight="1">
      <c r="A24" s="150"/>
      <c r="B24" s="151"/>
      <c r="C24" s="433" t="s">
        <v>210</v>
      </c>
      <c r="D24" s="152">
        <v>19</v>
      </c>
      <c r="E24" s="434" t="s">
        <v>211</v>
      </c>
      <c r="F24" s="434"/>
      <c r="G24" s="159">
        <v>4746</v>
      </c>
      <c r="H24" s="160"/>
      <c r="I24" s="161">
        <f>ROUND(G24*10%,0)</f>
        <v>475</v>
      </c>
      <c r="J24" s="156" t="s">
        <v>190</v>
      </c>
      <c r="K24" s="157" t="s">
        <v>199</v>
      </c>
      <c r="L24" s="156"/>
      <c r="M24" s="157">
        <f>ROUND(G24*5%,0)</f>
        <v>237</v>
      </c>
      <c r="N24" s="156" t="s">
        <v>190</v>
      </c>
    </row>
    <row r="25" spans="1:14" ht="36" customHeight="1">
      <c r="A25" s="150"/>
      <c r="B25" s="151"/>
      <c r="C25" s="433"/>
      <c r="D25" s="152">
        <v>20</v>
      </c>
      <c r="E25" s="434" t="s">
        <v>212</v>
      </c>
      <c r="F25" s="434"/>
      <c r="G25" s="159">
        <v>6383</v>
      </c>
      <c r="H25" s="160"/>
      <c r="I25" s="161">
        <f>ROUND(G25*10%,0)</f>
        <v>638</v>
      </c>
      <c r="J25" s="156" t="s">
        <v>190</v>
      </c>
      <c r="K25" s="157" t="s">
        <v>199</v>
      </c>
      <c r="L25" s="156"/>
      <c r="M25" s="157">
        <f>ROUND(G25*5%,0)</f>
        <v>319</v>
      </c>
      <c r="N25" s="156" t="s">
        <v>190</v>
      </c>
    </row>
    <row r="26" spans="1:14" ht="36" customHeight="1">
      <c r="A26" s="150"/>
      <c r="B26" s="151"/>
      <c r="C26" s="433" t="s">
        <v>213</v>
      </c>
      <c r="D26" s="152">
        <v>21</v>
      </c>
      <c r="E26" s="434" t="s">
        <v>214</v>
      </c>
      <c r="F26" s="434"/>
      <c r="G26" s="159">
        <v>26260</v>
      </c>
      <c r="H26" s="163">
        <v>69.8</v>
      </c>
      <c r="I26" s="161">
        <f>ROUND(G26/H26*10%,0)</f>
        <v>38</v>
      </c>
      <c r="J26" s="156" t="s">
        <v>198</v>
      </c>
      <c r="K26" s="157" t="s">
        <v>199</v>
      </c>
      <c r="L26" s="156"/>
      <c r="M26" s="157">
        <f>ROUND(G26/H26*5%,0)</f>
        <v>19</v>
      </c>
      <c r="N26" s="156" t="s">
        <v>198</v>
      </c>
    </row>
    <row r="27" spans="1:14" ht="36" customHeight="1">
      <c r="A27" s="150"/>
      <c r="B27" s="151"/>
      <c r="C27" s="433"/>
      <c r="D27" s="152">
        <v>22</v>
      </c>
      <c r="E27" s="434" t="s">
        <v>215</v>
      </c>
      <c r="F27" s="434"/>
      <c r="G27" s="159">
        <v>10182</v>
      </c>
      <c r="H27" s="163">
        <v>25.5</v>
      </c>
      <c r="I27" s="161">
        <f t="shared" ref="I27:I33" si="5">ROUND(G27/H27*10%,0)</f>
        <v>40</v>
      </c>
      <c r="J27" s="156" t="s">
        <v>198</v>
      </c>
      <c r="K27" s="157" t="s">
        <v>199</v>
      </c>
      <c r="L27" s="156"/>
      <c r="M27" s="157">
        <f t="shared" ref="M27:M33" si="6">ROUND(G27/H27*5%,0)</f>
        <v>20</v>
      </c>
      <c r="N27" s="156" t="s">
        <v>198</v>
      </c>
    </row>
    <row r="28" spans="1:14" ht="36" customHeight="1">
      <c r="A28" s="150"/>
      <c r="B28" s="151"/>
      <c r="C28" s="433"/>
      <c r="D28" s="152">
        <v>23</v>
      </c>
      <c r="E28" s="434" t="s">
        <v>216</v>
      </c>
      <c r="F28" s="434"/>
      <c r="G28" s="159">
        <v>33213</v>
      </c>
      <c r="H28" s="163">
        <v>88.3</v>
      </c>
      <c r="I28" s="161">
        <f t="shared" si="5"/>
        <v>38</v>
      </c>
      <c r="J28" s="156" t="s">
        <v>198</v>
      </c>
      <c r="K28" s="157" t="s">
        <v>199</v>
      </c>
      <c r="L28" s="156"/>
      <c r="M28" s="157">
        <f t="shared" si="6"/>
        <v>19</v>
      </c>
      <c r="N28" s="156" t="s">
        <v>198</v>
      </c>
    </row>
    <row r="29" spans="1:14" ht="36" customHeight="1">
      <c r="A29" s="150"/>
      <c r="B29" s="151"/>
      <c r="C29" s="433"/>
      <c r="D29" s="152">
        <v>24</v>
      </c>
      <c r="E29" s="434" t="s">
        <v>217</v>
      </c>
      <c r="F29" s="434"/>
      <c r="G29" s="159">
        <v>32943</v>
      </c>
      <c r="H29" s="163">
        <v>68.900000000000006</v>
      </c>
      <c r="I29" s="161">
        <f t="shared" si="5"/>
        <v>48</v>
      </c>
      <c r="J29" s="156" t="s">
        <v>198</v>
      </c>
      <c r="K29" s="157" t="s">
        <v>199</v>
      </c>
      <c r="L29" s="156"/>
      <c r="M29" s="157">
        <f t="shared" si="6"/>
        <v>24</v>
      </c>
      <c r="N29" s="156" t="s">
        <v>198</v>
      </c>
    </row>
    <row r="30" spans="1:14" ht="36" customHeight="1">
      <c r="A30" s="150"/>
      <c r="B30" s="151"/>
      <c r="C30" s="433"/>
      <c r="D30" s="152">
        <v>25</v>
      </c>
      <c r="E30" s="434" t="s">
        <v>218</v>
      </c>
      <c r="F30" s="434"/>
      <c r="G30" s="159">
        <v>29098</v>
      </c>
      <c r="H30" s="163">
        <v>68.2</v>
      </c>
      <c r="I30" s="161">
        <f t="shared" si="5"/>
        <v>43</v>
      </c>
      <c r="J30" s="156" t="s">
        <v>198</v>
      </c>
      <c r="K30" s="157" t="s">
        <v>199</v>
      </c>
      <c r="L30" s="156"/>
      <c r="M30" s="157">
        <f t="shared" si="6"/>
        <v>21</v>
      </c>
      <c r="N30" s="156" t="s">
        <v>198</v>
      </c>
    </row>
    <row r="31" spans="1:14" ht="36" customHeight="1">
      <c r="A31" s="150"/>
      <c r="B31" s="151"/>
      <c r="C31" s="433"/>
      <c r="D31" s="152">
        <v>26</v>
      </c>
      <c r="E31" s="434" t="s">
        <v>219</v>
      </c>
      <c r="F31" s="434"/>
      <c r="G31" s="159">
        <v>5499</v>
      </c>
      <c r="H31" s="163">
        <v>15.1</v>
      </c>
      <c r="I31" s="161">
        <f t="shared" si="5"/>
        <v>36</v>
      </c>
      <c r="J31" s="156" t="s">
        <v>198</v>
      </c>
      <c r="K31" s="157" t="s">
        <v>199</v>
      </c>
      <c r="L31" s="156"/>
      <c r="M31" s="157">
        <f t="shared" si="6"/>
        <v>18</v>
      </c>
      <c r="N31" s="156" t="s">
        <v>198</v>
      </c>
    </row>
    <row r="32" spans="1:14" ht="36" customHeight="1">
      <c r="A32" s="150"/>
      <c r="B32" s="151"/>
      <c r="C32" s="433"/>
      <c r="D32" s="152">
        <v>27</v>
      </c>
      <c r="E32" s="418" t="s">
        <v>220</v>
      </c>
      <c r="F32" s="418"/>
      <c r="G32" s="160">
        <v>21621</v>
      </c>
      <c r="H32" s="163">
        <v>57.8</v>
      </c>
      <c r="I32" s="161">
        <f t="shared" si="5"/>
        <v>37</v>
      </c>
      <c r="J32" s="156" t="s">
        <v>198</v>
      </c>
      <c r="K32" s="157" t="s">
        <v>199</v>
      </c>
      <c r="L32" s="156"/>
      <c r="M32" s="157">
        <f t="shared" si="6"/>
        <v>19</v>
      </c>
      <c r="N32" s="156" t="s">
        <v>198</v>
      </c>
    </row>
    <row r="33" spans="1:14" ht="36" customHeight="1">
      <c r="A33" s="170"/>
      <c r="B33" s="171"/>
      <c r="C33" s="433"/>
      <c r="D33" s="152">
        <v>28</v>
      </c>
      <c r="E33" s="418" t="s">
        <v>221</v>
      </c>
      <c r="F33" s="418"/>
      <c r="G33" s="160">
        <v>8293</v>
      </c>
      <c r="H33" s="163">
        <v>23.4</v>
      </c>
      <c r="I33" s="161">
        <f t="shared" si="5"/>
        <v>35</v>
      </c>
      <c r="J33" s="156" t="s">
        <v>198</v>
      </c>
      <c r="K33" s="157" t="s">
        <v>199</v>
      </c>
      <c r="L33" s="156"/>
      <c r="M33" s="157">
        <f t="shared" si="6"/>
        <v>18</v>
      </c>
      <c r="N33" s="156" t="s">
        <v>198</v>
      </c>
    </row>
    <row r="34" spans="1:14" ht="409.5" customHeight="1">
      <c r="A34" s="419" t="s">
        <v>222</v>
      </c>
      <c r="B34" s="420"/>
      <c r="C34" s="420"/>
      <c r="D34" s="420"/>
      <c r="E34" s="420"/>
      <c r="F34" s="421"/>
      <c r="G34" s="172"/>
      <c r="H34" s="173"/>
      <c r="I34" s="425" t="s">
        <v>223</v>
      </c>
      <c r="J34" s="426"/>
      <c r="K34" s="429" t="s">
        <v>224</v>
      </c>
      <c r="L34" s="430"/>
      <c r="M34" s="429" t="s">
        <v>225</v>
      </c>
      <c r="N34" s="430"/>
    </row>
    <row r="35" spans="1:14" ht="95.25" customHeight="1">
      <c r="A35" s="422"/>
      <c r="B35" s="423"/>
      <c r="C35" s="423"/>
      <c r="D35" s="423"/>
      <c r="E35" s="423"/>
      <c r="F35" s="424"/>
      <c r="G35" s="172"/>
      <c r="H35" s="173"/>
      <c r="I35" s="427"/>
      <c r="J35" s="428"/>
      <c r="K35" s="431"/>
      <c r="L35" s="432"/>
      <c r="M35" s="431"/>
      <c r="N35" s="432"/>
    </row>
    <row r="36" spans="1:14" ht="83.25" customHeight="1">
      <c r="A36" s="414" t="s">
        <v>226</v>
      </c>
      <c r="B36" s="415"/>
      <c r="C36" s="415"/>
      <c r="D36" s="415"/>
      <c r="E36" s="415"/>
      <c r="F36" s="416"/>
      <c r="G36" s="174"/>
      <c r="H36" s="175"/>
      <c r="I36" s="417" t="s">
        <v>227</v>
      </c>
      <c r="J36" s="417"/>
      <c r="K36" s="417"/>
      <c r="L36" s="417"/>
      <c r="M36" s="417"/>
      <c r="N36" s="417"/>
    </row>
    <row r="37" spans="1:14" ht="22.5" customHeight="1">
      <c r="A37" s="176"/>
      <c r="B37" s="176"/>
      <c r="C37" s="176"/>
      <c r="D37" s="176"/>
      <c r="E37" s="176"/>
      <c r="F37" s="176"/>
      <c r="G37" s="177"/>
      <c r="H37" s="178"/>
      <c r="I37" s="179"/>
      <c r="J37" s="179"/>
      <c r="K37" s="179"/>
      <c r="L37" s="179"/>
      <c r="M37" s="179"/>
      <c r="N37" s="179"/>
    </row>
    <row r="38" spans="1:14" s="184" customFormat="1" ht="34.5" customHeight="1">
      <c r="A38" s="180" t="s">
        <v>228</v>
      </c>
      <c r="B38" s="180"/>
      <c r="C38" s="181"/>
      <c r="D38" s="181"/>
      <c r="E38" s="180"/>
      <c r="F38" s="181"/>
      <c r="G38" s="182"/>
      <c r="H38" s="182"/>
      <c r="I38" s="182"/>
      <c r="J38" s="182"/>
      <c r="K38" s="183"/>
      <c r="L38" s="183"/>
      <c r="M38" s="183"/>
    </row>
    <row r="39" spans="1:14" s="184" customFormat="1" ht="34.5" customHeight="1">
      <c r="A39" s="185" t="s">
        <v>229</v>
      </c>
      <c r="B39" s="185"/>
      <c r="C39" s="185"/>
      <c r="D39" s="185"/>
      <c r="E39" s="185"/>
      <c r="F39" s="185"/>
      <c r="G39" s="185"/>
      <c r="H39" s="185"/>
      <c r="I39" s="185"/>
      <c r="J39" s="185"/>
      <c r="K39" s="186"/>
      <c r="L39" s="186"/>
      <c r="M39" s="186"/>
    </row>
    <row r="40" spans="1:14" s="184" customFormat="1" ht="34.5" customHeight="1">
      <c r="A40" s="185" t="s">
        <v>230</v>
      </c>
      <c r="B40" s="185"/>
      <c r="C40" s="185"/>
      <c r="D40" s="185"/>
      <c r="E40" s="185"/>
      <c r="F40" s="185"/>
      <c r="G40" s="185"/>
      <c r="H40" s="185"/>
      <c r="I40" s="185"/>
      <c r="J40" s="185"/>
      <c r="K40" s="186"/>
      <c r="L40" s="186"/>
      <c r="M40" s="186"/>
    </row>
    <row r="41" spans="1:14" s="184" customFormat="1" ht="34.5" customHeight="1">
      <c r="A41" s="185"/>
      <c r="B41" s="185"/>
      <c r="C41" s="180" t="s">
        <v>231</v>
      </c>
      <c r="D41" s="185"/>
      <c r="E41" s="185"/>
      <c r="F41" s="185"/>
      <c r="G41" s="185"/>
      <c r="H41" s="185"/>
      <c r="I41" s="185"/>
      <c r="J41" s="185"/>
      <c r="K41" s="186"/>
      <c r="L41" s="186"/>
      <c r="M41" s="186"/>
    </row>
    <row r="42" spans="1:14" s="184" customFormat="1" ht="34.5" customHeight="1">
      <c r="A42" s="185" t="s">
        <v>232</v>
      </c>
      <c r="B42" s="185"/>
      <c r="C42" s="185"/>
      <c r="D42" s="185"/>
      <c r="E42" s="185"/>
      <c r="F42" s="185"/>
      <c r="G42" s="185"/>
      <c r="H42" s="185"/>
      <c r="I42" s="185"/>
      <c r="J42" s="185"/>
      <c r="K42" s="186"/>
      <c r="L42" s="186"/>
      <c r="M42" s="186"/>
    </row>
    <row r="43" spans="1:14" s="184" customFormat="1" ht="34.5" customHeight="1">
      <c r="A43" s="180" t="s">
        <v>233</v>
      </c>
      <c r="B43" s="180"/>
      <c r="C43" s="187"/>
      <c r="D43" s="187"/>
      <c r="E43" s="187"/>
      <c r="F43" s="187"/>
      <c r="G43" s="187"/>
      <c r="H43" s="187"/>
      <c r="I43" s="187"/>
      <c r="J43" s="187"/>
      <c r="K43" s="187"/>
      <c r="L43" s="187"/>
      <c r="M43" s="187"/>
      <c r="N43" s="185"/>
    </row>
    <row r="44" spans="1:14" s="184" customFormat="1" ht="34.5" customHeight="1">
      <c r="A44" s="180"/>
      <c r="B44" s="180" t="s">
        <v>234</v>
      </c>
      <c r="C44" s="187"/>
      <c r="D44" s="187"/>
      <c r="E44" s="187"/>
      <c r="F44" s="187"/>
      <c r="G44" s="187"/>
      <c r="H44" s="187"/>
      <c r="I44" s="187"/>
      <c r="J44" s="187"/>
      <c r="K44" s="187"/>
      <c r="L44" s="187"/>
      <c r="M44" s="187"/>
      <c r="N44" s="185"/>
    </row>
    <row r="45" spans="1:14" s="184" customFormat="1" ht="34.5" customHeight="1">
      <c r="A45" s="185" t="s">
        <v>235</v>
      </c>
      <c r="K45" s="186"/>
      <c r="L45" s="186"/>
      <c r="M45" s="186"/>
    </row>
  </sheetData>
  <sheetProtection algorithmName="SHA-512" hashValue="bEM5OxyTLgdlxL9QAmnfIm3l3oaGkhy0QjlyBk2LtjIlhJaoypZrXSedyD1R3RChfTZW0JJr/ltzM1I3UWW/oA==" saltValue="fodjpgZHJASCnFBH172zLQ==" spinCount="100000" sheet="1" objects="1" scenarios="1" selectLockedCells="1" selectUnlockedCells="1"/>
  <mergeCells count="42">
    <mergeCell ref="E14:F14"/>
    <mergeCell ref="I3:N3"/>
    <mergeCell ref="C4:F5"/>
    <mergeCell ref="G4:H4"/>
    <mergeCell ref="I4:J4"/>
    <mergeCell ref="K4:L5"/>
    <mergeCell ref="M4:N4"/>
    <mergeCell ref="I5:J5"/>
    <mergeCell ref="M5:N5"/>
    <mergeCell ref="C6:C13"/>
    <mergeCell ref="E6:E8"/>
    <mergeCell ref="E9:F9"/>
    <mergeCell ref="E10:F10"/>
    <mergeCell ref="E11:E13"/>
    <mergeCell ref="C15:C23"/>
    <mergeCell ref="E15:F15"/>
    <mergeCell ref="E16:F16"/>
    <mergeCell ref="E17:F17"/>
    <mergeCell ref="E18:F18"/>
    <mergeCell ref="E19:F19"/>
    <mergeCell ref="E20:F20"/>
    <mergeCell ref="E21:F21"/>
    <mergeCell ref="E22:F22"/>
    <mergeCell ref="E23:F23"/>
    <mergeCell ref="C24:C25"/>
    <mergeCell ref="E24:F24"/>
    <mergeCell ref="E25:F25"/>
    <mergeCell ref="C26:C33"/>
    <mergeCell ref="E26:F26"/>
    <mergeCell ref="E27:F27"/>
    <mergeCell ref="E28:F28"/>
    <mergeCell ref="E29:F29"/>
    <mergeCell ref="E30:F30"/>
    <mergeCell ref="E31:F31"/>
    <mergeCell ref="A36:F36"/>
    <mergeCell ref="I36:N36"/>
    <mergeCell ref="E32:F32"/>
    <mergeCell ref="E33:F33"/>
    <mergeCell ref="A34:F35"/>
    <mergeCell ref="I34:J35"/>
    <mergeCell ref="K34:L35"/>
    <mergeCell ref="M34:N35"/>
  </mergeCells>
  <phoneticPr fontId="3"/>
  <printOptions horizontalCentered="1"/>
  <pageMargins left="0.23622047244094491" right="0.23622047244094491" top="0.59" bottom="0.19685039370078741" header="0.31496062992125984" footer="0.31496062992125984"/>
  <pageSetup paperSize="9" scale="36" fitToHeight="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548C-3D85-4BFF-8E6D-FF666EDB5164}">
  <sheetPr>
    <tabColor rgb="FFFFFF00"/>
  </sheetPr>
  <dimension ref="A1:AK24"/>
  <sheetViews>
    <sheetView view="pageBreakPreview" zoomScale="70" zoomScaleNormal="85" zoomScaleSheetLayoutView="70" workbookViewId="0">
      <pane ySplit="3" topLeftCell="A4" activePane="bottomLeft" state="frozen"/>
      <selection activeCell="I4" sqref="I4:J4"/>
      <selection pane="bottomLeft" activeCell="D4" sqref="D4:T4"/>
    </sheetView>
  </sheetViews>
  <sheetFormatPr defaultRowHeight="18.75"/>
  <cols>
    <col min="1" max="1" width="2.125" style="84" customWidth="1"/>
    <col min="2" max="2" width="4.375" style="84" customWidth="1"/>
    <col min="3" max="3" width="29.875" style="84" bestFit="1" customWidth="1"/>
    <col min="4" max="11" width="8.5" style="84" customWidth="1"/>
    <col min="12" max="12" width="8.5" style="96" customWidth="1"/>
    <col min="13" max="37" width="8.5" style="84" customWidth="1"/>
    <col min="38" max="40" width="8.25" style="84" customWidth="1"/>
    <col min="41" max="41" width="6.625" style="84" customWidth="1"/>
    <col min="42" max="44" width="6.375" style="84" customWidth="1"/>
    <col min="45" max="16384" width="9" style="84"/>
  </cols>
  <sheetData>
    <row r="1" spans="1:37" ht="24.75" customHeight="1"/>
    <row r="2" spans="1:37" ht="24.75" customHeight="1" thickBot="1">
      <c r="A2" s="85" t="s">
        <v>236</v>
      </c>
      <c r="L2" s="84"/>
    </row>
    <row r="3" spans="1:37" ht="24.75" customHeight="1" thickBot="1">
      <c r="B3" s="188"/>
      <c r="C3" s="189" t="s">
        <v>159</v>
      </c>
      <c r="D3" s="475" t="s">
        <v>237</v>
      </c>
      <c r="E3" s="476"/>
      <c r="F3" s="476"/>
      <c r="G3" s="476"/>
      <c r="H3" s="476"/>
      <c r="I3" s="476"/>
      <c r="J3" s="476"/>
      <c r="K3" s="476"/>
      <c r="L3" s="476"/>
      <c r="M3" s="476"/>
      <c r="N3" s="476"/>
      <c r="O3" s="476"/>
      <c r="P3" s="476"/>
      <c r="Q3" s="476"/>
      <c r="R3" s="476"/>
      <c r="S3" s="476"/>
      <c r="T3" s="477"/>
      <c r="U3" s="476" t="s">
        <v>238</v>
      </c>
      <c r="V3" s="476"/>
      <c r="W3" s="476"/>
      <c r="X3" s="476"/>
      <c r="Y3" s="476"/>
      <c r="Z3" s="476"/>
      <c r="AA3" s="476"/>
      <c r="AB3" s="476"/>
      <c r="AC3" s="476"/>
      <c r="AD3" s="476"/>
      <c r="AE3" s="476"/>
      <c r="AF3" s="476"/>
      <c r="AG3" s="476"/>
      <c r="AH3" s="476"/>
      <c r="AI3" s="476"/>
      <c r="AJ3" s="476"/>
      <c r="AK3" s="477"/>
    </row>
    <row r="4" spans="1:37" ht="57.75" customHeight="1">
      <c r="B4" s="462" t="s">
        <v>105</v>
      </c>
      <c r="C4" s="190" t="s">
        <v>113</v>
      </c>
      <c r="D4" s="465" t="s">
        <v>239</v>
      </c>
      <c r="E4" s="466"/>
      <c r="F4" s="466"/>
      <c r="G4" s="466"/>
      <c r="H4" s="466"/>
      <c r="I4" s="466"/>
      <c r="J4" s="466"/>
      <c r="K4" s="466"/>
      <c r="L4" s="466"/>
      <c r="M4" s="466"/>
      <c r="N4" s="466"/>
      <c r="O4" s="466"/>
      <c r="P4" s="466"/>
      <c r="Q4" s="466"/>
      <c r="R4" s="466"/>
      <c r="S4" s="466"/>
      <c r="T4" s="467"/>
      <c r="U4" s="468" t="s">
        <v>240</v>
      </c>
      <c r="V4" s="468"/>
      <c r="W4" s="468"/>
      <c r="X4" s="468"/>
      <c r="Y4" s="468"/>
      <c r="Z4" s="468"/>
      <c r="AA4" s="468"/>
      <c r="AB4" s="468"/>
      <c r="AC4" s="468"/>
      <c r="AD4" s="468"/>
      <c r="AE4" s="468"/>
      <c r="AF4" s="468"/>
      <c r="AG4" s="468"/>
      <c r="AH4" s="468"/>
      <c r="AI4" s="468"/>
      <c r="AJ4" s="468"/>
      <c r="AK4" s="469"/>
    </row>
    <row r="5" spans="1:37" ht="126.75" customHeight="1">
      <c r="B5" s="463"/>
      <c r="C5" s="191" t="s">
        <v>114</v>
      </c>
      <c r="D5" s="470" t="s">
        <v>241</v>
      </c>
      <c r="E5" s="471"/>
      <c r="F5" s="471"/>
      <c r="G5" s="471"/>
      <c r="H5" s="471"/>
      <c r="I5" s="471"/>
      <c r="J5" s="471"/>
      <c r="K5" s="471"/>
      <c r="L5" s="471"/>
      <c r="M5" s="471"/>
      <c r="N5" s="471"/>
      <c r="O5" s="471"/>
      <c r="P5" s="471"/>
      <c r="Q5" s="471"/>
      <c r="R5" s="471"/>
      <c r="S5" s="471"/>
      <c r="T5" s="472"/>
      <c r="U5" s="473" t="s">
        <v>242</v>
      </c>
      <c r="V5" s="473"/>
      <c r="W5" s="473"/>
      <c r="X5" s="473"/>
      <c r="Y5" s="473"/>
      <c r="Z5" s="473"/>
      <c r="AA5" s="473"/>
      <c r="AB5" s="473"/>
      <c r="AC5" s="473"/>
      <c r="AD5" s="473"/>
      <c r="AE5" s="473"/>
      <c r="AF5" s="473"/>
      <c r="AG5" s="473"/>
      <c r="AH5" s="473"/>
      <c r="AI5" s="473"/>
      <c r="AJ5" s="473"/>
      <c r="AK5" s="474"/>
    </row>
    <row r="6" spans="1:37" ht="57.75" customHeight="1">
      <c r="B6" s="463"/>
      <c r="C6" s="191" t="s">
        <v>115</v>
      </c>
      <c r="D6" s="470" t="s">
        <v>243</v>
      </c>
      <c r="E6" s="471"/>
      <c r="F6" s="471"/>
      <c r="G6" s="471"/>
      <c r="H6" s="471"/>
      <c r="I6" s="471"/>
      <c r="J6" s="471"/>
      <c r="K6" s="471"/>
      <c r="L6" s="471"/>
      <c r="M6" s="471"/>
      <c r="N6" s="471"/>
      <c r="O6" s="471"/>
      <c r="P6" s="471"/>
      <c r="Q6" s="471"/>
      <c r="R6" s="471"/>
      <c r="S6" s="471"/>
      <c r="T6" s="472"/>
      <c r="U6" s="473" t="s">
        <v>244</v>
      </c>
      <c r="V6" s="473"/>
      <c r="W6" s="473"/>
      <c r="X6" s="473"/>
      <c r="Y6" s="473"/>
      <c r="Z6" s="473"/>
      <c r="AA6" s="473"/>
      <c r="AB6" s="473"/>
      <c r="AC6" s="473"/>
      <c r="AD6" s="473"/>
      <c r="AE6" s="473"/>
      <c r="AF6" s="473"/>
      <c r="AG6" s="473"/>
      <c r="AH6" s="473"/>
      <c r="AI6" s="473"/>
      <c r="AJ6" s="473"/>
      <c r="AK6" s="474"/>
    </row>
    <row r="7" spans="1:37" ht="57.75" customHeight="1">
      <c r="B7" s="463"/>
      <c r="C7" s="191" t="s">
        <v>116</v>
      </c>
      <c r="D7" s="470" t="s">
        <v>245</v>
      </c>
      <c r="E7" s="471"/>
      <c r="F7" s="471"/>
      <c r="G7" s="471"/>
      <c r="H7" s="471"/>
      <c r="I7" s="471"/>
      <c r="J7" s="471"/>
      <c r="K7" s="471"/>
      <c r="L7" s="471"/>
      <c r="M7" s="471"/>
      <c r="N7" s="471"/>
      <c r="O7" s="471"/>
      <c r="P7" s="471"/>
      <c r="Q7" s="471"/>
      <c r="R7" s="471"/>
      <c r="S7" s="471"/>
      <c r="T7" s="472"/>
      <c r="U7" s="473" t="s">
        <v>246</v>
      </c>
      <c r="V7" s="473"/>
      <c r="W7" s="473"/>
      <c r="X7" s="473"/>
      <c r="Y7" s="473"/>
      <c r="Z7" s="473"/>
      <c r="AA7" s="473"/>
      <c r="AB7" s="473"/>
      <c r="AC7" s="473"/>
      <c r="AD7" s="473"/>
      <c r="AE7" s="473"/>
      <c r="AF7" s="473"/>
      <c r="AG7" s="473"/>
      <c r="AH7" s="473"/>
      <c r="AI7" s="473"/>
      <c r="AJ7" s="473"/>
      <c r="AK7" s="474"/>
    </row>
    <row r="8" spans="1:37" ht="57.75" customHeight="1">
      <c r="B8" s="463"/>
      <c r="C8" s="191" t="s">
        <v>117</v>
      </c>
      <c r="D8" s="470" t="s">
        <v>247</v>
      </c>
      <c r="E8" s="471"/>
      <c r="F8" s="471"/>
      <c r="G8" s="471"/>
      <c r="H8" s="471"/>
      <c r="I8" s="471"/>
      <c r="J8" s="471"/>
      <c r="K8" s="471"/>
      <c r="L8" s="471"/>
      <c r="M8" s="471"/>
      <c r="N8" s="471"/>
      <c r="O8" s="471"/>
      <c r="P8" s="471"/>
      <c r="Q8" s="471"/>
      <c r="R8" s="471"/>
      <c r="S8" s="471"/>
      <c r="T8" s="472"/>
      <c r="U8" s="473" t="s">
        <v>248</v>
      </c>
      <c r="V8" s="473"/>
      <c r="W8" s="473"/>
      <c r="X8" s="473"/>
      <c r="Y8" s="473"/>
      <c r="Z8" s="473"/>
      <c r="AA8" s="473"/>
      <c r="AB8" s="473"/>
      <c r="AC8" s="473"/>
      <c r="AD8" s="473"/>
      <c r="AE8" s="473"/>
      <c r="AF8" s="473"/>
      <c r="AG8" s="473"/>
      <c r="AH8" s="473"/>
      <c r="AI8" s="473"/>
      <c r="AJ8" s="473"/>
      <c r="AK8" s="474"/>
    </row>
    <row r="9" spans="1:37" ht="57.75" customHeight="1">
      <c r="B9" s="463"/>
      <c r="C9" s="191" t="s">
        <v>118</v>
      </c>
      <c r="D9" s="470" t="s">
        <v>249</v>
      </c>
      <c r="E9" s="471"/>
      <c r="F9" s="471"/>
      <c r="G9" s="471"/>
      <c r="H9" s="471"/>
      <c r="I9" s="471"/>
      <c r="J9" s="471"/>
      <c r="K9" s="471"/>
      <c r="L9" s="471"/>
      <c r="M9" s="471"/>
      <c r="N9" s="471"/>
      <c r="O9" s="471"/>
      <c r="P9" s="471"/>
      <c r="Q9" s="471"/>
      <c r="R9" s="471"/>
      <c r="S9" s="471"/>
      <c r="T9" s="472"/>
      <c r="U9" s="473" t="s">
        <v>250</v>
      </c>
      <c r="V9" s="473"/>
      <c r="W9" s="473"/>
      <c r="X9" s="473"/>
      <c r="Y9" s="473"/>
      <c r="Z9" s="473"/>
      <c r="AA9" s="473"/>
      <c r="AB9" s="473"/>
      <c r="AC9" s="473"/>
      <c r="AD9" s="473"/>
      <c r="AE9" s="473"/>
      <c r="AF9" s="473"/>
      <c r="AG9" s="473"/>
      <c r="AH9" s="473"/>
      <c r="AI9" s="473"/>
      <c r="AJ9" s="473"/>
      <c r="AK9" s="474"/>
    </row>
    <row r="10" spans="1:37" ht="57.75" customHeight="1">
      <c r="B10" s="463"/>
      <c r="C10" s="191" t="s">
        <v>251</v>
      </c>
      <c r="D10" s="470" t="s">
        <v>252</v>
      </c>
      <c r="E10" s="471"/>
      <c r="F10" s="471"/>
      <c r="G10" s="471"/>
      <c r="H10" s="471"/>
      <c r="I10" s="471"/>
      <c r="J10" s="471"/>
      <c r="K10" s="471"/>
      <c r="L10" s="471"/>
      <c r="M10" s="471"/>
      <c r="N10" s="471"/>
      <c r="O10" s="471"/>
      <c r="P10" s="471"/>
      <c r="Q10" s="471"/>
      <c r="R10" s="471"/>
      <c r="S10" s="471"/>
      <c r="T10" s="472"/>
      <c r="U10" s="473" t="s">
        <v>253</v>
      </c>
      <c r="V10" s="473"/>
      <c r="W10" s="473"/>
      <c r="X10" s="473"/>
      <c r="Y10" s="473"/>
      <c r="Z10" s="473"/>
      <c r="AA10" s="473"/>
      <c r="AB10" s="473"/>
      <c r="AC10" s="473"/>
      <c r="AD10" s="473"/>
      <c r="AE10" s="473"/>
      <c r="AF10" s="473"/>
      <c r="AG10" s="473"/>
      <c r="AH10" s="473"/>
      <c r="AI10" s="473"/>
      <c r="AJ10" s="473"/>
      <c r="AK10" s="474"/>
    </row>
    <row r="11" spans="1:37" ht="57.75" customHeight="1">
      <c r="B11" s="463"/>
      <c r="C11" s="191" t="s">
        <v>120</v>
      </c>
      <c r="D11" s="470" t="s">
        <v>254</v>
      </c>
      <c r="E11" s="471"/>
      <c r="F11" s="471"/>
      <c r="G11" s="471"/>
      <c r="H11" s="471"/>
      <c r="I11" s="471"/>
      <c r="J11" s="471"/>
      <c r="K11" s="471"/>
      <c r="L11" s="471"/>
      <c r="M11" s="471"/>
      <c r="N11" s="471"/>
      <c r="O11" s="471"/>
      <c r="P11" s="471"/>
      <c r="Q11" s="471"/>
      <c r="R11" s="471"/>
      <c r="S11" s="471"/>
      <c r="T11" s="472"/>
      <c r="U11" s="473" t="s">
        <v>255</v>
      </c>
      <c r="V11" s="473"/>
      <c r="W11" s="473"/>
      <c r="X11" s="473"/>
      <c r="Y11" s="473"/>
      <c r="Z11" s="473"/>
      <c r="AA11" s="473"/>
      <c r="AB11" s="473"/>
      <c r="AC11" s="473"/>
      <c r="AD11" s="473"/>
      <c r="AE11" s="473"/>
      <c r="AF11" s="473"/>
      <c r="AG11" s="473"/>
      <c r="AH11" s="473"/>
      <c r="AI11" s="473"/>
      <c r="AJ11" s="473"/>
      <c r="AK11" s="474"/>
    </row>
    <row r="12" spans="1:37" ht="57.75" customHeight="1">
      <c r="B12" s="463"/>
      <c r="C12" s="191" t="s">
        <v>121</v>
      </c>
      <c r="D12" s="470" t="s">
        <v>256</v>
      </c>
      <c r="E12" s="471"/>
      <c r="F12" s="471"/>
      <c r="G12" s="471"/>
      <c r="H12" s="471"/>
      <c r="I12" s="471"/>
      <c r="J12" s="471"/>
      <c r="K12" s="471"/>
      <c r="L12" s="471"/>
      <c r="M12" s="471"/>
      <c r="N12" s="471"/>
      <c r="O12" s="471"/>
      <c r="P12" s="471"/>
      <c r="Q12" s="471"/>
      <c r="R12" s="471"/>
      <c r="S12" s="471"/>
      <c r="T12" s="472"/>
      <c r="U12" s="473" t="s">
        <v>257</v>
      </c>
      <c r="V12" s="473"/>
      <c r="W12" s="473"/>
      <c r="X12" s="473"/>
      <c r="Y12" s="473"/>
      <c r="Z12" s="473"/>
      <c r="AA12" s="473"/>
      <c r="AB12" s="473"/>
      <c r="AC12" s="473"/>
      <c r="AD12" s="473"/>
      <c r="AE12" s="473"/>
      <c r="AF12" s="473"/>
      <c r="AG12" s="473"/>
      <c r="AH12" s="473"/>
      <c r="AI12" s="473"/>
      <c r="AJ12" s="473"/>
      <c r="AK12" s="474"/>
    </row>
    <row r="13" spans="1:37" ht="134.25" customHeight="1">
      <c r="B13" s="463"/>
      <c r="C13" s="191" t="s">
        <v>122</v>
      </c>
      <c r="D13" s="470" t="s">
        <v>258</v>
      </c>
      <c r="E13" s="471"/>
      <c r="F13" s="471"/>
      <c r="G13" s="471"/>
      <c r="H13" s="471"/>
      <c r="I13" s="471"/>
      <c r="J13" s="471"/>
      <c r="K13" s="471"/>
      <c r="L13" s="471"/>
      <c r="M13" s="471"/>
      <c r="N13" s="471"/>
      <c r="O13" s="471"/>
      <c r="P13" s="471"/>
      <c r="Q13" s="471"/>
      <c r="R13" s="471"/>
      <c r="S13" s="471"/>
      <c r="T13" s="472"/>
      <c r="U13" s="473" t="s">
        <v>259</v>
      </c>
      <c r="V13" s="473"/>
      <c r="W13" s="473"/>
      <c r="X13" s="473"/>
      <c r="Y13" s="473"/>
      <c r="Z13" s="473"/>
      <c r="AA13" s="473"/>
      <c r="AB13" s="473"/>
      <c r="AC13" s="473"/>
      <c r="AD13" s="473"/>
      <c r="AE13" s="473"/>
      <c r="AF13" s="473"/>
      <c r="AG13" s="473"/>
      <c r="AH13" s="473"/>
      <c r="AI13" s="473"/>
      <c r="AJ13" s="473"/>
      <c r="AK13" s="474"/>
    </row>
    <row r="14" spans="1:37" ht="57.75" customHeight="1">
      <c r="B14" s="463"/>
      <c r="C14" s="191" t="s">
        <v>123</v>
      </c>
      <c r="D14" s="470" t="s">
        <v>260</v>
      </c>
      <c r="E14" s="471"/>
      <c r="F14" s="471"/>
      <c r="G14" s="471"/>
      <c r="H14" s="471"/>
      <c r="I14" s="471"/>
      <c r="J14" s="471"/>
      <c r="K14" s="471"/>
      <c r="L14" s="471"/>
      <c r="M14" s="471"/>
      <c r="N14" s="471"/>
      <c r="O14" s="471"/>
      <c r="P14" s="471"/>
      <c r="Q14" s="471"/>
      <c r="R14" s="471"/>
      <c r="S14" s="471"/>
      <c r="T14" s="472"/>
      <c r="U14" s="473" t="s">
        <v>261</v>
      </c>
      <c r="V14" s="473"/>
      <c r="W14" s="473"/>
      <c r="X14" s="473"/>
      <c r="Y14" s="473"/>
      <c r="Z14" s="473"/>
      <c r="AA14" s="473"/>
      <c r="AB14" s="473"/>
      <c r="AC14" s="473"/>
      <c r="AD14" s="473"/>
      <c r="AE14" s="473"/>
      <c r="AF14" s="473"/>
      <c r="AG14" s="473"/>
      <c r="AH14" s="473"/>
      <c r="AI14" s="473"/>
      <c r="AJ14" s="473"/>
      <c r="AK14" s="474"/>
    </row>
    <row r="15" spans="1:37" ht="57.75" customHeight="1">
      <c r="B15" s="463"/>
      <c r="C15" s="191" t="s">
        <v>262</v>
      </c>
      <c r="D15" s="470" t="s">
        <v>263</v>
      </c>
      <c r="E15" s="471"/>
      <c r="F15" s="471"/>
      <c r="G15" s="471"/>
      <c r="H15" s="471"/>
      <c r="I15" s="471"/>
      <c r="J15" s="471"/>
      <c r="K15" s="471"/>
      <c r="L15" s="471"/>
      <c r="M15" s="471"/>
      <c r="N15" s="471"/>
      <c r="O15" s="471"/>
      <c r="P15" s="471"/>
      <c r="Q15" s="471"/>
      <c r="R15" s="471"/>
      <c r="S15" s="471"/>
      <c r="T15" s="472"/>
      <c r="U15" s="473" t="s">
        <v>264</v>
      </c>
      <c r="V15" s="473"/>
      <c r="W15" s="473"/>
      <c r="X15" s="473"/>
      <c r="Y15" s="473"/>
      <c r="Z15" s="473"/>
      <c r="AA15" s="473"/>
      <c r="AB15" s="473"/>
      <c r="AC15" s="473"/>
      <c r="AD15" s="473"/>
      <c r="AE15" s="473"/>
      <c r="AF15" s="473"/>
      <c r="AG15" s="473"/>
      <c r="AH15" s="473"/>
      <c r="AI15" s="473"/>
      <c r="AJ15" s="473"/>
      <c r="AK15" s="474"/>
    </row>
    <row r="16" spans="1:37" ht="57.75" customHeight="1">
      <c r="B16" s="463"/>
      <c r="C16" s="191" t="s">
        <v>125</v>
      </c>
      <c r="D16" s="470" t="s">
        <v>265</v>
      </c>
      <c r="E16" s="471"/>
      <c r="F16" s="471"/>
      <c r="G16" s="471"/>
      <c r="H16" s="471"/>
      <c r="I16" s="471"/>
      <c r="J16" s="471"/>
      <c r="K16" s="471"/>
      <c r="L16" s="471"/>
      <c r="M16" s="471"/>
      <c r="N16" s="471"/>
      <c r="O16" s="471"/>
      <c r="P16" s="471"/>
      <c r="Q16" s="471"/>
      <c r="R16" s="471"/>
      <c r="S16" s="471"/>
      <c r="T16" s="472"/>
      <c r="U16" s="473" t="s">
        <v>266</v>
      </c>
      <c r="V16" s="473"/>
      <c r="W16" s="473"/>
      <c r="X16" s="473"/>
      <c r="Y16" s="473"/>
      <c r="Z16" s="473"/>
      <c r="AA16" s="473"/>
      <c r="AB16" s="473"/>
      <c r="AC16" s="473"/>
      <c r="AD16" s="473"/>
      <c r="AE16" s="473"/>
      <c r="AF16" s="473"/>
      <c r="AG16" s="473"/>
      <c r="AH16" s="473"/>
      <c r="AI16" s="473"/>
      <c r="AJ16" s="473"/>
      <c r="AK16" s="474"/>
    </row>
    <row r="17" spans="2:37" ht="57.75" customHeight="1">
      <c r="B17" s="463"/>
      <c r="C17" s="191" t="s">
        <v>267</v>
      </c>
      <c r="D17" s="470" t="s">
        <v>268</v>
      </c>
      <c r="E17" s="471"/>
      <c r="F17" s="471"/>
      <c r="G17" s="471"/>
      <c r="H17" s="471"/>
      <c r="I17" s="471"/>
      <c r="J17" s="471"/>
      <c r="K17" s="471"/>
      <c r="L17" s="471"/>
      <c r="M17" s="471"/>
      <c r="N17" s="471"/>
      <c r="O17" s="471"/>
      <c r="P17" s="471"/>
      <c r="Q17" s="471"/>
      <c r="R17" s="471"/>
      <c r="S17" s="471"/>
      <c r="T17" s="472"/>
      <c r="U17" s="473" t="s">
        <v>269</v>
      </c>
      <c r="V17" s="473"/>
      <c r="W17" s="473"/>
      <c r="X17" s="473"/>
      <c r="Y17" s="473"/>
      <c r="Z17" s="473"/>
      <c r="AA17" s="473"/>
      <c r="AB17" s="473"/>
      <c r="AC17" s="473"/>
      <c r="AD17" s="473"/>
      <c r="AE17" s="473"/>
      <c r="AF17" s="473"/>
      <c r="AG17" s="473"/>
      <c r="AH17" s="473"/>
      <c r="AI17" s="473"/>
      <c r="AJ17" s="473"/>
      <c r="AK17" s="474"/>
    </row>
    <row r="18" spans="2:37" ht="57.75" customHeight="1">
      <c r="B18" s="463"/>
      <c r="C18" s="191" t="s">
        <v>270</v>
      </c>
      <c r="D18" s="470" t="s">
        <v>271</v>
      </c>
      <c r="E18" s="471"/>
      <c r="F18" s="471"/>
      <c r="G18" s="471"/>
      <c r="H18" s="471"/>
      <c r="I18" s="471"/>
      <c r="J18" s="471"/>
      <c r="K18" s="471"/>
      <c r="L18" s="471"/>
      <c r="M18" s="471"/>
      <c r="N18" s="471"/>
      <c r="O18" s="471"/>
      <c r="P18" s="471"/>
      <c r="Q18" s="471"/>
      <c r="R18" s="471"/>
      <c r="S18" s="471"/>
      <c r="T18" s="472"/>
      <c r="U18" s="473" t="s">
        <v>272</v>
      </c>
      <c r="V18" s="473"/>
      <c r="W18" s="473"/>
      <c r="X18" s="473"/>
      <c r="Y18" s="473"/>
      <c r="Z18" s="473"/>
      <c r="AA18" s="473"/>
      <c r="AB18" s="473"/>
      <c r="AC18" s="473"/>
      <c r="AD18" s="473"/>
      <c r="AE18" s="473"/>
      <c r="AF18" s="473"/>
      <c r="AG18" s="473"/>
      <c r="AH18" s="473"/>
      <c r="AI18" s="473"/>
      <c r="AJ18" s="473"/>
      <c r="AK18" s="474"/>
    </row>
    <row r="19" spans="2:37" ht="57.75" customHeight="1" thickBot="1">
      <c r="B19" s="464"/>
      <c r="C19" s="192" t="s">
        <v>273</v>
      </c>
      <c r="D19" s="457" t="s">
        <v>274</v>
      </c>
      <c r="E19" s="458"/>
      <c r="F19" s="458"/>
      <c r="G19" s="458"/>
      <c r="H19" s="458"/>
      <c r="I19" s="458"/>
      <c r="J19" s="458"/>
      <c r="K19" s="458"/>
      <c r="L19" s="458"/>
      <c r="M19" s="458"/>
      <c r="N19" s="458"/>
      <c r="O19" s="458"/>
      <c r="P19" s="458"/>
      <c r="Q19" s="458"/>
      <c r="R19" s="458"/>
      <c r="S19" s="458"/>
      <c r="T19" s="459"/>
      <c r="U19" s="460" t="s">
        <v>275</v>
      </c>
      <c r="V19" s="460"/>
      <c r="W19" s="460"/>
      <c r="X19" s="460"/>
      <c r="Y19" s="460"/>
      <c r="Z19" s="460"/>
      <c r="AA19" s="460"/>
      <c r="AB19" s="460"/>
      <c r="AC19" s="460"/>
      <c r="AD19" s="460"/>
      <c r="AE19" s="460"/>
      <c r="AF19" s="460"/>
      <c r="AG19" s="460"/>
      <c r="AH19" s="460"/>
      <c r="AI19" s="460"/>
      <c r="AJ19" s="460"/>
      <c r="AK19" s="461"/>
    </row>
    <row r="20" spans="2:37" ht="57.75" customHeight="1">
      <c r="B20" s="462" t="s">
        <v>168</v>
      </c>
      <c r="C20" s="190" t="s">
        <v>276</v>
      </c>
      <c r="D20" s="465" t="s">
        <v>277</v>
      </c>
      <c r="E20" s="466"/>
      <c r="F20" s="466"/>
      <c r="G20" s="466"/>
      <c r="H20" s="466"/>
      <c r="I20" s="466"/>
      <c r="J20" s="466"/>
      <c r="K20" s="466"/>
      <c r="L20" s="466"/>
      <c r="M20" s="466"/>
      <c r="N20" s="466"/>
      <c r="O20" s="466"/>
      <c r="P20" s="466"/>
      <c r="Q20" s="466"/>
      <c r="R20" s="466"/>
      <c r="S20" s="466"/>
      <c r="T20" s="467"/>
      <c r="U20" s="468" t="s">
        <v>278</v>
      </c>
      <c r="V20" s="468"/>
      <c r="W20" s="468"/>
      <c r="X20" s="468"/>
      <c r="Y20" s="468"/>
      <c r="Z20" s="468"/>
      <c r="AA20" s="468"/>
      <c r="AB20" s="468"/>
      <c r="AC20" s="468"/>
      <c r="AD20" s="468"/>
      <c r="AE20" s="468"/>
      <c r="AF20" s="468"/>
      <c r="AG20" s="468"/>
      <c r="AH20" s="468"/>
      <c r="AI20" s="468"/>
      <c r="AJ20" s="468"/>
      <c r="AK20" s="469"/>
    </row>
    <row r="21" spans="2:37" ht="57.75" customHeight="1">
      <c r="B21" s="463"/>
      <c r="C21" s="191" t="s">
        <v>279</v>
      </c>
      <c r="D21" s="470" t="s">
        <v>280</v>
      </c>
      <c r="E21" s="471"/>
      <c r="F21" s="471"/>
      <c r="G21" s="471"/>
      <c r="H21" s="471"/>
      <c r="I21" s="471"/>
      <c r="J21" s="471"/>
      <c r="K21" s="471"/>
      <c r="L21" s="471"/>
      <c r="M21" s="471"/>
      <c r="N21" s="471"/>
      <c r="O21" s="471"/>
      <c r="P21" s="471"/>
      <c r="Q21" s="471"/>
      <c r="R21" s="471"/>
      <c r="S21" s="471"/>
      <c r="T21" s="472"/>
      <c r="U21" s="473" t="s">
        <v>281</v>
      </c>
      <c r="V21" s="473"/>
      <c r="W21" s="473"/>
      <c r="X21" s="473"/>
      <c r="Y21" s="473"/>
      <c r="Z21" s="473"/>
      <c r="AA21" s="473"/>
      <c r="AB21" s="473"/>
      <c r="AC21" s="473"/>
      <c r="AD21" s="473"/>
      <c r="AE21" s="473"/>
      <c r="AF21" s="473"/>
      <c r="AG21" s="473"/>
      <c r="AH21" s="473"/>
      <c r="AI21" s="473"/>
      <c r="AJ21" s="473"/>
      <c r="AK21" s="474"/>
    </row>
    <row r="22" spans="2:37" ht="57.75" customHeight="1">
      <c r="B22" s="463"/>
      <c r="C22" s="191" t="s">
        <v>282</v>
      </c>
      <c r="D22" s="470" t="s">
        <v>283</v>
      </c>
      <c r="E22" s="471"/>
      <c r="F22" s="471"/>
      <c r="G22" s="471"/>
      <c r="H22" s="471"/>
      <c r="I22" s="471"/>
      <c r="J22" s="471"/>
      <c r="K22" s="471"/>
      <c r="L22" s="471"/>
      <c r="M22" s="471"/>
      <c r="N22" s="471"/>
      <c r="O22" s="471"/>
      <c r="P22" s="471"/>
      <c r="Q22" s="471"/>
      <c r="R22" s="471"/>
      <c r="S22" s="471"/>
      <c r="T22" s="472"/>
      <c r="U22" s="473" t="s">
        <v>284</v>
      </c>
      <c r="V22" s="473"/>
      <c r="W22" s="473"/>
      <c r="X22" s="473"/>
      <c r="Y22" s="473"/>
      <c r="Z22" s="473"/>
      <c r="AA22" s="473"/>
      <c r="AB22" s="473"/>
      <c r="AC22" s="473"/>
      <c r="AD22" s="473"/>
      <c r="AE22" s="473"/>
      <c r="AF22" s="473"/>
      <c r="AG22" s="473"/>
      <c r="AH22" s="473"/>
      <c r="AI22" s="473"/>
      <c r="AJ22" s="473"/>
      <c r="AK22" s="474"/>
    </row>
    <row r="23" spans="2:37" ht="57.75" customHeight="1">
      <c r="B23" s="463"/>
      <c r="C23" s="193" t="s">
        <v>285</v>
      </c>
      <c r="D23" s="470" t="s">
        <v>286</v>
      </c>
      <c r="E23" s="471"/>
      <c r="F23" s="471"/>
      <c r="G23" s="471"/>
      <c r="H23" s="471"/>
      <c r="I23" s="471"/>
      <c r="J23" s="471"/>
      <c r="K23" s="471"/>
      <c r="L23" s="471"/>
      <c r="M23" s="471"/>
      <c r="N23" s="471"/>
      <c r="O23" s="471"/>
      <c r="P23" s="471"/>
      <c r="Q23" s="471"/>
      <c r="R23" s="471"/>
      <c r="S23" s="471"/>
      <c r="T23" s="472"/>
      <c r="U23" s="473" t="s">
        <v>287</v>
      </c>
      <c r="V23" s="473"/>
      <c r="W23" s="473"/>
      <c r="X23" s="473"/>
      <c r="Y23" s="473"/>
      <c r="Z23" s="473"/>
      <c r="AA23" s="473"/>
      <c r="AB23" s="473"/>
      <c r="AC23" s="473"/>
      <c r="AD23" s="473"/>
      <c r="AE23" s="473"/>
      <c r="AF23" s="473"/>
      <c r="AG23" s="473"/>
      <c r="AH23" s="473"/>
      <c r="AI23" s="473"/>
      <c r="AJ23" s="473"/>
      <c r="AK23" s="474"/>
    </row>
    <row r="24" spans="2:37" ht="57.75" customHeight="1" thickBot="1">
      <c r="B24" s="464"/>
      <c r="C24" s="192" t="s">
        <v>288</v>
      </c>
      <c r="D24" s="457" t="s">
        <v>289</v>
      </c>
      <c r="E24" s="458"/>
      <c r="F24" s="458"/>
      <c r="G24" s="458"/>
      <c r="H24" s="458"/>
      <c r="I24" s="458"/>
      <c r="J24" s="458"/>
      <c r="K24" s="458"/>
      <c r="L24" s="458"/>
      <c r="M24" s="458"/>
      <c r="N24" s="458"/>
      <c r="O24" s="458"/>
      <c r="P24" s="458"/>
      <c r="Q24" s="458"/>
      <c r="R24" s="458"/>
      <c r="S24" s="458"/>
      <c r="T24" s="459"/>
      <c r="U24" s="460" t="s">
        <v>290</v>
      </c>
      <c r="V24" s="460"/>
      <c r="W24" s="460"/>
      <c r="X24" s="460"/>
      <c r="Y24" s="460"/>
      <c r="Z24" s="460"/>
      <c r="AA24" s="460"/>
      <c r="AB24" s="460"/>
      <c r="AC24" s="460"/>
      <c r="AD24" s="460"/>
      <c r="AE24" s="460"/>
      <c r="AF24" s="460"/>
      <c r="AG24" s="460"/>
      <c r="AH24" s="460"/>
      <c r="AI24" s="460"/>
      <c r="AJ24" s="460"/>
      <c r="AK24" s="461"/>
    </row>
  </sheetData>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3"/>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9024B-C881-4D20-9E52-17935B27E49E}">
  <sheetPr>
    <tabColor theme="0" tint="-0.34998626667073579"/>
  </sheetPr>
  <dimension ref="A1:AS63"/>
  <sheetViews>
    <sheetView zoomScale="130" zoomScaleNormal="130" workbookViewId="0">
      <selection activeCell="A3" sqref="A3"/>
    </sheetView>
  </sheetViews>
  <sheetFormatPr defaultRowHeight="13.5"/>
  <cols>
    <col min="1" max="29" width="8.625" customWidth="1"/>
  </cols>
  <sheetData>
    <row r="1" spans="1:45" s="218" customFormat="1" ht="56.25">
      <c r="A1" s="215" t="s">
        <v>324</v>
      </c>
      <c r="B1" s="216" t="s">
        <v>19</v>
      </c>
      <c r="C1" s="216" t="s">
        <v>48</v>
      </c>
      <c r="D1" s="217" t="s">
        <v>20</v>
      </c>
      <c r="E1" s="217" t="s">
        <v>49</v>
      </c>
      <c r="F1" s="217" t="s">
        <v>88</v>
      </c>
      <c r="G1" s="217"/>
      <c r="H1" s="217" t="s">
        <v>73</v>
      </c>
      <c r="I1" s="217"/>
      <c r="J1" s="217" t="s">
        <v>80</v>
      </c>
      <c r="K1" s="217"/>
      <c r="L1" s="217" t="s">
        <v>91</v>
      </c>
      <c r="M1" s="217"/>
      <c r="N1" s="215" t="s">
        <v>73</v>
      </c>
      <c r="O1" s="215"/>
      <c r="P1" s="215" t="s">
        <v>80</v>
      </c>
      <c r="Q1" s="215"/>
      <c r="R1" s="215" t="s">
        <v>85</v>
      </c>
      <c r="S1" s="215"/>
      <c r="T1" s="215"/>
      <c r="U1" s="215"/>
      <c r="V1" s="215"/>
      <c r="W1" s="215"/>
      <c r="X1" s="215"/>
      <c r="Y1" s="215"/>
      <c r="Z1" s="215"/>
      <c r="AA1" s="215"/>
      <c r="AB1" s="215"/>
      <c r="AC1" s="215"/>
      <c r="AD1" s="215"/>
      <c r="AE1" s="215"/>
      <c r="AF1" s="215"/>
      <c r="AG1" s="215"/>
      <c r="AH1" s="215"/>
      <c r="AI1" s="215"/>
      <c r="AJ1" s="215"/>
      <c r="AK1" s="215" t="s">
        <v>86</v>
      </c>
      <c r="AL1" s="215"/>
      <c r="AM1" s="215"/>
      <c r="AN1" s="215"/>
      <c r="AO1" s="215"/>
      <c r="AP1" s="215"/>
      <c r="AQ1" s="215"/>
      <c r="AR1" s="215" t="s">
        <v>77</v>
      </c>
      <c r="AS1" s="215" t="s">
        <v>87</v>
      </c>
    </row>
    <row r="2" spans="1:45" s="220" customFormat="1" ht="46.5" customHeight="1">
      <c r="A2" s="215" t="s">
        <v>325</v>
      </c>
      <c r="B2" s="216" t="s">
        <v>19</v>
      </c>
      <c r="C2" s="216" t="s">
        <v>48</v>
      </c>
      <c r="D2" s="217" t="s">
        <v>20</v>
      </c>
      <c r="E2" s="217" t="s">
        <v>49</v>
      </c>
      <c r="F2" s="219" t="s">
        <v>89</v>
      </c>
      <c r="G2" s="219" t="s">
        <v>90</v>
      </c>
      <c r="H2" s="219" t="s">
        <v>74</v>
      </c>
      <c r="I2" s="219" t="s">
        <v>75</v>
      </c>
      <c r="J2" s="219" t="s">
        <v>74</v>
      </c>
      <c r="K2" s="219" t="s">
        <v>75</v>
      </c>
      <c r="L2" s="219" t="s">
        <v>89</v>
      </c>
      <c r="M2" s="219" t="s">
        <v>90</v>
      </c>
      <c r="N2" s="219" t="s">
        <v>74</v>
      </c>
      <c r="O2" s="219" t="s">
        <v>75</v>
      </c>
      <c r="P2" s="219" t="s">
        <v>74</v>
      </c>
      <c r="Q2" s="219" t="s">
        <v>75</v>
      </c>
      <c r="R2" s="219" t="s">
        <v>18</v>
      </c>
      <c r="S2" s="219" t="s">
        <v>81</v>
      </c>
      <c r="T2" s="219" t="s">
        <v>113</v>
      </c>
      <c r="U2" s="219" t="s">
        <v>114</v>
      </c>
      <c r="V2" s="219" t="s">
        <v>115</v>
      </c>
      <c r="W2" s="219" t="s">
        <v>116</v>
      </c>
      <c r="X2" s="219" t="s">
        <v>117</v>
      </c>
      <c r="Y2" s="219" t="s">
        <v>118</v>
      </c>
      <c r="Z2" s="219" t="s">
        <v>295</v>
      </c>
      <c r="AA2" s="219" t="s">
        <v>120</v>
      </c>
      <c r="AB2" s="219" t="s">
        <v>121</v>
      </c>
      <c r="AC2" s="219" t="s">
        <v>122</v>
      </c>
      <c r="AD2" s="219" t="s">
        <v>123</v>
      </c>
      <c r="AE2" s="219" t="s">
        <v>124</v>
      </c>
      <c r="AF2" s="219" t="s">
        <v>125</v>
      </c>
      <c r="AG2" s="219" t="s">
        <v>126</v>
      </c>
      <c r="AH2" s="219" t="s">
        <v>126</v>
      </c>
      <c r="AI2" s="219" t="s">
        <v>76</v>
      </c>
      <c r="AJ2" s="219" t="s">
        <v>50</v>
      </c>
      <c r="AK2" s="219" t="s">
        <v>18</v>
      </c>
      <c r="AL2" s="219" t="s">
        <v>169</v>
      </c>
      <c r="AM2" s="219" t="s">
        <v>296</v>
      </c>
      <c r="AN2" s="219" t="s">
        <v>171</v>
      </c>
      <c r="AO2" s="219" t="s">
        <v>172</v>
      </c>
      <c r="AP2" s="219" t="s">
        <v>173</v>
      </c>
      <c r="AQ2" s="219" t="s">
        <v>50</v>
      </c>
      <c r="AR2" s="219"/>
      <c r="AS2" s="219"/>
    </row>
    <row r="3" spans="1:45">
      <c r="A3" s="64">
        <f>'所要額調査票 '!$D$2</f>
        <v>0</v>
      </c>
      <c r="B3" s="64" t="str">
        <f>IF('所要額調査票 '!C5="","",'所要額調査票 '!C5)</f>
        <v/>
      </c>
      <c r="C3" s="64" t="str">
        <f>IF('所要額調査票 '!D5="","",'所要額調査票 '!D5)</f>
        <v/>
      </c>
      <c r="D3" s="64" t="str">
        <f>IF('所要額調査票 '!E5="","",'所要額調査票 '!E5)</f>
        <v/>
      </c>
      <c r="E3" s="64" t="str">
        <f>IF('所要額調査票 '!F5="","",'所要額調査票 '!F5)</f>
        <v/>
      </c>
      <c r="F3" s="221" t="str">
        <f>IF('所要額調査票 '!G5="","",'所要額調査票 '!G5)</f>
        <v/>
      </c>
      <c r="G3" s="221" t="str">
        <f>IF('所要額調査票 '!H5="","",'所要額調査票 '!H5)</f>
        <v/>
      </c>
      <c r="H3" s="64" t="str">
        <f>IF('所要額調査票 '!I5="","",'所要額調査票 '!I5)</f>
        <v/>
      </c>
      <c r="I3" s="64" t="str">
        <f>IF('所要額調査票 '!J5="","",'所要額調査票 '!J5)</f>
        <v/>
      </c>
      <c r="J3" s="64" t="str">
        <f>IF('所要額調査票 '!K5="","",'所要額調査票 '!K5)</f>
        <v/>
      </c>
      <c r="K3" s="64" t="str">
        <f>IF('所要額調査票 '!L5="","",'所要額調査票 '!L5)</f>
        <v/>
      </c>
      <c r="L3" s="221" t="str">
        <f>IF('所要額調査票 '!M5="","",'所要額調査票 '!M5)</f>
        <v/>
      </c>
      <c r="M3" s="221" t="str">
        <f>IF('所要額調査票 '!N5="","",'所要額調査票 '!N5)</f>
        <v/>
      </c>
      <c r="N3" s="64" t="str">
        <f>IF('所要額調査票 '!O5="","",'所要額調査票 '!O5)</f>
        <v/>
      </c>
      <c r="O3" s="64" t="str">
        <f>IF('所要額調査票 '!P5="","",'所要額調査票 '!P5)</f>
        <v/>
      </c>
      <c r="P3" s="64" t="str">
        <f>IF('所要額調査票 '!Q5="","",'所要額調査票 '!Q5)</f>
        <v/>
      </c>
      <c r="Q3" s="64" t="str">
        <f>IF('所要額調査票 '!R5="","",'所要額調査票 '!R5)</f>
        <v/>
      </c>
      <c r="R3" s="64" t="str">
        <f>IF('所要額調査票 '!S5="","",'所要額調査票 '!S5)</f>
        <v/>
      </c>
      <c r="S3" s="64">
        <f>IF('所要額調査票 '!U5="","",'所要額調査票 '!U5)</f>
        <v>0</v>
      </c>
      <c r="T3" s="64" t="str">
        <f>IF('所要額調査票 '!V5="","",'所要額調査票 '!V5)</f>
        <v/>
      </c>
      <c r="U3" s="64" t="str">
        <f>IF('所要額調査票 '!W5="","",'所要額調査票 '!W5)</f>
        <v/>
      </c>
      <c r="V3" s="64" t="str">
        <f>IF('所要額調査票 '!X5="","",'所要額調査票 '!X5)</f>
        <v/>
      </c>
      <c r="W3" s="64" t="str">
        <f>IF('所要額調査票 '!Y5="","",'所要額調査票 '!Y5)</f>
        <v/>
      </c>
      <c r="X3" s="64" t="str">
        <f>IF('所要額調査票 '!Z5="","",'所要額調査票 '!Z5)</f>
        <v/>
      </c>
      <c r="Y3" s="64" t="str">
        <f>IF('所要額調査票 '!AA5="","",'所要額調査票 '!AA5)</f>
        <v/>
      </c>
      <c r="Z3" s="64" t="str">
        <f>IF('所要額調査票 '!AB5="","",'所要額調査票 '!AB5)</f>
        <v/>
      </c>
      <c r="AA3" s="64" t="str">
        <f>IF('所要額調査票 '!AC5="","",'所要額調査票 '!AC5)</f>
        <v/>
      </c>
      <c r="AB3" s="64" t="str">
        <f>IF('所要額調査票 '!AD5="","",'所要額調査票 '!AD5)</f>
        <v/>
      </c>
      <c r="AC3" s="64" t="str">
        <f>IF('所要額調査票 '!AE5="","",'所要額調査票 '!AE5)</f>
        <v/>
      </c>
      <c r="AD3" s="24" t="str">
        <f>IF('所要額調査票 '!AF5="","",'所要額調査票 '!AF5)</f>
        <v/>
      </c>
      <c r="AE3" s="24" t="str">
        <f>IF('所要額調査票 '!AG5="","",'所要額調査票 '!AG5)</f>
        <v/>
      </c>
      <c r="AF3" s="24" t="str">
        <f>IF('所要額調査票 '!AH5="","",'所要額調査票 '!AH5)</f>
        <v/>
      </c>
      <c r="AG3" s="24" t="str">
        <f>IF('所要額調査票 '!AI5="","",'所要額調査票 '!AI5)</f>
        <v/>
      </c>
      <c r="AH3" s="24" t="str">
        <f>IF('所要額調査票 '!AJ5="","",'所要額調査票 '!AJ5)</f>
        <v/>
      </c>
      <c r="AI3" s="24" t="str">
        <f>IF('所要額調査票 '!AK5="","",'所要額調査票 '!AK5)</f>
        <v/>
      </c>
      <c r="AJ3" s="24">
        <f>IF('所要額調査票 '!AL5="","",'所要額調査票 '!AL5)</f>
        <v>0</v>
      </c>
      <c r="AK3" s="24">
        <f>IF('所要額調査票 '!AM5="","",'所要額調査票 '!AM5)</f>
        <v>0</v>
      </c>
      <c r="AL3" s="24" t="str">
        <f>IF('所要額調査票 '!AO5="","",'所要額調査票 '!AO5)</f>
        <v/>
      </c>
      <c r="AM3" s="24" t="str">
        <f>IF('所要額調査票 '!AP5="","",'所要額調査票 '!AP5)</f>
        <v/>
      </c>
      <c r="AN3" s="24" t="str">
        <f>IF('所要額調査票 '!AQ5="","",'所要額調査票 '!AQ5)</f>
        <v/>
      </c>
      <c r="AO3" s="24" t="str">
        <f>IF('所要額調査票 '!AR5="","",'所要額調査票 '!AR5)</f>
        <v/>
      </c>
      <c r="AP3" s="24" t="str">
        <f>IF('所要額調査票 '!AS5="","",'所要額調査票 '!AS5)</f>
        <v/>
      </c>
      <c r="AQ3" s="24">
        <f>IF('所要額調査票 '!AT5="","",'所要額調査票 '!AT5)</f>
        <v>0</v>
      </c>
      <c r="AR3" s="24" t="str">
        <f>IF('所要額調査票 '!AU5="","",'所要額調査票 '!AU5)</f>
        <v/>
      </c>
      <c r="AS3" s="24" t="str">
        <f>IF('所要額調査票 '!AV5="","",'所要額調査票 '!AV5)</f>
        <v/>
      </c>
    </row>
    <row r="4" spans="1:45">
      <c r="A4" s="64">
        <f>'所要額調査票 '!$D$2</f>
        <v>0</v>
      </c>
      <c r="B4" s="64" t="str">
        <f>IF('所要額調査票 '!C6="","",'所要額調査票 '!C6)</f>
        <v/>
      </c>
      <c r="C4" s="64" t="str">
        <f>IF('所要額調査票 '!D6="","",'所要額調査票 '!D6)</f>
        <v/>
      </c>
      <c r="D4" s="64" t="str">
        <f>IF('所要額調査票 '!E6="","",'所要額調査票 '!E6)</f>
        <v/>
      </c>
      <c r="E4" s="64" t="str">
        <f>IF('所要額調査票 '!F6="","",'所要額調査票 '!F6)</f>
        <v/>
      </c>
      <c r="F4" s="221" t="str">
        <f>IF('所要額調査票 '!G6="","",'所要額調査票 '!G6)</f>
        <v/>
      </c>
      <c r="G4" s="221" t="str">
        <f>IF('所要額調査票 '!H6="","",'所要額調査票 '!H6)</f>
        <v/>
      </c>
      <c r="H4" s="64" t="str">
        <f>IF('所要額調査票 '!I6="","",'所要額調査票 '!I6)</f>
        <v/>
      </c>
      <c r="I4" s="64" t="str">
        <f>IF('所要額調査票 '!J6="","",'所要額調査票 '!J6)</f>
        <v/>
      </c>
      <c r="J4" s="64" t="str">
        <f>IF('所要額調査票 '!K6="","",'所要額調査票 '!K6)</f>
        <v/>
      </c>
      <c r="K4" s="64" t="str">
        <f>IF('所要額調査票 '!L6="","",'所要額調査票 '!L6)</f>
        <v/>
      </c>
      <c r="L4" s="221" t="str">
        <f>IF('所要額調査票 '!M6="","",'所要額調査票 '!M6)</f>
        <v/>
      </c>
      <c r="M4" s="221" t="str">
        <f>IF('所要額調査票 '!N6="","",'所要額調査票 '!N6)</f>
        <v/>
      </c>
      <c r="N4" s="64" t="str">
        <f>IF('所要額調査票 '!O6="","",'所要額調査票 '!O6)</f>
        <v/>
      </c>
      <c r="O4" s="64" t="str">
        <f>IF('所要額調査票 '!P6="","",'所要額調査票 '!P6)</f>
        <v/>
      </c>
      <c r="P4" s="64" t="str">
        <f>IF('所要額調査票 '!Q6="","",'所要額調査票 '!Q6)</f>
        <v/>
      </c>
      <c r="Q4" s="64" t="str">
        <f>IF('所要額調査票 '!R6="","",'所要額調査票 '!R6)</f>
        <v/>
      </c>
      <c r="R4" s="64" t="str">
        <f>IF('所要額調査票 '!S6="","",'所要額調査票 '!S6)</f>
        <v/>
      </c>
      <c r="S4" s="64">
        <f>IF('所要額調査票 '!U6="","",'所要額調査票 '!U6)</f>
        <v>0</v>
      </c>
      <c r="T4" s="64" t="str">
        <f>IF('所要額調査票 '!V6="","",'所要額調査票 '!V6)</f>
        <v/>
      </c>
      <c r="U4" s="64" t="str">
        <f>IF('所要額調査票 '!W6="","",'所要額調査票 '!W6)</f>
        <v/>
      </c>
      <c r="V4" s="64" t="str">
        <f>IF('所要額調査票 '!X6="","",'所要額調査票 '!X6)</f>
        <v/>
      </c>
      <c r="W4" s="64" t="str">
        <f>IF('所要額調査票 '!Y6="","",'所要額調査票 '!Y6)</f>
        <v/>
      </c>
      <c r="X4" s="64" t="str">
        <f>IF('所要額調査票 '!Z6="","",'所要額調査票 '!Z6)</f>
        <v/>
      </c>
      <c r="Y4" s="64" t="str">
        <f>IF('所要額調査票 '!AA6="","",'所要額調査票 '!AA6)</f>
        <v/>
      </c>
      <c r="Z4" s="64" t="str">
        <f>IF('所要額調査票 '!AB6="","",'所要額調査票 '!AB6)</f>
        <v/>
      </c>
      <c r="AA4" s="64" t="str">
        <f>IF('所要額調査票 '!AC6="","",'所要額調査票 '!AC6)</f>
        <v/>
      </c>
      <c r="AB4" s="64" t="str">
        <f>IF('所要額調査票 '!AD6="","",'所要額調査票 '!AD6)</f>
        <v/>
      </c>
      <c r="AC4" s="64" t="str">
        <f>IF('所要額調査票 '!AE6="","",'所要額調査票 '!AE6)</f>
        <v/>
      </c>
      <c r="AD4" s="24" t="str">
        <f>IF('所要額調査票 '!AF6="","",'所要額調査票 '!AF6)</f>
        <v/>
      </c>
      <c r="AE4" s="24" t="str">
        <f>IF('所要額調査票 '!AG6="","",'所要額調査票 '!AG6)</f>
        <v/>
      </c>
      <c r="AF4" s="24" t="str">
        <f>IF('所要額調査票 '!AH6="","",'所要額調査票 '!AH6)</f>
        <v/>
      </c>
      <c r="AG4" s="24" t="str">
        <f>IF('所要額調査票 '!AI6="","",'所要額調査票 '!AI6)</f>
        <v/>
      </c>
      <c r="AH4" s="24" t="str">
        <f>IF('所要額調査票 '!AJ6="","",'所要額調査票 '!AJ6)</f>
        <v/>
      </c>
      <c r="AI4" s="24" t="str">
        <f>IF('所要額調査票 '!AK6="","",'所要額調査票 '!AK6)</f>
        <v/>
      </c>
      <c r="AJ4" s="24">
        <f>IF('所要額調査票 '!AL6="","",'所要額調査票 '!AL6)</f>
        <v>0</v>
      </c>
      <c r="AK4" s="24">
        <f>IF('所要額調査票 '!AM6="","",'所要額調査票 '!AM6)</f>
        <v>0</v>
      </c>
      <c r="AL4" s="24" t="str">
        <f>IF('所要額調査票 '!AO6="","",'所要額調査票 '!AO6)</f>
        <v/>
      </c>
      <c r="AM4" s="24" t="str">
        <f>IF('所要額調査票 '!AP6="","",'所要額調査票 '!AP6)</f>
        <v/>
      </c>
      <c r="AN4" s="24" t="str">
        <f>IF('所要額調査票 '!AQ6="","",'所要額調査票 '!AQ6)</f>
        <v/>
      </c>
      <c r="AO4" s="24" t="str">
        <f>IF('所要額調査票 '!AR6="","",'所要額調査票 '!AR6)</f>
        <v/>
      </c>
      <c r="AP4" s="24" t="str">
        <f>IF('所要額調査票 '!AS6="","",'所要額調査票 '!AS6)</f>
        <v/>
      </c>
      <c r="AQ4" s="24">
        <f>IF('所要額調査票 '!AT6="","",'所要額調査票 '!AT6)</f>
        <v>0</v>
      </c>
      <c r="AR4" s="24" t="str">
        <f>IF('所要額調査票 '!AU6="","",'所要額調査票 '!AU6)</f>
        <v/>
      </c>
      <c r="AS4" s="24" t="str">
        <f>IF('所要額調査票 '!AV6="","",'所要額調査票 '!AV6)</f>
        <v/>
      </c>
    </row>
    <row r="5" spans="1:45">
      <c r="A5" s="64">
        <f>'所要額調査票 '!$D$2</f>
        <v>0</v>
      </c>
      <c r="B5" s="64" t="str">
        <f>IF('所要額調査票 '!C7="","",'所要額調査票 '!C7)</f>
        <v/>
      </c>
      <c r="C5" s="64" t="str">
        <f>IF('所要額調査票 '!D7="","",'所要額調査票 '!D7)</f>
        <v/>
      </c>
      <c r="D5" s="64" t="str">
        <f>IF('所要額調査票 '!E7="","",'所要額調査票 '!E7)</f>
        <v/>
      </c>
      <c r="E5" s="64" t="str">
        <f>IF('所要額調査票 '!F7="","",'所要額調査票 '!F7)</f>
        <v/>
      </c>
      <c r="F5" s="221" t="str">
        <f>IF('所要額調査票 '!G7="","",'所要額調査票 '!G7)</f>
        <v/>
      </c>
      <c r="G5" s="221" t="str">
        <f>IF('所要額調査票 '!H7="","",'所要額調査票 '!H7)</f>
        <v/>
      </c>
      <c r="H5" s="64" t="str">
        <f>IF('所要額調査票 '!I7="","",'所要額調査票 '!I7)</f>
        <v/>
      </c>
      <c r="I5" s="64" t="str">
        <f>IF('所要額調査票 '!J7="","",'所要額調査票 '!J7)</f>
        <v/>
      </c>
      <c r="J5" s="64" t="str">
        <f>IF('所要額調査票 '!K7="","",'所要額調査票 '!K7)</f>
        <v/>
      </c>
      <c r="K5" s="64" t="str">
        <f>IF('所要額調査票 '!L7="","",'所要額調査票 '!L7)</f>
        <v/>
      </c>
      <c r="L5" s="221" t="str">
        <f>IF('所要額調査票 '!M7="","",'所要額調査票 '!M7)</f>
        <v/>
      </c>
      <c r="M5" s="221" t="str">
        <f>IF('所要額調査票 '!N7="","",'所要額調査票 '!N7)</f>
        <v/>
      </c>
      <c r="N5" s="64" t="str">
        <f>IF('所要額調査票 '!O7="","",'所要額調査票 '!O7)</f>
        <v/>
      </c>
      <c r="O5" s="64" t="str">
        <f>IF('所要額調査票 '!P7="","",'所要額調査票 '!P7)</f>
        <v/>
      </c>
      <c r="P5" s="64" t="str">
        <f>IF('所要額調査票 '!Q7="","",'所要額調査票 '!Q7)</f>
        <v/>
      </c>
      <c r="Q5" s="64" t="str">
        <f>IF('所要額調査票 '!R7="","",'所要額調査票 '!R7)</f>
        <v/>
      </c>
      <c r="R5" s="64" t="str">
        <f>IF('所要額調査票 '!S7="","",'所要額調査票 '!S7)</f>
        <v/>
      </c>
      <c r="S5" s="64">
        <f>IF('所要額調査票 '!U7="","",'所要額調査票 '!U7)</f>
        <v>0</v>
      </c>
      <c r="T5" s="64" t="str">
        <f>IF('所要額調査票 '!V7="","",'所要額調査票 '!V7)</f>
        <v/>
      </c>
      <c r="U5" s="64" t="str">
        <f>IF('所要額調査票 '!W7="","",'所要額調査票 '!W7)</f>
        <v/>
      </c>
      <c r="V5" s="64" t="str">
        <f>IF('所要額調査票 '!X7="","",'所要額調査票 '!X7)</f>
        <v/>
      </c>
      <c r="W5" s="64" t="str">
        <f>IF('所要額調査票 '!Y7="","",'所要額調査票 '!Y7)</f>
        <v/>
      </c>
      <c r="X5" s="64" t="str">
        <f>IF('所要額調査票 '!Z7="","",'所要額調査票 '!Z7)</f>
        <v/>
      </c>
      <c r="Y5" s="64" t="str">
        <f>IF('所要額調査票 '!AA7="","",'所要額調査票 '!AA7)</f>
        <v/>
      </c>
      <c r="Z5" s="64" t="str">
        <f>IF('所要額調査票 '!AB7="","",'所要額調査票 '!AB7)</f>
        <v/>
      </c>
      <c r="AA5" s="64" t="str">
        <f>IF('所要額調査票 '!AC7="","",'所要額調査票 '!AC7)</f>
        <v/>
      </c>
      <c r="AB5" s="64" t="str">
        <f>IF('所要額調査票 '!AD7="","",'所要額調査票 '!AD7)</f>
        <v/>
      </c>
      <c r="AC5" s="64" t="str">
        <f>IF('所要額調査票 '!AE7="","",'所要額調査票 '!AE7)</f>
        <v/>
      </c>
      <c r="AD5" s="24" t="str">
        <f>IF('所要額調査票 '!AF7="","",'所要額調査票 '!AF7)</f>
        <v/>
      </c>
      <c r="AE5" s="24" t="str">
        <f>IF('所要額調査票 '!AG7="","",'所要額調査票 '!AG7)</f>
        <v/>
      </c>
      <c r="AF5" s="24" t="str">
        <f>IF('所要額調査票 '!AH7="","",'所要額調査票 '!AH7)</f>
        <v/>
      </c>
      <c r="AG5" s="24" t="str">
        <f>IF('所要額調査票 '!AI7="","",'所要額調査票 '!AI7)</f>
        <v/>
      </c>
      <c r="AH5" s="24" t="str">
        <f>IF('所要額調査票 '!AJ7="","",'所要額調査票 '!AJ7)</f>
        <v/>
      </c>
      <c r="AI5" s="24" t="str">
        <f>IF('所要額調査票 '!AK7="","",'所要額調査票 '!AK7)</f>
        <v/>
      </c>
      <c r="AJ5" s="24">
        <f>IF('所要額調査票 '!AL7="","",'所要額調査票 '!AL7)</f>
        <v>0</v>
      </c>
      <c r="AK5" s="24">
        <f>IF('所要額調査票 '!AM7="","",'所要額調査票 '!AM7)</f>
        <v>0</v>
      </c>
      <c r="AL5" s="24" t="str">
        <f>IF('所要額調査票 '!AO7="","",'所要額調査票 '!AO7)</f>
        <v/>
      </c>
      <c r="AM5" s="24" t="str">
        <f>IF('所要額調査票 '!AP7="","",'所要額調査票 '!AP7)</f>
        <v/>
      </c>
      <c r="AN5" s="24" t="str">
        <f>IF('所要額調査票 '!AQ7="","",'所要額調査票 '!AQ7)</f>
        <v/>
      </c>
      <c r="AO5" s="24" t="str">
        <f>IF('所要額調査票 '!AR7="","",'所要額調査票 '!AR7)</f>
        <v/>
      </c>
      <c r="AP5" s="24" t="str">
        <f>IF('所要額調査票 '!AS7="","",'所要額調査票 '!AS7)</f>
        <v/>
      </c>
      <c r="AQ5" s="24">
        <f>IF('所要額調査票 '!AT7="","",'所要額調査票 '!AT7)</f>
        <v>0</v>
      </c>
      <c r="AR5" s="24" t="str">
        <f>IF('所要額調査票 '!AU7="","",'所要額調査票 '!AU7)</f>
        <v/>
      </c>
      <c r="AS5" s="24" t="str">
        <f>IF('所要額調査票 '!AV7="","",'所要額調査票 '!AV7)</f>
        <v/>
      </c>
    </row>
    <row r="6" spans="1:45">
      <c r="A6" s="64">
        <f>'所要額調査票 '!$D$2</f>
        <v>0</v>
      </c>
      <c r="B6" s="64" t="str">
        <f>IF('所要額調査票 '!C8="","",'所要額調査票 '!C8)</f>
        <v/>
      </c>
      <c r="C6" s="64" t="str">
        <f>IF('所要額調査票 '!D8="","",'所要額調査票 '!D8)</f>
        <v/>
      </c>
      <c r="D6" s="64" t="str">
        <f>IF('所要額調査票 '!E8="","",'所要額調査票 '!E8)</f>
        <v/>
      </c>
      <c r="E6" s="64" t="str">
        <f>IF('所要額調査票 '!F8="","",'所要額調査票 '!F8)</f>
        <v/>
      </c>
      <c r="F6" s="221" t="str">
        <f>IF('所要額調査票 '!G8="","",'所要額調査票 '!G8)</f>
        <v/>
      </c>
      <c r="G6" s="221" t="str">
        <f>IF('所要額調査票 '!H8="","",'所要額調査票 '!H8)</f>
        <v/>
      </c>
      <c r="H6" s="64" t="str">
        <f>IF('所要額調査票 '!I8="","",'所要額調査票 '!I8)</f>
        <v/>
      </c>
      <c r="I6" s="64" t="str">
        <f>IF('所要額調査票 '!J8="","",'所要額調査票 '!J8)</f>
        <v/>
      </c>
      <c r="J6" s="64" t="str">
        <f>IF('所要額調査票 '!K8="","",'所要額調査票 '!K8)</f>
        <v/>
      </c>
      <c r="K6" s="64" t="str">
        <f>IF('所要額調査票 '!L8="","",'所要額調査票 '!L8)</f>
        <v/>
      </c>
      <c r="L6" s="221" t="str">
        <f>IF('所要額調査票 '!M8="","",'所要額調査票 '!M8)</f>
        <v/>
      </c>
      <c r="M6" s="221" t="str">
        <f>IF('所要額調査票 '!N8="","",'所要額調査票 '!N8)</f>
        <v/>
      </c>
      <c r="N6" s="64" t="str">
        <f>IF('所要額調査票 '!O8="","",'所要額調査票 '!O8)</f>
        <v/>
      </c>
      <c r="O6" s="64" t="str">
        <f>IF('所要額調査票 '!P8="","",'所要額調査票 '!P8)</f>
        <v/>
      </c>
      <c r="P6" s="64" t="str">
        <f>IF('所要額調査票 '!Q8="","",'所要額調査票 '!Q8)</f>
        <v/>
      </c>
      <c r="Q6" s="64" t="str">
        <f>IF('所要額調査票 '!R8="","",'所要額調査票 '!R8)</f>
        <v/>
      </c>
      <c r="R6" s="64" t="str">
        <f>IF('所要額調査票 '!S8="","",'所要額調査票 '!S8)</f>
        <v/>
      </c>
      <c r="S6" s="64">
        <f>IF('所要額調査票 '!U8="","",'所要額調査票 '!U8)</f>
        <v>0</v>
      </c>
      <c r="T6" s="64" t="str">
        <f>IF('所要額調査票 '!V8="","",'所要額調査票 '!V8)</f>
        <v/>
      </c>
      <c r="U6" s="64" t="str">
        <f>IF('所要額調査票 '!W8="","",'所要額調査票 '!W8)</f>
        <v/>
      </c>
      <c r="V6" s="64" t="str">
        <f>IF('所要額調査票 '!X8="","",'所要額調査票 '!X8)</f>
        <v/>
      </c>
      <c r="W6" s="64" t="str">
        <f>IF('所要額調査票 '!Y8="","",'所要額調査票 '!Y8)</f>
        <v/>
      </c>
      <c r="X6" s="64" t="str">
        <f>IF('所要額調査票 '!Z8="","",'所要額調査票 '!Z8)</f>
        <v/>
      </c>
      <c r="Y6" s="64" t="str">
        <f>IF('所要額調査票 '!AA8="","",'所要額調査票 '!AA8)</f>
        <v/>
      </c>
      <c r="Z6" s="64" t="str">
        <f>IF('所要額調査票 '!AB8="","",'所要額調査票 '!AB8)</f>
        <v/>
      </c>
      <c r="AA6" s="64" t="str">
        <f>IF('所要額調査票 '!AC8="","",'所要額調査票 '!AC8)</f>
        <v/>
      </c>
      <c r="AB6" s="64" t="str">
        <f>IF('所要額調査票 '!AD8="","",'所要額調査票 '!AD8)</f>
        <v/>
      </c>
      <c r="AC6" s="64" t="str">
        <f>IF('所要額調査票 '!AE8="","",'所要額調査票 '!AE8)</f>
        <v/>
      </c>
      <c r="AD6" s="24" t="str">
        <f>IF('所要額調査票 '!AF8="","",'所要額調査票 '!AF8)</f>
        <v/>
      </c>
      <c r="AE6" s="24" t="str">
        <f>IF('所要額調査票 '!AG8="","",'所要額調査票 '!AG8)</f>
        <v/>
      </c>
      <c r="AF6" s="24" t="str">
        <f>IF('所要額調査票 '!AH8="","",'所要額調査票 '!AH8)</f>
        <v/>
      </c>
      <c r="AG6" s="24" t="str">
        <f>IF('所要額調査票 '!AI8="","",'所要額調査票 '!AI8)</f>
        <v/>
      </c>
      <c r="AH6" s="24" t="str">
        <f>IF('所要額調査票 '!AJ8="","",'所要額調査票 '!AJ8)</f>
        <v/>
      </c>
      <c r="AI6" s="24" t="str">
        <f>IF('所要額調査票 '!AK8="","",'所要額調査票 '!AK8)</f>
        <v/>
      </c>
      <c r="AJ6" s="24">
        <f>IF('所要額調査票 '!AL8="","",'所要額調査票 '!AL8)</f>
        <v>0</v>
      </c>
      <c r="AK6" s="24">
        <f>IF('所要額調査票 '!AM8="","",'所要額調査票 '!AM8)</f>
        <v>0</v>
      </c>
      <c r="AL6" s="24" t="str">
        <f>IF('所要額調査票 '!AO8="","",'所要額調査票 '!AO8)</f>
        <v/>
      </c>
      <c r="AM6" s="24" t="str">
        <f>IF('所要額調査票 '!AP8="","",'所要額調査票 '!AP8)</f>
        <v/>
      </c>
      <c r="AN6" s="24" t="str">
        <f>IF('所要額調査票 '!AQ8="","",'所要額調査票 '!AQ8)</f>
        <v/>
      </c>
      <c r="AO6" s="24" t="str">
        <f>IF('所要額調査票 '!AR8="","",'所要額調査票 '!AR8)</f>
        <v/>
      </c>
      <c r="AP6" s="24" t="str">
        <f>IF('所要額調査票 '!AS8="","",'所要額調査票 '!AS8)</f>
        <v/>
      </c>
      <c r="AQ6" s="24">
        <f>IF('所要額調査票 '!AT8="","",'所要額調査票 '!AT8)</f>
        <v>0</v>
      </c>
      <c r="AR6" s="24" t="str">
        <f>IF('所要額調査票 '!AU8="","",'所要額調査票 '!AU8)</f>
        <v/>
      </c>
      <c r="AS6" s="24" t="str">
        <f>IF('所要額調査票 '!AV8="","",'所要額調査票 '!AV8)</f>
        <v/>
      </c>
    </row>
    <row r="7" spans="1:45">
      <c r="A7" s="64">
        <f>'所要額調査票 '!$D$2</f>
        <v>0</v>
      </c>
      <c r="B7" s="64" t="str">
        <f>IF('所要額調査票 '!C9="","",'所要額調査票 '!C9)</f>
        <v/>
      </c>
      <c r="C7" s="64" t="str">
        <f>IF('所要額調査票 '!D9="","",'所要額調査票 '!D9)</f>
        <v/>
      </c>
      <c r="D7" s="64" t="str">
        <f>IF('所要額調査票 '!E9="","",'所要額調査票 '!E9)</f>
        <v/>
      </c>
      <c r="E7" s="64" t="str">
        <f>IF('所要額調査票 '!F9="","",'所要額調査票 '!F9)</f>
        <v/>
      </c>
      <c r="F7" s="221" t="str">
        <f>IF('所要額調査票 '!G9="","",'所要額調査票 '!G9)</f>
        <v/>
      </c>
      <c r="G7" s="221" t="str">
        <f>IF('所要額調査票 '!H9="","",'所要額調査票 '!H9)</f>
        <v/>
      </c>
      <c r="H7" s="64" t="str">
        <f>IF('所要額調査票 '!I9="","",'所要額調査票 '!I9)</f>
        <v/>
      </c>
      <c r="I7" s="64" t="str">
        <f>IF('所要額調査票 '!J9="","",'所要額調査票 '!J9)</f>
        <v/>
      </c>
      <c r="J7" s="64" t="str">
        <f>IF('所要額調査票 '!K9="","",'所要額調査票 '!K9)</f>
        <v/>
      </c>
      <c r="K7" s="64" t="str">
        <f>IF('所要額調査票 '!L9="","",'所要額調査票 '!L9)</f>
        <v/>
      </c>
      <c r="L7" s="221" t="str">
        <f>IF('所要額調査票 '!M9="","",'所要額調査票 '!M9)</f>
        <v/>
      </c>
      <c r="M7" s="221" t="str">
        <f>IF('所要額調査票 '!N9="","",'所要額調査票 '!N9)</f>
        <v/>
      </c>
      <c r="N7" s="64" t="str">
        <f>IF('所要額調査票 '!O9="","",'所要額調査票 '!O9)</f>
        <v/>
      </c>
      <c r="O7" s="64" t="str">
        <f>IF('所要額調査票 '!P9="","",'所要額調査票 '!P9)</f>
        <v/>
      </c>
      <c r="P7" s="64" t="str">
        <f>IF('所要額調査票 '!Q9="","",'所要額調査票 '!Q9)</f>
        <v/>
      </c>
      <c r="Q7" s="64" t="str">
        <f>IF('所要額調査票 '!R9="","",'所要額調査票 '!R9)</f>
        <v/>
      </c>
      <c r="R7" s="64" t="str">
        <f>IF('所要額調査票 '!S9="","",'所要額調査票 '!S9)</f>
        <v/>
      </c>
      <c r="S7" s="64">
        <f>IF('所要額調査票 '!U9="","",'所要額調査票 '!U9)</f>
        <v>0</v>
      </c>
      <c r="T7" s="64" t="str">
        <f>IF('所要額調査票 '!V9="","",'所要額調査票 '!V9)</f>
        <v/>
      </c>
      <c r="U7" s="64" t="str">
        <f>IF('所要額調査票 '!W9="","",'所要額調査票 '!W9)</f>
        <v/>
      </c>
      <c r="V7" s="64" t="str">
        <f>IF('所要額調査票 '!X9="","",'所要額調査票 '!X9)</f>
        <v/>
      </c>
      <c r="W7" s="64" t="str">
        <f>IF('所要額調査票 '!Y9="","",'所要額調査票 '!Y9)</f>
        <v/>
      </c>
      <c r="X7" s="64" t="str">
        <f>IF('所要額調査票 '!Z9="","",'所要額調査票 '!Z9)</f>
        <v/>
      </c>
      <c r="Y7" s="64" t="str">
        <f>IF('所要額調査票 '!AA9="","",'所要額調査票 '!AA9)</f>
        <v/>
      </c>
      <c r="Z7" s="64" t="str">
        <f>IF('所要額調査票 '!AB9="","",'所要額調査票 '!AB9)</f>
        <v/>
      </c>
      <c r="AA7" s="64" t="str">
        <f>IF('所要額調査票 '!AC9="","",'所要額調査票 '!AC9)</f>
        <v/>
      </c>
      <c r="AB7" s="64" t="str">
        <f>IF('所要額調査票 '!AD9="","",'所要額調査票 '!AD9)</f>
        <v/>
      </c>
      <c r="AC7" s="64" t="str">
        <f>IF('所要額調査票 '!AE9="","",'所要額調査票 '!AE9)</f>
        <v/>
      </c>
      <c r="AD7" s="24" t="str">
        <f>IF('所要額調査票 '!AF9="","",'所要額調査票 '!AF9)</f>
        <v/>
      </c>
      <c r="AE7" s="24" t="str">
        <f>IF('所要額調査票 '!AG9="","",'所要額調査票 '!AG9)</f>
        <v/>
      </c>
      <c r="AF7" s="24" t="str">
        <f>IF('所要額調査票 '!AH9="","",'所要額調査票 '!AH9)</f>
        <v/>
      </c>
      <c r="AG7" s="24" t="str">
        <f>IF('所要額調査票 '!AI9="","",'所要額調査票 '!AI9)</f>
        <v/>
      </c>
      <c r="AH7" s="24" t="str">
        <f>IF('所要額調査票 '!AJ9="","",'所要額調査票 '!AJ9)</f>
        <v/>
      </c>
      <c r="AI7" s="24" t="str">
        <f>IF('所要額調査票 '!AK9="","",'所要額調査票 '!AK9)</f>
        <v/>
      </c>
      <c r="AJ7" s="24">
        <f>IF('所要額調査票 '!AL9="","",'所要額調査票 '!AL9)</f>
        <v>0</v>
      </c>
      <c r="AK7" s="24">
        <f>IF('所要額調査票 '!AM9="","",'所要額調査票 '!AM9)</f>
        <v>0</v>
      </c>
      <c r="AL7" s="24" t="str">
        <f>IF('所要額調査票 '!AO9="","",'所要額調査票 '!AO9)</f>
        <v/>
      </c>
      <c r="AM7" s="24" t="str">
        <f>IF('所要額調査票 '!AP9="","",'所要額調査票 '!AP9)</f>
        <v/>
      </c>
      <c r="AN7" s="24" t="str">
        <f>IF('所要額調査票 '!AQ9="","",'所要額調査票 '!AQ9)</f>
        <v/>
      </c>
      <c r="AO7" s="24" t="str">
        <f>IF('所要額調査票 '!AR9="","",'所要額調査票 '!AR9)</f>
        <v/>
      </c>
      <c r="AP7" s="24" t="str">
        <f>IF('所要額調査票 '!AS9="","",'所要額調査票 '!AS9)</f>
        <v/>
      </c>
      <c r="AQ7" s="24">
        <f>IF('所要額調査票 '!AT9="","",'所要額調査票 '!AT9)</f>
        <v>0</v>
      </c>
      <c r="AR7" s="24" t="str">
        <f>IF('所要額調査票 '!AU9="","",'所要額調査票 '!AU9)</f>
        <v/>
      </c>
      <c r="AS7" s="24" t="str">
        <f>IF('所要額調査票 '!AV9="","",'所要額調査票 '!AV9)</f>
        <v/>
      </c>
    </row>
    <row r="8" spans="1:45">
      <c r="A8" s="64">
        <f>'所要額調査票 '!$D$2</f>
        <v>0</v>
      </c>
      <c r="B8" s="64" t="str">
        <f>IF('所要額調査票 '!C10="","",'所要額調査票 '!C10)</f>
        <v/>
      </c>
      <c r="C8" s="64" t="str">
        <f>IF('所要額調査票 '!D10="","",'所要額調査票 '!D10)</f>
        <v/>
      </c>
      <c r="D8" s="64" t="str">
        <f>IF('所要額調査票 '!E10="","",'所要額調査票 '!E10)</f>
        <v/>
      </c>
      <c r="E8" s="64" t="str">
        <f>IF('所要額調査票 '!F10="","",'所要額調査票 '!F10)</f>
        <v/>
      </c>
      <c r="F8" s="221" t="str">
        <f>IF('所要額調査票 '!G10="","",'所要額調査票 '!G10)</f>
        <v/>
      </c>
      <c r="G8" s="221" t="str">
        <f>IF('所要額調査票 '!H10="","",'所要額調査票 '!H10)</f>
        <v/>
      </c>
      <c r="H8" s="64" t="str">
        <f>IF('所要額調査票 '!I10="","",'所要額調査票 '!I10)</f>
        <v/>
      </c>
      <c r="I8" s="64" t="str">
        <f>IF('所要額調査票 '!J10="","",'所要額調査票 '!J10)</f>
        <v/>
      </c>
      <c r="J8" s="64" t="str">
        <f>IF('所要額調査票 '!K10="","",'所要額調査票 '!K10)</f>
        <v/>
      </c>
      <c r="K8" s="64" t="str">
        <f>IF('所要額調査票 '!L10="","",'所要額調査票 '!L10)</f>
        <v/>
      </c>
      <c r="L8" s="221" t="str">
        <f>IF('所要額調査票 '!M10="","",'所要額調査票 '!M10)</f>
        <v/>
      </c>
      <c r="M8" s="221" t="str">
        <f>IF('所要額調査票 '!N10="","",'所要額調査票 '!N10)</f>
        <v/>
      </c>
      <c r="N8" s="64" t="str">
        <f>IF('所要額調査票 '!O10="","",'所要額調査票 '!O10)</f>
        <v/>
      </c>
      <c r="O8" s="64" t="str">
        <f>IF('所要額調査票 '!P10="","",'所要額調査票 '!P10)</f>
        <v/>
      </c>
      <c r="P8" s="64" t="str">
        <f>IF('所要額調査票 '!Q10="","",'所要額調査票 '!Q10)</f>
        <v/>
      </c>
      <c r="Q8" s="64" t="str">
        <f>IF('所要額調査票 '!R10="","",'所要額調査票 '!R10)</f>
        <v/>
      </c>
      <c r="R8" s="64" t="str">
        <f>IF('所要額調査票 '!S10="","",'所要額調査票 '!S10)</f>
        <v/>
      </c>
      <c r="S8" s="64">
        <f>IF('所要額調査票 '!U10="","",'所要額調査票 '!U10)</f>
        <v>0</v>
      </c>
      <c r="T8" s="64" t="str">
        <f>IF('所要額調査票 '!V10="","",'所要額調査票 '!V10)</f>
        <v/>
      </c>
      <c r="U8" s="64" t="str">
        <f>IF('所要額調査票 '!W10="","",'所要額調査票 '!W10)</f>
        <v/>
      </c>
      <c r="V8" s="64" t="str">
        <f>IF('所要額調査票 '!X10="","",'所要額調査票 '!X10)</f>
        <v/>
      </c>
      <c r="W8" s="64" t="str">
        <f>IF('所要額調査票 '!Y10="","",'所要額調査票 '!Y10)</f>
        <v/>
      </c>
      <c r="X8" s="64" t="str">
        <f>IF('所要額調査票 '!Z10="","",'所要額調査票 '!Z10)</f>
        <v/>
      </c>
      <c r="Y8" s="64" t="str">
        <f>IF('所要額調査票 '!AA10="","",'所要額調査票 '!AA10)</f>
        <v/>
      </c>
      <c r="Z8" s="64" t="str">
        <f>IF('所要額調査票 '!AB10="","",'所要額調査票 '!AB10)</f>
        <v/>
      </c>
      <c r="AA8" s="64" t="str">
        <f>IF('所要額調査票 '!AC10="","",'所要額調査票 '!AC10)</f>
        <v/>
      </c>
      <c r="AB8" s="64" t="str">
        <f>IF('所要額調査票 '!AD10="","",'所要額調査票 '!AD10)</f>
        <v/>
      </c>
      <c r="AC8" s="64" t="str">
        <f>IF('所要額調査票 '!AE10="","",'所要額調査票 '!AE10)</f>
        <v/>
      </c>
      <c r="AD8" s="24" t="str">
        <f>IF('所要額調査票 '!AF10="","",'所要額調査票 '!AF10)</f>
        <v/>
      </c>
      <c r="AE8" s="24" t="str">
        <f>IF('所要額調査票 '!AG10="","",'所要額調査票 '!AG10)</f>
        <v/>
      </c>
      <c r="AF8" s="24" t="str">
        <f>IF('所要額調査票 '!AH10="","",'所要額調査票 '!AH10)</f>
        <v/>
      </c>
      <c r="AG8" s="24" t="str">
        <f>IF('所要額調査票 '!AI10="","",'所要額調査票 '!AI10)</f>
        <v/>
      </c>
      <c r="AH8" s="24" t="str">
        <f>IF('所要額調査票 '!AJ10="","",'所要額調査票 '!AJ10)</f>
        <v/>
      </c>
      <c r="AI8" s="24" t="str">
        <f>IF('所要額調査票 '!AK10="","",'所要額調査票 '!AK10)</f>
        <v/>
      </c>
      <c r="AJ8" s="24">
        <f>IF('所要額調査票 '!AL10="","",'所要額調査票 '!AL10)</f>
        <v>0</v>
      </c>
      <c r="AK8" s="24">
        <f>IF('所要額調査票 '!AM10="","",'所要額調査票 '!AM10)</f>
        <v>0</v>
      </c>
      <c r="AL8" s="24" t="str">
        <f>IF('所要額調査票 '!AO10="","",'所要額調査票 '!AO10)</f>
        <v/>
      </c>
      <c r="AM8" s="24" t="str">
        <f>IF('所要額調査票 '!AP10="","",'所要額調査票 '!AP10)</f>
        <v/>
      </c>
      <c r="AN8" s="24" t="str">
        <f>IF('所要額調査票 '!AQ10="","",'所要額調査票 '!AQ10)</f>
        <v/>
      </c>
      <c r="AO8" s="24" t="str">
        <f>IF('所要額調査票 '!AR10="","",'所要額調査票 '!AR10)</f>
        <v/>
      </c>
      <c r="AP8" s="24" t="str">
        <f>IF('所要額調査票 '!AS10="","",'所要額調査票 '!AS10)</f>
        <v/>
      </c>
      <c r="AQ8" s="24">
        <f>IF('所要額調査票 '!AT10="","",'所要額調査票 '!AT10)</f>
        <v>0</v>
      </c>
      <c r="AR8" s="24" t="str">
        <f>IF('所要額調査票 '!AU10="","",'所要額調査票 '!AU10)</f>
        <v/>
      </c>
      <c r="AS8" s="24" t="str">
        <f>IF('所要額調査票 '!AV10="","",'所要額調査票 '!AV10)</f>
        <v/>
      </c>
    </row>
    <row r="9" spans="1:45">
      <c r="A9" s="64">
        <f>'所要額調査票 '!$D$2</f>
        <v>0</v>
      </c>
      <c r="B9" s="64" t="str">
        <f>IF('所要額調査票 '!C11="","",'所要額調査票 '!C11)</f>
        <v/>
      </c>
      <c r="C9" s="64" t="str">
        <f>IF('所要額調査票 '!D11="","",'所要額調査票 '!D11)</f>
        <v/>
      </c>
      <c r="D9" s="64" t="str">
        <f>IF('所要額調査票 '!E11="","",'所要額調査票 '!E11)</f>
        <v/>
      </c>
      <c r="E9" s="64" t="str">
        <f>IF('所要額調査票 '!F11="","",'所要額調査票 '!F11)</f>
        <v/>
      </c>
      <c r="F9" s="221" t="str">
        <f>IF('所要額調査票 '!G11="","",'所要額調査票 '!G11)</f>
        <v/>
      </c>
      <c r="G9" s="221" t="str">
        <f>IF('所要額調査票 '!H11="","",'所要額調査票 '!H11)</f>
        <v/>
      </c>
      <c r="H9" s="64" t="str">
        <f>IF('所要額調査票 '!I11="","",'所要額調査票 '!I11)</f>
        <v/>
      </c>
      <c r="I9" s="64" t="str">
        <f>IF('所要額調査票 '!J11="","",'所要額調査票 '!J11)</f>
        <v/>
      </c>
      <c r="J9" s="64" t="str">
        <f>IF('所要額調査票 '!K11="","",'所要額調査票 '!K11)</f>
        <v/>
      </c>
      <c r="K9" s="64" t="str">
        <f>IF('所要額調査票 '!L11="","",'所要額調査票 '!L11)</f>
        <v/>
      </c>
      <c r="L9" s="221" t="str">
        <f>IF('所要額調査票 '!M11="","",'所要額調査票 '!M11)</f>
        <v/>
      </c>
      <c r="M9" s="221" t="str">
        <f>IF('所要額調査票 '!N11="","",'所要額調査票 '!N11)</f>
        <v/>
      </c>
      <c r="N9" s="64" t="str">
        <f>IF('所要額調査票 '!O11="","",'所要額調査票 '!O11)</f>
        <v/>
      </c>
      <c r="O9" s="64" t="str">
        <f>IF('所要額調査票 '!P11="","",'所要額調査票 '!P11)</f>
        <v/>
      </c>
      <c r="P9" s="64" t="str">
        <f>IF('所要額調査票 '!Q11="","",'所要額調査票 '!Q11)</f>
        <v/>
      </c>
      <c r="Q9" s="64" t="str">
        <f>IF('所要額調査票 '!R11="","",'所要額調査票 '!R11)</f>
        <v/>
      </c>
      <c r="R9" s="64" t="str">
        <f>IF('所要額調査票 '!S11="","",'所要額調査票 '!S11)</f>
        <v/>
      </c>
      <c r="S9" s="64">
        <f>IF('所要額調査票 '!U11="","",'所要額調査票 '!U11)</f>
        <v>0</v>
      </c>
      <c r="T9" s="64" t="str">
        <f>IF('所要額調査票 '!V11="","",'所要額調査票 '!V11)</f>
        <v/>
      </c>
      <c r="U9" s="64" t="str">
        <f>IF('所要額調査票 '!W11="","",'所要額調査票 '!W11)</f>
        <v/>
      </c>
      <c r="V9" s="64" t="str">
        <f>IF('所要額調査票 '!X11="","",'所要額調査票 '!X11)</f>
        <v/>
      </c>
      <c r="W9" s="64" t="str">
        <f>IF('所要額調査票 '!Y11="","",'所要額調査票 '!Y11)</f>
        <v/>
      </c>
      <c r="X9" s="64" t="str">
        <f>IF('所要額調査票 '!Z11="","",'所要額調査票 '!Z11)</f>
        <v/>
      </c>
      <c r="Y9" s="64" t="str">
        <f>IF('所要額調査票 '!AA11="","",'所要額調査票 '!AA11)</f>
        <v/>
      </c>
      <c r="Z9" s="64" t="str">
        <f>IF('所要額調査票 '!AB11="","",'所要額調査票 '!AB11)</f>
        <v/>
      </c>
      <c r="AA9" s="64" t="str">
        <f>IF('所要額調査票 '!AC11="","",'所要額調査票 '!AC11)</f>
        <v/>
      </c>
      <c r="AB9" s="64" t="str">
        <f>IF('所要額調査票 '!AD11="","",'所要額調査票 '!AD11)</f>
        <v/>
      </c>
      <c r="AC9" s="64" t="str">
        <f>IF('所要額調査票 '!AE11="","",'所要額調査票 '!AE11)</f>
        <v/>
      </c>
      <c r="AD9" s="24" t="str">
        <f>IF('所要額調査票 '!AF11="","",'所要額調査票 '!AF11)</f>
        <v/>
      </c>
      <c r="AE9" s="24" t="str">
        <f>IF('所要額調査票 '!AG11="","",'所要額調査票 '!AG11)</f>
        <v/>
      </c>
      <c r="AF9" s="24" t="str">
        <f>IF('所要額調査票 '!AH11="","",'所要額調査票 '!AH11)</f>
        <v/>
      </c>
      <c r="AG9" s="24" t="str">
        <f>IF('所要額調査票 '!AI11="","",'所要額調査票 '!AI11)</f>
        <v/>
      </c>
      <c r="AH9" s="24" t="str">
        <f>IF('所要額調査票 '!AJ11="","",'所要額調査票 '!AJ11)</f>
        <v/>
      </c>
      <c r="AI9" s="24" t="str">
        <f>IF('所要額調査票 '!AK11="","",'所要額調査票 '!AK11)</f>
        <v/>
      </c>
      <c r="AJ9" s="24">
        <f>IF('所要額調査票 '!AL11="","",'所要額調査票 '!AL11)</f>
        <v>0</v>
      </c>
      <c r="AK9" s="24">
        <f>IF('所要額調査票 '!AM11="","",'所要額調査票 '!AM11)</f>
        <v>0</v>
      </c>
      <c r="AL9" s="24" t="str">
        <f>IF('所要額調査票 '!AO11="","",'所要額調査票 '!AO11)</f>
        <v/>
      </c>
      <c r="AM9" s="24" t="str">
        <f>IF('所要額調査票 '!AP11="","",'所要額調査票 '!AP11)</f>
        <v/>
      </c>
      <c r="AN9" s="24" t="str">
        <f>IF('所要額調査票 '!AQ11="","",'所要額調査票 '!AQ11)</f>
        <v/>
      </c>
      <c r="AO9" s="24" t="str">
        <f>IF('所要額調査票 '!AR11="","",'所要額調査票 '!AR11)</f>
        <v/>
      </c>
      <c r="AP9" s="24" t="str">
        <f>IF('所要額調査票 '!AS11="","",'所要額調査票 '!AS11)</f>
        <v/>
      </c>
      <c r="AQ9" s="24">
        <f>IF('所要額調査票 '!AT11="","",'所要額調査票 '!AT11)</f>
        <v>0</v>
      </c>
      <c r="AR9" s="24" t="str">
        <f>IF('所要額調査票 '!AU11="","",'所要額調査票 '!AU11)</f>
        <v/>
      </c>
      <c r="AS9" s="24" t="str">
        <f>IF('所要額調査票 '!AV11="","",'所要額調査票 '!AV11)</f>
        <v/>
      </c>
    </row>
    <row r="10" spans="1:45">
      <c r="A10" s="64">
        <f>'所要額調査票 '!$D$2</f>
        <v>0</v>
      </c>
      <c r="B10" s="64" t="str">
        <f>IF('所要額調査票 '!C12="","",'所要額調査票 '!C12)</f>
        <v/>
      </c>
      <c r="C10" s="64" t="str">
        <f>IF('所要額調査票 '!D12="","",'所要額調査票 '!D12)</f>
        <v/>
      </c>
      <c r="D10" s="64" t="str">
        <f>IF('所要額調査票 '!E12="","",'所要額調査票 '!E12)</f>
        <v/>
      </c>
      <c r="E10" s="64" t="str">
        <f>IF('所要額調査票 '!F12="","",'所要額調査票 '!F12)</f>
        <v/>
      </c>
      <c r="F10" s="221" t="str">
        <f>IF('所要額調査票 '!G12="","",'所要額調査票 '!G12)</f>
        <v/>
      </c>
      <c r="G10" s="221" t="str">
        <f>IF('所要額調査票 '!H12="","",'所要額調査票 '!H12)</f>
        <v/>
      </c>
      <c r="H10" s="64" t="str">
        <f>IF('所要額調査票 '!I12="","",'所要額調査票 '!I12)</f>
        <v/>
      </c>
      <c r="I10" s="64" t="str">
        <f>IF('所要額調査票 '!J12="","",'所要額調査票 '!J12)</f>
        <v/>
      </c>
      <c r="J10" s="64" t="str">
        <f>IF('所要額調査票 '!K12="","",'所要額調査票 '!K12)</f>
        <v/>
      </c>
      <c r="K10" s="64" t="str">
        <f>IF('所要額調査票 '!L12="","",'所要額調査票 '!L12)</f>
        <v/>
      </c>
      <c r="L10" s="221" t="str">
        <f>IF('所要額調査票 '!M12="","",'所要額調査票 '!M12)</f>
        <v/>
      </c>
      <c r="M10" s="221" t="str">
        <f>IF('所要額調査票 '!N12="","",'所要額調査票 '!N12)</f>
        <v/>
      </c>
      <c r="N10" s="64" t="str">
        <f>IF('所要額調査票 '!O12="","",'所要額調査票 '!O12)</f>
        <v/>
      </c>
      <c r="O10" s="64" t="str">
        <f>IF('所要額調査票 '!P12="","",'所要額調査票 '!P12)</f>
        <v/>
      </c>
      <c r="P10" s="64" t="str">
        <f>IF('所要額調査票 '!Q12="","",'所要額調査票 '!Q12)</f>
        <v/>
      </c>
      <c r="Q10" s="64" t="str">
        <f>IF('所要額調査票 '!R12="","",'所要額調査票 '!R12)</f>
        <v/>
      </c>
      <c r="R10" s="64" t="str">
        <f>IF('所要額調査票 '!S12="","",'所要額調査票 '!S12)</f>
        <v/>
      </c>
      <c r="S10" s="64">
        <f>IF('所要額調査票 '!U12="","",'所要額調査票 '!U12)</f>
        <v>0</v>
      </c>
      <c r="T10" s="64" t="str">
        <f>IF('所要額調査票 '!V12="","",'所要額調査票 '!V12)</f>
        <v/>
      </c>
      <c r="U10" s="64" t="str">
        <f>IF('所要額調査票 '!W12="","",'所要額調査票 '!W12)</f>
        <v/>
      </c>
      <c r="V10" s="64" t="str">
        <f>IF('所要額調査票 '!X12="","",'所要額調査票 '!X12)</f>
        <v/>
      </c>
      <c r="W10" s="64" t="str">
        <f>IF('所要額調査票 '!Y12="","",'所要額調査票 '!Y12)</f>
        <v/>
      </c>
      <c r="X10" s="64" t="str">
        <f>IF('所要額調査票 '!Z12="","",'所要額調査票 '!Z12)</f>
        <v/>
      </c>
      <c r="Y10" s="64" t="str">
        <f>IF('所要額調査票 '!AA12="","",'所要額調査票 '!AA12)</f>
        <v/>
      </c>
      <c r="Z10" s="64" t="str">
        <f>IF('所要額調査票 '!AB12="","",'所要額調査票 '!AB12)</f>
        <v/>
      </c>
      <c r="AA10" s="64" t="str">
        <f>IF('所要額調査票 '!AC12="","",'所要額調査票 '!AC12)</f>
        <v/>
      </c>
      <c r="AB10" s="64" t="str">
        <f>IF('所要額調査票 '!AD12="","",'所要額調査票 '!AD12)</f>
        <v/>
      </c>
      <c r="AC10" s="64" t="str">
        <f>IF('所要額調査票 '!AE12="","",'所要額調査票 '!AE12)</f>
        <v/>
      </c>
      <c r="AD10" s="24" t="str">
        <f>IF('所要額調査票 '!AF12="","",'所要額調査票 '!AF12)</f>
        <v/>
      </c>
      <c r="AE10" s="24" t="str">
        <f>IF('所要額調査票 '!AG12="","",'所要額調査票 '!AG12)</f>
        <v/>
      </c>
      <c r="AF10" s="24" t="str">
        <f>IF('所要額調査票 '!AH12="","",'所要額調査票 '!AH12)</f>
        <v/>
      </c>
      <c r="AG10" s="24" t="str">
        <f>IF('所要額調査票 '!AI12="","",'所要額調査票 '!AI12)</f>
        <v/>
      </c>
      <c r="AH10" s="24" t="str">
        <f>IF('所要額調査票 '!AJ12="","",'所要額調査票 '!AJ12)</f>
        <v/>
      </c>
      <c r="AI10" s="24" t="str">
        <f>IF('所要額調査票 '!AK12="","",'所要額調査票 '!AK12)</f>
        <v/>
      </c>
      <c r="AJ10" s="24">
        <f>IF('所要額調査票 '!AL12="","",'所要額調査票 '!AL12)</f>
        <v>0</v>
      </c>
      <c r="AK10" s="24">
        <f>IF('所要額調査票 '!AM12="","",'所要額調査票 '!AM12)</f>
        <v>0</v>
      </c>
      <c r="AL10" s="24" t="str">
        <f>IF('所要額調査票 '!AO12="","",'所要額調査票 '!AO12)</f>
        <v/>
      </c>
      <c r="AM10" s="24" t="str">
        <f>IF('所要額調査票 '!AP12="","",'所要額調査票 '!AP12)</f>
        <v/>
      </c>
      <c r="AN10" s="24" t="str">
        <f>IF('所要額調査票 '!AQ12="","",'所要額調査票 '!AQ12)</f>
        <v/>
      </c>
      <c r="AO10" s="24" t="str">
        <f>IF('所要額調査票 '!AR12="","",'所要額調査票 '!AR12)</f>
        <v/>
      </c>
      <c r="AP10" s="24" t="str">
        <f>IF('所要額調査票 '!AS12="","",'所要額調査票 '!AS12)</f>
        <v/>
      </c>
      <c r="AQ10" s="24">
        <f>IF('所要額調査票 '!AT12="","",'所要額調査票 '!AT12)</f>
        <v>0</v>
      </c>
      <c r="AR10" s="24" t="str">
        <f>IF('所要額調査票 '!AU12="","",'所要額調査票 '!AU12)</f>
        <v/>
      </c>
      <c r="AS10" s="24" t="str">
        <f>IF('所要額調査票 '!AV12="","",'所要額調査票 '!AV12)</f>
        <v/>
      </c>
    </row>
    <row r="11" spans="1:45">
      <c r="A11" s="64">
        <f>'所要額調査票 '!$D$2</f>
        <v>0</v>
      </c>
      <c r="B11" s="64" t="str">
        <f>IF('所要額調査票 '!C13="","",'所要額調査票 '!C13)</f>
        <v/>
      </c>
      <c r="C11" s="64" t="str">
        <f>IF('所要額調査票 '!D13="","",'所要額調査票 '!D13)</f>
        <v/>
      </c>
      <c r="D11" s="64" t="str">
        <f>IF('所要額調査票 '!E13="","",'所要額調査票 '!E13)</f>
        <v/>
      </c>
      <c r="E11" s="64" t="str">
        <f>IF('所要額調査票 '!F13="","",'所要額調査票 '!F13)</f>
        <v/>
      </c>
      <c r="F11" s="221" t="str">
        <f>IF('所要額調査票 '!G13="","",'所要額調査票 '!G13)</f>
        <v/>
      </c>
      <c r="G11" s="221" t="str">
        <f>IF('所要額調査票 '!H13="","",'所要額調査票 '!H13)</f>
        <v/>
      </c>
      <c r="H11" s="64" t="str">
        <f>IF('所要額調査票 '!I13="","",'所要額調査票 '!I13)</f>
        <v/>
      </c>
      <c r="I11" s="64" t="str">
        <f>IF('所要額調査票 '!J13="","",'所要額調査票 '!J13)</f>
        <v/>
      </c>
      <c r="J11" s="64" t="str">
        <f>IF('所要額調査票 '!K13="","",'所要額調査票 '!K13)</f>
        <v/>
      </c>
      <c r="K11" s="64" t="str">
        <f>IF('所要額調査票 '!L13="","",'所要額調査票 '!L13)</f>
        <v/>
      </c>
      <c r="L11" s="221" t="str">
        <f>IF('所要額調査票 '!M13="","",'所要額調査票 '!M13)</f>
        <v/>
      </c>
      <c r="M11" s="221" t="str">
        <f>IF('所要額調査票 '!N13="","",'所要額調査票 '!N13)</f>
        <v/>
      </c>
      <c r="N11" s="64" t="str">
        <f>IF('所要額調査票 '!O13="","",'所要額調査票 '!O13)</f>
        <v/>
      </c>
      <c r="O11" s="64" t="str">
        <f>IF('所要額調査票 '!P13="","",'所要額調査票 '!P13)</f>
        <v/>
      </c>
      <c r="P11" s="64" t="str">
        <f>IF('所要額調査票 '!Q13="","",'所要額調査票 '!Q13)</f>
        <v/>
      </c>
      <c r="Q11" s="64" t="str">
        <f>IF('所要額調査票 '!R13="","",'所要額調査票 '!R13)</f>
        <v/>
      </c>
      <c r="R11" s="64" t="str">
        <f>IF('所要額調査票 '!S13="","",'所要額調査票 '!S13)</f>
        <v/>
      </c>
      <c r="S11" s="64">
        <f>IF('所要額調査票 '!U13="","",'所要額調査票 '!U13)</f>
        <v>0</v>
      </c>
      <c r="T11" s="64" t="str">
        <f>IF('所要額調査票 '!V13="","",'所要額調査票 '!V13)</f>
        <v/>
      </c>
      <c r="U11" s="64" t="str">
        <f>IF('所要額調査票 '!W13="","",'所要額調査票 '!W13)</f>
        <v/>
      </c>
      <c r="V11" s="64" t="str">
        <f>IF('所要額調査票 '!X13="","",'所要額調査票 '!X13)</f>
        <v/>
      </c>
      <c r="W11" s="64" t="str">
        <f>IF('所要額調査票 '!Y13="","",'所要額調査票 '!Y13)</f>
        <v/>
      </c>
      <c r="X11" s="64" t="str">
        <f>IF('所要額調査票 '!Z13="","",'所要額調査票 '!Z13)</f>
        <v/>
      </c>
      <c r="Y11" s="64" t="str">
        <f>IF('所要額調査票 '!AA13="","",'所要額調査票 '!AA13)</f>
        <v/>
      </c>
      <c r="Z11" s="64" t="str">
        <f>IF('所要額調査票 '!AB13="","",'所要額調査票 '!AB13)</f>
        <v/>
      </c>
      <c r="AA11" s="64" t="str">
        <f>IF('所要額調査票 '!AC13="","",'所要額調査票 '!AC13)</f>
        <v/>
      </c>
      <c r="AB11" s="64" t="str">
        <f>IF('所要額調査票 '!AD13="","",'所要額調査票 '!AD13)</f>
        <v/>
      </c>
      <c r="AC11" s="64" t="str">
        <f>IF('所要額調査票 '!AE13="","",'所要額調査票 '!AE13)</f>
        <v/>
      </c>
      <c r="AD11" s="24" t="str">
        <f>IF('所要額調査票 '!AF13="","",'所要額調査票 '!AF13)</f>
        <v/>
      </c>
      <c r="AE11" s="24" t="str">
        <f>IF('所要額調査票 '!AG13="","",'所要額調査票 '!AG13)</f>
        <v/>
      </c>
      <c r="AF11" s="24" t="str">
        <f>IF('所要額調査票 '!AH13="","",'所要額調査票 '!AH13)</f>
        <v/>
      </c>
      <c r="AG11" s="24" t="str">
        <f>IF('所要額調査票 '!AI13="","",'所要額調査票 '!AI13)</f>
        <v/>
      </c>
      <c r="AH11" s="24" t="str">
        <f>IF('所要額調査票 '!AJ13="","",'所要額調査票 '!AJ13)</f>
        <v/>
      </c>
      <c r="AI11" s="24" t="str">
        <f>IF('所要額調査票 '!AK13="","",'所要額調査票 '!AK13)</f>
        <v/>
      </c>
      <c r="AJ11" s="24">
        <f>IF('所要額調査票 '!AL13="","",'所要額調査票 '!AL13)</f>
        <v>0</v>
      </c>
      <c r="AK11" s="24">
        <f>IF('所要額調査票 '!AM13="","",'所要額調査票 '!AM13)</f>
        <v>0</v>
      </c>
      <c r="AL11" s="24" t="str">
        <f>IF('所要額調査票 '!AO13="","",'所要額調査票 '!AO13)</f>
        <v/>
      </c>
      <c r="AM11" s="24" t="str">
        <f>IF('所要額調査票 '!AP13="","",'所要額調査票 '!AP13)</f>
        <v/>
      </c>
      <c r="AN11" s="24" t="str">
        <f>IF('所要額調査票 '!AQ13="","",'所要額調査票 '!AQ13)</f>
        <v/>
      </c>
      <c r="AO11" s="24" t="str">
        <f>IF('所要額調査票 '!AR13="","",'所要額調査票 '!AR13)</f>
        <v/>
      </c>
      <c r="AP11" s="24" t="str">
        <f>IF('所要額調査票 '!AS13="","",'所要額調査票 '!AS13)</f>
        <v/>
      </c>
      <c r="AQ11" s="24">
        <f>IF('所要額調査票 '!AT13="","",'所要額調査票 '!AT13)</f>
        <v>0</v>
      </c>
      <c r="AR11" s="24" t="str">
        <f>IF('所要額調査票 '!AU13="","",'所要額調査票 '!AU13)</f>
        <v/>
      </c>
      <c r="AS11" s="24" t="str">
        <f>IF('所要額調査票 '!AV13="","",'所要額調査票 '!AV13)</f>
        <v/>
      </c>
    </row>
    <row r="12" spans="1:45">
      <c r="A12" s="64">
        <f>'所要額調査票 '!$D$2</f>
        <v>0</v>
      </c>
      <c r="B12" s="64" t="str">
        <f>IF('所要額調査票 '!C14="","",'所要額調査票 '!C14)</f>
        <v/>
      </c>
      <c r="C12" s="64" t="str">
        <f>IF('所要額調査票 '!D14="","",'所要額調査票 '!D14)</f>
        <v/>
      </c>
      <c r="D12" s="64" t="str">
        <f>IF('所要額調査票 '!E14="","",'所要額調査票 '!E14)</f>
        <v/>
      </c>
      <c r="E12" s="64" t="str">
        <f>IF('所要額調査票 '!F14="","",'所要額調査票 '!F14)</f>
        <v/>
      </c>
      <c r="F12" s="221" t="str">
        <f>IF('所要額調査票 '!G14="","",'所要額調査票 '!G14)</f>
        <v/>
      </c>
      <c r="G12" s="221" t="str">
        <f>IF('所要額調査票 '!H14="","",'所要額調査票 '!H14)</f>
        <v/>
      </c>
      <c r="H12" s="64" t="str">
        <f>IF('所要額調査票 '!I14="","",'所要額調査票 '!I14)</f>
        <v/>
      </c>
      <c r="I12" s="64" t="str">
        <f>IF('所要額調査票 '!J14="","",'所要額調査票 '!J14)</f>
        <v/>
      </c>
      <c r="J12" s="64" t="str">
        <f>IF('所要額調査票 '!K14="","",'所要額調査票 '!K14)</f>
        <v/>
      </c>
      <c r="K12" s="64" t="str">
        <f>IF('所要額調査票 '!L14="","",'所要額調査票 '!L14)</f>
        <v/>
      </c>
      <c r="L12" s="221" t="str">
        <f>IF('所要額調査票 '!M14="","",'所要額調査票 '!M14)</f>
        <v/>
      </c>
      <c r="M12" s="221" t="str">
        <f>IF('所要額調査票 '!N14="","",'所要額調査票 '!N14)</f>
        <v/>
      </c>
      <c r="N12" s="64" t="str">
        <f>IF('所要額調査票 '!O14="","",'所要額調査票 '!O14)</f>
        <v/>
      </c>
      <c r="O12" s="64" t="str">
        <f>IF('所要額調査票 '!P14="","",'所要額調査票 '!P14)</f>
        <v/>
      </c>
      <c r="P12" s="64" t="str">
        <f>IF('所要額調査票 '!Q14="","",'所要額調査票 '!Q14)</f>
        <v/>
      </c>
      <c r="Q12" s="64" t="str">
        <f>IF('所要額調査票 '!R14="","",'所要額調査票 '!R14)</f>
        <v/>
      </c>
      <c r="R12" s="64" t="str">
        <f>IF('所要額調査票 '!S14="","",'所要額調査票 '!S14)</f>
        <v/>
      </c>
      <c r="S12" s="64">
        <f>IF('所要額調査票 '!U14="","",'所要額調査票 '!U14)</f>
        <v>0</v>
      </c>
      <c r="T12" s="64" t="str">
        <f>IF('所要額調査票 '!V14="","",'所要額調査票 '!V14)</f>
        <v/>
      </c>
      <c r="U12" s="64" t="str">
        <f>IF('所要額調査票 '!W14="","",'所要額調査票 '!W14)</f>
        <v/>
      </c>
      <c r="V12" s="64" t="str">
        <f>IF('所要額調査票 '!X14="","",'所要額調査票 '!X14)</f>
        <v/>
      </c>
      <c r="W12" s="64" t="str">
        <f>IF('所要額調査票 '!Y14="","",'所要額調査票 '!Y14)</f>
        <v/>
      </c>
      <c r="X12" s="64" t="str">
        <f>IF('所要額調査票 '!Z14="","",'所要額調査票 '!Z14)</f>
        <v/>
      </c>
      <c r="Y12" s="64" t="str">
        <f>IF('所要額調査票 '!AA14="","",'所要額調査票 '!AA14)</f>
        <v/>
      </c>
      <c r="Z12" s="64" t="str">
        <f>IF('所要額調査票 '!AB14="","",'所要額調査票 '!AB14)</f>
        <v/>
      </c>
      <c r="AA12" s="64" t="str">
        <f>IF('所要額調査票 '!AC14="","",'所要額調査票 '!AC14)</f>
        <v/>
      </c>
      <c r="AB12" s="64" t="str">
        <f>IF('所要額調査票 '!AD14="","",'所要額調査票 '!AD14)</f>
        <v/>
      </c>
      <c r="AC12" s="64" t="str">
        <f>IF('所要額調査票 '!AE14="","",'所要額調査票 '!AE14)</f>
        <v/>
      </c>
      <c r="AD12" s="24" t="str">
        <f>IF('所要額調査票 '!AF14="","",'所要額調査票 '!AF14)</f>
        <v/>
      </c>
      <c r="AE12" s="24" t="str">
        <f>IF('所要額調査票 '!AG14="","",'所要額調査票 '!AG14)</f>
        <v/>
      </c>
      <c r="AF12" s="24" t="str">
        <f>IF('所要額調査票 '!AH14="","",'所要額調査票 '!AH14)</f>
        <v/>
      </c>
      <c r="AG12" s="24" t="str">
        <f>IF('所要額調査票 '!AI14="","",'所要額調査票 '!AI14)</f>
        <v/>
      </c>
      <c r="AH12" s="24" t="str">
        <f>IF('所要額調査票 '!AJ14="","",'所要額調査票 '!AJ14)</f>
        <v/>
      </c>
      <c r="AI12" s="24" t="str">
        <f>IF('所要額調査票 '!AK14="","",'所要額調査票 '!AK14)</f>
        <v/>
      </c>
      <c r="AJ12" s="24">
        <f>IF('所要額調査票 '!AL14="","",'所要額調査票 '!AL14)</f>
        <v>0</v>
      </c>
      <c r="AK12" s="24">
        <f>IF('所要額調査票 '!AM14="","",'所要額調査票 '!AM14)</f>
        <v>0</v>
      </c>
      <c r="AL12" s="24" t="str">
        <f>IF('所要額調査票 '!AO14="","",'所要額調査票 '!AO14)</f>
        <v/>
      </c>
      <c r="AM12" s="24" t="str">
        <f>IF('所要額調査票 '!AP14="","",'所要額調査票 '!AP14)</f>
        <v/>
      </c>
      <c r="AN12" s="24" t="str">
        <f>IF('所要額調査票 '!AQ14="","",'所要額調査票 '!AQ14)</f>
        <v/>
      </c>
      <c r="AO12" s="24" t="str">
        <f>IF('所要額調査票 '!AR14="","",'所要額調査票 '!AR14)</f>
        <v/>
      </c>
      <c r="AP12" s="24" t="str">
        <f>IF('所要額調査票 '!AS14="","",'所要額調査票 '!AS14)</f>
        <v/>
      </c>
      <c r="AQ12" s="24">
        <f>IF('所要額調査票 '!AT14="","",'所要額調査票 '!AT14)</f>
        <v>0</v>
      </c>
      <c r="AR12" s="24" t="str">
        <f>IF('所要額調査票 '!AU14="","",'所要額調査票 '!AU14)</f>
        <v/>
      </c>
      <c r="AS12" s="24" t="str">
        <f>IF('所要額調査票 '!AV14="","",'所要額調査票 '!AV14)</f>
        <v/>
      </c>
    </row>
    <row r="13" spans="1:45">
      <c r="A13" s="64">
        <f>'所要額調査票 '!$D$2</f>
        <v>0</v>
      </c>
      <c r="B13" s="64" t="str">
        <f>IF('所要額調査票 '!C15="","",'所要額調査票 '!C15)</f>
        <v/>
      </c>
      <c r="C13" s="64" t="str">
        <f>IF('所要額調査票 '!D15="","",'所要額調査票 '!D15)</f>
        <v/>
      </c>
      <c r="D13" s="64" t="str">
        <f>IF('所要額調査票 '!E15="","",'所要額調査票 '!E15)</f>
        <v/>
      </c>
      <c r="E13" s="64" t="str">
        <f>IF('所要額調査票 '!F15="","",'所要額調査票 '!F15)</f>
        <v/>
      </c>
      <c r="F13" s="221" t="str">
        <f>IF('所要額調査票 '!G15="","",'所要額調査票 '!G15)</f>
        <v/>
      </c>
      <c r="G13" s="221" t="str">
        <f>IF('所要額調査票 '!H15="","",'所要額調査票 '!H15)</f>
        <v/>
      </c>
      <c r="H13" s="64" t="str">
        <f>IF('所要額調査票 '!I15="","",'所要額調査票 '!I15)</f>
        <v/>
      </c>
      <c r="I13" s="64" t="str">
        <f>IF('所要額調査票 '!J15="","",'所要額調査票 '!J15)</f>
        <v/>
      </c>
      <c r="J13" s="64" t="str">
        <f>IF('所要額調査票 '!K15="","",'所要額調査票 '!K15)</f>
        <v/>
      </c>
      <c r="K13" s="64" t="str">
        <f>IF('所要額調査票 '!L15="","",'所要額調査票 '!L15)</f>
        <v/>
      </c>
      <c r="L13" s="221" t="str">
        <f>IF('所要額調査票 '!M15="","",'所要額調査票 '!M15)</f>
        <v/>
      </c>
      <c r="M13" s="221" t="str">
        <f>IF('所要額調査票 '!N15="","",'所要額調査票 '!N15)</f>
        <v/>
      </c>
      <c r="N13" s="64" t="str">
        <f>IF('所要額調査票 '!O15="","",'所要額調査票 '!O15)</f>
        <v/>
      </c>
      <c r="O13" s="64" t="str">
        <f>IF('所要額調査票 '!P15="","",'所要額調査票 '!P15)</f>
        <v/>
      </c>
      <c r="P13" s="64" t="str">
        <f>IF('所要額調査票 '!Q15="","",'所要額調査票 '!Q15)</f>
        <v/>
      </c>
      <c r="Q13" s="64" t="str">
        <f>IF('所要額調査票 '!R15="","",'所要額調査票 '!R15)</f>
        <v/>
      </c>
      <c r="R13" s="64" t="str">
        <f>IF('所要額調査票 '!S15="","",'所要額調査票 '!S15)</f>
        <v/>
      </c>
      <c r="S13" s="64">
        <f>IF('所要額調査票 '!U15="","",'所要額調査票 '!U15)</f>
        <v>0</v>
      </c>
      <c r="T13" s="64" t="str">
        <f>IF('所要額調査票 '!V15="","",'所要額調査票 '!V15)</f>
        <v/>
      </c>
      <c r="U13" s="64" t="str">
        <f>IF('所要額調査票 '!W15="","",'所要額調査票 '!W15)</f>
        <v/>
      </c>
      <c r="V13" s="64" t="str">
        <f>IF('所要額調査票 '!X15="","",'所要額調査票 '!X15)</f>
        <v/>
      </c>
      <c r="W13" s="64" t="str">
        <f>IF('所要額調査票 '!Y15="","",'所要額調査票 '!Y15)</f>
        <v/>
      </c>
      <c r="X13" s="64" t="str">
        <f>IF('所要額調査票 '!Z15="","",'所要額調査票 '!Z15)</f>
        <v/>
      </c>
      <c r="Y13" s="64" t="str">
        <f>IF('所要額調査票 '!AA15="","",'所要額調査票 '!AA15)</f>
        <v/>
      </c>
      <c r="Z13" s="64" t="str">
        <f>IF('所要額調査票 '!AB15="","",'所要額調査票 '!AB15)</f>
        <v/>
      </c>
      <c r="AA13" s="64" t="str">
        <f>IF('所要額調査票 '!AC15="","",'所要額調査票 '!AC15)</f>
        <v/>
      </c>
      <c r="AB13" s="64" t="str">
        <f>IF('所要額調査票 '!AD15="","",'所要額調査票 '!AD15)</f>
        <v/>
      </c>
      <c r="AC13" s="64" t="str">
        <f>IF('所要額調査票 '!AE15="","",'所要額調査票 '!AE15)</f>
        <v/>
      </c>
      <c r="AD13" s="24" t="str">
        <f>IF('所要額調査票 '!AF15="","",'所要額調査票 '!AF15)</f>
        <v/>
      </c>
      <c r="AE13" s="24" t="str">
        <f>IF('所要額調査票 '!AG15="","",'所要額調査票 '!AG15)</f>
        <v/>
      </c>
      <c r="AF13" s="24" t="str">
        <f>IF('所要額調査票 '!AH15="","",'所要額調査票 '!AH15)</f>
        <v/>
      </c>
      <c r="AG13" s="24" t="str">
        <f>IF('所要額調査票 '!AI15="","",'所要額調査票 '!AI15)</f>
        <v/>
      </c>
      <c r="AH13" s="24" t="str">
        <f>IF('所要額調査票 '!AJ15="","",'所要額調査票 '!AJ15)</f>
        <v/>
      </c>
      <c r="AI13" s="24" t="str">
        <f>IF('所要額調査票 '!AK15="","",'所要額調査票 '!AK15)</f>
        <v/>
      </c>
      <c r="AJ13" s="24">
        <f>IF('所要額調査票 '!AL15="","",'所要額調査票 '!AL15)</f>
        <v>0</v>
      </c>
      <c r="AK13" s="24">
        <f>IF('所要額調査票 '!AM15="","",'所要額調査票 '!AM15)</f>
        <v>0</v>
      </c>
      <c r="AL13" s="24" t="str">
        <f>IF('所要額調査票 '!AO15="","",'所要額調査票 '!AO15)</f>
        <v/>
      </c>
      <c r="AM13" s="24" t="str">
        <f>IF('所要額調査票 '!AP15="","",'所要額調査票 '!AP15)</f>
        <v/>
      </c>
      <c r="AN13" s="24" t="str">
        <f>IF('所要額調査票 '!AQ15="","",'所要額調査票 '!AQ15)</f>
        <v/>
      </c>
      <c r="AO13" s="24" t="str">
        <f>IF('所要額調査票 '!AR15="","",'所要額調査票 '!AR15)</f>
        <v/>
      </c>
      <c r="AP13" s="24" t="str">
        <f>IF('所要額調査票 '!AS15="","",'所要額調査票 '!AS15)</f>
        <v/>
      </c>
      <c r="AQ13" s="24">
        <f>IF('所要額調査票 '!AT15="","",'所要額調査票 '!AT15)</f>
        <v>0</v>
      </c>
      <c r="AR13" s="24" t="str">
        <f>IF('所要額調査票 '!AU15="","",'所要額調査票 '!AU15)</f>
        <v/>
      </c>
      <c r="AS13" s="24" t="str">
        <f>IF('所要額調査票 '!AV15="","",'所要額調査票 '!AV15)</f>
        <v/>
      </c>
    </row>
    <row r="14" spans="1:45">
      <c r="A14" s="64">
        <f>'所要額調査票 '!$D$2</f>
        <v>0</v>
      </c>
      <c r="B14" s="64" t="str">
        <f>IF('所要額調査票 '!C16="","",'所要額調査票 '!C16)</f>
        <v/>
      </c>
      <c r="C14" s="64" t="str">
        <f>IF('所要額調査票 '!D16="","",'所要額調査票 '!D16)</f>
        <v/>
      </c>
      <c r="D14" s="64" t="str">
        <f>IF('所要額調査票 '!E16="","",'所要額調査票 '!E16)</f>
        <v/>
      </c>
      <c r="E14" s="64" t="str">
        <f>IF('所要額調査票 '!F16="","",'所要額調査票 '!F16)</f>
        <v/>
      </c>
      <c r="F14" s="221" t="str">
        <f>IF('所要額調査票 '!G16="","",'所要額調査票 '!G16)</f>
        <v/>
      </c>
      <c r="G14" s="221" t="str">
        <f>IF('所要額調査票 '!H16="","",'所要額調査票 '!H16)</f>
        <v/>
      </c>
      <c r="H14" s="64" t="str">
        <f>IF('所要額調査票 '!I16="","",'所要額調査票 '!I16)</f>
        <v/>
      </c>
      <c r="I14" s="64" t="str">
        <f>IF('所要額調査票 '!J16="","",'所要額調査票 '!J16)</f>
        <v/>
      </c>
      <c r="J14" s="64" t="str">
        <f>IF('所要額調査票 '!K16="","",'所要額調査票 '!K16)</f>
        <v/>
      </c>
      <c r="K14" s="64" t="str">
        <f>IF('所要額調査票 '!L16="","",'所要額調査票 '!L16)</f>
        <v/>
      </c>
      <c r="L14" s="221" t="str">
        <f>IF('所要額調査票 '!M16="","",'所要額調査票 '!M16)</f>
        <v/>
      </c>
      <c r="M14" s="221" t="str">
        <f>IF('所要額調査票 '!N16="","",'所要額調査票 '!N16)</f>
        <v/>
      </c>
      <c r="N14" s="64" t="str">
        <f>IF('所要額調査票 '!O16="","",'所要額調査票 '!O16)</f>
        <v/>
      </c>
      <c r="O14" s="64" t="str">
        <f>IF('所要額調査票 '!P16="","",'所要額調査票 '!P16)</f>
        <v/>
      </c>
      <c r="P14" s="64" t="str">
        <f>IF('所要額調査票 '!Q16="","",'所要額調査票 '!Q16)</f>
        <v/>
      </c>
      <c r="Q14" s="64" t="str">
        <f>IF('所要額調査票 '!R16="","",'所要額調査票 '!R16)</f>
        <v/>
      </c>
      <c r="R14" s="64" t="str">
        <f>IF('所要額調査票 '!S16="","",'所要額調査票 '!S16)</f>
        <v/>
      </c>
      <c r="S14" s="64">
        <f>IF('所要額調査票 '!U16="","",'所要額調査票 '!U16)</f>
        <v>0</v>
      </c>
      <c r="T14" s="64" t="str">
        <f>IF('所要額調査票 '!V16="","",'所要額調査票 '!V16)</f>
        <v/>
      </c>
      <c r="U14" s="64" t="str">
        <f>IF('所要額調査票 '!W16="","",'所要額調査票 '!W16)</f>
        <v/>
      </c>
      <c r="V14" s="64" t="str">
        <f>IF('所要額調査票 '!X16="","",'所要額調査票 '!X16)</f>
        <v/>
      </c>
      <c r="W14" s="64" t="str">
        <f>IF('所要額調査票 '!Y16="","",'所要額調査票 '!Y16)</f>
        <v/>
      </c>
      <c r="X14" s="64" t="str">
        <f>IF('所要額調査票 '!Z16="","",'所要額調査票 '!Z16)</f>
        <v/>
      </c>
      <c r="Y14" s="64" t="str">
        <f>IF('所要額調査票 '!AA16="","",'所要額調査票 '!AA16)</f>
        <v/>
      </c>
      <c r="Z14" s="64" t="str">
        <f>IF('所要額調査票 '!AB16="","",'所要額調査票 '!AB16)</f>
        <v/>
      </c>
      <c r="AA14" s="64" t="str">
        <f>IF('所要額調査票 '!AC16="","",'所要額調査票 '!AC16)</f>
        <v/>
      </c>
      <c r="AB14" s="64" t="str">
        <f>IF('所要額調査票 '!AD16="","",'所要額調査票 '!AD16)</f>
        <v/>
      </c>
      <c r="AC14" s="64" t="str">
        <f>IF('所要額調査票 '!AE16="","",'所要額調査票 '!AE16)</f>
        <v/>
      </c>
      <c r="AD14" s="24" t="str">
        <f>IF('所要額調査票 '!AF16="","",'所要額調査票 '!AF16)</f>
        <v/>
      </c>
      <c r="AE14" s="24" t="str">
        <f>IF('所要額調査票 '!AG16="","",'所要額調査票 '!AG16)</f>
        <v/>
      </c>
      <c r="AF14" s="24" t="str">
        <f>IF('所要額調査票 '!AH16="","",'所要額調査票 '!AH16)</f>
        <v/>
      </c>
      <c r="AG14" s="24" t="str">
        <f>IF('所要額調査票 '!AI16="","",'所要額調査票 '!AI16)</f>
        <v/>
      </c>
      <c r="AH14" s="24" t="str">
        <f>IF('所要額調査票 '!AJ16="","",'所要額調査票 '!AJ16)</f>
        <v/>
      </c>
      <c r="AI14" s="24" t="str">
        <f>IF('所要額調査票 '!AK16="","",'所要額調査票 '!AK16)</f>
        <v/>
      </c>
      <c r="AJ14" s="24">
        <f>IF('所要額調査票 '!AL16="","",'所要額調査票 '!AL16)</f>
        <v>0</v>
      </c>
      <c r="AK14" s="24">
        <f>IF('所要額調査票 '!AM16="","",'所要額調査票 '!AM16)</f>
        <v>0</v>
      </c>
      <c r="AL14" s="24" t="str">
        <f>IF('所要額調査票 '!AO16="","",'所要額調査票 '!AO16)</f>
        <v/>
      </c>
      <c r="AM14" s="24" t="str">
        <f>IF('所要額調査票 '!AP16="","",'所要額調査票 '!AP16)</f>
        <v/>
      </c>
      <c r="AN14" s="24" t="str">
        <f>IF('所要額調査票 '!AQ16="","",'所要額調査票 '!AQ16)</f>
        <v/>
      </c>
      <c r="AO14" s="24" t="str">
        <f>IF('所要額調査票 '!AR16="","",'所要額調査票 '!AR16)</f>
        <v/>
      </c>
      <c r="AP14" s="24" t="str">
        <f>IF('所要額調査票 '!AS16="","",'所要額調査票 '!AS16)</f>
        <v/>
      </c>
      <c r="AQ14" s="24">
        <f>IF('所要額調査票 '!AT16="","",'所要額調査票 '!AT16)</f>
        <v>0</v>
      </c>
      <c r="AR14" s="24" t="str">
        <f>IF('所要額調査票 '!AU16="","",'所要額調査票 '!AU16)</f>
        <v/>
      </c>
      <c r="AS14" s="24" t="str">
        <f>IF('所要額調査票 '!AV16="","",'所要額調査票 '!AV16)</f>
        <v/>
      </c>
    </row>
    <row r="15" spans="1:45">
      <c r="A15" s="64">
        <f>'所要額調査票 '!$D$2</f>
        <v>0</v>
      </c>
      <c r="B15" s="64" t="str">
        <f>IF('所要額調査票 '!C17="","",'所要額調査票 '!C17)</f>
        <v/>
      </c>
      <c r="C15" s="64" t="str">
        <f>IF('所要額調査票 '!D17="","",'所要額調査票 '!D17)</f>
        <v/>
      </c>
      <c r="D15" s="64" t="str">
        <f>IF('所要額調査票 '!E17="","",'所要額調査票 '!E17)</f>
        <v/>
      </c>
      <c r="E15" s="64" t="str">
        <f>IF('所要額調査票 '!F17="","",'所要額調査票 '!F17)</f>
        <v/>
      </c>
      <c r="F15" s="221" t="str">
        <f>IF('所要額調査票 '!G17="","",'所要額調査票 '!G17)</f>
        <v/>
      </c>
      <c r="G15" s="221" t="str">
        <f>IF('所要額調査票 '!H17="","",'所要額調査票 '!H17)</f>
        <v/>
      </c>
      <c r="H15" s="64" t="str">
        <f>IF('所要額調査票 '!I17="","",'所要額調査票 '!I17)</f>
        <v/>
      </c>
      <c r="I15" s="64" t="str">
        <f>IF('所要額調査票 '!J17="","",'所要額調査票 '!J17)</f>
        <v/>
      </c>
      <c r="J15" s="64" t="str">
        <f>IF('所要額調査票 '!K17="","",'所要額調査票 '!K17)</f>
        <v/>
      </c>
      <c r="K15" s="64" t="str">
        <f>IF('所要額調査票 '!L17="","",'所要額調査票 '!L17)</f>
        <v/>
      </c>
      <c r="L15" s="221" t="str">
        <f>IF('所要額調査票 '!M17="","",'所要額調査票 '!M17)</f>
        <v/>
      </c>
      <c r="M15" s="221" t="str">
        <f>IF('所要額調査票 '!N17="","",'所要額調査票 '!N17)</f>
        <v/>
      </c>
      <c r="N15" s="64" t="str">
        <f>IF('所要額調査票 '!O17="","",'所要額調査票 '!O17)</f>
        <v/>
      </c>
      <c r="O15" s="64" t="str">
        <f>IF('所要額調査票 '!P17="","",'所要額調査票 '!P17)</f>
        <v/>
      </c>
      <c r="P15" s="64" t="str">
        <f>IF('所要額調査票 '!Q17="","",'所要額調査票 '!Q17)</f>
        <v/>
      </c>
      <c r="Q15" s="64" t="str">
        <f>IF('所要額調査票 '!R17="","",'所要額調査票 '!R17)</f>
        <v/>
      </c>
      <c r="R15" s="64" t="str">
        <f>IF('所要額調査票 '!S17="","",'所要額調査票 '!S17)</f>
        <v/>
      </c>
      <c r="S15" s="64">
        <f>IF('所要額調査票 '!U17="","",'所要額調査票 '!U17)</f>
        <v>0</v>
      </c>
      <c r="T15" s="64" t="str">
        <f>IF('所要額調査票 '!V17="","",'所要額調査票 '!V17)</f>
        <v/>
      </c>
      <c r="U15" s="64" t="str">
        <f>IF('所要額調査票 '!W17="","",'所要額調査票 '!W17)</f>
        <v/>
      </c>
      <c r="V15" s="64" t="str">
        <f>IF('所要額調査票 '!X17="","",'所要額調査票 '!X17)</f>
        <v/>
      </c>
      <c r="W15" s="64" t="str">
        <f>IF('所要額調査票 '!Y17="","",'所要額調査票 '!Y17)</f>
        <v/>
      </c>
      <c r="X15" s="64" t="str">
        <f>IF('所要額調査票 '!Z17="","",'所要額調査票 '!Z17)</f>
        <v/>
      </c>
      <c r="Y15" s="64" t="str">
        <f>IF('所要額調査票 '!AA17="","",'所要額調査票 '!AA17)</f>
        <v/>
      </c>
      <c r="Z15" s="64" t="str">
        <f>IF('所要額調査票 '!AB17="","",'所要額調査票 '!AB17)</f>
        <v/>
      </c>
      <c r="AA15" s="64" t="str">
        <f>IF('所要額調査票 '!AC17="","",'所要額調査票 '!AC17)</f>
        <v/>
      </c>
      <c r="AB15" s="64" t="str">
        <f>IF('所要額調査票 '!AD17="","",'所要額調査票 '!AD17)</f>
        <v/>
      </c>
      <c r="AC15" s="64" t="str">
        <f>IF('所要額調査票 '!AE17="","",'所要額調査票 '!AE17)</f>
        <v/>
      </c>
      <c r="AD15" s="24" t="str">
        <f>IF('所要額調査票 '!AF17="","",'所要額調査票 '!AF17)</f>
        <v/>
      </c>
      <c r="AE15" s="24" t="str">
        <f>IF('所要額調査票 '!AG17="","",'所要額調査票 '!AG17)</f>
        <v/>
      </c>
      <c r="AF15" s="24" t="str">
        <f>IF('所要額調査票 '!AH17="","",'所要額調査票 '!AH17)</f>
        <v/>
      </c>
      <c r="AG15" s="24" t="str">
        <f>IF('所要額調査票 '!AI17="","",'所要額調査票 '!AI17)</f>
        <v/>
      </c>
      <c r="AH15" s="24" t="str">
        <f>IF('所要額調査票 '!AJ17="","",'所要額調査票 '!AJ17)</f>
        <v/>
      </c>
      <c r="AI15" s="24" t="str">
        <f>IF('所要額調査票 '!AK17="","",'所要額調査票 '!AK17)</f>
        <v/>
      </c>
      <c r="AJ15" s="24">
        <f>IF('所要額調査票 '!AL17="","",'所要額調査票 '!AL17)</f>
        <v>0</v>
      </c>
      <c r="AK15" s="24">
        <f>IF('所要額調査票 '!AM17="","",'所要額調査票 '!AM17)</f>
        <v>0</v>
      </c>
      <c r="AL15" s="24" t="str">
        <f>IF('所要額調査票 '!AO17="","",'所要額調査票 '!AO17)</f>
        <v/>
      </c>
      <c r="AM15" s="24" t="str">
        <f>IF('所要額調査票 '!AP17="","",'所要額調査票 '!AP17)</f>
        <v/>
      </c>
      <c r="AN15" s="24" t="str">
        <f>IF('所要額調査票 '!AQ17="","",'所要額調査票 '!AQ17)</f>
        <v/>
      </c>
      <c r="AO15" s="24" t="str">
        <f>IF('所要額調査票 '!AR17="","",'所要額調査票 '!AR17)</f>
        <v/>
      </c>
      <c r="AP15" s="24" t="str">
        <f>IF('所要額調査票 '!AS17="","",'所要額調査票 '!AS17)</f>
        <v/>
      </c>
      <c r="AQ15" s="24">
        <f>IF('所要額調査票 '!AT17="","",'所要額調査票 '!AT17)</f>
        <v>0</v>
      </c>
      <c r="AR15" s="24" t="str">
        <f>IF('所要額調査票 '!AU17="","",'所要額調査票 '!AU17)</f>
        <v/>
      </c>
      <c r="AS15" s="24" t="str">
        <f>IF('所要額調査票 '!AV17="","",'所要額調査票 '!AV17)</f>
        <v/>
      </c>
    </row>
    <row r="16" spans="1:45">
      <c r="A16" s="64">
        <f>'所要額調査票 '!$D$2</f>
        <v>0</v>
      </c>
      <c r="B16" s="64" t="str">
        <f>IF('所要額調査票 '!C18="","",'所要額調査票 '!C18)</f>
        <v/>
      </c>
      <c r="C16" s="64" t="str">
        <f>IF('所要額調査票 '!D18="","",'所要額調査票 '!D18)</f>
        <v/>
      </c>
      <c r="D16" s="64" t="str">
        <f>IF('所要額調査票 '!E18="","",'所要額調査票 '!E18)</f>
        <v/>
      </c>
      <c r="E16" s="64" t="str">
        <f>IF('所要額調査票 '!F18="","",'所要額調査票 '!F18)</f>
        <v/>
      </c>
      <c r="F16" s="221" t="str">
        <f>IF('所要額調査票 '!G18="","",'所要額調査票 '!G18)</f>
        <v/>
      </c>
      <c r="G16" s="221" t="str">
        <f>IF('所要額調査票 '!H18="","",'所要額調査票 '!H18)</f>
        <v/>
      </c>
      <c r="H16" s="64" t="str">
        <f>IF('所要額調査票 '!I18="","",'所要額調査票 '!I18)</f>
        <v/>
      </c>
      <c r="I16" s="64" t="str">
        <f>IF('所要額調査票 '!J18="","",'所要額調査票 '!J18)</f>
        <v/>
      </c>
      <c r="J16" s="64" t="str">
        <f>IF('所要額調査票 '!K18="","",'所要額調査票 '!K18)</f>
        <v/>
      </c>
      <c r="K16" s="64" t="str">
        <f>IF('所要額調査票 '!L18="","",'所要額調査票 '!L18)</f>
        <v/>
      </c>
      <c r="L16" s="221" t="str">
        <f>IF('所要額調査票 '!M18="","",'所要額調査票 '!M18)</f>
        <v/>
      </c>
      <c r="M16" s="221" t="str">
        <f>IF('所要額調査票 '!N18="","",'所要額調査票 '!N18)</f>
        <v/>
      </c>
      <c r="N16" s="64" t="str">
        <f>IF('所要額調査票 '!O18="","",'所要額調査票 '!O18)</f>
        <v/>
      </c>
      <c r="O16" s="64" t="str">
        <f>IF('所要額調査票 '!P18="","",'所要額調査票 '!P18)</f>
        <v/>
      </c>
      <c r="P16" s="64" t="str">
        <f>IF('所要額調査票 '!Q18="","",'所要額調査票 '!Q18)</f>
        <v/>
      </c>
      <c r="Q16" s="64" t="str">
        <f>IF('所要額調査票 '!R18="","",'所要額調査票 '!R18)</f>
        <v/>
      </c>
      <c r="R16" s="64" t="str">
        <f>IF('所要額調査票 '!S18="","",'所要額調査票 '!S18)</f>
        <v/>
      </c>
      <c r="S16" s="64">
        <f>IF('所要額調査票 '!U18="","",'所要額調査票 '!U18)</f>
        <v>0</v>
      </c>
      <c r="T16" s="64" t="str">
        <f>IF('所要額調査票 '!V18="","",'所要額調査票 '!V18)</f>
        <v/>
      </c>
      <c r="U16" s="64" t="str">
        <f>IF('所要額調査票 '!W18="","",'所要額調査票 '!W18)</f>
        <v/>
      </c>
      <c r="V16" s="64" t="str">
        <f>IF('所要額調査票 '!X18="","",'所要額調査票 '!X18)</f>
        <v/>
      </c>
      <c r="W16" s="64" t="str">
        <f>IF('所要額調査票 '!Y18="","",'所要額調査票 '!Y18)</f>
        <v/>
      </c>
      <c r="X16" s="64" t="str">
        <f>IF('所要額調査票 '!Z18="","",'所要額調査票 '!Z18)</f>
        <v/>
      </c>
      <c r="Y16" s="64" t="str">
        <f>IF('所要額調査票 '!AA18="","",'所要額調査票 '!AA18)</f>
        <v/>
      </c>
      <c r="Z16" s="64" t="str">
        <f>IF('所要額調査票 '!AB18="","",'所要額調査票 '!AB18)</f>
        <v/>
      </c>
      <c r="AA16" s="64" t="str">
        <f>IF('所要額調査票 '!AC18="","",'所要額調査票 '!AC18)</f>
        <v/>
      </c>
      <c r="AB16" s="64" t="str">
        <f>IF('所要額調査票 '!AD18="","",'所要額調査票 '!AD18)</f>
        <v/>
      </c>
      <c r="AC16" s="64" t="str">
        <f>IF('所要額調査票 '!AE18="","",'所要額調査票 '!AE18)</f>
        <v/>
      </c>
      <c r="AD16" s="24" t="str">
        <f>IF('所要額調査票 '!AF18="","",'所要額調査票 '!AF18)</f>
        <v/>
      </c>
      <c r="AE16" s="24" t="str">
        <f>IF('所要額調査票 '!AG18="","",'所要額調査票 '!AG18)</f>
        <v/>
      </c>
      <c r="AF16" s="24" t="str">
        <f>IF('所要額調査票 '!AH18="","",'所要額調査票 '!AH18)</f>
        <v/>
      </c>
      <c r="AG16" s="24" t="str">
        <f>IF('所要額調査票 '!AI18="","",'所要額調査票 '!AI18)</f>
        <v/>
      </c>
      <c r="AH16" s="24" t="str">
        <f>IF('所要額調査票 '!AJ18="","",'所要額調査票 '!AJ18)</f>
        <v/>
      </c>
      <c r="AI16" s="24" t="str">
        <f>IF('所要額調査票 '!AK18="","",'所要額調査票 '!AK18)</f>
        <v/>
      </c>
      <c r="AJ16" s="24">
        <f>IF('所要額調査票 '!AL18="","",'所要額調査票 '!AL18)</f>
        <v>0</v>
      </c>
      <c r="AK16" s="24">
        <f>IF('所要額調査票 '!AM18="","",'所要額調査票 '!AM18)</f>
        <v>0</v>
      </c>
      <c r="AL16" s="24" t="str">
        <f>IF('所要額調査票 '!AO18="","",'所要額調査票 '!AO18)</f>
        <v/>
      </c>
      <c r="AM16" s="24" t="str">
        <f>IF('所要額調査票 '!AP18="","",'所要額調査票 '!AP18)</f>
        <v/>
      </c>
      <c r="AN16" s="24" t="str">
        <f>IF('所要額調査票 '!AQ18="","",'所要額調査票 '!AQ18)</f>
        <v/>
      </c>
      <c r="AO16" s="24" t="str">
        <f>IF('所要額調査票 '!AR18="","",'所要額調査票 '!AR18)</f>
        <v/>
      </c>
      <c r="AP16" s="24" t="str">
        <f>IF('所要額調査票 '!AS18="","",'所要額調査票 '!AS18)</f>
        <v/>
      </c>
      <c r="AQ16" s="24">
        <f>IF('所要額調査票 '!AT18="","",'所要額調査票 '!AT18)</f>
        <v>0</v>
      </c>
      <c r="AR16" s="24" t="str">
        <f>IF('所要額調査票 '!AU18="","",'所要額調査票 '!AU18)</f>
        <v/>
      </c>
      <c r="AS16" s="24" t="str">
        <f>IF('所要額調査票 '!AV18="","",'所要額調査票 '!AV18)</f>
        <v/>
      </c>
    </row>
    <row r="17" spans="1:45">
      <c r="A17" s="64">
        <f>'所要額調査票 '!$D$2</f>
        <v>0</v>
      </c>
      <c r="B17" s="64" t="str">
        <f>IF('所要額調査票 '!C19="","",'所要額調査票 '!C19)</f>
        <v/>
      </c>
      <c r="C17" s="64" t="str">
        <f>IF('所要額調査票 '!D19="","",'所要額調査票 '!D19)</f>
        <v/>
      </c>
      <c r="D17" s="64" t="str">
        <f>IF('所要額調査票 '!E19="","",'所要額調査票 '!E19)</f>
        <v/>
      </c>
      <c r="E17" s="64" t="str">
        <f>IF('所要額調査票 '!F19="","",'所要額調査票 '!F19)</f>
        <v/>
      </c>
      <c r="F17" s="221" t="str">
        <f>IF('所要額調査票 '!G19="","",'所要額調査票 '!G19)</f>
        <v/>
      </c>
      <c r="G17" s="221" t="str">
        <f>IF('所要額調査票 '!H19="","",'所要額調査票 '!H19)</f>
        <v/>
      </c>
      <c r="H17" s="64" t="str">
        <f>IF('所要額調査票 '!I19="","",'所要額調査票 '!I19)</f>
        <v/>
      </c>
      <c r="I17" s="64" t="str">
        <f>IF('所要額調査票 '!J19="","",'所要額調査票 '!J19)</f>
        <v/>
      </c>
      <c r="J17" s="64" t="str">
        <f>IF('所要額調査票 '!K19="","",'所要額調査票 '!K19)</f>
        <v/>
      </c>
      <c r="K17" s="64" t="str">
        <f>IF('所要額調査票 '!L19="","",'所要額調査票 '!L19)</f>
        <v/>
      </c>
      <c r="L17" s="221" t="str">
        <f>IF('所要額調査票 '!M19="","",'所要額調査票 '!M19)</f>
        <v/>
      </c>
      <c r="M17" s="221" t="str">
        <f>IF('所要額調査票 '!N19="","",'所要額調査票 '!N19)</f>
        <v/>
      </c>
      <c r="N17" s="64" t="str">
        <f>IF('所要額調査票 '!O19="","",'所要額調査票 '!O19)</f>
        <v/>
      </c>
      <c r="O17" s="64" t="str">
        <f>IF('所要額調査票 '!P19="","",'所要額調査票 '!P19)</f>
        <v/>
      </c>
      <c r="P17" s="64" t="str">
        <f>IF('所要額調査票 '!Q19="","",'所要額調査票 '!Q19)</f>
        <v/>
      </c>
      <c r="Q17" s="64" t="str">
        <f>IF('所要額調査票 '!R19="","",'所要額調査票 '!R19)</f>
        <v/>
      </c>
      <c r="R17" s="64" t="str">
        <f>IF('所要額調査票 '!S19="","",'所要額調査票 '!S19)</f>
        <v/>
      </c>
      <c r="S17" s="64">
        <f>IF('所要額調査票 '!U19="","",'所要額調査票 '!U19)</f>
        <v>0</v>
      </c>
      <c r="T17" s="64" t="str">
        <f>IF('所要額調査票 '!V19="","",'所要額調査票 '!V19)</f>
        <v/>
      </c>
      <c r="U17" s="64" t="str">
        <f>IF('所要額調査票 '!W19="","",'所要額調査票 '!W19)</f>
        <v/>
      </c>
      <c r="V17" s="64" t="str">
        <f>IF('所要額調査票 '!X19="","",'所要額調査票 '!X19)</f>
        <v/>
      </c>
      <c r="W17" s="64" t="str">
        <f>IF('所要額調査票 '!Y19="","",'所要額調査票 '!Y19)</f>
        <v/>
      </c>
      <c r="X17" s="64" t="str">
        <f>IF('所要額調査票 '!Z19="","",'所要額調査票 '!Z19)</f>
        <v/>
      </c>
      <c r="Y17" s="64" t="str">
        <f>IF('所要額調査票 '!AA19="","",'所要額調査票 '!AA19)</f>
        <v/>
      </c>
      <c r="Z17" s="64" t="str">
        <f>IF('所要額調査票 '!AB19="","",'所要額調査票 '!AB19)</f>
        <v/>
      </c>
      <c r="AA17" s="64" t="str">
        <f>IF('所要額調査票 '!AC19="","",'所要額調査票 '!AC19)</f>
        <v/>
      </c>
      <c r="AB17" s="64" t="str">
        <f>IF('所要額調査票 '!AD19="","",'所要額調査票 '!AD19)</f>
        <v/>
      </c>
      <c r="AC17" s="64" t="str">
        <f>IF('所要額調査票 '!AE19="","",'所要額調査票 '!AE19)</f>
        <v/>
      </c>
      <c r="AD17" s="24" t="str">
        <f>IF('所要額調査票 '!AF19="","",'所要額調査票 '!AF19)</f>
        <v/>
      </c>
      <c r="AE17" s="24" t="str">
        <f>IF('所要額調査票 '!AG19="","",'所要額調査票 '!AG19)</f>
        <v/>
      </c>
      <c r="AF17" s="24" t="str">
        <f>IF('所要額調査票 '!AH19="","",'所要額調査票 '!AH19)</f>
        <v/>
      </c>
      <c r="AG17" s="24" t="str">
        <f>IF('所要額調査票 '!AI19="","",'所要額調査票 '!AI19)</f>
        <v/>
      </c>
      <c r="AH17" s="24" t="str">
        <f>IF('所要額調査票 '!AJ19="","",'所要額調査票 '!AJ19)</f>
        <v/>
      </c>
      <c r="AI17" s="24" t="str">
        <f>IF('所要額調査票 '!AK19="","",'所要額調査票 '!AK19)</f>
        <v/>
      </c>
      <c r="AJ17" s="24">
        <f>IF('所要額調査票 '!AL19="","",'所要額調査票 '!AL19)</f>
        <v>0</v>
      </c>
      <c r="AK17" s="24">
        <f>IF('所要額調査票 '!AM19="","",'所要額調査票 '!AM19)</f>
        <v>0</v>
      </c>
      <c r="AL17" s="24" t="str">
        <f>IF('所要額調査票 '!AO19="","",'所要額調査票 '!AO19)</f>
        <v/>
      </c>
      <c r="AM17" s="24" t="str">
        <f>IF('所要額調査票 '!AP19="","",'所要額調査票 '!AP19)</f>
        <v/>
      </c>
      <c r="AN17" s="24" t="str">
        <f>IF('所要額調査票 '!AQ19="","",'所要額調査票 '!AQ19)</f>
        <v/>
      </c>
      <c r="AO17" s="24" t="str">
        <f>IF('所要額調査票 '!AR19="","",'所要額調査票 '!AR19)</f>
        <v/>
      </c>
      <c r="AP17" s="24" t="str">
        <f>IF('所要額調査票 '!AS19="","",'所要額調査票 '!AS19)</f>
        <v/>
      </c>
      <c r="AQ17" s="24">
        <f>IF('所要額調査票 '!AT19="","",'所要額調査票 '!AT19)</f>
        <v>0</v>
      </c>
      <c r="AR17" s="24" t="str">
        <f>IF('所要額調査票 '!AU19="","",'所要額調査票 '!AU19)</f>
        <v/>
      </c>
      <c r="AS17" s="24" t="str">
        <f>IF('所要額調査票 '!AV19="","",'所要額調査票 '!AV19)</f>
        <v/>
      </c>
    </row>
    <row r="18" spans="1:45">
      <c r="A18" s="64">
        <f>'所要額調査票 '!$D$2</f>
        <v>0</v>
      </c>
      <c r="B18" s="64" t="str">
        <f>IF('所要額調査票 '!C20="","",'所要額調査票 '!C20)</f>
        <v/>
      </c>
      <c r="C18" s="64" t="str">
        <f>IF('所要額調査票 '!D20="","",'所要額調査票 '!D20)</f>
        <v/>
      </c>
      <c r="D18" s="64" t="str">
        <f>IF('所要額調査票 '!E20="","",'所要額調査票 '!E20)</f>
        <v/>
      </c>
      <c r="E18" s="64" t="str">
        <f>IF('所要額調査票 '!F20="","",'所要額調査票 '!F20)</f>
        <v/>
      </c>
      <c r="F18" s="221" t="str">
        <f>IF('所要額調査票 '!G20="","",'所要額調査票 '!G20)</f>
        <v/>
      </c>
      <c r="G18" s="221" t="str">
        <f>IF('所要額調査票 '!H20="","",'所要額調査票 '!H20)</f>
        <v/>
      </c>
      <c r="H18" s="64" t="str">
        <f>IF('所要額調査票 '!I20="","",'所要額調査票 '!I20)</f>
        <v/>
      </c>
      <c r="I18" s="64" t="str">
        <f>IF('所要額調査票 '!J20="","",'所要額調査票 '!J20)</f>
        <v/>
      </c>
      <c r="J18" s="64" t="str">
        <f>IF('所要額調査票 '!K20="","",'所要額調査票 '!K20)</f>
        <v/>
      </c>
      <c r="K18" s="64" t="str">
        <f>IF('所要額調査票 '!L20="","",'所要額調査票 '!L20)</f>
        <v/>
      </c>
      <c r="L18" s="221" t="str">
        <f>IF('所要額調査票 '!M20="","",'所要額調査票 '!M20)</f>
        <v/>
      </c>
      <c r="M18" s="221" t="str">
        <f>IF('所要額調査票 '!N20="","",'所要額調査票 '!N20)</f>
        <v/>
      </c>
      <c r="N18" s="64" t="str">
        <f>IF('所要額調査票 '!O20="","",'所要額調査票 '!O20)</f>
        <v/>
      </c>
      <c r="O18" s="64" t="str">
        <f>IF('所要額調査票 '!P20="","",'所要額調査票 '!P20)</f>
        <v/>
      </c>
      <c r="P18" s="64" t="str">
        <f>IF('所要額調査票 '!Q20="","",'所要額調査票 '!Q20)</f>
        <v/>
      </c>
      <c r="Q18" s="64" t="str">
        <f>IF('所要額調査票 '!R20="","",'所要額調査票 '!R20)</f>
        <v/>
      </c>
      <c r="R18" s="64" t="str">
        <f>IF('所要額調査票 '!S20="","",'所要額調査票 '!S20)</f>
        <v/>
      </c>
      <c r="S18" s="64">
        <f>IF('所要額調査票 '!U20="","",'所要額調査票 '!U20)</f>
        <v>0</v>
      </c>
      <c r="T18" s="64" t="str">
        <f>IF('所要額調査票 '!V20="","",'所要額調査票 '!V20)</f>
        <v/>
      </c>
      <c r="U18" s="64" t="str">
        <f>IF('所要額調査票 '!W20="","",'所要額調査票 '!W20)</f>
        <v/>
      </c>
      <c r="V18" s="64" t="str">
        <f>IF('所要額調査票 '!X20="","",'所要額調査票 '!X20)</f>
        <v/>
      </c>
      <c r="W18" s="64" t="str">
        <f>IF('所要額調査票 '!Y20="","",'所要額調査票 '!Y20)</f>
        <v/>
      </c>
      <c r="X18" s="64" t="str">
        <f>IF('所要額調査票 '!Z20="","",'所要額調査票 '!Z20)</f>
        <v/>
      </c>
      <c r="Y18" s="64" t="str">
        <f>IF('所要額調査票 '!AA20="","",'所要額調査票 '!AA20)</f>
        <v/>
      </c>
      <c r="Z18" s="64" t="str">
        <f>IF('所要額調査票 '!AB20="","",'所要額調査票 '!AB20)</f>
        <v/>
      </c>
      <c r="AA18" s="64" t="str">
        <f>IF('所要額調査票 '!AC20="","",'所要額調査票 '!AC20)</f>
        <v/>
      </c>
      <c r="AB18" s="64" t="str">
        <f>IF('所要額調査票 '!AD20="","",'所要額調査票 '!AD20)</f>
        <v/>
      </c>
      <c r="AC18" s="64" t="str">
        <f>IF('所要額調査票 '!AE20="","",'所要額調査票 '!AE20)</f>
        <v/>
      </c>
      <c r="AD18" s="24" t="str">
        <f>IF('所要額調査票 '!AF20="","",'所要額調査票 '!AF20)</f>
        <v/>
      </c>
      <c r="AE18" s="24" t="str">
        <f>IF('所要額調査票 '!AG20="","",'所要額調査票 '!AG20)</f>
        <v/>
      </c>
      <c r="AF18" s="24" t="str">
        <f>IF('所要額調査票 '!AH20="","",'所要額調査票 '!AH20)</f>
        <v/>
      </c>
      <c r="AG18" s="24" t="str">
        <f>IF('所要額調査票 '!AI20="","",'所要額調査票 '!AI20)</f>
        <v/>
      </c>
      <c r="AH18" s="24" t="str">
        <f>IF('所要額調査票 '!AJ20="","",'所要額調査票 '!AJ20)</f>
        <v/>
      </c>
      <c r="AI18" s="24" t="str">
        <f>IF('所要額調査票 '!AK20="","",'所要額調査票 '!AK20)</f>
        <v/>
      </c>
      <c r="AJ18" s="24">
        <f>IF('所要額調査票 '!AL20="","",'所要額調査票 '!AL20)</f>
        <v>0</v>
      </c>
      <c r="AK18" s="24">
        <f>IF('所要額調査票 '!AM20="","",'所要額調査票 '!AM20)</f>
        <v>0</v>
      </c>
      <c r="AL18" s="24" t="str">
        <f>IF('所要額調査票 '!AO20="","",'所要額調査票 '!AO20)</f>
        <v/>
      </c>
      <c r="AM18" s="24" t="str">
        <f>IF('所要額調査票 '!AP20="","",'所要額調査票 '!AP20)</f>
        <v/>
      </c>
      <c r="AN18" s="24" t="str">
        <f>IF('所要額調査票 '!AQ20="","",'所要額調査票 '!AQ20)</f>
        <v/>
      </c>
      <c r="AO18" s="24" t="str">
        <f>IF('所要額調査票 '!AR20="","",'所要額調査票 '!AR20)</f>
        <v/>
      </c>
      <c r="AP18" s="24" t="str">
        <f>IF('所要額調査票 '!AS20="","",'所要額調査票 '!AS20)</f>
        <v/>
      </c>
      <c r="AQ18" s="24">
        <f>IF('所要額調査票 '!AT20="","",'所要額調査票 '!AT20)</f>
        <v>0</v>
      </c>
      <c r="AR18" s="24" t="str">
        <f>IF('所要額調査票 '!AU20="","",'所要額調査票 '!AU20)</f>
        <v/>
      </c>
      <c r="AS18" s="24" t="str">
        <f>IF('所要額調査票 '!AV20="","",'所要額調査票 '!AV20)</f>
        <v/>
      </c>
    </row>
    <row r="19" spans="1:45">
      <c r="A19" s="64">
        <f>'所要額調査票 '!$D$2</f>
        <v>0</v>
      </c>
      <c r="B19" s="64" t="str">
        <f>IF('所要額調査票 '!C21="","",'所要額調査票 '!C21)</f>
        <v/>
      </c>
      <c r="C19" s="64" t="str">
        <f>IF('所要額調査票 '!D21="","",'所要額調査票 '!D21)</f>
        <v/>
      </c>
      <c r="D19" s="64" t="str">
        <f>IF('所要額調査票 '!E21="","",'所要額調査票 '!E21)</f>
        <v/>
      </c>
      <c r="E19" s="64" t="str">
        <f>IF('所要額調査票 '!F21="","",'所要額調査票 '!F21)</f>
        <v/>
      </c>
      <c r="F19" s="221" t="str">
        <f>IF('所要額調査票 '!G21="","",'所要額調査票 '!G21)</f>
        <v/>
      </c>
      <c r="G19" s="221" t="str">
        <f>IF('所要額調査票 '!H21="","",'所要額調査票 '!H21)</f>
        <v/>
      </c>
      <c r="H19" s="64" t="str">
        <f>IF('所要額調査票 '!I21="","",'所要額調査票 '!I21)</f>
        <v/>
      </c>
      <c r="I19" s="64" t="str">
        <f>IF('所要額調査票 '!J21="","",'所要額調査票 '!J21)</f>
        <v/>
      </c>
      <c r="J19" s="64" t="str">
        <f>IF('所要額調査票 '!K21="","",'所要額調査票 '!K21)</f>
        <v/>
      </c>
      <c r="K19" s="64" t="str">
        <f>IF('所要額調査票 '!L21="","",'所要額調査票 '!L21)</f>
        <v/>
      </c>
      <c r="L19" s="221" t="str">
        <f>IF('所要額調査票 '!M21="","",'所要額調査票 '!M21)</f>
        <v/>
      </c>
      <c r="M19" s="221" t="str">
        <f>IF('所要額調査票 '!N21="","",'所要額調査票 '!N21)</f>
        <v/>
      </c>
      <c r="N19" s="64" t="str">
        <f>IF('所要額調査票 '!O21="","",'所要額調査票 '!O21)</f>
        <v/>
      </c>
      <c r="O19" s="64" t="str">
        <f>IF('所要額調査票 '!P21="","",'所要額調査票 '!P21)</f>
        <v/>
      </c>
      <c r="P19" s="64" t="str">
        <f>IF('所要額調査票 '!Q21="","",'所要額調査票 '!Q21)</f>
        <v/>
      </c>
      <c r="Q19" s="64" t="str">
        <f>IF('所要額調査票 '!R21="","",'所要額調査票 '!R21)</f>
        <v/>
      </c>
      <c r="R19" s="64" t="str">
        <f>IF('所要額調査票 '!S21="","",'所要額調査票 '!S21)</f>
        <v/>
      </c>
      <c r="S19" s="64">
        <f>IF('所要額調査票 '!U21="","",'所要額調査票 '!U21)</f>
        <v>0</v>
      </c>
      <c r="T19" s="64" t="str">
        <f>IF('所要額調査票 '!V21="","",'所要額調査票 '!V21)</f>
        <v/>
      </c>
      <c r="U19" s="64" t="str">
        <f>IF('所要額調査票 '!W21="","",'所要額調査票 '!W21)</f>
        <v/>
      </c>
      <c r="V19" s="64" t="str">
        <f>IF('所要額調査票 '!X21="","",'所要額調査票 '!X21)</f>
        <v/>
      </c>
      <c r="W19" s="64" t="str">
        <f>IF('所要額調査票 '!Y21="","",'所要額調査票 '!Y21)</f>
        <v/>
      </c>
      <c r="X19" s="64" t="str">
        <f>IF('所要額調査票 '!Z21="","",'所要額調査票 '!Z21)</f>
        <v/>
      </c>
      <c r="Y19" s="64" t="str">
        <f>IF('所要額調査票 '!AA21="","",'所要額調査票 '!AA21)</f>
        <v/>
      </c>
      <c r="Z19" s="64" t="str">
        <f>IF('所要額調査票 '!AB21="","",'所要額調査票 '!AB21)</f>
        <v/>
      </c>
      <c r="AA19" s="64" t="str">
        <f>IF('所要額調査票 '!AC21="","",'所要額調査票 '!AC21)</f>
        <v/>
      </c>
      <c r="AB19" s="64" t="str">
        <f>IF('所要額調査票 '!AD21="","",'所要額調査票 '!AD21)</f>
        <v/>
      </c>
      <c r="AC19" s="64" t="str">
        <f>IF('所要額調査票 '!AE21="","",'所要額調査票 '!AE21)</f>
        <v/>
      </c>
      <c r="AD19" s="24" t="str">
        <f>IF('所要額調査票 '!AF21="","",'所要額調査票 '!AF21)</f>
        <v/>
      </c>
      <c r="AE19" s="24" t="str">
        <f>IF('所要額調査票 '!AG21="","",'所要額調査票 '!AG21)</f>
        <v/>
      </c>
      <c r="AF19" s="24" t="str">
        <f>IF('所要額調査票 '!AH21="","",'所要額調査票 '!AH21)</f>
        <v/>
      </c>
      <c r="AG19" s="24" t="str">
        <f>IF('所要額調査票 '!AI21="","",'所要額調査票 '!AI21)</f>
        <v/>
      </c>
      <c r="AH19" s="24" t="str">
        <f>IF('所要額調査票 '!AJ21="","",'所要額調査票 '!AJ21)</f>
        <v/>
      </c>
      <c r="AI19" s="24" t="str">
        <f>IF('所要額調査票 '!AK21="","",'所要額調査票 '!AK21)</f>
        <v/>
      </c>
      <c r="AJ19" s="24">
        <f>IF('所要額調査票 '!AL21="","",'所要額調査票 '!AL21)</f>
        <v>0</v>
      </c>
      <c r="AK19" s="24">
        <f>IF('所要額調査票 '!AM21="","",'所要額調査票 '!AM21)</f>
        <v>0</v>
      </c>
      <c r="AL19" s="24" t="str">
        <f>IF('所要額調査票 '!AO21="","",'所要額調査票 '!AO21)</f>
        <v/>
      </c>
      <c r="AM19" s="24" t="str">
        <f>IF('所要額調査票 '!AP21="","",'所要額調査票 '!AP21)</f>
        <v/>
      </c>
      <c r="AN19" s="24" t="str">
        <f>IF('所要額調査票 '!AQ21="","",'所要額調査票 '!AQ21)</f>
        <v/>
      </c>
      <c r="AO19" s="24" t="str">
        <f>IF('所要額調査票 '!AR21="","",'所要額調査票 '!AR21)</f>
        <v/>
      </c>
      <c r="AP19" s="24" t="str">
        <f>IF('所要額調査票 '!AS21="","",'所要額調査票 '!AS21)</f>
        <v/>
      </c>
      <c r="AQ19" s="24">
        <f>IF('所要額調査票 '!AT21="","",'所要額調査票 '!AT21)</f>
        <v>0</v>
      </c>
      <c r="AR19" s="24" t="str">
        <f>IF('所要額調査票 '!AU21="","",'所要額調査票 '!AU21)</f>
        <v/>
      </c>
      <c r="AS19" s="24" t="str">
        <f>IF('所要額調査票 '!AV21="","",'所要額調査票 '!AV21)</f>
        <v/>
      </c>
    </row>
    <row r="20" spans="1:45">
      <c r="A20" s="64">
        <f>'所要額調査票 '!$D$2</f>
        <v>0</v>
      </c>
      <c r="B20" s="64" t="str">
        <f>IF('所要額調査票 '!C22="","",'所要額調査票 '!C22)</f>
        <v/>
      </c>
      <c r="C20" s="64" t="str">
        <f>IF('所要額調査票 '!D22="","",'所要額調査票 '!D22)</f>
        <v/>
      </c>
      <c r="D20" s="64" t="str">
        <f>IF('所要額調査票 '!E22="","",'所要額調査票 '!E22)</f>
        <v/>
      </c>
      <c r="E20" s="64" t="str">
        <f>IF('所要額調査票 '!F22="","",'所要額調査票 '!F22)</f>
        <v/>
      </c>
      <c r="F20" s="221" t="str">
        <f>IF('所要額調査票 '!G22="","",'所要額調査票 '!G22)</f>
        <v/>
      </c>
      <c r="G20" s="221" t="str">
        <f>IF('所要額調査票 '!H22="","",'所要額調査票 '!H22)</f>
        <v/>
      </c>
      <c r="H20" s="64" t="str">
        <f>IF('所要額調査票 '!I22="","",'所要額調査票 '!I22)</f>
        <v/>
      </c>
      <c r="I20" s="64" t="str">
        <f>IF('所要額調査票 '!J22="","",'所要額調査票 '!J22)</f>
        <v/>
      </c>
      <c r="J20" s="64" t="str">
        <f>IF('所要額調査票 '!K22="","",'所要額調査票 '!K22)</f>
        <v/>
      </c>
      <c r="K20" s="64" t="str">
        <f>IF('所要額調査票 '!L22="","",'所要額調査票 '!L22)</f>
        <v/>
      </c>
      <c r="L20" s="221" t="str">
        <f>IF('所要額調査票 '!M22="","",'所要額調査票 '!M22)</f>
        <v/>
      </c>
      <c r="M20" s="221" t="str">
        <f>IF('所要額調査票 '!N22="","",'所要額調査票 '!N22)</f>
        <v/>
      </c>
      <c r="N20" s="64" t="str">
        <f>IF('所要額調査票 '!O22="","",'所要額調査票 '!O22)</f>
        <v/>
      </c>
      <c r="O20" s="64" t="str">
        <f>IF('所要額調査票 '!P22="","",'所要額調査票 '!P22)</f>
        <v/>
      </c>
      <c r="P20" s="64" t="str">
        <f>IF('所要額調査票 '!Q22="","",'所要額調査票 '!Q22)</f>
        <v/>
      </c>
      <c r="Q20" s="64" t="str">
        <f>IF('所要額調査票 '!R22="","",'所要額調査票 '!R22)</f>
        <v/>
      </c>
      <c r="R20" s="64" t="str">
        <f>IF('所要額調査票 '!S22="","",'所要額調査票 '!S22)</f>
        <v/>
      </c>
      <c r="S20" s="64">
        <f>IF('所要額調査票 '!U22="","",'所要額調査票 '!U22)</f>
        <v>0</v>
      </c>
      <c r="T20" s="64" t="str">
        <f>IF('所要額調査票 '!V22="","",'所要額調査票 '!V22)</f>
        <v/>
      </c>
      <c r="U20" s="64" t="str">
        <f>IF('所要額調査票 '!W22="","",'所要額調査票 '!W22)</f>
        <v/>
      </c>
      <c r="V20" s="64" t="str">
        <f>IF('所要額調査票 '!X22="","",'所要額調査票 '!X22)</f>
        <v/>
      </c>
      <c r="W20" s="64" t="str">
        <f>IF('所要額調査票 '!Y22="","",'所要額調査票 '!Y22)</f>
        <v/>
      </c>
      <c r="X20" s="64" t="str">
        <f>IF('所要額調査票 '!Z22="","",'所要額調査票 '!Z22)</f>
        <v/>
      </c>
      <c r="Y20" s="64" t="str">
        <f>IF('所要額調査票 '!AA22="","",'所要額調査票 '!AA22)</f>
        <v/>
      </c>
      <c r="Z20" s="64" t="str">
        <f>IF('所要額調査票 '!AB22="","",'所要額調査票 '!AB22)</f>
        <v/>
      </c>
      <c r="AA20" s="64" t="str">
        <f>IF('所要額調査票 '!AC22="","",'所要額調査票 '!AC22)</f>
        <v/>
      </c>
      <c r="AB20" s="64" t="str">
        <f>IF('所要額調査票 '!AD22="","",'所要額調査票 '!AD22)</f>
        <v/>
      </c>
      <c r="AC20" s="64" t="str">
        <f>IF('所要額調査票 '!AE22="","",'所要額調査票 '!AE22)</f>
        <v/>
      </c>
      <c r="AD20" s="24" t="str">
        <f>IF('所要額調査票 '!AF22="","",'所要額調査票 '!AF22)</f>
        <v/>
      </c>
      <c r="AE20" s="24" t="str">
        <f>IF('所要額調査票 '!AG22="","",'所要額調査票 '!AG22)</f>
        <v/>
      </c>
      <c r="AF20" s="24" t="str">
        <f>IF('所要額調査票 '!AH22="","",'所要額調査票 '!AH22)</f>
        <v/>
      </c>
      <c r="AG20" s="24" t="str">
        <f>IF('所要額調査票 '!AI22="","",'所要額調査票 '!AI22)</f>
        <v/>
      </c>
      <c r="AH20" s="24" t="str">
        <f>IF('所要額調査票 '!AJ22="","",'所要額調査票 '!AJ22)</f>
        <v/>
      </c>
      <c r="AI20" s="24" t="str">
        <f>IF('所要額調査票 '!AK22="","",'所要額調査票 '!AK22)</f>
        <v/>
      </c>
      <c r="AJ20" s="24">
        <f>IF('所要額調査票 '!AL22="","",'所要額調査票 '!AL22)</f>
        <v>0</v>
      </c>
      <c r="AK20" s="24">
        <f>IF('所要額調査票 '!AM22="","",'所要額調査票 '!AM22)</f>
        <v>0</v>
      </c>
      <c r="AL20" s="24" t="str">
        <f>IF('所要額調査票 '!AO22="","",'所要額調査票 '!AO22)</f>
        <v/>
      </c>
      <c r="AM20" s="24" t="str">
        <f>IF('所要額調査票 '!AP22="","",'所要額調査票 '!AP22)</f>
        <v/>
      </c>
      <c r="AN20" s="24" t="str">
        <f>IF('所要額調査票 '!AQ22="","",'所要額調査票 '!AQ22)</f>
        <v/>
      </c>
      <c r="AO20" s="24" t="str">
        <f>IF('所要額調査票 '!AR22="","",'所要額調査票 '!AR22)</f>
        <v/>
      </c>
      <c r="AP20" s="24" t="str">
        <f>IF('所要額調査票 '!AS22="","",'所要額調査票 '!AS22)</f>
        <v/>
      </c>
      <c r="AQ20" s="24">
        <f>IF('所要額調査票 '!AT22="","",'所要額調査票 '!AT22)</f>
        <v>0</v>
      </c>
      <c r="AR20" s="24" t="str">
        <f>IF('所要額調査票 '!AU22="","",'所要額調査票 '!AU22)</f>
        <v/>
      </c>
      <c r="AS20" s="24" t="str">
        <f>IF('所要額調査票 '!AV22="","",'所要額調査票 '!AV22)</f>
        <v/>
      </c>
    </row>
    <row r="21" spans="1:45">
      <c r="A21" s="64">
        <f>'所要額調査票 '!$D$2</f>
        <v>0</v>
      </c>
      <c r="B21" s="64" t="str">
        <f>IF('所要額調査票 '!C23="","",'所要額調査票 '!C23)</f>
        <v/>
      </c>
      <c r="C21" s="64" t="str">
        <f>IF('所要額調査票 '!D23="","",'所要額調査票 '!D23)</f>
        <v/>
      </c>
      <c r="D21" s="64" t="str">
        <f>IF('所要額調査票 '!E23="","",'所要額調査票 '!E23)</f>
        <v/>
      </c>
      <c r="E21" s="64" t="str">
        <f>IF('所要額調査票 '!F23="","",'所要額調査票 '!F23)</f>
        <v/>
      </c>
      <c r="F21" s="221" t="str">
        <f>IF('所要額調査票 '!G23="","",'所要額調査票 '!G23)</f>
        <v/>
      </c>
      <c r="G21" s="221" t="str">
        <f>IF('所要額調査票 '!H23="","",'所要額調査票 '!H23)</f>
        <v/>
      </c>
      <c r="H21" s="64" t="str">
        <f>IF('所要額調査票 '!I23="","",'所要額調査票 '!I23)</f>
        <v/>
      </c>
      <c r="I21" s="64" t="str">
        <f>IF('所要額調査票 '!J23="","",'所要額調査票 '!J23)</f>
        <v/>
      </c>
      <c r="J21" s="64" t="str">
        <f>IF('所要額調査票 '!K23="","",'所要額調査票 '!K23)</f>
        <v/>
      </c>
      <c r="K21" s="64" t="str">
        <f>IF('所要額調査票 '!L23="","",'所要額調査票 '!L23)</f>
        <v/>
      </c>
      <c r="L21" s="221" t="str">
        <f>IF('所要額調査票 '!M23="","",'所要額調査票 '!M23)</f>
        <v/>
      </c>
      <c r="M21" s="221" t="str">
        <f>IF('所要額調査票 '!N23="","",'所要額調査票 '!N23)</f>
        <v/>
      </c>
      <c r="N21" s="64" t="str">
        <f>IF('所要額調査票 '!O23="","",'所要額調査票 '!O23)</f>
        <v/>
      </c>
      <c r="O21" s="64" t="str">
        <f>IF('所要額調査票 '!P23="","",'所要額調査票 '!P23)</f>
        <v/>
      </c>
      <c r="P21" s="64" t="str">
        <f>IF('所要額調査票 '!Q23="","",'所要額調査票 '!Q23)</f>
        <v/>
      </c>
      <c r="Q21" s="64" t="str">
        <f>IF('所要額調査票 '!R23="","",'所要額調査票 '!R23)</f>
        <v/>
      </c>
      <c r="R21" s="64" t="str">
        <f>IF('所要額調査票 '!S23="","",'所要額調査票 '!S23)</f>
        <v/>
      </c>
      <c r="S21" s="64">
        <f>IF('所要額調査票 '!U23="","",'所要額調査票 '!U23)</f>
        <v>0</v>
      </c>
      <c r="T21" s="64" t="str">
        <f>IF('所要額調査票 '!V23="","",'所要額調査票 '!V23)</f>
        <v/>
      </c>
      <c r="U21" s="64" t="str">
        <f>IF('所要額調査票 '!W23="","",'所要額調査票 '!W23)</f>
        <v/>
      </c>
      <c r="V21" s="64" t="str">
        <f>IF('所要額調査票 '!X23="","",'所要額調査票 '!X23)</f>
        <v/>
      </c>
      <c r="W21" s="64" t="str">
        <f>IF('所要額調査票 '!Y23="","",'所要額調査票 '!Y23)</f>
        <v/>
      </c>
      <c r="X21" s="64" t="str">
        <f>IF('所要額調査票 '!Z23="","",'所要額調査票 '!Z23)</f>
        <v/>
      </c>
      <c r="Y21" s="64" t="str">
        <f>IF('所要額調査票 '!AA23="","",'所要額調査票 '!AA23)</f>
        <v/>
      </c>
      <c r="Z21" s="64" t="str">
        <f>IF('所要額調査票 '!AB23="","",'所要額調査票 '!AB23)</f>
        <v/>
      </c>
      <c r="AA21" s="64" t="str">
        <f>IF('所要額調査票 '!AC23="","",'所要額調査票 '!AC23)</f>
        <v/>
      </c>
      <c r="AB21" s="64" t="str">
        <f>IF('所要額調査票 '!AD23="","",'所要額調査票 '!AD23)</f>
        <v/>
      </c>
      <c r="AC21" s="64" t="str">
        <f>IF('所要額調査票 '!AE23="","",'所要額調査票 '!AE23)</f>
        <v/>
      </c>
      <c r="AD21" s="24" t="str">
        <f>IF('所要額調査票 '!AF23="","",'所要額調査票 '!AF23)</f>
        <v/>
      </c>
      <c r="AE21" s="24" t="str">
        <f>IF('所要額調査票 '!AG23="","",'所要額調査票 '!AG23)</f>
        <v/>
      </c>
      <c r="AF21" s="24" t="str">
        <f>IF('所要額調査票 '!AH23="","",'所要額調査票 '!AH23)</f>
        <v/>
      </c>
      <c r="AG21" s="24" t="str">
        <f>IF('所要額調査票 '!AI23="","",'所要額調査票 '!AI23)</f>
        <v/>
      </c>
      <c r="AH21" s="24" t="str">
        <f>IF('所要額調査票 '!AJ23="","",'所要額調査票 '!AJ23)</f>
        <v/>
      </c>
      <c r="AI21" s="24" t="str">
        <f>IF('所要額調査票 '!AK23="","",'所要額調査票 '!AK23)</f>
        <v/>
      </c>
      <c r="AJ21" s="24">
        <f>IF('所要額調査票 '!AL23="","",'所要額調査票 '!AL23)</f>
        <v>0</v>
      </c>
      <c r="AK21" s="24">
        <f>IF('所要額調査票 '!AM23="","",'所要額調査票 '!AM23)</f>
        <v>0</v>
      </c>
      <c r="AL21" s="24" t="str">
        <f>IF('所要額調査票 '!AO23="","",'所要額調査票 '!AO23)</f>
        <v/>
      </c>
      <c r="AM21" s="24" t="str">
        <f>IF('所要額調査票 '!AP23="","",'所要額調査票 '!AP23)</f>
        <v/>
      </c>
      <c r="AN21" s="24" t="str">
        <f>IF('所要額調査票 '!AQ23="","",'所要額調査票 '!AQ23)</f>
        <v/>
      </c>
      <c r="AO21" s="24" t="str">
        <f>IF('所要額調査票 '!AR23="","",'所要額調査票 '!AR23)</f>
        <v/>
      </c>
      <c r="AP21" s="24" t="str">
        <f>IF('所要額調査票 '!AS23="","",'所要額調査票 '!AS23)</f>
        <v/>
      </c>
      <c r="AQ21" s="24">
        <f>IF('所要額調査票 '!AT23="","",'所要額調査票 '!AT23)</f>
        <v>0</v>
      </c>
      <c r="AR21" s="24" t="str">
        <f>IF('所要額調査票 '!AU23="","",'所要額調査票 '!AU23)</f>
        <v/>
      </c>
      <c r="AS21" s="24" t="str">
        <f>IF('所要額調査票 '!AV23="","",'所要額調査票 '!AV23)</f>
        <v/>
      </c>
    </row>
    <row r="22" spans="1:45">
      <c r="A22" s="64">
        <f>'所要額調査票 '!$D$2</f>
        <v>0</v>
      </c>
      <c r="B22" s="64" t="str">
        <f>IF('所要額調査票 '!C24="","",'所要額調査票 '!C24)</f>
        <v/>
      </c>
      <c r="C22" s="64" t="str">
        <f>IF('所要額調査票 '!D24="","",'所要額調査票 '!D24)</f>
        <v/>
      </c>
      <c r="D22" s="64" t="str">
        <f>IF('所要額調査票 '!E24="","",'所要額調査票 '!E24)</f>
        <v/>
      </c>
      <c r="E22" s="64" t="str">
        <f>IF('所要額調査票 '!F24="","",'所要額調査票 '!F24)</f>
        <v/>
      </c>
      <c r="F22" s="221" t="str">
        <f>IF('所要額調査票 '!G24="","",'所要額調査票 '!G24)</f>
        <v/>
      </c>
      <c r="G22" s="221" t="str">
        <f>IF('所要額調査票 '!H24="","",'所要額調査票 '!H24)</f>
        <v/>
      </c>
      <c r="H22" s="64" t="str">
        <f>IF('所要額調査票 '!I24="","",'所要額調査票 '!I24)</f>
        <v/>
      </c>
      <c r="I22" s="64" t="str">
        <f>IF('所要額調査票 '!J24="","",'所要額調査票 '!J24)</f>
        <v/>
      </c>
      <c r="J22" s="64" t="str">
        <f>IF('所要額調査票 '!K24="","",'所要額調査票 '!K24)</f>
        <v/>
      </c>
      <c r="K22" s="64" t="str">
        <f>IF('所要額調査票 '!L24="","",'所要額調査票 '!L24)</f>
        <v/>
      </c>
      <c r="L22" s="221" t="str">
        <f>IF('所要額調査票 '!M24="","",'所要額調査票 '!M24)</f>
        <v/>
      </c>
      <c r="M22" s="221" t="str">
        <f>IF('所要額調査票 '!N24="","",'所要額調査票 '!N24)</f>
        <v/>
      </c>
      <c r="N22" s="64" t="str">
        <f>IF('所要額調査票 '!O24="","",'所要額調査票 '!O24)</f>
        <v/>
      </c>
      <c r="O22" s="64" t="str">
        <f>IF('所要額調査票 '!P24="","",'所要額調査票 '!P24)</f>
        <v/>
      </c>
      <c r="P22" s="64" t="str">
        <f>IF('所要額調査票 '!Q24="","",'所要額調査票 '!Q24)</f>
        <v/>
      </c>
      <c r="Q22" s="64" t="str">
        <f>IF('所要額調査票 '!R24="","",'所要額調査票 '!R24)</f>
        <v/>
      </c>
      <c r="R22" s="64" t="str">
        <f>IF('所要額調査票 '!S24="","",'所要額調査票 '!S24)</f>
        <v/>
      </c>
      <c r="S22" s="64">
        <f>IF('所要額調査票 '!U24="","",'所要額調査票 '!U24)</f>
        <v>0</v>
      </c>
      <c r="T22" s="64" t="str">
        <f>IF('所要額調査票 '!V24="","",'所要額調査票 '!V24)</f>
        <v/>
      </c>
      <c r="U22" s="64" t="str">
        <f>IF('所要額調査票 '!W24="","",'所要額調査票 '!W24)</f>
        <v/>
      </c>
      <c r="V22" s="64" t="str">
        <f>IF('所要額調査票 '!X24="","",'所要額調査票 '!X24)</f>
        <v/>
      </c>
      <c r="W22" s="64" t="str">
        <f>IF('所要額調査票 '!Y24="","",'所要額調査票 '!Y24)</f>
        <v/>
      </c>
      <c r="X22" s="64" t="str">
        <f>IF('所要額調査票 '!Z24="","",'所要額調査票 '!Z24)</f>
        <v/>
      </c>
      <c r="Y22" s="64" t="str">
        <f>IF('所要額調査票 '!AA24="","",'所要額調査票 '!AA24)</f>
        <v/>
      </c>
      <c r="Z22" s="64" t="str">
        <f>IF('所要額調査票 '!AB24="","",'所要額調査票 '!AB24)</f>
        <v/>
      </c>
      <c r="AA22" s="64" t="str">
        <f>IF('所要額調査票 '!AC24="","",'所要額調査票 '!AC24)</f>
        <v/>
      </c>
      <c r="AB22" s="64" t="str">
        <f>IF('所要額調査票 '!AD24="","",'所要額調査票 '!AD24)</f>
        <v/>
      </c>
      <c r="AC22" s="64" t="str">
        <f>IF('所要額調査票 '!AE24="","",'所要額調査票 '!AE24)</f>
        <v/>
      </c>
      <c r="AD22" s="24" t="str">
        <f>IF('所要額調査票 '!AF24="","",'所要額調査票 '!AF24)</f>
        <v/>
      </c>
      <c r="AE22" s="24" t="str">
        <f>IF('所要額調査票 '!AG24="","",'所要額調査票 '!AG24)</f>
        <v/>
      </c>
      <c r="AF22" s="24" t="str">
        <f>IF('所要額調査票 '!AH24="","",'所要額調査票 '!AH24)</f>
        <v/>
      </c>
      <c r="AG22" s="24" t="str">
        <f>IF('所要額調査票 '!AI24="","",'所要額調査票 '!AI24)</f>
        <v/>
      </c>
      <c r="AH22" s="24" t="str">
        <f>IF('所要額調査票 '!AJ24="","",'所要額調査票 '!AJ24)</f>
        <v/>
      </c>
      <c r="AI22" s="24" t="str">
        <f>IF('所要額調査票 '!AK24="","",'所要額調査票 '!AK24)</f>
        <v/>
      </c>
      <c r="AJ22" s="24">
        <f>IF('所要額調査票 '!AL24="","",'所要額調査票 '!AL24)</f>
        <v>0</v>
      </c>
      <c r="AK22" s="24">
        <f>IF('所要額調査票 '!AM24="","",'所要額調査票 '!AM24)</f>
        <v>0</v>
      </c>
      <c r="AL22" s="24" t="str">
        <f>IF('所要額調査票 '!AO24="","",'所要額調査票 '!AO24)</f>
        <v/>
      </c>
      <c r="AM22" s="24" t="str">
        <f>IF('所要額調査票 '!AP24="","",'所要額調査票 '!AP24)</f>
        <v/>
      </c>
      <c r="AN22" s="24" t="str">
        <f>IF('所要額調査票 '!AQ24="","",'所要額調査票 '!AQ24)</f>
        <v/>
      </c>
      <c r="AO22" s="24" t="str">
        <f>IF('所要額調査票 '!AR24="","",'所要額調査票 '!AR24)</f>
        <v/>
      </c>
      <c r="AP22" s="24" t="str">
        <f>IF('所要額調査票 '!AS24="","",'所要額調査票 '!AS24)</f>
        <v/>
      </c>
      <c r="AQ22" s="24">
        <f>IF('所要額調査票 '!AT24="","",'所要額調査票 '!AT24)</f>
        <v>0</v>
      </c>
      <c r="AR22" s="24" t="str">
        <f>IF('所要額調査票 '!AU24="","",'所要額調査票 '!AU24)</f>
        <v/>
      </c>
      <c r="AS22" s="24" t="str">
        <f>IF('所要額調査票 '!AV24="","",'所要額調査票 '!AV24)</f>
        <v/>
      </c>
    </row>
    <row r="23" spans="1:45">
      <c r="A23" s="64">
        <f>'所要額調査票 '!$D$2</f>
        <v>0</v>
      </c>
      <c r="B23" s="64" t="str">
        <f>IF('所要額調査票 '!C25="","",'所要額調査票 '!C25)</f>
        <v/>
      </c>
      <c r="C23" s="64" t="str">
        <f>IF('所要額調査票 '!D25="","",'所要額調査票 '!D25)</f>
        <v/>
      </c>
      <c r="D23" s="64" t="str">
        <f>IF('所要額調査票 '!E25="","",'所要額調査票 '!E25)</f>
        <v/>
      </c>
      <c r="E23" s="64" t="str">
        <f>IF('所要額調査票 '!F25="","",'所要額調査票 '!F25)</f>
        <v/>
      </c>
      <c r="F23" s="221" t="str">
        <f>IF('所要額調査票 '!G25="","",'所要額調査票 '!G25)</f>
        <v/>
      </c>
      <c r="G23" s="221" t="str">
        <f>IF('所要額調査票 '!H25="","",'所要額調査票 '!H25)</f>
        <v/>
      </c>
      <c r="H23" s="64" t="str">
        <f>IF('所要額調査票 '!I25="","",'所要額調査票 '!I25)</f>
        <v/>
      </c>
      <c r="I23" s="64" t="str">
        <f>IF('所要額調査票 '!J25="","",'所要額調査票 '!J25)</f>
        <v/>
      </c>
      <c r="J23" s="64" t="str">
        <f>IF('所要額調査票 '!K25="","",'所要額調査票 '!K25)</f>
        <v/>
      </c>
      <c r="K23" s="64" t="str">
        <f>IF('所要額調査票 '!L25="","",'所要額調査票 '!L25)</f>
        <v/>
      </c>
      <c r="L23" s="221" t="str">
        <f>IF('所要額調査票 '!M25="","",'所要額調査票 '!M25)</f>
        <v/>
      </c>
      <c r="M23" s="221" t="str">
        <f>IF('所要額調査票 '!N25="","",'所要額調査票 '!N25)</f>
        <v/>
      </c>
      <c r="N23" s="64" t="str">
        <f>IF('所要額調査票 '!O25="","",'所要額調査票 '!O25)</f>
        <v/>
      </c>
      <c r="O23" s="64" t="str">
        <f>IF('所要額調査票 '!P25="","",'所要額調査票 '!P25)</f>
        <v/>
      </c>
      <c r="P23" s="64" t="str">
        <f>IF('所要額調査票 '!Q25="","",'所要額調査票 '!Q25)</f>
        <v/>
      </c>
      <c r="Q23" s="64" t="str">
        <f>IF('所要額調査票 '!R25="","",'所要額調査票 '!R25)</f>
        <v/>
      </c>
      <c r="R23" s="64" t="str">
        <f>IF('所要額調査票 '!S25="","",'所要額調査票 '!S25)</f>
        <v/>
      </c>
      <c r="S23" s="64">
        <f>IF('所要額調査票 '!U25="","",'所要額調査票 '!U25)</f>
        <v>0</v>
      </c>
      <c r="T23" s="64" t="str">
        <f>IF('所要額調査票 '!V25="","",'所要額調査票 '!V25)</f>
        <v/>
      </c>
      <c r="U23" s="64" t="str">
        <f>IF('所要額調査票 '!W25="","",'所要額調査票 '!W25)</f>
        <v/>
      </c>
      <c r="V23" s="64" t="str">
        <f>IF('所要額調査票 '!X25="","",'所要額調査票 '!X25)</f>
        <v/>
      </c>
      <c r="W23" s="64" t="str">
        <f>IF('所要額調査票 '!Y25="","",'所要額調査票 '!Y25)</f>
        <v/>
      </c>
      <c r="X23" s="64" t="str">
        <f>IF('所要額調査票 '!Z25="","",'所要額調査票 '!Z25)</f>
        <v/>
      </c>
      <c r="Y23" s="64" t="str">
        <f>IF('所要額調査票 '!AA25="","",'所要額調査票 '!AA25)</f>
        <v/>
      </c>
      <c r="Z23" s="64" t="str">
        <f>IF('所要額調査票 '!AB25="","",'所要額調査票 '!AB25)</f>
        <v/>
      </c>
      <c r="AA23" s="64" t="str">
        <f>IF('所要額調査票 '!AC25="","",'所要額調査票 '!AC25)</f>
        <v/>
      </c>
      <c r="AB23" s="64" t="str">
        <f>IF('所要額調査票 '!AD25="","",'所要額調査票 '!AD25)</f>
        <v/>
      </c>
      <c r="AC23" s="64" t="str">
        <f>IF('所要額調査票 '!AE25="","",'所要額調査票 '!AE25)</f>
        <v/>
      </c>
      <c r="AD23" s="24" t="str">
        <f>IF('所要額調査票 '!AF25="","",'所要額調査票 '!AF25)</f>
        <v/>
      </c>
      <c r="AE23" s="24" t="str">
        <f>IF('所要額調査票 '!AG25="","",'所要額調査票 '!AG25)</f>
        <v/>
      </c>
      <c r="AF23" s="24" t="str">
        <f>IF('所要額調査票 '!AH25="","",'所要額調査票 '!AH25)</f>
        <v/>
      </c>
      <c r="AG23" s="24" t="str">
        <f>IF('所要額調査票 '!AI25="","",'所要額調査票 '!AI25)</f>
        <v/>
      </c>
      <c r="AH23" s="24" t="str">
        <f>IF('所要額調査票 '!AJ25="","",'所要額調査票 '!AJ25)</f>
        <v/>
      </c>
      <c r="AI23" s="24" t="str">
        <f>IF('所要額調査票 '!AK25="","",'所要額調査票 '!AK25)</f>
        <v/>
      </c>
      <c r="AJ23" s="24">
        <f>IF('所要額調査票 '!AL25="","",'所要額調査票 '!AL25)</f>
        <v>0</v>
      </c>
      <c r="AK23" s="24">
        <f>IF('所要額調査票 '!AM25="","",'所要額調査票 '!AM25)</f>
        <v>0</v>
      </c>
      <c r="AL23" s="24" t="str">
        <f>IF('所要額調査票 '!AO25="","",'所要額調査票 '!AO25)</f>
        <v/>
      </c>
      <c r="AM23" s="24" t="str">
        <f>IF('所要額調査票 '!AP25="","",'所要額調査票 '!AP25)</f>
        <v/>
      </c>
      <c r="AN23" s="24" t="str">
        <f>IF('所要額調査票 '!AQ25="","",'所要額調査票 '!AQ25)</f>
        <v/>
      </c>
      <c r="AO23" s="24" t="str">
        <f>IF('所要額調査票 '!AR25="","",'所要額調査票 '!AR25)</f>
        <v/>
      </c>
      <c r="AP23" s="24" t="str">
        <f>IF('所要額調査票 '!AS25="","",'所要額調査票 '!AS25)</f>
        <v/>
      </c>
      <c r="AQ23" s="24">
        <f>IF('所要額調査票 '!AT25="","",'所要額調査票 '!AT25)</f>
        <v>0</v>
      </c>
      <c r="AR23" s="24" t="str">
        <f>IF('所要額調査票 '!AU25="","",'所要額調査票 '!AU25)</f>
        <v/>
      </c>
      <c r="AS23" s="24" t="str">
        <f>IF('所要額調査票 '!AV25="","",'所要額調査票 '!AV25)</f>
        <v/>
      </c>
    </row>
    <row r="24" spans="1:45">
      <c r="A24" s="64">
        <f>'所要額調査票 '!$D$2</f>
        <v>0</v>
      </c>
      <c r="B24" s="64" t="str">
        <f>IF('所要額調査票 '!C26="","",'所要額調査票 '!C26)</f>
        <v/>
      </c>
      <c r="C24" s="64" t="str">
        <f>IF('所要額調査票 '!D26="","",'所要額調査票 '!D26)</f>
        <v/>
      </c>
      <c r="D24" s="64" t="str">
        <f>IF('所要額調査票 '!E26="","",'所要額調査票 '!E26)</f>
        <v/>
      </c>
      <c r="E24" s="64" t="str">
        <f>IF('所要額調査票 '!F26="","",'所要額調査票 '!F26)</f>
        <v/>
      </c>
      <c r="F24" s="221" t="str">
        <f>IF('所要額調査票 '!G26="","",'所要額調査票 '!G26)</f>
        <v/>
      </c>
      <c r="G24" s="221" t="str">
        <f>IF('所要額調査票 '!H26="","",'所要額調査票 '!H26)</f>
        <v/>
      </c>
      <c r="H24" s="64" t="str">
        <f>IF('所要額調査票 '!I26="","",'所要額調査票 '!I26)</f>
        <v/>
      </c>
      <c r="I24" s="64" t="str">
        <f>IF('所要額調査票 '!J26="","",'所要額調査票 '!J26)</f>
        <v/>
      </c>
      <c r="J24" s="64" t="str">
        <f>IF('所要額調査票 '!K26="","",'所要額調査票 '!K26)</f>
        <v/>
      </c>
      <c r="K24" s="64" t="str">
        <f>IF('所要額調査票 '!L26="","",'所要額調査票 '!L26)</f>
        <v/>
      </c>
      <c r="L24" s="221" t="str">
        <f>IF('所要額調査票 '!M26="","",'所要額調査票 '!M26)</f>
        <v/>
      </c>
      <c r="M24" s="221" t="str">
        <f>IF('所要額調査票 '!N26="","",'所要額調査票 '!N26)</f>
        <v/>
      </c>
      <c r="N24" s="64" t="str">
        <f>IF('所要額調査票 '!O26="","",'所要額調査票 '!O26)</f>
        <v/>
      </c>
      <c r="O24" s="64" t="str">
        <f>IF('所要額調査票 '!P26="","",'所要額調査票 '!P26)</f>
        <v/>
      </c>
      <c r="P24" s="64" t="str">
        <f>IF('所要額調査票 '!Q26="","",'所要額調査票 '!Q26)</f>
        <v/>
      </c>
      <c r="Q24" s="64" t="str">
        <f>IF('所要額調査票 '!R26="","",'所要額調査票 '!R26)</f>
        <v/>
      </c>
      <c r="R24" s="64" t="str">
        <f>IF('所要額調査票 '!S26="","",'所要額調査票 '!S26)</f>
        <v/>
      </c>
      <c r="S24" s="64">
        <f>IF('所要額調査票 '!U26="","",'所要額調査票 '!U26)</f>
        <v>0</v>
      </c>
      <c r="T24" s="64" t="str">
        <f>IF('所要額調査票 '!V26="","",'所要額調査票 '!V26)</f>
        <v/>
      </c>
      <c r="U24" s="64" t="str">
        <f>IF('所要額調査票 '!W26="","",'所要額調査票 '!W26)</f>
        <v/>
      </c>
      <c r="V24" s="64" t="str">
        <f>IF('所要額調査票 '!X26="","",'所要額調査票 '!X26)</f>
        <v/>
      </c>
      <c r="W24" s="64" t="str">
        <f>IF('所要額調査票 '!Y26="","",'所要額調査票 '!Y26)</f>
        <v/>
      </c>
      <c r="X24" s="64" t="str">
        <f>IF('所要額調査票 '!Z26="","",'所要額調査票 '!Z26)</f>
        <v/>
      </c>
      <c r="Y24" s="64" t="str">
        <f>IF('所要額調査票 '!AA26="","",'所要額調査票 '!AA26)</f>
        <v/>
      </c>
      <c r="Z24" s="64" t="str">
        <f>IF('所要額調査票 '!AB26="","",'所要額調査票 '!AB26)</f>
        <v/>
      </c>
      <c r="AA24" s="64" t="str">
        <f>IF('所要額調査票 '!AC26="","",'所要額調査票 '!AC26)</f>
        <v/>
      </c>
      <c r="AB24" s="64" t="str">
        <f>IF('所要額調査票 '!AD26="","",'所要額調査票 '!AD26)</f>
        <v/>
      </c>
      <c r="AC24" s="64" t="str">
        <f>IF('所要額調査票 '!AE26="","",'所要額調査票 '!AE26)</f>
        <v/>
      </c>
      <c r="AD24" s="24" t="str">
        <f>IF('所要額調査票 '!AF26="","",'所要額調査票 '!AF26)</f>
        <v/>
      </c>
      <c r="AE24" s="24" t="str">
        <f>IF('所要額調査票 '!AG26="","",'所要額調査票 '!AG26)</f>
        <v/>
      </c>
      <c r="AF24" s="24" t="str">
        <f>IF('所要額調査票 '!AH26="","",'所要額調査票 '!AH26)</f>
        <v/>
      </c>
      <c r="AG24" s="24" t="str">
        <f>IF('所要額調査票 '!AI26="","",'所要額調査票 '!AI26)</f>
        <v/>
      </c>
      <c r="AH24" s="24" t="str">
        <f>IF('所要額調査票 '!AJ26="","",'所要額調査票 '!AJ26)</f>
        <v/>
      </c>
      <c r="AI24" s="24" t="str">
        <f>IF('所要額調査票 '!AK26="","",'所要額調査票 '!AK26)</f>
        <v/>
      </c>
      <c r="AJ24" s="24">
        <f>IF('所要額調査票 '!AL26="","",'所要額調査票 '!AL26)</f>
        <v>0</v>
      </c>
      <c r="AK24" s="24">
        <f>IF('所要額調査票 '!AM26="","",'所要額調査票 '!AM26)</f>
        <v>0</v>
      </c>
      <c r="AL24" s="24" t="str">
        <f>IF('所要額調査票 '!AO26="","",'所要額調査票 '!AO26)</f>
        <v/>
      </c>
      <c r="AM24" s="24" t="str">
        <f>IF('所要額調査票 '!AP26="","",'所要額調査票 '!AP26)</f>
        <v/>
      </c>
      <c r="AN24" s="24" t="str">
        <f>IF('所要額調査票 '!AQ26="","",'所要額調査票 '!AQ26)</f>
        <v/>
      </c>
      <c r="AO24" s="24" t="str">
        <f>IF('所要額調査票 '!AR26="","",'所要額調査票 '!AR26)</f>
        <v/>
      </c>
      <c r="AP24" s="24" t="str">
        <f>IF('所要額調査票 '!AS26="","",'所要額調査票 '!AS26)</f>
        <v/>
      </c>
      <c r="AQ24" s="24">
        <f>IF('所要額調査票 '!AT26="","",'所要額調査票 '!AT26)</f>
        <v>0</v>
      </c>
      <c r="AR24" s="24" t="str">
        <f>IF('所要額調査票 '!AU26="","",'所要額調査票 '!AU26)</f>
        <v/>
      </c>
      <c r="AS24" s="24" t="str">
        <f>IF('所要額調査票 '!AV26="","",'所要額調査票 '!AV26)</f>
        <v/>
      </c>
    </row>
    <row r="25" spans="1:45">
      <c r="A25" s="64">
        <f>'所要額調査票 '!$D$2</f>
        <v>0</v>
      </c>
      <c r="B25" s="64" t="str">
        <f>IF('所要額調査票 '!C27="","",'所要額調査票 '!C27)</f>
        <v/>
      </c>
      <c r="C25" s="64" t="str">
        <f>IF('所要額調査票 '!D27="","",'所要額調査票 '!D27)</f>
        <v/>
      </c>
      <c r="D25" s="64" t="str">
        <f>IF('所要額調査票 '!E27="","",'所要額調査票 '!E27)</f>
        <v/>
      </c>
      <c r="E25" s="64" t="str">
        <f>IF('所要額調査票 '!F27="","",'所要額調査票 '!F27)</f>
        <v/>
      </c>
      <c r="F25" s="221" t="str">
        <f>IF('所要額調査票 '!G27="","",'所要額調査票 '!G27)</f>
        <v/>
      </c>
      <c r="G25" s="221" t="str">
        <f>IF('所要額調査票 '!H27="","",'所要額調査票 '!H27)</f>
        <v/>
      </c>
      <c r="H25" s="64" t="str">
        <f>IF('所要額調査票 '!I27="","",'所要額調査票 '!I27)</f>
        <v/>
      </c>
      <c r="I25" s="64" t="str">
        <f>IF('所要額調査票 '!J27="","",'所要額調査票 '!J27)</f>
        <v/>
      </c>
      <c r="J25" s="64" t="str">
        <f>IF('所要額調査票 '!K27="","",'所要額調査票 '!K27)</f>
        <v/>
      </c>
      <c r="K25" s="64" t="str">
        <f>IF('所要額調査票 '!L27="","",'所要額調査票 '!L27)</f>
        <v/>
      </c>
      <c r="L25" s="221" t="str">
        <f>IF('所要額調査票 '!M27="","",'所要額調査票 '!M27)</f>
        <v/>
      </c>
      <c r="M25" s="221" t="str">
        <f>IF('所要額調査票 '!N27="","",'所要額調査票 '!N27)</f>
        <v/>
      </c>
      <c r="N25" s="64" t="str">
        <f>IF('所要額調査票 '!O27="","",'所要額調査票 '!O27)</f>
        <v/>
      </c>
      <c r="O25" s="64" t="str">
        <f>IF('所要額調査票 '!P27="","",'所要額調査票 '!P27)</f>
        <v/>
      </c>
      <c r="P25" s="64" t="str">
        <f>IF('所要額調査票 '!Q27="","",'所要額調査票 '!Q27)</f>
        <v/>
      </c>
      <c r="Q25" s="64" t="str">
        <f>IF('所要額調査票 '!R27="","",'所要額調査票 '!R27)</f>
        <v/>
      </c>
      <c r="R25" s="64" t="str">
        <f>IF('所要額調査票 '!S27="","",'所要額調査票 '!S27)</f>
        <v/>
      </c>
      <c r="S25" s="64">
        <f>IF('所要額調査票 '!U27="","",'所要額調査票 '!U27)</f>
        <v>0</v>
      </c>
      <c r="T25" s="64" t="str">
        <f>IF('所要額調査票 '!V27="","",'所要額調査票 '!V27)</f>
        <v/>
      </c>
      <c r="U25" s="64" t="str">
        <f>IF('所要額調査票 '!W27="","",'所要額調査票 '!W27)</f>
        <v/>
      </c>
      <c r="V25" s="64" t="str">
        <f>IF('所要額調査票 '!X27="","",'所要額調査票 '!X27)</f>
        <v/>
      </c>
      <c r="W25" s="64" t="str">
        <f>IF('所要額調査票 '!Y27="","",'所要額調査票 '!Y27)</f>
        <v/>
      </c>
      <c r="X25" s="64" t="str">
        <f>IF('所要額調査票 '!Z27="","",'所要額調査票 '!Z27)</f>
        <v/>
      </c>
      <c r="Y25" s="64" t="str">
        <f>IF('所要額調査票 '!AA27="","",'所要額調査票 '!AA27)</f>
        <v/>
      </c>
      <c r="Z25" s="64" t="str">
        <f>IF('所要額調査票 '!AB27="","",'所要額調査票 '!AB27)</f>
        <v/>
      </c>
      <c r="AA25" s="64" t="str">
        <f>IF('所要額調査票 '!AC27="","",'所要額調査票 '!AC27)</f>
        <v/>
      </c>
      <c r="AB25" s="64" t="str">
        <f>IF('所要額調査票 '!AD27="","",'所要額調査票 '!AD27)</f>
        <v/>
      </c>
      <c r="AC25" s="64" t="str">
        <f>IF('所要額調査票 '!AE27="","",'所要額調査票 '!AE27)</f>
        <v/>
      </c>
      <c r="AD25" s="24" t="str">
        <f>IF('所要額調査票 '!AF27="","",'所要額調査票 '!AF27)</f>
        <v/>
      </c>
      <c r="AE25" s="24" t="str">
        <f>IF('所要額調査票 '!AG27="","",'所要額調査票 '!AG27)</f>
        <v/>
      </c>
      <c r="AF25" s="24" t="str">
        <f>IF('所要額調査票 '!AH27="","",'所要額調査票 '!AH27)</f>
        <v/>
      </c>
      <c r="AG25" s="24" t="str">
        <f>IF('所要額調査票 '!AI27="","",'所要額調査票 '!AI27)</f>
        <v/>
      </c>
      <c r="AH25" s="24" t="str">
        <f>IF('所要額調査票 '!AJ27="","",'所要額調査票 '!AJ27)</f>
        <v/>
      </c>
      <c r="AI25" s="24" t="str">
        <f>IF('所要額調査票 '!AK27="","",'所要額調査票 '!AK27)</f>
        <v/>
      </c>
      <c r="AJ25" s="24">
        <f>IF('所要額調査票 '!AL27="","",'所要額調査票 '!AL27)</f>
        <v>0</v>
      </c>
      <c r="AK25" s="24">
        <f>IF('所要額調査票 '!AM27="","",'所要額調査票 '!AM27)</f>
        <v>0</v>
      </c>
      <c r="AL25" s="24" t="str">
        <f>IF('所要額調査票 '!AO27="","",'所要額調査票 '!AO27)</f>
        <v/>
      </c>
      <c r="AM25" s="24" t="str">
        <f>IF('所要額調査票 '!AP27="","",'所要額調査票 '!AP27)</f>
        <v/>
      </c>
      <c r="AN25" s="24" t="str">
        <f>IF('所要額調査票 '!AQ27="","",'所要額調査票 '!AQ27)</f>
        <v/>
      </c>
      <c r="AO25" s="24" t="str">
        <f>IF('所要額調査票 '!AR27="","",'所要額調査票 '!AR27)</f>
        <v/>
      </c>
      <c r="AP25" s="24" t="str">
        <f>IF('所要額調査票 '!AS27="","",'所要額調査票 '!AS27)</f>
        <v/>
      </c>
      <c r="AQ25" s="24">
        <f>IF('所要額調査票 '!AT27="","",'所要額調査票 '!AT27)</f>
        <v>0</v>
      </c>
      <c r="AR25" s="24" t="str">
        <f>IF('所要額調査票 '!AU27="","",'所要額調査票 '!AU27)</f>
        <v/>
      </c>
      <c r="AS25" s="24" t="str">
        <f>IF('所要額調査票 '!AV27="","",'所要額調査票 '!AV27)</f>
        <v/>
      </c>
    </row>
    <row r="26" spans="1:45">
      <c r="A26" s="64">
        <f>'所要額調査票 '!$D$2</f>
        <v>0</v>
      </c>
      <c r="B26" s="64" t="str">
        <f>IF('所要額調査票 '!C28="","",'所要額調査票 '!C28)</f>
        <v/>
      </c>
      <c r="C26" s="64" t="str">
        <f>IF('所要額調査票 '!D28="","",'所要額調査票 '!D28)</f>
        <v/>
      </c>
      <c r="D26" s="64" t="str">
        <f>IF('所要額調査票 '!E28="","",'所要額調査票 '!E28)</f>
        <v/>
      </c>
      <c r="E26" s="64" t="str">
        <f>IF('所要額調査票 '!F28="","",'所要額調査票 '!F28)</f>
        <v/>
      </c>
      <c r="F26" s="221" t="str">
        <f>IF('所要額調査票 '!G28="","",'所要額調査票 '!G28)</f>
        <v/>
      </c>
      <c r="G26" s="221" t="str">
        <f>IF('所要額調査票 '!H28="","",'所要額調査票 '!H28)</f>
        <v/>
      </c>
      <c r="H26" s="64" t="str">
        <f>IF('所要額調査票 '!I28="","",'所要額調査票 '!I28)</f>
        <v/>
      </c>
      <c r="I26" s="64" t="str">
        <f>IF('所要額調査票 '!J28="","",'所要額調査票 '!J28)</f>
        <v/>
      </c>
      <c r="J26" s="64" t="str">
        <f>IF('所要額調査票 '!K28="","",'所要額調査票 '!K28)</f>
        <v/>
      </c>
      <c r="K26" s="64" t="str">
        <f>IF('所要額調査票 '!L28="","",'所要額調査票 '!L28)</f>
        <v/>
      </c>
      <c r="L26" s="221" t="str">
        <f>IF('所要額調査票 '!M28="","",'所要額調査票 '!M28)</f>
        <v/>
      </c>
      <c r="M26" s="221" t="str">
        <f>IF('所要額調査票 '!N28="","",'所要額調査票 '!N28)</f>
        <v/>
      </c>
      <c r="N26" s="64" t="str">
        <f>IF('所要額調査票 '!O28="","",'所要額調査票 '!O28)</f>
        <v/>
      </c>
      <c r="O26" s="64" t="str">
        <f>IF('所要額調査票 '!P28="","",'所要額調査票 '!P28)</f>
        <v/>
      </c>
      <c r="P26" s="64" t="str">
        <f>IF('所要額調査票 '!Q28="","",'所要額調査票 '!Q28)</f>
        <v/>
      </c>
      <c r="Q26" s="64" t="str">
        <f>IF('所要額調査票 '!R28="","",'所要額調査票 '!R28)</f>
        <v/>
      </c>
      <c r="R26" s="64" t="str">
        <f>IF('所要額調査票 '!S28="","",'所要額調査票 '!S28)</f>
        <v/>
      </c>
      <c r="S26" s="64">
        <f>IF('所要額調査票 '!U28="","",'所要額調査票 '!U28)</f>
        <v>0</v>
      </c>
      <c r="T26" s="64" t="str">
        <f>IF('所要額調査票 '!V28="","",'所要額調査票 '!V28)</f>
        <v/>
      </c>
      <c r="U26" s="64" t="str">
        <f>IF('所要額調査票 '!W28="","",'所要額調査票 '!W28)</f>
        <v/>
      </c>
      <c r="V26" s="64" t="str">
        <f>IF('所要額調査票 '!X28="","",'所要額調査票 '!X28)</f>
        <v/>
      </c>
      <c r="W26" s="64" t="str">
        <f>IF('所要額調査票 '!Y28="","",'所要額調査票 '!Y28)</f>
        <v/>
      </c>
      <c r="X26" s="64" t="str">
        <f>IF('所要額調査票 '!Z28="","",'所要額調査票 '!Z28)</f>
        <v/>
      </c>
      <c r="Y26" s="64" t="str">
        <f>IF('所要額調査票 '!AA28="","",'所要額調査票 '!AA28)</f>
        <v/>
      </c>
      <c r="Z26" s="64" t="str">
        <f>IF('所要額調査票 '!AB28="","",'所要額調査票 '!AB28)</f>
        <v/>
      </c>
      <c r="AA26" s="64" t="str">
        <f>IF('所要額調査票 '!AC28="","",'所要額調査票 '!AC28)</f>
        <v/>
      </c>
      <c r="AB26" s="64" t="str">
        <f>IF('所要額調査票 '!AD28="","",'所要額調査票 '!AD28)</f>
        <v/>
      </c>
      <c r="AC26" s="64" t="str">
        <f>IF('所要額調査票 '!AE28="","",'所要額調査票 '!AE28)</f>
        <v/>
      </c>
      <c r="AD26" s="24" t="str">
        <f>IF('所要額調査票 '!AF28="","",'所要額調査票 '!AF28)</f>
        <v/>
      </c>
      <c r="AE26" s="24" t="str">
        <f>IF('所要額調査票 '!AG28="","",'所要額調査票 '!AG28)</f>
        <v/>
      </c>
      <c r="AF26" s="24" t="str">
        <f>IF('所要額調査票 '!AH28="","",'所要額調査票 '!AH28)</f>
        <v/>
      </c>
      <c r="AG26" s="24" t="str">
        <f>IF('所要額調査票 '!AI28="","",'所要額調査票 '!AI28)</f>
        <v/>
      </c>
      <c r="AH26" s="24" t="str">
        <f>IF('所要額調査票 '!AJ28="","",'所要額調査票 '!AJ28)</f>
        <v/>
      </c>
      <c r="AI26" s="24" t="str">
        <f>IF('所要額調査票 '!AK28="","",'所要額調査票 '!AK28)</f>
        <v/>
      </c>
      <c r="AJ26" s="24">
        <f>IF('所要額調査票 '!AL28="","",'所要額調査票 '!AL28)</f>
        <v>0</v>
      </c>
      <c r="AK26" s="24">
        <f>IF('所要額調査票 '!AM28="","",'所要額調査票 '!AM28)</f>
        <v>0</v>
      </c>
      <c r="AL26" s="24" t="str">
        <f>IF('所要額調査票 '!AO28="","",'所要額調査票 '!AO28)</f>
        <v/>
      </c>
      <c r="AM26" s="24" t="str">
        <f>IF('所要額調査票 '!AP28="","",'所要額調査票 '!AP28)</f>
        <v/>
      </c>
      <c r="AN26" s="24" t="str">
        <f>IF('所要額調査票 '!AQ28="","",'所要額調査票 '!AQ28)</f>
        <v/>
      </c>
      <c r="AO26" s="24" t="str">
        <f>IF('所要額調査票 '!AR28="","",'所要額調査票 '!AR28)</f>
        <v/>
      </c>
      <c r="AP26" s="24" t="str">
        <f>IF('所要額調査票 '!AS28="","",'所要額調査票 '!AS28)</f>
        <v/>
      </c>
      <c r="AQ26" s="24">
        <f>IF('所要額調査票 '!AT28="","",'所要額調査票 '!AT28)</f>
        <v>0</v>
      </c>
      <c r="AR26" s="24" t="str">
        <f>IF('所要額調査票 '!AU28="","",'所要額調査票 '!AU28)</f>
        <v/>
      </c>
      <c r="AS26" s="24" t="str">
        <f>IF('所要額調査票 '!AV28="","",'所要額調査票 '!AV28)</f>
        <v/>
      </c>
    </row>
    <row r="27" spans="1:45">
      <c r="A27" s="64">
        <f>'所要額調査票 '!$D$2</f>
        <v>0</v>
      </c>
      <c r="B27" s="64" t="str">
        <f>IF('所要額調査票 '!C29="","",'所要額調査票 '!C29)</f>
        <v/>
      </c>
      <c r="C27" s="64" t="str">
        <f>IF('所要額調査票 '!D29="","",'所要額調査票 '!D29)</f>
        <v/>
      </c>
      <c r="D27" s="64" t="str">
        <f>IF('所要額調査票 '!E29="","",'所要額調査票 '!E29)</f>
        <v/>
      </c>
      <c r="E27" s="64" t="str">
        <f>IF('所要額調査票 '!F29="","",'所要額調査票 '!F29)</f>
        <v/>
      </c>
      <c r="F27" s="221" t="str">
        <f>IF('所要額調査票 '!G29="","",'所要額調査票 '!G29)</f>
        <v/>
      </c>
      <c r="G27" s="221" t="str">
        <f>IF('所要額調査票 '!H29="","",'所要額調査票 '!H29)</f>
        <v/>
      </c>
      <c r="H27" s="64" t="str">
        <f>IF('所要額調査票 '!I29="","",'所要額調査票 '!I29)</f>
        <v/>
      </c>
      <c r="I27" s="64" t="str">
        <f>IF('所要額調査票 '!J29="","",'所要額調査票 '!J29)</f>
        <v/>
      </c>
      <c r="J27" s="64" t="str">
        <f>IF('所要額調査票 '!K29="","",'所要額調査票 '!K29)</f>
        <v/>
      </c>
      <c r="K27" s="64" t="str">
        <f>IF('所要額調査票 '!L29="","",'所要額調査票 '!L29)</f>
        <v/>
      </c>
      <c r="L27" s="221" t="str">
        <f>IF('所要額調査票 '!M29="","",'所要額調査票 '!M29)</f>
        <v/>
      </c>
      <c r="M27" s="221" t="str">
        <f>IF('所要額調査票 '!N29="","",'所要額調査票 '!N29)</f>
        <v/>
      </c>
      <c r="N27" s="64" t="str">
        <f>IF('所要額調査票 '!O29="","",'所要額調査票 '!O29)</f>
        <v/>
      </c>
      <c r="O27" s="64" t="str">
        <f>IF('所要額調査票 '!P29="","",'所要額調査票 '!P29)</f>
        <v/>
      </c>
      <c r="P27" s="64" t="str">
        <f>IF('所要額調査票 '!Q29="","",'所要額調査票 '!Q29)</f>
        <v/>
      </c>
      <c r="Q27" s="64" t="str">
        <f>IF('所要額調査票 '!R29="","",'所要額調査票 '!R29)</f>
        <v/>
      </c>
      <c r="R27" s="64" t="str">
        <f>IF('所要額調査票 '!S29="","",'所要額調査票 '!S29)</f>
        <v/>
      </c>
      <c r="S27" s="64">
        <f>IF('所要額調査票 '!U29="","",'所要額調査票 '!U29)</f>
        <v>0</v>
      </c>
      <c r="T27" s="64" t="str">
        <f>IF('所要額調査票 '!V29="","",'所要額調査票 '!V29)</f>
        <v/>
      </c>
      <c r="U27" s="64" t="str">
        <f>IF('所要額調査票 '!W29="","",'所要額調査票 '!W29)</f>
        <v/>
      </c>
      <c r="V27" s="64" t="str">
        <f>IF('所要額調査票 '!X29="","",'所要額調査票 '!X29)</f>
        <v/>
      </c>
      <c r="W27" s="64" t="str">
        <f>IF('所要額調査票 '!Y29="","",'所要額調査票 '!Y29)</f>
        <v/>
      </c>
      <c r="X27" s="64" t="str">
        <f>IF('所要額調査票 '!Z29="","",'所要額調査票 '!Z29)</f>
        <v/>
      </c>
      <c r="Y27" s="64" t="str">
        <f>IF('所要額調査票 '!AA29="","",'所要額調査票 '!AA29)</f>
        <v/>
      </c>
      <c r="Z27" s="64" t="str">
        <f>IF('所要額調査票 '!AB29="","",'所要額調査票 '!AB29)</f>
        <v/>
      </c>
      <c r="AA27" s="64" t="str">
        <f>IF('所要額調査票 '!AC29="","",'所要額調査票 '!AC29)</f>
        <v/>
      </c>
      <c r="AB27" s="64" t="str">
        <f>IF('所要額調査票 '!AD29="","",'所要額調査票 '!AD29)</f>
        <v/>
      </c>
      <c r="AC27" s="64" t="str">
        <f>IF('所要額調査票 '!AE29="","",'所要額調査票 '!AE29)</f>
        <v/>
      </c>
      <c r="AD27" s="24" t="str">
        <f>IF('所要額調査票 '!AF29="","",'所要額調査票 '!AF29)</f>
        <v/>
      </c>
      <c r="AE27" s="24" t="str">
        <f>IF('所要額調査票 '!AG29="","",'所要額調査票 '!AG29)</f>
        <v/>
      </c>
      <c r="AF27" s="24" t="str">
        <f>IF('所要額調査票 '!AH29="","",'所要額調査票 '!AH29)</f>
        <v/>
      </c>
      <c r="AG27" s="24" t="str">
        <f>IF('所要額調査票 '!AI29="","",'所要額調査票 '!AI29)</f>
        <v/>
      </c>
      <c r="AH27" s="24" t="str">
        <f>IF('所要額調査票 '!AJ29="","",'所要額調査票 '!AJ29)</f>
        <v/>
      </c>
      <c r="AI27" s="24" t="str">
        <f>IF('所要額調査票 '!AK29="","",'所要額調査票 '!AK29)</f>
        <v/>
      </c>
      <c r="AJ27" s="24">
        <f>IF('所要額調査票 '!AL29="","",'所要額調査票 '!AL29)</f>
        <v>0</v>
      </c>
      <c r="AK27" s="24">
        <f>IF('所要額調査票 '!AM29="","",'所要額調査票 '!AM29)</f>
        <v>0</v>
      </c>
      <c r="AL27" s="24" t="str">
        <f>IF('所要額調査票 '!AO29="","",'所要額調査票 '!AO29)</f>
        <v/>
      </c>
      <c r="AM27" s="24" t="str">
        <f>IF('所要額調査票 '!AP29="","",'所要額調査票 '!AP29)</f>
        <v/>
      </c>
      <c r="AN27" s="24" t="str">
        <f>IF('所要額調査票 '!AQ29="","",'所要額調査票 '!AQ29)</f>
        <v/>
      </c>
      <c r="AO27" s="24" t="str">
        <f>IF('所要額調査票 '!AR29="","",'所要額調査票 '!AR29)</f>
        <v/>
      </c>
      <c r="AP27" s="24" t="str">
        <f>IF('所要額調査票 '!AS29="","",'所要額調査票 '!AS29)</f>
        <v/>
      </c>
      <c r="AQ27" s="24">
        <f>IF('所要額調査票 '!AT29="","",'所要額調査票 '!AT29)</f>
        <v>0</v>
      </c>
      <c r="AR27" s="24" t="str">
        <f>IF('所要額調査票 '!AU29="","",'所要額調査票 '!AU29)</f>
        <v/>
      </c>
      <c r="AS27" s="24" t="str">
        <f>IF('所要額調査票 '!AV29="","",'所要額調査票 '!AV29)</f>
        <v/>
      </c>
    </row>
    <row r="28" spans="1:45">
      <c r="A28" s="64">
        <f>'所要額調査票 '!$D$2</f>
        <v>0</v>
      </c>
      <c r="B28" s="64" t="str">
        <f>IF('所要額調査票 '!C30="","",'所要額調査票 '!C30)</f>
        <v/>
      </c>
      <c r="C28" s="64" t="str">
        <f>IF('所要額調査票 '!D30="","",'所要額調査票 '!D30)</f>
        <v/>
      </c>
      <c r="D28" s="64" t="str">
        <f>IF('所要額調査票 '!E30="","",'所要額調査票 '!E30)</f>
        <v/>
      </c>
      <c r="E28" s="64" t="str">
        <f>IF('所要額調査票 '!F30="","",'所要額調査票 '!F30)</f>
        <v/>
      </c>
      <c r="F28" s="221" t="str">
        <f>IF('所要額調査票 '!G30="","",'所要額調査票 '!G30)</f>
        <v/>
      </c>
      <c r="G28" s="221" t="str">
        <f>IF('所要額調査票 '!H30="","",'所要額調査票 '!H30)</f>
        <v/>
      </c>
      <c r="H28" s="64" t="str">
        <f>IF('所要額調査票 '!I30="","",'所要額調査票 '!I30)</f>
        <v/>
      </c>
      <c r="I28" s="64" t="str">
        <f>IF('所要額調査票 '!J30="","",'所要額調査票 '!J30)</f>
        <v/>
      </c>
      <c r="J28" s="64" t="str">
        <f>IF('所要額調査票 '!K30="","",'所要額調査票 '!K30)</f>
        <v/>
      </c>
      <c r="K28" s="64" t="str">
        <f>IF('所要額調査票 '!L30="","",'所要額調査票 '!L30)</f>
        <v/>
      </c>
      <c r="L28" s="221" t="str">
        <f>IF('所要額調査票 '!M30="","",'所要額調査票 '!M30)</f>
        <v/>
      </c>
      <c r="M28" s="221" t="str">
        <f>IF('所要額調査票 '!N30="","",'所要額調査票 '!N30)</f>
        <v/>
      </c>
      <c r="N28" s="64" t="str">
        <f>IF('所要額調査票 '!O30="","",'所要額調査票 '!O30)</f>
        <v/>
      </c>
      <c r="O28" s="64" t="str">
        <f>IF('所要額調査票 '!P30="","",'所要額調査票 '!P30)</f>
        <v/>
      </c>
      <c r="P28" s="64" t="str">
        <f>IF('所要額調査票 '!Q30="","",'所要額調査票 '!Q30)</f>
        <v/>
      </c>
      <c r="Q28" s="64" t="str">
        <f>IF('所要額調査票 '!R30="","",'所要額調査票 '!R30)</f>
        <v/>
      </c>
      <c r="R28" s="64" t="str">
        <f>IF('所要額調査票 '!S30="","",'所要額調査票 '!S30)</f>
        <v/>
      </c>
      <c r="S28" s="64">
        <f>IF('所要額調査票 '!U30="","",'所要額調査票 '!U30)</f>
        <v>0</v>
      </c>
      <c r="T28" s="64" t="str">
        <f>IF('所要額調査票 '!V30="","",'所要額調査票 '!V30)</f>
        <v/>
      </c>
      <c r="U28" s="64" t="str">
        <f>IF('所要額調査票 '!W30="","",'所要額調査票 '!W30)</f>
        <v/>
      </c>
      <c r="V28" s="64" t="str">
        <f>IF('所要額調査票 '!X30="","",'所要額調査票 '!X30)</f>
        <v/>
      </c>
      <c r="W28" s="64" t="str">
        <f>IF('所要額調査票 '!Y30="","",'所要額調査票 '!Y30)</f>
        <v/>
      </c>
      <c r="X28" s="64" t="str">
        <f>IF('所要額調査票 '!Z30="","",'所要額調査票 '!Z30)</f>
        <v/>
      </c>
      <c r="Y28" s="64" t="str">
        <f>IF('所要額調査票 '!AA30="","",'所要額調査票 '!AA30)</f>
        <v/>
      </c>
      <c r="Z28" s="64" t="str">
        <f>IF('所要額調査票 '!AB30="","",'所要額調査票 '!AB30)</f>
        <v/>
      </c>
      <c r="AA28" s="64" t="str">
        <f>IF('所要額調査票 '!AC30="","",'所要額調査票 '!AC30)</f>
        <v/>
      </c>
      <c r="AB28" s="64" t="str">
        <f>IF('所要額調査票 '!AD30="","",'所要額調査票 '!AD30)</f>
        <v/>
      </c>
      <c r="AC28" s="64" t="str">
        <f>IF('所要額調査票 '!AE30="","",'所要額調査票 '!AE30)</f>
        <v/>
      </c>
      <c r="AD28" s="24" t="str">
        <f>IF('所要額調査票 '!AF30="","",'所要額調査票 '!AF30)</f>
        <v/>
      </c>
      <c r="AE28" s="24" t="str">
        <f>IF('所要額調査票 '!AG30="","",'所要額調査票 '!AG30)</f>
        <v/>
      </c>
      <c r="AF28" s="24" t="str">
        <f>IF('所要額調査票 '!AH30="","",'所要額調査票 '!AH30)</f>
        <v/>
      </c>
      <c r="AG28" s="24" t="str">
        <f>IF('所要額調査票 '!AI30="","",'所要額調査票 '!AI30)</f>
        <v/>
      </c>
      <c r="AH28" s="24" t="str">
        <f>IF('所要額調査票 '!AJ30="","",'所要額調査票 '!AJ30)</f>
        <v/>
      </c>
      <c r="AI28" s="24" t="str">
        <f>IF('所要額調査票 '!AK30="","",'所要額調査票 '!AK30)</f>
        <v/>
      </c>
      <c r="AJ28" s="24">
        <f>IF('所要額調査票 '!AL30="","",'所要額調査票 '!AL30)</f>
        <v>0</v>
      </c>
      <c r="AK28" s="24">
        <f>IF('所要額調査票 '!AM30="","",'所要額調査票 '!AM30)</f>
        <v>0</v>
      </c>
      <c r="AL28" s="24" t="str">
        <f>IF('所要額調査票 '!AO30="","",'所要額調査票 '!AO30)</f>
        <v/>
      </c>
      <c r="AM28" s="24" t="str">
        <f>IF('所要額調査票 '!AP30="","",'所要額調査票 '!AP30)</f>
        <v/>
      </c>
      <c r="AN28" s="24" t="str">
        <f>IF('所要額調査票 '!AQ30="","",'所要額調査票 '!AQ30)</f>
        <v/>
      </c>
      <c r="AO28" s="24" t="str">
        <f>IF('所要額調査票 '!AR30="","",'所要額調査票 '!AR30)</f>
        <v/>
      </c>
      <c r="AP28" s="24" t="str">
        <f>IF('所要額調査票 '!AS30="","",'所要額調査票 '!AS30)</f>
        <v/>
      </c>
      <c r="AQ28" s="24">
        <f>IF('所要額調査票 '!AT30="","",'所要額調査票 '!AT30)</f>
        <v>0</v>
      </c>
      <c r="AR28" s="24" t="str">
        <f>IF('所要額調査票 '!AU30="","",'所要額調査票 '!AU30)</f>
        <v/>
      </c>
      <c r="AS28" s="24" t="str">
        <f>IF('所要額調査票 '!AV30="","",'所要額調査票 '!AV30)</f>
        <v/>
      </c>
    </row>
    <row r="29" spans="1:45">
      <c r="A29" s="64">
        <f>'所要額調査票 '!$D$2</f>
        <v>0</v>
      </c>
      <c r="B29" s="64" t="str">
        <f>IF('所要額調査票 '!C31="","",'所要額調査票 '!C31)</f>
        <v/>
      </c>
      <c r="C29" s="64" t="str">
        <f>IF('所要額調査票 '!D31="","",'所要額調査票 '!D31)</f>
        <v/>
      </c>
      <c r="D29" s="64" t="str">
        <f>IF('所要額調査票 '!E31="","",'所要額調査票 '!E31)</f>
        <v/>
      </c>
      <c r="E29" s="64" t="str">
        <f>IF('所要額調査票 '!F31="","",'所要額調査票 '!F31)</f>
        <v/>
      </c>
      <c r="F29" s="221" t="str">
        <f>IF('所要額調査票 '!G31="","",'所要額調査票 '!G31)</f>
        <v/>
      </c>
      <c r="G29" s="221" t="str">
        <f>IF('所要額調査票 '!H31="","",'所要額調査票 '!H31)</f>
        <v/>
      </c>
      <c r="H29" s="64" t="str">
        <f>IF('所要額調査票 '!I31="","",'所要額調査票 '!I31)</f>
        <v/>
      </c>
      <c r="I29" s="64" t="str">
        <f>IF('所要額調査票 '!J31="","",'所要額調査票 '!J31)</f>
        <v/>
      </c>
      <c r="J29" s="64" t="str">
        <f>IF('所要額調査票 '!K31="","",'所要額調査票 '!K31)</f>
        <v/>
      </c>
      <c r="K29" s="64" t="str">
        <f>IF('所要額調査票 '!L31="","",'所要額調査票 '!L31)</f>
        <v/>
      </c>
      <c r="L29" s="221" t="str">
        <f>IF('所要額調査票 '!M31="","",'所要額調査票 '!M31)</f>
        <v/>
      </c>
      <c r="M29" s="221" t="str">
        <f>IF('所要額調査票 '!N31="","",'所要額調査票 '!N31)</f>
        <v/>
      </c>
      <c r="N29" s="64" t="str">
        <f>IF('所要額調査票 '!O31="","",'所要額調査票 '!O31)</f>
        <v/>
      </c>
      <c r="O29" s="64" t="str">
        <f>IF('所要額調査票 '!P31="","",'所要額調査票 '!P31)</f>
        <v/>
      </c>
      <c r="P29" s="64" t="str">
        <f>IF('所要額調査票 '!Q31="","",'所要額調査票 '!Q31)</f>
        <v/>
      </c>
      <c r="Q29" s="64" t="str">
        <f>IF('所要額調査票 '!R31="","",'所要額調査票 '!R31)</f>
        <v/>
      </c>
      <c r="R29" s="64" t="str">
        <f>IF('所要額調査票 '!S31="","",'所要額調査票 '!S31)</f>
        <v/>
      </c>
      <c r="S29" s="64">
        <f>IF('所要額調査票 '!U31="","",'所要額調査票 '!U31)</f>
        <v>0</v>
      </c>
      <c r="T29" s="64" t="str">
        <f>IF('所要額調査票 '!V31="","",'所要額調査票 '!V31)</f>
        <v/>
      </c>
      <c r="U29" s="64" t="str">
        <f>IF('所要額調査票 '!W31="","",'所要額調査票 '!W31)</f>
        <v/>
      </c>
      <c r="V29" s="64" t="str">
        <f>IF('所要額調査票 '!X31="","",'所要額調査票 '!X31)</f>
        <v/>
      </c>
      <c r="W29" s="64" t="str">
        <f>IF('所要額調査票 '!Y31="","",'所要額調査票 '!Y31)</f>
        <v/>
      </c>
      <c r="X29" s="64" t="str">
        <f>IF('所要額調査票 '!Z31="","",'所要額調査票 '!Z31)</f>
        <v/>
      </c>
      <c r="Y29" s="64" t="str">
        <f>IF('所要額調査票 '!AA31="","",'所要額調査票 '!AA31)</f>
        <v/>
      </c>
      <c r="Z29" s="64" t="str">
        <f>IF('所要額調査票 '!AB31="","",'所要額調査票 '!AB31)</f>
        <v/>
      </c>
      <c r="AA29" s="64" t="str">
        <f>IF('所要額調査票 '!AC31="","",'所要額調査票 '!AC31)</f>
        <v/>
      </c>
      <c r="AB29" s="64" t="str">
        <f>IF('所要額調査票 '!AD31="","",'所要額調査票 '!AD31)</f>
        <v/>
      </c>
      <c r="AC29" s="64" t="str">
        <f>IF('所要額調査票 '!AE31="","",'所要額調査票 '!AE31)</f>
        <v/>
      </c>
      <c r="AD29" s="24" t="str">
        <f>IF('所要額調査票 '!AF31="","",'所要額調査票 '!AF31)</f>
        <v/>
      </c>
      <c r="AE29" s="24" t="str">
        <f>IF('所要額調査票 '!AG31="","",'所要額調査票 '!AG31)</f>
        <v/>
      </c>
      <c r="AF29" s="24" t="str">
        <f>IF('所要額調査票 '!AH31="","",'所要額調査票 '!AH31)</f>
        <v/>
      </c>
      <c r="AG29" s="24" t="str">
        <f>IF('所要額調査票 '!AI31="","",'所要額調査票 '!AI31)</f>
        <v/>
      </c>
      <c r="AH29" s="24" t="str">
        <f>IF('所要額調査票 '!AJ31="","",'所要額調査票 '!AJ31)</f>
        <v/>
      </c>
      <c r="AI29" s="24" t="str">
        <f>IF('所要額調査票 '!AK31="","",'所要額調査票 '!AK31)</f>
        <v/>
      </c>
      <c r="AJ29" s="24">
        <f>IF('所要額調査票 '!AL31="","",'所要額調査票 '!AL31)</f>
        <v>0</v>
      </c>
      <c r="AK29" s="24">
        <f>IF('所要額調査票 '!AM31="","",'所要額調査票 '!AM31)</f>
        <v>0</v>
      </c>
      <c r="AL29" s="24" t="str">
        <f>IF('所要額調査票 '!AO31="","",'所要額調査票 '!AO31)</f>
        <v/>
      </c>
      <c r="AM29" s="24" t="str">
        <f>IF('所要額調査票 '!AP31="","",'所要額調査票 '!AP31)</f>
        <v/>
      </c>
      <c r="AN29" s="24" t="str">
        <f>IF('所要額調査票 '!AQ31="","",'所要額調査票 '!AQ31)</f>
        <v/>
      </c>
      <c r="AO29" s="24" t="str">
        <f>IF('所要額調査票 '!AR31="","",'所要額調査票 '!AR31)</f>
        <v/>
      </c>
      <c r="AP29" s="24" t="str">
        <f>IF('所要額調査票 '!AS31="","",'所要額調査票 '!AS31)</f>
        <v/>
      </c>
      <c r="AQ29" s="24">
        <f>IF('所要額調査票 '!AT31="","",'所要額調査票 '!AT31)</f>
        <v>0</v>
      </c>
      <c r="AR29" s="24" t="str">
        <f>IF('所要額調査票 '!AU31="","",'所要額調査票 '!AU31)</f>
        <v/>
      </c>
      <c r="AS29" s="24" t="str">
        <f>IF('所要額調査票 '!AV31="","",'所要額調査票 '!AV31)</f>
        <v/>
      </c>
    </row>
    <row r="30" spans="1:45">
      <c r="A30" s="64">
        <f>'所要額調査票 '!$D$2</f>
        <v>0</v>
      </c>
      <c r="B30" s="64" t="str">
        <f>IF('所要額調査票 '!C32="","",'所要額調査票 '!C32)</f>
        <v/>
      </c>
      <c r="C30" s="64" t="str">
        <f>IF('所要額調査票 '!D32="","",'所要額調査票 '!D32)</f>
        <v/>
      </c>
      <c r="D30" s="64" t="str">
        <f>IF('所要額調査票 '!E32="","",'所要額調査票 '!E32)</f>
        <v/>
      </c>
      <c r="E30" s="64" t="str">
        <f>IF('所要額調査票 '!F32="","",'所要額調査票 '!F32)</f>
        <v/>
      </c>
      <c r="F30" s="221" t="str">
        <f>IF('所要額調査票 '!G32="","",'所要額調査票 '!G32)</f>
        <v/>
      </c>
      <c r="G30" s="221" t="str">
        <f>IF('所要額調査票 '!H32="","",'所要額調査票 '!H32)</f>
        <v/>
      </c>
      <c r="H30" s="64" t="str">
        <f>IF('所要額調査票 '!I32="","",'所要額調査票 '!I32)</f>
        <v/>
      </c>
      <c r="I30" s="64" t="str">
        <f>IF('所要額調査票 '!J32="","",'所要額調査票 '!J32)</f>
        <v/>
      </c>
      <c r="J30" s="64" t="str">
        <f>IF('所要額調査票 '!K32="","",'所要額調査票 '!K32)</f>
        <v/>
      </c>
      <c r="K30" s="64" t="str">
        <f>IF('所要額調査票 '!L32="","",'所要額調査票 '!L32)</f>
        <v/>
      </c>
      <c r="L30" s="221" t="str">
        <f>IF('所要額調査票 '!M32="","",'所要額調査票 '!M32)</f>
        <v/>
      </c>
      <c r="M30" s="221" t="str">
        <f>IF('所要額調査票 '!N32="","",'所要額調査票 '!N32)</f>
        <v/>
      </c>
      <c r="N30" s="64" t="str">
        <f>IF('所要額調査票 '!O32="","",'所要額調査票 '!O32)</f>
        <v/>
      </c>
      <c r="O30" s="64" t="str">
        <f>IF('所要額調査票 '!P32="","",'所要額調査票 '!P32)</f>
        <v/>
      </c>
      <c r="P30" s="64" t="str">
        <f>IF('所要額調査票 '!Q32="","",'所要額調査票 '!Q32)</f>
        <v/>
      </c>
      <c r="Q30" s="64" t="str">
        <f>IF('所要額調査票 '!R32="","",'所要額調査票 '!R32)</f>
        <v/>
      </c>
      <c r="R30" s="64" t="str">
        <f>IF('所要額調査票 '!S32="","",'所要額調査票 '!S32)</f>
        <v/>
      </c>
      <c r="S30" s="64">
        <f>IF('所要額調査票 '!U32="","",'所要額調査票 '!U32)</f>
        <v>0</v>
      </c>
      <c r="T30" s="64" t="str">
        <f>IF('所要額調査票 '!V32="","",'所要額調査票 '!V32)</f>
        <v/>
      </c>
      <c r="U30" s="64" t="str">
        <f>IF('所要額調査票 '!W32="","",'所要額調査票 '!W32)</f>
        <v/>
      </c>
      <c r="V30" s="64" t="str">
        <f>IF('所要額調査票 '!X32="","",'所要額調査票 '!X32)</f>
        <v/>
      </c>
      <c r="W30" s="64" t="str">
        <f>IF('所要額調査票 '!Y32="","",'所要額調査票 '!Y32)</f>
        <v/>
      </c>
      <c r="X30" s="64" t="str">
        <f>IF('所要額調査票 '!Z32="","",'所要額調査票 '!Z32)</f>
        <v/>
      </c>
      <c r="Y30" s="64" t="str">
        <f>IF('所要額調査票 '!AA32="","",'所要額調査票 '!AA32)</f>
        <v/>
      </c>
      <c r="Z30" s="64" t="str">
        <f>IF('所要額調査票 '!AB32="","",'所要額調査票 '!AB32)</f>
        <v/>
      </c>
      <c r="AA30" s="64" t="str">
        <f>IF('所要額調査票 '!AC32="","",'所要額調査票 '!AC32)</f>
        <v/>
      </c>
      <c r="AB30" s="64" t="str">
        <f>IF('所要額調査票 '!AD32="","",'所要額調査票 '!AD32)</f>
        <v/>
      </c>
      <c r="AC30" s="64" t="str">
        <f>IF('所要額調査票 '!AE32="","",'所要額調査票 '!AE32)</f>
        <v/>
      </c>
      <c r="AD30" s="24" t="str">
        <f>IF('所要額調査票 '!AF32="","",'所要額調査票 '!AF32)</f>
        <v/>
      </c>
      <c r="AE30" s="24" t="str">
        <f>IF('所要額調査票 '!AG32="","",'所要額調査票 '!AG32)</f>
        <v/>
      </c>
      <c r="AF30" s="24" t="str">
        <f>IF('所要額調査票 '!AH32="","",'所要額調査票 '!AH32)</f>
        <v/>
      </c>
      <c r="AG30" s="24" t="str">
        <f>IF('所要額調査票 '!AI32="","",'所要額調査票 '!AI32)</f>
        <v/>
      </c>
      <c r="AH30" s="24" t="str">
        <f>IF('所要額調査票 '!AJ32="","",'所要額調査票 '!AJ32)</f>
        <v/>
      </c>
      <c r="AI30" s="24" t="str">
        <f>IF('所要額調査票 '!AK32="","",'所要額調査票 '!AK32)</f>
        <v/>
      </c>
      <c r="AJ30" s="24">
        <f>IF('所要額調査票 '!AL32="","",'所要額調査票 '!AL32)</f>
        <v>0</v>
      </c>
      <c r="AK30" s="24">
        <f>IF('所要額調査票 '!AM32="","",'所要額調査票 '!AM32)</f>
        <v>0</v>
      </c>
      <c r="AL30" s="24" t="str">
        <f>IF('所要額調査票 '!AO32="","",'所要額調査票 '!AO32)</f>
        <v/>
      </c>
      <c r="AM30" s="24" t="str">
        <f>IF('所要額調査票 '!AP32="","",'所要額調査票 '!AP32)</f>
        <v/>
      </c>
      <c r="AN30" s="24" t="str">
        <f>IF('所要額調査票 '!AQ32="","",'所要額調査票 '!AQ32)</f>
        <v/>
      </c>
      <c r="AO30" s="24" t="str">
        <f>IF('所要額調査票 '!AR32="","",'所要額調査票 '!AR32)</f>
        <v/>
      </c>
      <c r="AP30" s="24" t="str">
        <f>IF('所要額調査票 '!AS32="","",'所要額調査票 '!AS32)</f>
        <v/>
      </c>
      <c r="AQ30" s="24">
        <f>IF('所要額調査票 '!AT32="","",'所要額調査票 '!AT32)</f>
        <v>0</v>
      </c>
      <c r="AR30" s="24" t="str">
        <f>IF('所要額調査票 '!AU32="","",'所要額調査票 '!AU32)</f>
        <v/>
      </c>
      <c r="AS30" s="24" t="str">
        <f>IF('所要額調査票 '!AV32="","",'所要額調査票 '!AV32)</f>
        <v/>
      </c>
    </row>
    <row r="31" spans="1:45">
      <c r="A31" s="64">
        <f>'所要額調査票 '!$D$2</f>
        <v>0</v>
      </c>
      <c r="B31" s="64" t="str">
        <f>IF('所要額調査票 '!C33="","",'所要額調査票 '!C33)</f>
        <v/>
      </c>
      <c r="C31" s="64" t="str">
        <f>IF('所要額調査票 '!D33="","",'所要額調査票 '!D33)</f>
        <v/>
      </c>
      <c r="D31" s="64" t="str">
        <f>IF('所要額調査票 '!E33="","",'所要額調査票 '!E33)</f>
        <v/>
      </c>
      <c r="E31" s="64" t="str">
        <f>IF('所要額調査票 '!F33="","",'所要額調査票 '!F33)</f>
        <v/>
      </c>
      <c r="F31" s="221" t="str">
        <f>IF('所要額調査票 '!G33="","",'所要額調査票 '!G33)</f>
        <v/>
      </c>
      <c r="G31" s="221" t="str">
        <f>IF('所要額調査票 '!H33="","",'所要額調査票 '!H33)</f>
        <v/>
      </c>
      <c r="H31" s="64" t="str">
        <f>IF('所要額調査票 '!I33="","",'所要額調査票 '!I33)</f>
        <v/>
      </c>
      <c r="I31" s="64" t="str">
        <f>IF('所要額調査票 '!J33="","",'所要額調査票 '!J33)</f>
        <v/>
      </c>
      <c r="J31" s="64" t="str">
        <f>IF('所要額調査票 '!K33="","",'所要額調査票 '!K33)</f>
        <v/>
      </c>
      <c r="K31" s="64" t="str">
        <f>IF('所要額調査票 '!L33="","",'所要額調査票 '!L33)</f>
        <v/>
      </c>
      <c r="L31" s="221" t="str">
        <f>IF('所要額調査票 '!M33="","",'所要額調査票 '!M33)</f>
        <v/>
      </c>
      <c r="M31" s="221" t="str">
        <f>IF('所要額調査票 '!N33="","",'所要額調査票 '!N33)</f>
        <v/>
      </c>
      <c r="N31" s="64" t="str">
        <f>IF('所要額調査票 '!O33="","",'所要額調査票 '!O33)</f>
        <v/>
      </c>
      <c r="O31" s="64" t="str">
        <f>IF('所要額調査票 '!P33="","",'所要額調査票 '!P33)</f>
        <v/>
      </c>
      <c r="P31" s="64" t="str">
        <f>IF('所要額調査票 '!Q33="","",'所要額調査票 '!Q33)</f>
        <v/>
      </c>
      <c r="Q31" s="64" t="str">
        <f>IF('所要額調査票 '!R33="","",'所要額調査票 '!R33)</f>
        <v/>
      </c>
      <c r="R31" s="64" t="str">
        <f>IF('所要額調査票 '!S33="","",'所要額調査票 '!S33)</f>
        <v/>
      </c>
      <c r="S31" s="64">
        <f>IF('所要額調査票 '!U33="","",'所要額調査票 '!U33)</f>
        <v>0</v>
      </c>
      <c r="T31" s="64" t="str">
        <f>IF('所要額調査票 '!V33="","",'所要額調査票 '!V33)</f>
        <v/>
      </c>
      <c r="U31" s="64" t="str">
        <f>IF('所要額調査票 '!W33="","",'所要額調査票 '!W33)</f>
        <v/>
      </c>
      <c r="V31" s="64" t="str">
        <f>IF('所要額調査票 '!X33="","",'所要額調査票 '!X33)</f>
        <v/>
      </c>
      <c r="W31" s="64" t="str">
        <f>IF('所要額調査票 '!Y33="","",'所要額調査票 '!Y33)</f>
        <v/>
      </c>
      <c r="X31" s="64" t="str">
        <f>IF('所要額調査票 '!Z33="","",'所要額調査票 '!Z33)</f>
        <v/>
      </c>
      <c r="Y31" s="64" t="str">
        <f>IF('所要額調査票 '!AA33="","",'所要額調査票 '!AA33)</f>
        <v/>
      </c>
      <c r="Z31" s="64" t="str">
        <f>IF('所要額調査票 '!AB33="","",'所要額調査票 '!AB33)</f>
        <v/>
      </c>
      <c r="AA31" s="64" t="str">
        <f>IF('所要額調査票 '!AC33="","",'所要額調査票 '!AC33)</f>
        <v/>
      </c>
      <c r="AB31" s="64" t="str">
        <f>IF('所要額調査票 '!AD33="","",'所要額調査票 '!AD33)</f>
        <v/>
      </c>
      <c r="AC31" s="64" t="str">
        <f>IF('所要額調査票 '!AE33="","",'所要額調査票 '!AE33)</f>
        <v/>
      </c>
      <c r="AD31" s="24" t="str">
        <f>IF('所要額調査票 '!AF33="","",'所要額調査票 '!AF33)</f>
        <v/>
      </c>
      <c r="AE31" s="24" t="str">
        <f>IF('所要額調査票 '!AG33="","",'所要額調査票 '!AG33)</f>
        <v/>
      </c>
      <c r="AF31" s="24" t="str">
        <f>IF('所要額調査票 '!AH33="","",'所要額調査票 '!AH33)</f>
        <v/>
      </c>
      <c r="AG31" s="24" t="str">
        <f>IF('所要額調査票 '!AI33="","",'所要額調査票 '!AI33)</f>
        <v/>
      </c>
      <c r="AH31" s="24" t="str">
        <f>IF('所要額調査票 '!AJ33="","",'所要額調査票 '!AJ33)</f>
        <v/>
      </c>
      <c r="AI31" s="24" t="str">
        <f>IF('所要額調査票 '!AK33="","",'所要額調査票 '!AK33)</f>
        <v/>
      </c>
      <c r="AJ31" s="24">
        <f>IF('所要額調査票 '!AL33="","",'所要額調査票 '!AL33)</f>
        <v>0</v>
      </c>
      <c r="AK31" s="24">
        <f>IF('所要額調査票 '!AM33="","",'所要額調査票 '!AM33)</f>
        <v>0</v>
      </c>
      <c r="AL31" s="24" t="str">
        <f>IF('所要額調査票 '!AO33="","",'所要額調査票 '!AO33)</f>
        <v/>
      </c>
      <c r="AM31" s="24" t="str">
        <f>IF('所要額調査票 '!AP33="","",'所要額調査票 '!AP33)</f>
        <v/>
      </c>
      <c r="AN31" s="24" t="str">
        <f>IF('所要額調査票 '!AQ33="","",'所要額調査票 '!AQ33)</f>
        <v/>
      </c>
      <c r="AO31" s="24" t="str">
        <f>IF('所要額調査票 '!AR33="","",'所要額調査票 '!AR33)</f>
        <v/>
      </c>
      <c r="AP31" s="24" t="str">
        <f>IF('所要額調査票 '!AS33="","",'所要額調査票 '!AS33)</f>
        <v/>
      </c>
      <c r="AQ31" s="24">
        <f>IF('所要額調査票 '!AT33="","",'所要額調査票 '!AT33)</f>
        <v>0</v>
      </c>
      <c r="AR31" s="24" t="str">
        <f>IF('所要額調査票 '!AU33="","",'所要額調査票 '!AU33)</f>
        <v/>
      </c>
      <c r="AS31" s="24" t="str">
        <f>IF('所要額調査票 '!AV33="","",'所要額調査票 '!AV33)</f>
        <v/>
      </c>
    </row>
    <row r="32" spans="1:45">
      <c r="A32" s="64">
        <f>'所要額調査票 '!$D$2</f>
        <v>0</v>
      </c>
      <c r="B32" s="64" t="str">
        <f>IF('所要額調査票 '!C34="","",'所要額調査票 '!C34)</f>
        <v/>
      </c>
      <c r="C32" s="64" t="str">
        <f>IF('所要額調査票 '!D34="","",'所要額調査票 '!D34)</f>
        <v/>
      </c>
      <c r="D32" s="64" t="str">
        <f>IF('所要額調査票 '!E34="","",'所要額調査票 '!E34)</f>
        <v/>
      </c>
      <c r="E32" s="64" t="str">
        <f>IF('所要額調査票 '!F34="","",'所要額調査票 '!F34)</f>
        <v/>
      </c>
      <c r="F32" s="221" t="str">
        <f>IF('所要額調査票 '!G34="","",'所要額調査票 '!G34)</f>
        <v/>
      </c>
      <c r="G32" s="221" t="str">
        <f>IF('所要額調査票 '!H34="","",'所要額調査票 '!H34)</f>
        <v/>
      </c>
      <c r="H32" s="64" t="str">
        <f>IF('所要額調査票 '!I34="","",'所要額調査票 '!I34)</f>
        <v/>
      </c>
      <c r="I32" s="64" t="str">
        <f>IF('所要額調査票 '!J34="","",'所要額調査票 '!J34)</f>
        <v/>
      </c>
      <c r="J32" s="64" t="str">
        <f>IF('所要額調査票 '!K34="","",'所要額調査票 '!K34)</f>
        <v/>
      </c>
      <c r="K32" s="64" t="str">
        <f>IF('所要額調査票 '!L34="","",'所要額調査票 '!L34)</f>
        <v/>
      </c>
      <c r="L32" s="221" t="str">
        <f>IF('所要額調査票 '!M34="","",'所要額調査票 '!M34)</f>
        <v/>
      </c>
      <c r="M32" s="221" t="str">
        <f>IF('所要額調査票 '!N34="","",'所要額調査票 '!N34)</f>
        <v/>
      </c>
      <c r="N32" s="64" t="str">
        <f>IF('所要額調査票 '!O34="","",'所要額調査票 '!O34)</f>
        <v/>
      </c>
      <c r="O32" s="64" t="str">
        <f>IF('所要額調査票 '!P34="","",'所要額調査票 '!P34)</f>
        <v/>
      </c>
      <c r="P32" s="64" t="str">
        <f>IF('所要額調査票 '!Q34="","",'所要額調査票 '!Q34)</f>
        <v/>
      </c>
      <c r="Q32" s="64" t="str">
        <f>IF('所要額調査票 '!R34="","",'所要額調査票 '!R34)</f>
        <v/>
      </c>
      <c r="R32" s="64" t="str">
        <f>IF('所要額調査票 '!S34="","",'所要額調査票 '!S34)</f>
        <v/>
      </c>
      <c r="S32" s="64">
        <f>IF('所要額調査票 '!U34="","",'所要額調査票 '!U34)</f>
        <v>0</v>
      </c>
      <c r="T32" s="64" t="str">
        <f>IF('所要額調査票 '!V34="","",'所要額調査票 '!V34)</f>
        <v/>
      </c>
      <c r="U32" s="64" t="str">
        <f>IF('所要額調査票 '!W34="","",'所要額調査票 '!W34)</f>
        <v/>
      </c>
      <c r="V32" s="64" t="str">
        <f>IF('所要額調査票 '!X34="","",'所要額調査票 '!X34)</f>
        <v/>
      </c>
      <c r="W32" s="64" t="str">
        <f>IF('所要額調査票 '!Y34="","",'所要額調査票 '!Y34)</f>
        <v/>
      </c>
      <c r="X32" s="64" t="str">
        <f>IF('所要額調査票 '!Z34="","",'所要額調査票 '!Z34)</f>
        <v/>
      </c>
      <c r="Y32" s="64" t="str">
        <f>IF('所要額調査票 '!AA34="","",'所要額調査票 '!AA34)</f>
        <v/>
      </c>
      <c r="Z32" s="64" t="str">
        <f>IF('所要額調査票 '!AB34="","",'所要額調査票 '!AB34)</f>
        <v/>
      </c>
      <c r="AA32" s="64" t="str">
        <f>IF('所要額調査票 '!AC34="","",'所要額調査票 '!AC34)</f>
        <v/>
      </c>
      <c r="AB32" s="64" t="str">
        <f>IF('所要額調査票 '!AD34="","",'所要額調査票 '!AD34)</f>
        <v/>
      </c>
      <c r="AC32" s="64" t="str">
        <f>IF('所要額調査票 '!AE34="","",'所要額調査票 '!AE34)</f>
        <v/>
      </c>
      <c r="AD32" s="24" t="str">
        <f>IF('所要額調査票 '!AF34="","",'所要額調査票 '!AF34)</f>
        <v/>
      </c>
      <c r="AE32" s="24" t="str">
        <f>IF('所要額調査票 '!AG34="","",'所要額調査票 '!AG34)</f>
        <v/>
      </c>
      <c r="AF32" s="24" t="str">
        <f>IF('所要額調査票 '!AH34="","",'所要額調査票 '!AH34)</f>
        <v/>
      </c>
      <c r="AG32" s="24" t="str">
        <f>IF('所要額調査票 '!AI34="","",'所要額調査票 '!AI34)</f>
        <v/>
      </c>
      <c r="AH32" s="24" t="str">
        <f>IF('所要額調査票 '!AJ34="","",'所要額調査票 '!AJ34)</f>
        <v/>
      </c>
      <c r="AI32" s="24" t="str">
        <f>IF('所要額調査票 '!AK34="","",'所要額調査票 '!AK34)</f>
        <v/>
      </c>
      <c r="AJ32" s="24">
        <f>IF('所要額調査票 '!AL34="","",'所要額調査票 '!AL34)</f>
        <v>0</v>
      </c>
      <c r="AK32" s="24">
        <f>IF('所要額調査票 '!AM34="","",'所要額調査票 '!AM34)</f>
        <v>0</v>
      </c>
      <c r="AL32" s="24" t="str">
        <f>IF('所要額調査票 '!AO34="","",'所要額調査票 '!AO34)</f>
        <v/>
      </c>
      <c r="AM32" s="24" t="str">
        <f>IF('所要額調査票 '!AP34="","",'所要額調査票 '!AP34)</f>
        <v/>
      </c>
      <c r="AN32" s="24" t="str">
        <f>IF('所要額調査票 '!AQ34="","",'所要額調査票 '!AQ34)</f>
        <v/>
      </c>
      <c r="AO32" s="24" t="str">
        <f>IF('所要額調査票 '!AR34="","",'所要額調査票 '!AR34)</f>
        <v/>
      </c>
      <c r="AP32" s="24" t="str">
        <f>IF('所要額調査票 '!AS34="","",'所要額調査票 '!AS34)</f>
        <v/>
      </c>
      <c r="AQ32" s="24">
        <f>IF('所要額調査票 '!AT34="","",'所要額調査票 '!AT34)</f>
        <v>0</v>
      </c>
      <c r="AR32" s="24" t="str">
        <f>IF('所要額調査票 '!AU34="","",'所要額調査票 '!AU34)</f>
        <v/>
      </c>
      <c r="AS32" s="24" t="str">
        <f>IF('所要額調査票 '!AV34="","",'所要額調査票 '!AV34)</f>
        <v/>
      </c>
    </row>
    <row r="33" spans="1:45">
      <c r="A33" s="64">
        <f>'所要額調査票 '!$D$2</f>
        <v>0</v>
      </c>
      <c r="B33" s="64" t="str">
        <f>IF('所要額調査票 '!C35="","",'所要額調査票 '!C35)</f>
        <v/>
      </c>
      <c r="C33" s="64" t="str">
        <f>IF('所要額調査票 '!D35="","",'所要額調査票 '!D35)</f>
        <v/>
      </c>
      <c r="D33" s="64" t="str">
        <f>IF('所要額調査票 '!E35="","",'所要額調査票 '!E35)</f>
        <v/>
      </c>
      <c r="E33" s="64" t="str">
        <f>IF('所要額調査票 '!F35="","",'所要額調査票 '!F35)</f>
        <v/>
      </c>
      <c r="F33" s="221" t="str">
        <f>IF('所要額調査票 '!G35="","",'所要額調査票 '!G35)</f>
        <v/>
      </c>
      <c r="G33" s="221" t="str">
        <f>IF('所要額調査票 '!H35="","",'所要額調査票 '!H35)</f>
        <v/>
      </c>
      <c r="H33" s="64" t="str">
        <f>IF('所要額調査票 '!I35="","",'所要額調査票 '!I35)</f>
        <v/>
      </c>
      <c r="I33" s="64" t="str">
        <f>IF('所要額調査票 '!J35="","",'所要額調査票 '!J35)</f>
        <v/>
      </c>
      <c r="J33" s="64" t="str">
        <f>IF('所要額調査票 '!K35="","",'所要額調査票 '!K35)</f>
        <v/>
      </c>
      <c r="K33" s="64" t="str">
        <f>IF('所要額調査票 '!L35="","",'所要額調査票 '!L35)</f>
        <v/>
      </c>
      <c r="L33" s="221" t="str">
        <f>IF('所要額調査票 '!M35="","",'所要額調査票 '!M35)</f>
        <v/>
      </c>
      <c r="M33" s="221" t="str">
        <f>IF('所要額調査票 '!N35="","",'所要額調査票 '!N35)</f>
        <v/>
      </c>
      <c r="N33" s="64" t="str">
        <f>IF('所要額調査票 '!O35="","",'所要額調査票 '!O35)</f>
        <v/>
      </c>
      <c r="O33" s="64" t="str">
        <f>IF('所要額調査票 '!P35="","",'所要額調査票 '!P35)</f>
        <v/>
      </c>
      <c r="P33" s="64" t="str">
        <f>IF('所要額調査票 '!Q35="","",'所要額調査票 '!Q35)</f>
        <v/>
      </c>
      <c r="Q33" s="64" t="str">
        <f>IF('所要額調査票 '!R35="","",'所要額調査票 '!R35)</f>
        <v/>
      </c>
      <c r="R33" s="64" t="str">
        <f>IF('所要額調査票 '!S35="","",'所要額調査票 '!S35)</f>
        <v/>
      </c>
      <c r="S33" s="64">
        <f>IF('所要額調査票 '!U35="","",'所要額調査票 '!U35)</f>
        <v>0</v>
      </c>
      <c r="T33" s="64" t="str">
        <f>IF('所要額調査票 '!V35="","",'所要額調査票 '!V35)</f>
        <v/>
      </c>
      <c r="U33" s="64" t="str">
        <f>IF('所要額調査票 '!W35="","",'所要額調査票 '!W35)</f>
        <v/>
      </c>
      <c r="V33" s="64" t="str">
        <f>IF('所要額調査票 '!X35="","",'所要額調査票 '!X35)</f>
        <v/>
      </c>
      <c r="W33" s="64" t="str">
        <f>IF('所要額調査票 '!Y35="","",'所要額調査票 '!Y35)</f>
        <v/>
      </c>
      <c r="X33" s="64" t="str">
        <f>IF('所要額調査票 '!Z35="","",'所要額調査票 '!Z35)</f>
        <v/>
      </c>
      <c r="Y33" s="64" t="str">
        <f>IF('所要額調査票 '!AA35="","",'所要額調査票 '!AA35)</f>
        <v/>
      </c>
      <c r="Z33" s="64" t="str">
        <f>IF('所要額調査票 '!AB35="","",'所要額調査票 '!AB35)</f>
        <v/>
      </c>
      <c r="AA33" s="64" t="str">
        <f>IF('所要額調査票 '!AC35="","",'所要額調査票 '!AC35)</f>
        <v/>
      </c>
      <c r="AB33" s="64" t="str">
        <f>IF('所要額調査票 '!AD35="","",'所要額調査票 '!AD35)</f>
        <v/>
      </c>
      <c r="AC33" s="64" t="str">
        <f>IF('所要額調査票 '!AE35="","",'所要額調査票 '!AE35)</f>
        <v/>
      </c>
      <c r="AD33" s="24" t="str">
        <f>IF('所要額調査票 '!AF35="","",'所要額調査票 '!AF35)</f>
        <v/>
      </c>
      <c r="AE33" s="24" t="str">
        <f>IF('所要額調査票 '!AG35="","",'所要額調査票 '!AG35)</f>
        <v/>
      </c>
      <c r="AF33" s="24" t="str">
        <f>IF('所要額調査票 '!AH35="","",'所要額調査票 '!AH35)</f>
        <v/>
      </c>
      <c r="AG33" s="24" t="str">
        <f>IF('所要額調査票 '!AI35="","",'所要額調査票 '!AI35)</f>
        <v/>
      </c>
      <c r="AH33" s="24" t="str">
        <f>IF('所要額調査票 '!AJ35="","",'所要額調査票 '!AJ35)</f>
        <v/>
      </c>
      <c r="AI33" s="24" t="str">
        <f>IF('所要額調査票 '!AK35="","",'所要額調査票 '!AK35)</f>
        <v/>
      </c>
      <c r="AJ33" s="24">
        <f>IF('所要額調査票 '!AL35="","",'所要額調査票 '!AL35)</f>
        <v>0</v>
      </c>
      <c r="AK33" s="24">
        <f>IF('所要額調査票 '!AM35="","",'所要額調査票 '!AM35)</f>
        <v>0</v>
      </c>
      <c r="AL33" s="24" t="str">
        <f>IF('所要額調査票 '!AO35="","",'所要額調査票 '!AO35)</f>
        <v/>
      </c>
      <c r="AM33" s="24" t="str">
        <f>IF('所要額調査票 '!AP35="","",'所要額調査票 '!AP35)</f>
        <v/>
      </c>
      <c r="AN33" s="24" t="str">
        <f>IF('所要額調査票 '!AQ35="","",'所要額調査票 '!AQ35)</f>
        <v/>
      </c>
      <c r="AO33" s="24" t="str">
        <f>IF('所要額調査票 '!AR35="","",'所要額調査票 '!AR35)</f>
        <v/>
      </c>
      <c r="AP33" s="24" t="str">
        <f>IF('所要額調査票 '!AS35="","",'所要額調査票 '!AS35)</f>
        <v/>
      </c>
      <c r="AQ33" s="24">
        <f>IF('所要額調査票 '!AT35="","",'所要額調査票 '!AT35)</f>
        <v>0</v>
      </c>
      <c r="AR33" s="24" t="str">
        <f>IF('所要額調査票 '!AU35="","",'所要額調査票 '!AU35)</f>
        <v/>
      </c>
      <c r="AS33" s="24" t="str">
        <f>IF('所要額調査票 '!AV35="","",'所要額調査票 '!AV35)</f>
        <v/>
      </c>
    </row>
    <row r="34" spans="1:45">
      <c r="A34" s="64">
        <f>'所要額調査票 '!$D$2</f>
        <v>0</v>
      </c>
      <c r="B34" s="64" t="str">
        <f>IF('所要額調査票 '!C36="","",'所要額調査票 '!C36)</f>
        <v/>
      </c>
      <c r="C34" s="64" t="str">
        <f>IF('所要額調査票 '!D36="","",'所要額調査票 '!D36)</f>
        <v/>
      </c>
      <c r="D34" s="64" t="str">
        <f>IF('所要額調査票 '!E36="","",'所要額調査票 '!E36)</f>
        <v/>
      </c>
      <c r="E34" s="64" t="str">
        <f>IF('所要額調査票 '!F36="","",'所要額調査票 '!F36)</f>
        <v/>
      </c>
      <c r="F34" s="221" t="str">
        <f>IF('所要額調査票 '!G36="","",'所要額調査票 '!G36)</f>
        <v/>
      </c>
      <c r="G34" s="221" t="str">
        <f>IF('所要額調査票 '!H36="","",'所要額調査票 '!H36)</f>
        <v/>
      </c>
      <c r="H34" s="64" t="str">
        <f>IF('所要額調査票 '!I36="","",'所要額調査票 '!I36)</f>
        <v/>
      </c>
      <c r="I34" s="64" t="str">
        <f>IF('所要額調査票 '!J36="","",'所要額調査票 '!J36)</f>
        <v/>
      </c>
      <c r="J34" s="64" t="str">
        <f>IF('所要額調査票 '!K36="","",'所要額調査票 '!K36)</f>
        <v/>
      </c>
      <c r="K34" s="64" t="str">
        <f>IF('所要額調査票 '!L36="","",'所要額調査票 '!L36)</f>
        <v/>
      </c>
      <c r="L34" s="221" t="str">
        <f>IF('所要額調査票 '!M36="","",'所要額調査票 '!M36)</f>
        <v/>
      </c>
      <c r="M34" s="221" t="str">
        <f>IF('所要額調査票 '!N36="","",'所要額調査票 '!N36)</f>
        <v/>
      </c>
      <c r="N34" s="64" t="str">
        <f>IF('所要額調査票 '!O36="","",'所要額調査票 '!O36)</f>
        <v/>
      </c>
      <c r="O34" s="64" t="str">
        <f>IF('所要額調査票 '!P36="","",'所要額調査票 '!P36)</f>
        <v/>
      </c>
      <c r="P34" s="64" t="str">
        <f>IF('所要額調査票 '!Q36="","",'所要額調査票 '!Q36)</f>
        <v/>
      </c>
      <c r="Q34" s="64" t="str">
        <f>IF('所要額調査票 '!R36="","",'所要額調査票 '!R36)</f>
        <v/>
      </c>
      <c r="R34" s="64" t="str">
        <f>IF('所要額調査票 '!S36="","",'所要額調査票 '!S36)</f>
        <v/>
      </c>
      <c r="S34" s="64">
        <f>IF('所要額調査票 '!U36="","",'所要額調査票 '!U36)</f>
        <v>0</v>
      </c>
      <c r="T34" s="64" t="str">
        <f>IF('所要額調査票 '!V36="","",'所要額調査票 '!V36)</f>
        <v/>
      </c>
      <c r="U34" s="64" t="str">
        <f>IF('所要額調査票 '!W36="","",'所要額調査票 '!W36)</f>
        <v/>
      </c>
      <c r="V34" s="64" t="str">
        <f>IF('所要額調査票 '!X36="","",'所要額調査票 '!X36)</f>
        <v/>
      </c>
      <c r="W34" s="64" t="str">
        <f>IF('所要額調査票 '!Y36="","",'所要額調査票 '!Y36)</f>
        <v/>
      </c>
      <c r="X34" s="64" t="str">
        <f>IF('所要額調査票 '!Z36="","",'所要額調査票 '!Z36)</f>
        <v/>
      </c>
      <c r="Y34" s="64" t="str">
        <f>IF('所要額調査票 '!AA36="","",'所要額調査票 '!AA36)</f>
        <v/>
      </c>
      <c r="Z34" s="64" t="str">
        <f>IF('所要額調査票 '!AB36="","",'所要額調査票 '!AB36)</f>
        <v/>
      </c>
      <c r="AA34" s="64" t="str">
        <f>IF('所要額調査票 '!AC36="","",'所要額調査票 '!AC36)</f>
        <v/>
      </c>
      <c r="AB34" s="64" t="str">
        <f>IF('所要額調査票 '!AD36="","",'所要額調査票 '!AD36)</f>
        <v/>
      </c>
      <c r="AC34" s="64" t="str">
        <f>IF('所要額調査票 '!AE36="","",'所要額調査票 '!AE36)</f>
        <v/>
      </c>
      <c r="AD34" s="24" t="str">
        <f>IF('所要額調査票 '!AF36="","",'所要額調査票 '!AF36)</f>
        <v/>
      </c>
      <c r="AE34" s="24" t="str">
        <f>IF('所要額調査票 '!AG36="","",'所要額調査票 '!AG36)</f>
        <v/>
      </c>
      <c r="AF34" s="24" t="str">
        <f>IF('所要額調査票 '!AH36="","",'所要額調査票 '!AH36)</f>
        <v/>
      </c>
      <c r="AG34" s="24" t="str">
        <f>IF('所要額調査票 '!AI36="","",'所要額調査票 '!AI36)</f>
        <v/>
      </c>
      <c r="AH34" s="24" t="str">
        <f>IF('所要額調査票 '!AJ36="","",'所要額調査票 '!AJ36)</f>
        <v/>
      </c>
      <c r="AI34" s="24" t="str">
        <f>IF('所要額調査票 '!AK36="","",'所要額調査票 '!AK36)</f>
        <v/>
      </c>
      <c r="AJ34" s="24">
        <f>IF('所要額調査票 '!AL36="","",'所要額調査票 '!AL36)</f>
        <v>0</v>
      </c>
      <c r="AK34" s="24">
        <f>IF('所要額調査票 '!AM36="","",'所要額調査票 '!AM36)</f>
        <v>0</v>
      </c>
      <c r="AL34" s="24" t="str">
        <f>IF('所要額調査票 '!AO36="","",'所要額調査票 '!AO36)</f>
        <v/>
      </c>
      <c r="AM34" s="24" t="str">
        <f>IF('所要額調査票 '!AP36="","",'所要額調査票 '!AP36)</f>
        <v/>
      </c>
      <c r="AN34" s="24" t="str">
        <f>IF('所要額調査票 '!AQ36="","",'所要額調査票 '!AQ36)</f>
        <v/>
      </c>
      <c r="AO34" s="24" t="str">
        <f>IF('所要額調査票 '!AR36="","",'所要額調査票 '!AR36)</f>
        <v/>
      </c>
      <c r="AP34" s="24" t="str">
        <f>IF('所要額調査票 '!AS36="","",'所要額調査票 '!AS36)</f>
        <v/>
      </c>
      <c r="AQ34" s="24">
        <f>IF('所要額調査票 '!AT36="","",'所要額調査票 '!AT36)</f>
        <v>0</v>
      </c>
      <c r="AR34" s="24" t="str">
        <f>IF('所要額調査票 '!AU36="","",'所要額調査票 '!AU36)</f>
        <v/>
      </c>
      <c r="AS34" s="24" t="str">
        <f>IF('所要額調査票 '!AV36="","",'所要額調査票 '!AV36)</f>
        <v/>
      </c>
    </row>
    <row r="35" spans="1:45">
      <c r="A35" s="64">
        <f>'所要額調査票 '!$D$2</f>
        <v>0</v>
      </c>
      <c r="B35" s="64" t="str">
        <f>IF('所要額調査票 '!C37="","",'所要額調査票 '!C37)</f>
        <v/>
      </c>
      <c r="C35" s="64" t="str">
        <f>IF('所要額調査票 '!D37="","",'所要額調査票 '!D37)</f>
        <v/>
      </c>
      <c r="D35" s="64" t="str">
        <f>IF('所要額調査票 '!E37="","",'所要額調査票 '!E37)</f>
        <v/>
      </c>
      <c r="E35" s="64" t="str">
        <f>IF('所要額調査票 '!F37="","",'所要額調査票 '!F37)</f>
        <v/>
      </c>
      <c r="F35" s="221" t="str">
        <f>IF('所要額調査票 '!G37="","",'所要額調査票 '!G37)</f>
        <v/>
      </c>
      <c r="G35" s="221" t="str">
        <f>IF('所要額調査票 '!H37="","",'所要額調査票 '!H37)</f>
        <v/>
      </c>
      <c r="H35" s="64" t="str">
        <f>IF('所要額調査票 '!I37="","",'所要額調査票 '!I37)</f>
        <v/>
      </c>
      <c r="I35" s="64" t="str">
        <f>IF('所要額調査票 '!J37="","",'所要額調査票 '!J37)</f>
        <v/>
      </c>
      <c r="J35" s="64" t="str">
        <f>IF('所要額調査票 '!K37="","",'所要額調査票 '!K37)</f>
        <v/>
      </c>
      <c r="K35" s="64" t="str">
        <f>IF('所要額調査票 '!L37="","",'所要額調査票 '!L37)</f>
        <v/>
      </c>
      <c r="L35" s="221" t="str">
        <f>IF('所要額調査票 '!M37="","",'所要額調査票 '!M37)</f>
        <v/>
      </c>
      <c r="M35" s="221" t="str">
        <f>IF('所要額調査票 '!N37="","",'所要額調査票 '!N37)</f>
        <v/>
      </c>
      <c r="N35" s="64" t="str">
        <f>IF('所要額調査票 '!O37="","",'所要額調査票 '!O37)</f>
        <v/>
      </c>
      <c r="O35" s="64" t="str">
        <f>IF('所要額調査票 '!P37="","",'所要額調査票 '!P37)</f>
        <v/>
      </c>
      <c r="P35" s="64" t="str">
        <f>IF('所要額調査票 '!Q37="","",'所要額調査票 '!Q37)</f>
        <v/>
      </c>
      <c r="Q35" s="64" t="str">
        <f>IF('所要額調査票 '!R37="","",'所要額調査票 '!R37)</f>
        <v/>
      </c>
      <c r="R35" s="64" t="str">
        <f>IF('所要額調査票 '!S37="","",'所要額調査票 '!S37)</f>
        <v/>
      </c>
      <c r="S35" s="64">
        <f>IF('所要額調査票 '!U37="","",'所要額調査票 '!U37)</f>
        <v>0</v>
      </c>
      <c r="T35" s="64" t="str">
        <f>IF('所要額調査票 '!V37="","",'所要額調査票 '!V37)</f>
        <v/>
      </c>
      <c r="U35" s="64" t="str">
        <f>IF('所要額調査票 '!W37="","",'所要額調査票 '!W37)</f>
        <v/>
      </c>
      <c r="V35" s="64" t="str">
        <f>IF('所要額調査票 '!X37="","",'所要額調査票 '!X37)</f>
        <v/>
      </c>
      <c r="W35" s="64" t="str">
        <f>IF('所要額調査票 '!Y37="","",'所要額調査票 '!Y37)</f>
        <v/>
      </c>
      <c r="X35" s="64" t="str">
        <f>IF('所要額調査票 '!Z37="","",'所要額調査票 '!Z37)</f>
        <v/>
      </c>
      <c r="Y35" s="64" t="str">
        <f>IF('所要額調査票 '!AA37="","",'所要額調査票 '!AA37)</f>
        <v/>
      </c>
      <c r="Z35" s="64" t="str">
        <f>IF('所要額調査票 '!AB37="","",'所要額調査票 '!AB37)</f>
        <v/>
      </c>
      <c r="AA35" s="64" t="str">
        <f>IF('所要額調査票 '!AC37="","",'所要額調査票 '!AC37)</f>
        <v/>
      </c>
      <c r="AB35" s="64" t="str">
        <f>IF('所要額調査票 '!AD37="","",'所要額調査票 '!AD37)</f>
        <v/>
      </c>
      <c r="AC35" s="64" t="str">
        <f>IF('所要額調査票 '!AE37="","",'所要額調査票 '!AE37)</f>
        <v/>
      </c>
      <c r="AD35" s="24" t="str">
        <f>IF('所要額調査票 '!AF37="","",'所要額調査票 '!AF37)</f>
        <v/>
      </c>
      <c r="AE35" s="24" t="str">
        <f>IF('所要額調査票 '!AG37="","",'所要額調査票 '!AG37)</f>
        <v/>
      </c>
      <c r="AF35" s="24" t="str">
        <f>IF('所要額調査票 '!AH37="","",'所要額調査票 '!AH37)</f>
        <v/>
      </c>
      <c r="AG35" s="24" t="str">
        <f>IF('所要額調査票 '!AI37="","",'所要額調査票 '!AI37)</f>
        <v/>
      </c>
      <c r="AH35" s="24" t="str">
        <f>IF('所要額調査票 '!AJ37="","",'所要額調査票 '!AJ37)</f>
        <v/>
      </c>
      <c r="AI35" s="24" t="str">
        <f>IF('所要額調査票 '!AK37="","",'所要額調査票 '!AK37)</f>
        <v/>
      </c>
      <c r="AJ35" s="24">
        <f>IF('所要額調査票 '!AL37="","",'所要額調査票 '!AL37)</f>
        <v>0</v>
      </c>
      <c r="AK35" s="24">
        <f>IF('所要額調査票 '!AM37="","",'所要額調査票 '!AM37)</f>
        <v>0</v>
      </c>
      <c r="AL35" s="24" t="str">
        <f>IF('所要額調査票 '!AO37="","",'所要額調査票 '!AO37)</f>
        <v/>
      </c>
      <c r="AM35" s="24" t="str">
        <f>IF('所要額調査票 '!AP37="","",'所要額調査票 '!AP37)</f>
        <v/>
      </c>
      <c r="AN35" s="24" t="str">
        <f>IF('所要額調査票 '!AQ37="","",'所要額調査票 '!AQ37)</f>
        <v/>
      </c>
      <c r="AO35" s="24" t="str">
        <f>IF('所要額調査票 '!AR37="","",'所要額調査票 '!AR37)</f>
        <v/>
      </c>
      <c r="AP35" s="24" t="str">
        <f>IF('所要額調査票 '!AS37="","",'所要額調査票 '!AS37)</f>
        <v/>
      </c>
      <c r="AQ35" s="24">
        <f>IF('所要額調査票 '!AT37="","",'所要額調査票 '!AT37)</f>
        <v>0</v>
      </c>
      <c r="AR35" s="24" t="str">
        <f>IF('所要額調査票 '!AU37="","",'所要額調査票 '!AU37)</f>
        <v/>
      </c>
      <c r="AS35" s="24" t="str">
        <f>IF('所要額調査票 '!AV37="","",'所要額調査票 '!AV37)</f>
        <v/>
      </c>
    </row>
    <row r="36" spans="1:45">
      <c r="A36" s="64">
        <f>'所要額調査票 '!$D$2</f>
        <v>0</v>
      </c>
      <c r="B36" s="64" t="str">
        <f>IF('所要額調査票 '!C38="","",'所要額調査票 '!C38)</f>
        <v/>
      </c>
      <c r="C36" s="64" t="str">
        <f>IF('所要額調査票 '!D38="","",'所要額調査票 '!D38)</f>
        <v/>
      </c>
      <c r="D36" s="64" t="str">
        <f>IF('所要額調査票 '!E38="","",'所要額調査票 '!E38)</f>
        <v/>
      </c>
      <c r="E36" s="64" t="str">
        <f>IF('所要額調査票 '!F38="","",'所要額調査票 '!F38)</f>
        <v/>
      </c>
      <c r="F36" s="221" t="str">
        <f>IF('所要額調査票 '!G38="","",'所要額調査票 '!G38)</f>
        <v/>
      </c>
      <c r="G36" s="221" t="str">
        <f>IF('所要額調査票 '!H38="","",'所要額調査票 '!H38)</f>
        <v/>
      </c>
      <c r="H36" s="64" t="str">
        <f>IF('所要額調査票 '!I38="","",'所要額調査票 '!I38)</f>
        <v/>
      </c>
      <c r="I36" s="64" t="str">
        <f>IF('所要額調査票 '!J38="","",'所要額調査票 '!J38)</f>
        <v/>
      </c>
      <c r="J36" s="64" t="str">
        <f>IF('所要額調査票 '!K38="","",'所要額調査票 '!K38)</f>
        <v/>
      </c>
      <c r="K36" s="64" t="str">
        <f>IF('所要額調査票 '!L38="","",'所要額調査票 '!L38)</f>
        <v/>
      </c>
      <c r="L36" s="221" t="str">
        <f>IF('所要額調査票 '!M38="","",'所要額調査票 '!M38)</f>
        <v/>
      </c>
      <c r="M36" s="221" t="str">
        <f>IF('所要額調査票 '!N38="","",'所要額調査票 '!N38)</f>
        <v/>
      </c>
      <c r="N36" s="64" t="str">
        <f>IF('所要額調査票 '!O38="","",'所要額調査票 '!O38)</f>
        <v/>
      </c>
      <c r="O36" s="64" t="str">
        <f>IF('所要額調査票 '!P38="","",'所要額調査票 '!P38)</f>
        <v/>
      </c>
      <c r="P36" s="64" t="str">
        <f>IF('所要額調査票 '!Q38="","",'所要額調査票 '!Q38)</f>
        <v/>
      </c>
      <c r="Q36" s="64" t="str">
        <f>IF('所要額調査票 '!R38="","",'所要額調査票 '!R38)</f>
        <v/>
      </c>
      <c r="R36" s="64" t="str">
        <f>IF('所要額調査票 '!S38="","",'所要額調査票 '!S38)</f>
        <v/>
      </c>
      <c r="S36" s="64">
        <f>IF('所要額調査票 '!U38="","",'所要額調査票 '!U38)</f>
        <v>0</v>
      </c>
      <c r="T36" s="64" t="str">
        <f>IF('所要額調査票 '!V38="","",'所要額調査票 '!V38)</f>
        <v/>
      </c>
      <c r="U36" s="64" t="str">
        <f>IF('所要額調査票 '!W38="","",'所要額調査票 '!W38)</f>
        <v/>
      </c>
      <c r="V36" s="64" t="str">
        <f>IF('所要額調査票 '!X38="","",'所要額調査票 '!X38)</f>
        <v/>
      </c>
      <c r="W36" s="64" t="str">
        <f>IF('所要額調査票 '!Y38="","",'所要額調査票 '!Y38)</f>
        <v/>
      </c>
      <c r="X36" s="64" t="str">
        <f>IF('所要額調査票 '!Z38="","",'所要額調査票 '!Z38)</f>
        <v/>
      </c>
      <c r="Y36" s="64" t="str">
        <f>IF('所要額調査票 '!AA38="","",'所要額調査票 '!AA38)</f>
        <v/>
      </c>
      <c r="Z36" s="64" t="str">
        <f>IF('所要額調査票 '!AB38="","",'所要額調査票 '!AB38)</f>
        <v/>
      </c>
      <c r="AA36" s="64" t="str">
        <f>IF('所要額調査票 '!AC38="","",'所要額調査票 '!AC38)</f>
        <v/>
      </c>
      <c r="AB36" s="64" t="str">
        <f>IF('所要額調査票 '!AD38="","",'所要額調査票 '!AD38)</f>
        <v/>
      </c>
      <c r="AC36" s="64" t="str">
        <f>IF('所要額調査票 '!AE38="","",'所要額調査票 '!AE38)</f>
        <v/>
      </c>
      <c r="AD36" s="24" t="str">
        <f>IF('所要額調査票 '!AF38="","",'所要額調査票 '!AF38)</f>
        <v/>
      </c>
      <c r="AE36" s="24" t="str">
        <f>IF('所要額調査票 '!AG38="","",'所要額調査票 '!AG38)</f>
        <v/>
      </c>
      <c r="AF36" s="24" t="str">
        <f>IF('所要額調査票 '!AH38="","",'所要額調査票 '!AH38)</f>
        <v/>
      </c>
      <c r="AG36" s="24" t="str">
        <f>IF('所要額調査票 '!AI38="","",'所要額調査票 '!AI38)</f>
        <v/>
      </c>
      <c r="AH36" s="24" t="str">
        <f>IF('所要額調査票 '!AJ38="","",'所要額調査票 '!AJ38)</f>
        <v/>
      </c>
      <c r="AI36" s="24" t="str">
        <f>IF('所要額調査票 '!AK38="","",'所要額調査票 '!AK38)</f>
        <v/>
      </c>
      <c r="AJ36" s="24">
        <f>IF('所要額調査票 '!AL38="","",'所要額調査票 '!AL38)</f>
        <v>0</v>
      </c>
      <c r="AK36" s="24">
        <f>IF('所要額調査票 '!AM38="","",'所要額調査票 '!AM38)</f>
        <v>0</v>
      </c>
      <c r="AL36" s="24" t="str">
        <f>IF('所要額調査票 '!AO38="","",'所要額調査票 '!AO38)</f>
        <v/>
      </c>
      <c r="AM36" s="24" t="str">
        <f>IF('所要額調査票 '!AP38="","",'所要額調査票 '!AP38)</f>
        <v/>
      </c>
      <c r="AN36" s="24" t="str">
        <f>IF('所要額調査票 '!AQ38="","",'所要額調査票 '!AQ38)</f>
        <v/>
      </c>
      <c r="AO36" s="24" t="str">
        <f>IF('所要額調査票 '!AR38="","",'所要額調査票 '!AR38)</f>
        <v/>
      </c>
      <c r="AP36" s="24" t="str">
        <f>IF('所要額調査票 '!AS38="","",'所要額調査票 '!AS38)</f>
        <v/>
      </c>
      <c r="AQ36" s="24">
        <f>IF('所要額調査票 '!AT38="","",'所要額調査票 '!AT38)</f>
        <v>0</v>
      </c>
      <c r="AR36" s="24" t="str">
        <f>IF('所要額調査票 '!AU38="","",'所要額調査票 '!AU38)</f>
        <v/>
      </c>
      <c r="AS36" s="24" t="str">
        <f>IF('所要額調査票 '!AV38="","",'所要額調査票 '!AV38)</f>
        <v/>
      </c>
    </row>
    <row r="37" spans="1:45">
      <c r="A37" s="64">
        <f>'所要額調査票 '!$D$2</f>
        <v>0</v>
      </c>
      <c r="B37" s="64" t="str">
        <f>IF('所要額調査票 '!C39="","",'所要額調査票 '!C39)</f>
        <v/>
      </c>
      <c r="C37" s="64" t="str">
        <f>IF('所要額調査票 '!D39="","",'所要額調査票 '!D39)</f>
        <v/>
      </c>
      <c r="D37" s="64" t="str">
        <f>IF('所要額調査票 '!E39="","",'所要額調査票 '!E39)</f>
        <v/>
      </c>
      <c r="E37" s="64" t="str">
        <f>IF('所要額調査票 '!F39="","",'所要額調査票 '!F39)</f>
        <v/>
      </c>
      <c r="F37" s="221" t="str">
        <f>IF('所要額調査票 '!G39="","",'所要額調査票 '!G39)</f>
        <v/>
      </c>
      <c r="G37" s="221" t="str">
        <f>IF('所要額調査票 '!H39="","",'所要額調査票 '!H39)</f>
        <v/>
      </c>
      <c r="H37" s="64" t="str">
        <f>IF('所要額調査票 '!I39="","",'所要額調査票 '!I39)</f>
        <v/>
      </c>
      <c r="I37" s="64" t="str">
        <f>IF('所要額調査票 '!J39="","",'所要額調査票 '!J39)</f>
        <v/>
      </c>
      <c r="J37" s="64" t="str">
        <f>IF('所要額調査票 '!K39="","",'所要額調査票 '!K39)</f>
        <v/>
      </c>
      <c r="K37" s="64" t="str">
        <f>IF('所要額調査票 '!L39="","",'所要額調査票 '!L39)</f>
        <v/>
      </c>
      <c r="L37" s="221" t="str">
        <f>IF('所要額調査票 '!M39="","",'所要額調査票 '!M39)</f>
        <v/>
      </c>
      <c r="M37" s="221" t="str">
        <f>IF('所要額調査票 '!N39="","",'所要額調査票 '!N39)</f>
        <v/>
      </c>
      <c r="N37" s="64" t="str">
        <f>IF('所要額調査票 '!O39="","",'所要額調査票 '!O39)</f>
        <v/>
      </c>
      <c r="O37" s="64" t="str">
        <f>IF('所要額調査票 '!P39="","",'所要額調査票 '!P39)</f>
        <v/>
      </c>
      <c r="P37" s="64" t="str">
        <f>IF('所要額調査票 '!Q39="","",'所要額調査票 '!Q39)</f>
        <v/>
      </c>
      <c r="Q37" s="64" t="str">
        <f>IF('所要額調査票 '!R39="","",'所要額調査票 '!R39)</f>
        <v/>
      </c>
      <c r="R37" s="64" t="str">
        <f>IF('所要額調査票 '!S39="","",'所要額調査票 '!S39)</f>
        <v/>
      </c>
      <c r="S37" s="64">
        <f>IF('所要額調査票 '!U39="","",'所要額調査票 '!U39)</f>
        <v>0</v>
      </c>
      <c r="T37" s="64" t="str">
        <f>IF('所要額調査票 '!V39="","",'所要額調査票 '!V39)</f>
        <v/>
      </c>
      <c r="U37" s="64" t="str">
        <f>IF('所要額調査票 '!W39="","",'所要額調査票 '!W39)</f>
        <v/>
      </c>
      <c r="V37" s="64" t="str">
        <f>IF('所要額調査票 '!X39="","",'所要額調査票 '!X39)</f>
        <v/>
      </c>
      <c r="W37" s="64" t="str">
        <f>IF('所要額調査票 '!Y39="","",'所要額調査票 '!Y39)</f>
        <v/>
      </c>
      <c r="X37" s="64" t="str">
        <f>IF('所要額調査票 '!Z39="","",'所要額調査票 '!Z39)</f>
        <v/>
      </c>
      <c r="Y37" s="64" t="str">
        <f>IF('所要額調査票 '!AA39="","",'所要額調査票 '!AA39)</f>
        <v/>
      </c>
      <c r="Z37" s="64" t="str">
        <f>IF('所要額調査票 '!AB39="","",'所要額調査票 '!AB39)</f>
        <v/>
      </c>
      <c r="AA37" s="64" t="str">
        <f>IF('所要額調査票 '!AC39="","",'所要額調査票 '!AC39)</f>
        <v/>
      </c>
      <c r="AB37" s="64" t="str">
        <f>IF('所要額調査票 '!AD39="","",'所要額調査票 '!AD39)</f>
        <v/>
      </c>
      <c r="AC37" s="64" t="str">
        <f>IF('所要額調査票 '!AE39="","",'所要額調査票 '!AE39)</f>
        <v/>
      </c>
      <c r="AD37" s="24" t="str">
        <f>IF('所要額調査票 '!AF39="","",'所要額調査票 '!AF39)</f>
        <v/>
      </c>
      <c r="AE37" s="24" t="str">
        <f>IF('所要額調査票 '!AG39="","",'所要額調査票 '!AG39)</f>
        <v/>
      </c>
      <c r="AF37" s="24" t="str">
        <f>IF('所要額調査票 '!AH39="","",'所要額調査票 '!AH39)</f>
        <v/>
      </c>
      <c r="AG37" s="24" t="str">
        <f>IF('所要額調査票 '!AI39="","",'所要額調査票 '!AI39)</f>
        <v/>
      </c>
      <c r="AH37" s="24" t="str">
        <f>IF('所要額調査票 '!AJ39="","",'所要額調査票 '!AJ39)</f>
        <v/>
      </c>
      <c r="AI37" s="24" t="str">
        <f>IF('所要額調査票 '!AK39="","",'所要額調査票 '!AK39)</f>
        <v/>
      </c>
      <c r="AJ37" s="24">
        <f>IF('所要額調査票 '!AL39="","",'所要額調査票 '!AL39)</f>
        <v>0</v>
      </c>
      <c r="AK37" s="24">
        <f>IF('所要額調査票 '!AM39="","",'所要額調査票 '!AM39)</f>
        <v>0</v>
      </c>
      <c r="AL37" s="24" t="str">
        <f>IF('所要額調査票 '!AO39="","",'所要額調査票 '!AO39)</f>
        <v/>
      </c>
      <c r="AM37" s="24" t="str">
        <f>IF('所要額調査票 '!AP39="","",'所要額調査票 '!AP39)</f>
        <v/>
      </c>
      <c r="AN37" s="24" t="str">
        <f>IF('所要額調査票 '!AQ39="","",'所要額調査票 '!AQ39)</f>
        <v/>
      </c>
      <c r="AO37" s="24" t="str">
        <f>IF('所要額調査票 '!AR39="","",'所要額調査票 '!AR39)</f>
        <v/>
      </c>
      <c r="AP37" s="24" t="str">
        <f>IF('所要額調査票 '!AS39="","",'所要額調査票 '!AS39)</f>
        <v/>
      </c>
      <c r="AQ37" s="24">
        <f>IF('所要額調査票 '!AT39="","",'所要額調査票 '!AT39)</f>
        <v>0</v>
      </c>
      <c r="AR37" s="24" t="str">
        <f>IF('所要額調査票 '!AU39="","",'所要額調査票 '!AU39)</f>
        <v/>
      </c>
      <c r="AS37" s="24" t="str">
        <f>IF('所要額調査票 '!AV39="","",'所要額調査票 '!AV39)</f>
        <v/>
      </c>
    </row>
    <row r="38" spans="1:45">
      <c r="A38" s="64">
        <f>'所要額調査票 '!$D$2</f>
        <v>0</v>
      </c>
      <c r="B38" s="64" t="str">
        <f>IF('所要額調査票 '!C40="","",'所要額調査票 '!C40)</f>
        <v/>
      </c>
      <c r="C38" s="64" t="str">
        <f>IF('所要額調査票 '!D40="","",'所要額調査票 '!D40)</f>
        <v/>
      </c>
      <c r="D38" s="64" t="str">
        <f>IF('所要額調査票 '!E40="","",'所要額調査票 '!E40)</f>
        <v/>
      </c>
      <c r="E38" s="64" t="str">
        <f>IF('所要額調査票 '!F40="","",'所要額調査票 '!F40)</f>
        <v/>
      </c>
      <c r="F38" s="221" t="str">
        <f>IF('所要額調査票 '!G40="","",'所要額調査票 '!G40)</f>
        <v/>
      </c>
      <c r="G38" s="221" t="str">
        <f>IF('所要額調査票 '!H40="","",'所要額調査票 '!H40)</f>
        <v/>
      </c>
      <c r="H38" s="64" t="str">
        <f>IF('所要額調査票 '!I40="","",'所要額調査票 '!I40)</f>
        <v/>
      </c>
      <c r="I38" s="64" t="str">
        <f>IF('所要額調査票 '!J40="","",'所要額調査票 '!J40)</f>
        <v/>
      </c>
      <c r="J38" s="64" t="str">
        <f>IF('所要額調査票 '!K40="","",'所要額調査票 '!K40)</f>
        <v/>
      </c>
      <c r="K38" s="64" t="str">
        <f>IF('所要額調査票 '!L40="","",'所要額調査票 '!L40)</f>
        <v/>
      </c>
      <c r="L38" s="221" t="str">
        <f>IF('所要額調査票 '!M40="","",'所要額調査票 '!M40)</f>
        <v/>
      </c>
      <c r="M38" s="221" t="str">
        <f>IF('所要額調査票 '!N40="","",'所要額調査票 '!N40)</f>
        <v/>
      </c>
      <c r="N38" s="64" t="str">
        <f>IF('所要額調査票 '!O40="","",'所要額調査票 '!O40)</f>
        <v/>
      </c>
      <c r="O38" s="64" t="str">
        <f>IF('所要額調査票 '!P40="","",'所要額調査票 '!P40)</f>
        <v/>
      </c>
      <c r="P38" s="64" t="str">
        <f>IF('所要額調査票 '!Q40="","",'所要額調査票 '!Q40)</f>
        <v/>
      </c>
      <c r="Q38" s="64" t="str">
        <f>IF('所要額調査票 '!R40="","",'所要額調査票 '!R40)</f>
        <v/>
      </c>
      <c r="R38" s="64" t="str">
        <f>IF('所要額調査票 '!S40="","",'所要額調査票 '!S40)</f>
        <v/>
      </c>
      <c r="S38" s="64">
        <f>IF('所要額調査票 '!U40="","",'所要額調査票 '!U40)</f>
        <v>0</v>
      </c>
      <c r="T38" s="64" t="str">
        <f>IF('所要額調査票 '!V40="","",'所要額調査票 '!V40)</f>
        <v/>
      </c>
      <c r="U38" s="64" t="str">
        <f>IF('所要額調査票 '!W40="","",'所要額調査票 '!W40)</f>
        <v/>
      </c>
      <c r="V38" s="64" t="str">
        <f>IF('所要額調査票 '!X40="","",'所要額調査票 '!X40)</f>
        <v/>
      </c>
      <c r="W38" s="64" t="str">
        <f>IF('所要額調査票 '!Y40="","",'所要額調査票 '!Y40)</f>
        <v/>
      </c>
      <c r="X38" s="64" t="str">
        <f>IF('所要額調査票 '!Z40="","",'所要額調査票 '!Z40)</f>
        <v/>
      </c>
      <c r="Y38" s="64" t="str">
        <f>IF('所要額調査票 '!AA40="","",'所要額調査票 '!AA40)</f>
        <v/>
      </c>
      <c r="Z38" s="64" t="str">
        <f>IF('所要額調査票 '!AB40="","",'所要額調査票 '!AB40)</f>
        <v/>
      </c>
      <c r="AA38" s="64" t="str">
        <f>IF('所要額調査票 '!AC40="","",'所要額調査票 '!AC40)</f>
        <v/>
      </c>
      <c r="AB38" s="64" t="str">
        <f>IF('所要額調査票 '!AD40="","",'所要額調査票 '!AD40)</f>
        <v/>
      </c>
      <c r="AC38" s="64" t="str">
        <f>IF('所要額調査票 '!AE40="","",'所要額調査票 '!AE40)</f>
        <v/>
      </c>
      <c r="AD38" s="24" t="str">
        <f>IF('所要額調査票 '!AF40="","",'所要額調査票 '!AF40)</f>
        <v/>
      </c>
      <c r="AE38" s="24" t="str">
        <f>IF('所要額調査票 '!AG40="","",'所要額調査票 '!AG40)</f>
        <v/>
      </c>
      <c r="AF38" s="24" t="str">
        <f>IF('所要額調査票 '!AH40="","",'所要額調査票 '!AH40)</f>
        <v/>
      </c>
      <c r="AG38" s="24" t="str">
        <f>IF('所要額調査票 '!AI40="","",'所要額調査票 '!AI40)</f>
        <v/>
      </c>
      <c r="AH38" s="24" t="str">
        <f>IF('所要額調査票 '!AJ40="","",'所要額調査票 '!AJ40)</f>
        <v/>
      </c>
      <c r="AI38" s="24" t="str">
        <f>IF('所要額調査票 '!AK40="","",'所要額調査票 '!AK40)</f>
        <v/>
      </c>
      <c r="AJ38" s="24">
        <f>IF('所要額調査票 '!AL40="","",'所要額調査票 '!AL40)</f>
        <v>0</v>
      </c>
      <c r="AK38" s="24">
        <f>IF('所要額調査票 '!AM40="","",'所要額調査票 '!AM40)</f>
        <v>0</v>
      </c>
      <c r="AL38" s="24" t="str">
        <f>IF('所要額調査票 '!AO40="","",'所要額調査票 '!AO40)</f>
        <v/>
      </c>
      <c r="AM38" s="24" t="str">
        <f>IF('所要額調査票 '!AP40="","",'所要額調査票 '!AP40)</f>
        <v/>
      </c>
      <c r="AN38" s="24" t="str">
        <f>IF('所要額調査票 '!AQ40="","",'所要額調査票 '!AQ40)</f>
        <v/>
      </c>
      <c r="AO38" s="24" t="str">
        <f>IF('所要額調査票 '!AR40="","",'所要額調査票 '!AR40)</f>
        <v/>
      </c>
      <c r="AP38" s="24" t="str">
        <f>IF('所要額調査票 '!AS40="","",'所要額調査票 '!AS40)</f>
        <v/>
      </c>
      <c r="AQ38" s="24">
        <f>IF('所要額調査票 '!AT40="","",'所要額調査票 '!AT40)</f>
        <v>0</v>
      </c>
      <c r="AR38" s="24" t="str">
        <f>IF('所要額調査票 '!AU40="","",'所要額調査票 '!AU40)</f>
        <v/>
      </c>
      <c r="AS38" s="24" t="str">
        <f>IF('所要額調査票 '!AV40="","",'所要額調査票 '!AV40)</f>
        <v/>
      </c>
    </row>
    <row r="39" spans="1:45">
      <c r="A39" s="64">
        <f>'所要額調査票 '!$D$2</f>
        <v>0</v>
      </c>
      <c r="B39" s="64" t="str">
        <f>IF('所要額調査票 '!C41="","",'所要額調査票 '!C41)</f>
        <v/>
      </c>
      <c r="C39" s="64" t="str">
        <f>IF('所要額調査票 '!D41="","",'所要額調査票 '!D41)</f>
        <v/>
      </c>
      <c r="D39" s="64" t="str">
        <f>IF('所要額調査票 '!E41="","",'所要額調査票 '!E41)</f>
        <v/>
      </c>
      <c r="E39" s="64" t="str">
        <f>IF('所要額調査票 '!F41="","",'所要額調査票 '!F41)</f>
        <v/>
      </c>
      <c r="F39" s="221" t="str">
        <f>IF('所要額調査票 '!G41="","",'所要額調査票 '!G41)</f>
        <v/>
      </c>
      <c r="G39" s="221" t="str">
        <f>IF('所要額調査票 '!H41="","",'所要額調査票 '!H41)</f>
        <v/>
      </c>
      <c r="H39" s="64" t="str">
        <f>IF('所要額調査票 '!I41="","",'所要額調査票 '!I41)</f>
        <v/>
      </c>
      <c r="I39" s="64" t="str">
        <f>IF('所要額調査票 '!J41="","",'所要額調査票 '!J41)</f>
        <v/>
      </c>
      <c r="J39" s="64" t="str">
        <f>IF('所要額調査票 '!K41="","",'所要額調査票 '!K41)</f>
        <v/>
      </c>
      <c r="K39" s="64" t="str">
        <f>IF('所要額調査票 '!L41="","",'所要額調査票 '!L41)</f>
        <v/>
      </c>
      <c r="L39" s="221" t="str">
        <f>IF('所要額調査票 '!M41="","",'所要額調査票 '!M41)</f>
        <v/>
      </c>
      <c r="M39" s="221" t="str">
        <f>IF('所要額調査票 '!N41="","",'所要額調査票 '!N41)</f>
        <v/>
      </c>
      <c r="N39" s="64" t="str">
        <f>IF('所要額調査票 '!O41="","",'所要額調査票 '!O41)</f>
        <v/>
      </c>
      <c r="O39" s="64" t="str">
        <f>IF('所要額調査票 '!P41="","",'所要額調査票 '!P41)</f>
        <v/>
      </c>
      <c r="P39" s="64" t="str">
        <f>IF('所要額調査票 '!Q41="","",'所要額調査票 '!Q41)</f>
        <v/>
      </c>
      <c r="Q39" s="64" t="str">
        <f>IF('所要額調査票 '!R41="","",'所要額調査票 '!R41)</f>
        <v/>
      </c>
      <c r="R39" s="64" t="str">
        <f>IF('所要額調査票 '!S41="","",'所要額調査票 '!S41)</f>
        <v/>
      </c>
      <c r="S39" s="64">
        <f>IF('所要額調査票 '!U41="","",'所要額調査票 '!U41)</f>
        <v>0</v>
      </c>
      <c r="T39" s="64" t="str">
        <f>IF('所要額調査票 '!V41="","",'所要額調査票 '!V41)</f>
        <v/>
      </c>
      <c r="U39" s="64" t="str">
        <f>IF('所要額調査票 '!W41="","",'所要額調査票 '!W41)</f>
        <v/>
      </c>
      <c r="V39" s="64" t="str">
        <f>IF('所要額調査票 '!X41="","",'所要額調査票 '!X41)</f>
        <v/>
      </c>
      <c r="W39" s="64" t="str">
        <f>IF('所要額調査票 '!Y41="","",'所要額調査票 '!Y41)</f>
        <v/>
      </c>
      <c r="X39" s="64" t="str">
        <f>IF('所要額調査票 '!Z41="","",'所要額調査票 '!Z41)</f>
        <v/>
      </c>
      <c r="Y39" s="64" t="str">
        <f>IF('所要額調査票 '!AA41="","",'所要額調査票 '!AA41)</f>
        <v/>
      </c>
      <c r="Z39" s="64" t="str">
        <f>IF('所要額調査票 '!AB41="","",'所要額調査票 '!AB41)</f>
        <v/>
      </c>
      <c r="AA39" s="64" t="str">
        <f>IF('所要額調査票 '!AC41="","",'所要額調査票 '!AC41)</f>
        <v/>
      </c>
      <c r="AB39" s="64" t="str">
        <f>IF('所要額調査票 '!AD41="","",'所要額調査票 '!AD41)</f>
        <v/>
      </c>
      <c r="AC39" s="64" t="str">
        <f>IF('所要額調査票 '!AE41="","",'所要額調査票 '!AE41)</f>
        <v/>
      </c>
      <c r="AD39" s="24" t="str">
        <f>IF('所要額調査票 '!AF41="","",'所要額調査票 '!AF41)</f>
        <v/>
      </c>
      <c r="AE39" s="24" t="str">
        <f>IF('所要額調査票 '!AG41="","",'所要額調査票 '!AG41)</f>
        <v/>
      </c>
      <c r="AF39" s="24" t="str">
        <f>IF('所要額調査票 '!AH41="","",'所要額調査票 '!AH41)</f>
        <v/>
      </c>
      <c r="AG39" s="24" t="str">
        <f>IF('所要額調査票 '!AI41="","",'所要額調査票 '!AI41)</f>
        <v/>
      </c>
      <c r="AH39" s="24" t="str">
        <f>IF('所要額調査票 '!AJ41="","",'所要額調査票 '!AJ41)</f>
        <v/>
      </c>
      <c r="AI39" s="24" t="str">
        <f>IF('所要額調査票 '!AK41="","",'所要額調査票 '!AK41)</f>
        <v/>
      </c>
      <c r="AJ39" s="24">
        <f>IF('所要額調査票 '!AL41="","",'所要額調査票 '!AL41)</f>
        <v>0</v>
      </c>
      <c r="AK39" s="24">
        <f>IF('所要額調査票 '!AM41="","",'所要額調査票 '!AM41)</f>
        <v>0</v>
      </c>
      <c r="AL39" s="24" t="str">
        <f>IF('所要額調査票 '!AO41="","",'所要額調査票 '!AO41)</f>
        <v/>
      </c>
      <c r="AM39" s="24" t="str">
        <f>IF('所要額調査票 '!AP41="","",'所要額調査票 '!AP41)</f>
        <v/>
      </c>
      <c r="AN39" s="24" t="str">
        <f>IF('所要額調査票 '!AQ41="","",'所要額調査票 '!AQ41)</f>
        <v/>
      </c>
      <c r="AO39" s="24" t="str">
        <f>IF('所要額調査票 '!AR41="","",'所要額調査票 '!AR41)</f>
        <v/>
      </c>
      <c r="AP39" s="24" t="str">
        <f>IF('所要額調査票 '!AS41="","",'所要額調査票 '!AS41)</f>
        <v/>
      </c>
      <c r="AQ39" s="24">
        <f>IF('所要額調査票 '!AT41="","",'所要額調査票 '!AT41)</f>
        <v>0</v>
      </c>
      <c r="AR39" s="24" t="str">
        <f>IF('所要額調査票 '!AU41="","",'所要額調査票 '!AU41)</f>
        <v/>
      </c>
      <c r="AS39" s="24" t="str">
        <f>IF('所要額調査票 '!AV41="","",'所要額調査票 '!AV41)</f>
        <v/>
      </c>
    </row>
    <row r="40" spans="1:45">
      <c r="A40" s="64">
        <f>'所要額調査票 '!$D$2</f>
        <v>0</v>
      </c>
      <c r="B40" s="64" t="str">
        <f>IF('所要額調査票 '!C42="","",'所要額調査票 '!C42)</f>
        <v/>
      </c>
      <c r="C40" s="64" t="str">
        <f>IF('所要額調査票 '!D42="","",'所要額調査票 '!D42)</f>
        <v/>
      </c>
      <c r="D40" s="64" t="str">
        <f>IF('所要額調査票 '!E42="","",'所要額調査票 '!E42)</f>
        <v/>
      </c>
      <c r="E40" s="64" t="str">
        <f>IF('所要額調査票 '!F42="","",'所要額調査票 '!F42)</f>
        <v/>
      </c>
      <c r="F40" s="221" t="str">
        <f>IF('所要額調査票 '!G42="","",'所要額調査票 '!G42)</f>
        <v/>
      </c>
      <c r="G40" s="221" t="str">
        <f>IF('所要額調査票 '!H42="","",'所要額調査票 '!H42)</f>
        <v/>
      </c>
      <c r="H40" s="64" t="str">
        <f>IF('所要額調査票 '!I42="","",'所要額調査票 '!I42)</f>
        <v/>
      </c>
      <c r="I40" s="64" t="str">
        <f>IF('所要額調査票 '!J42="","",'所要額調査票 '!J42)</f>
        <v/>
      </c>
      <c r="J40" s="64" t="str">
        <f>IF('所要額調査票 '!K42="","",'所要額調査票 '!K42)</f>
        <v/>
      </c>
      <c r="K40" s="64" t="str">
        <f>IF('所要額調査票 '!L42="","",'所要額調査票 '!L42)</f>
        <v/>
      </c>
      <c r="L40" s="221" t="str">
        <f>IF('所要額調査票 '!M42="","",'所要額調査票 '!M42)</f>
        <v/>
      </c>
      <c r="M40" s="221" t="str">
        <f>IF('所要額調査票 '!N42="","",'所要額調査票 '!N42)</f>
        <v/>
      </c>
      <c r="N40" s="64" t="str">
        <f>IF('所要額調査票 '!O42="","",'所要額調査票 '!O42)</f>
        <v/>
      </c>
      <c r="O40" s="64" t="str">
        <f>IF('所要額調査票 '!P42="","",'所要額調査票 '!P42)</f>
        <v/>
      </c>
      <c r="P40" s="64" t="str">
        <f>IF('所要額調査票 '!Q42="","",'所要額調査票 '!Q42)</f>
        <v/>
      </c>
      <c r="Q40" s="64" t="str">
        <f>IF('所要額調査票 '!R42="","",'所要額調査票 '!R42)</f>
        <v/>
      </c>
      <c r="R40" s="64" t="str">
        <f>IF('所要額調査票 '!S42="","",'所要額調査票 '!S42)</f>
        <v/>
      </c>
      <c r="S40" s="64">
        <f>IF('所要額調査票 '!U42="","",'所要額調査票 '!U42)</f>
        <v>0</v>
      </c>
      <c r="T40" s="64" t="str">
        <f>IF('所要額調査票 '!V42="","",'所要額調査票 '!V42)</f>
        <v/>
      </c>
      <c r="U40" s="64" t="str">
        <f>IF('所要額調査票 '!W42="","",'所要額調査票 '!W42)</f>
        <v/>
      </c>
      <c r="V40" s="64" t="str">
        <f>IF('所要額調査票 '!X42="","",'所要額調査票 '!X42)</f>
        <v/>
      </c>
      <c r="W40" s="64" t="str">
        <f>IF('所要額調査票 '!Y42="","",'所要額調査票 '!Y42)</f>
        <v/>
      </c>
      <c r="X40" s="64" t="str">
        <f>IF('所要額調査票 '!Z42="","",'所要額調査票 '!Z42)</f>
        <v/>
      </c>
      <c r="Y40" s="64" t="str">
        <f>IF('所要額調査票 '!AA42="","",'所要額調査票 '!AA42)</f>
        <v/>
      </c>
      <c r="Z40" s="64" t="str">
        <f>IF('所要額調査票 '!AB42="","",'所要額調査票 '!AB42)</f>
        <v/>
      </c>
      <c r="AA40" s="64" t="str">
        <f>IF('所要額調査票 '!AC42="","",'所要額調査票 '!AC42)</f>
        <v/>
      </c>
      <c r="AB40" s="64" t="str">
        <f>IF('所要額調査票 '!AD42="","",'所要額調査票 '!AD42)</f>
        <v/>
      </c>
      <c r="AC40" s="64" t="str">
        <f>IF('所要額調査票 '!AE42="","",'所要額調査票 '!AE42)</f>
        <v/>
      </c>
      <c r="AD40" s="24" t="str">
        <f>IF('所要額調査票 '!AF42="","",'所要額調査票 '!AF42)</f>
        <v/>
      </c>
      <c r="AE40" s="24" t="str">
        <f>IF('所要額調査票 '!AG42="","",'所要額調査票 '!AG42)</f>
        <v/>
      </c>
      <c r="AF40" s="24" t="str">
        <f>IF('所要額調査票 '!AH42="","",'所要額調査票 '!AH42)</f>
        <v/>
      </c>
      <c r="AG40" s="24" t="str">
        <f>IF('所要額調査票 '!AI42="","",'所要額調査票 '!AI42)</f>
        <v/>
      </c>
      <c r="AH40" s="24" t="str">
        <f>IF('所要額調査票 '!AJ42="","",'所要額調査票 '!AJ42)</f>
        <v/>
      </c>
      <c r="AI40" s="24" t="str">
        <f>IF('所要額調査票 '!AK42="","",'所要額調査票 '!AK42)</f>
        <v/>
      </c>
      <c r="AJ40" s="24">
        <f>IF('所要額調査票 '!AL42="","",'所要額調査票 '!AL42)</f>
        <v>0</v>
      </c>
      <c r="AK40" s="24">
        <f>IF('所要額調査票 '!AM42="","",'所要額調査票 '!AM42)</f>
        <v>0</v>
      </c>
      <c r="AL40" s="24" t="str">
        <f>IF('所要額調査票 '!AO42="","",'所要額調査票 '!AO42)</f>
        <v/>
      </c>
      <c r="AM40" s="24" t="str">
        <f>IF('所要額調査票 '!AP42="","",'所要額調査票 '!AP42)</f>
        <v/>
      </c>
      <c r="AN40" s="24" t="str">
        <f>IF('所要額調査票 '!AQ42="","",'所要額調査票 '!AQ42)</f>
        <v/>
      </c>
      <c r="AO40" s="24" t="str">
        <f>IF('所要額調査票 '!AR42="","",'所要額調査票 '!AR42)</f>
        <v/>
      </c>
      <c r="AP40" s="24" t="str">
        <f>IF('所要額調査票 '!AS42="","",'所要額調査票 '!AS42)</f>
        <v/>
      </c>
      <c r="AQ40" s="24">
        <f>IF('所要額調査票 '!AT42="","",'所要額調査票 '!AT42)</f>
        <v>0</v>
      </c>
      <c r="AR40" s="24" t="str">
        <f>IF('所要額調査票 '!AU42="","",'所要額調査票 '!AU42)</f>
        <v/>
      </c>
      <c r="AS40" s="24" t="str">
        <f>IF('所要額調査票 '!AV42="","",'所要額調査票 '!AV42)</f>
        <v/>
      </c>
    </row>
    <row r="41" spans="1:45">
      <c r="A41" s="64">
        <f>'所要額調査票 '!$D$2</f>
        <v>0</v>
      </c>
      <c r="B41" s="64" t="str">
        <f>IF('所要額調査票 '!C43="","",'所要額調査票 '!C43)</f>
        <v/>
      </c>
      <c r="C41" s="64" t="str">
        <f>IF('所要額調査票 '!D43="","",'所要額調査票 '!D43)</f>
        <v/>
      </c>
      <c r="D41" s="64" t="str">
        <f>IF('所要額調査票 '!E43="","",'所要額調査票 '!E43)</f>
        <v/>
      </c>
      <c r="E41" s="64" t="str">
        <f>IF('所要額調査票 '!F43="","",'所要額調査票 '!F43)</f>
        <v/>
      </c>
      <c r="F41" s="221" t="str">
        <f>IF('所要額調査票 '!G43="","",'所要額調査票 '!G43)</f>
        <v/>
      </c>
      <c r="G41" s="221" t="str">
        <f>IF('所要額調査票 '!H43="","",'所要額調査票 '!H43)</f>
        <v/>
      </c>
      <c r="H41" s="64" t="str">
        <f>IF('所要額調査票 '!I43="","",'所要額調査票 '!I43)</f>
        <v/>
      </c>
      <c r="I41" s="64" t="str">
        <f>IF('所要額調査票 '!J43="","",'所要額調査票 '!J43)</f>
        <v/>
      </c>
      <c r="J41" s="64" t="str">
        <f>IF('所要額調査票 '!K43="","",'所要額調査票 '!K43)</f>
        <v/>
      </c>
      <c r="K41" s="64" t="str">
        <f>IF('所要額調査票 '!L43="","",'所要額調査票 '!L43)</f>
        <v/>
      </c>
      <c r="L41" s="221" t="str">
        <f>IF('所要額調査票 '!M43="","",'所要額調査票 '!M43)</f>
        <v/>
      </c>
      <c r="M41" s="221" t="str">
        <f>IF('所要額調査票 '!N43="","",'所要額調査票 '!N43)</f>
        <v/>
      </c>
      <c r="N41" s="64" t="str">
        <f>IF('所要額調査票 '!O43="","",'所要額調査票 '!O43)</f>
        <v/>
      </c>
      <c r="O41" s="64" t="str">
        <f>IF('所要額調査票 '!P43="","",'所要額調査票 '!P43)</f>
        <v/>
      </c>
      <c r="P41" s="64" t="str">
        <f>IF('所要額調査票 '!Q43="","",'所要額調査票 '!Q43)</f>
        <v/>
      </c>
      <c r="Q41" s="64" t="str">
        <f>IF('所要額調査票 '!R43="","",'所要額調査票 '!R43)</f>
        <v/>
      </c>
      <c r="R41" s="64" t="str">
        <f>IF('所要額調査票 '!S43="","",'所要額調査票 '!S43)</f>
        <v/>
      </c>
      <c r="S41" s="64">
        <f>IF('所要額調査票 '!U43="","",'所要額調査票 '!U43)</f>
        <v>0</v>
      </c>
      <c r="T41" s="64" t="str">
        <f>IF('所要額調査票 '!V43="","",'所要額調査票 '!V43)</f>
        <v/>
      </c>
      <c r="U41" s="64" t="str">
        <f>IF('所要額調査票 '!W43="","",'所要額調査票 '!W43)</f>
        <v/>
      </c>
      <c r="V41" s="64" t="str">
        <f>IF('所要額調査票 '!X43="","",'所要額調査票 '!X43)</f>
        <v/>
      </c>
      <c r="W41" s="64" t="str">
        <f>IF('所要額調査票 '!Y43="","",'所要額調査票 '!Y43)</f>
        <v/>
      </c>
      <c r="X41" s="64" t="str">
        <f>IF('所要額調査票 '!Z43="","",'所要額調査票 '!Z43)</f>
        <v/>
      </c>
      <c r="Y41" s="64" t="str">
        <f>IF('所要額調査票 '!AA43="","",'所要額調査票 '!AA43)</f>
        <v/>
      </c>
      <c r="Z41" s="64" t="str">
        <f>IF('所要額調査票 '!AB43="","",'所要額調査票 '!AB43)</f>
        <v/>
      </c>
      <c r="AA41" s="64" t="str">
        <f>IF('所要額調査票 '!AC43="","",'所要額調査票 '!AC43)</f>
        <v/>
      </c>
      <c r="AB41" s="64" t="str">
        <f>IF('所要額調査票 '!AD43="","",'所要額調査票 '!AD43)</f>
        <v/>
      </c>
      <c r="AC41" s="64" t="str">
        <f>IF('所要額調査票 '!AE43="","",'所要額調査票 '!AE43)</f>
        <v/>
      </c>
      <c r="AD41" s="24" t="str">
        <f>IF('所要額調査票 '!AF43="","",'所要額調査票 '!AF43)</f>
        <v/>
      </c>
      <c r="AE41" s="24" t="str">
        <f>IF('所要額調査票 '!AG43="","",'所要額調査票 '!AG43)</f>
        <v/>
      </c>
      <c r="AF41" s="24" t="str">
        <f>IF('所要額調査票 '!AH43="","",'所要額調査票 '!AH43)</f>
        <v/>
      </c>
      <c r="AG41" s="24" t="str">
        <f>IF('所要額調査票 '!AI43="","",'所要額調査票 '!AI43)</f>
        <v/>
      </c>
      <c r="AH41" s="24" t="str">
        <f>IF('所要額調査票 '!AJ43="","",'所要額調査票 '!AJ43)</f>
        <v/>
      </c>
      <c r="AI41" s="24" t="str">
        <f>IF('所要額調査票 '!AK43="","",'所要額調査票 '!AK43)</f>
        <v/>
      </c>
      <c r="AJ41" s="24">
        <f>IF('所要額調査票 '!AL43="","",'所要額調査票 '!AL43)</f>
        <v>0</v>
      </c>
      <c r="AK41" s="24">
        <f>IF('所要額調査票 '!AM43="","",'所要額調査票 '!AM43)</f>
        <v>0</v>
      </c>
      <c r="AL41" s="24" t="str">
        <f>IF('所要額調査票 '!AO43="","",'所要額調査票 '!AO43)</f>
        <v/>
      </c>
      <c r="AM41" s="24" t="str">
        <f>IF('所要額調査票 '!AP43="","",'所要額調査票 '!AP43)</f>
        <v/>
      </c>
      <c r="AN41" s="24" t="str">
        <f>IF('所要額調査票 '!AQ43="","",'所要額調査票 '!AQ43)</f>
        <v/>
      </c>
      <c r="AO41" s="24" t="str">
        <f>IF('所要額調査票 '!AR43="","",'所要額調査票 '!AR43)</f>
        <v/>
      </c>
      <c r="AP41" s="24" t="str">
        <f>IF('所要額調査票 '!AS43="","",'所要額調査票 '!AS43)</f>
        <v/>
      </c>
      <c r="AQ41" s="24">
        <f>IF('所要額調査票 '!AT43="","",'所要額調査票 '!AT43)</f>
        <v>0</v>
      </c>
      <c r="AR41" s="24" t="str">
        <f>IF('所要額調査票 '!AU43="","",'所要額調査票 '!AU43)</f>
        <v/>
      </c>
      <c r="AS41" s="24" t="str">
        <f>IF('所要額調査票 '!AV43="","",'所要額調査票 '!AV43)</f>
        <v/>
      </c>
    </row>
    <row r="42" spans="1:45">
      <c r="A42" s="64">
        <f>'所要額調査票 '!$D$2</f>
        <v>0</v>
      </c>
      <c r="B42" s="64" t="str">
        <f>IF('所要額調査票 '!C44="","",'所要額調査票 '!C44)</f>
        <v/>
      </c>
      <c r="C42" s="64" t="str">
        <f>IF('所要額調査票 '!D44="","",'所要額調査票 '!D44)</f>
        <v/>
      </c>
      <c r="D42" s="64" t="str">
        <f>IF('所要額調査票 '!E44="","",'所要額調査票 '!E44)</f>
        <v/>
      </c>
      <c r="E42" s="64" t="str">
        <f>IF('所要額調査票 '!F44="","",'所要額調査票 '!F44)</f>
        <v/>
      </c>
      <c r="F42" s="221" t="str">
        <f>IF('所要額調査票 '!G44="","",'所要額調査票 '!G44)</f>
        <v/>
      </c>
      <c r="G42" s="221" t="str">
        <f>IF('所要額調査票 '!H44="","",'所要額調査票 '!H44)</f>
        <v/>
      </c>
      <c r="H42" s="64" t="str">
        <f>IF('所要額調査票 '!I44="","",'所要額調査票 '!I44)</f>
        <v/>
      </c>
      <c r="I42" s="64" t="str">
        <f>IF('所要額調査票 '!J44="","",'所要額調査票 '!J44)</f>
        <v/>
      </c>
      <c r="J42" s="64" t="str">
        <f>IF('所要額調査票 '!K44="","",'所要額調査票 '!K44)</f>
        <v/>
      </c>
      <c r="K42" s="64" t="str">
        <f>IF('所要額調査票 '!L44="","",'所要額調査票 '!L44)</f>
        <v/>
      </c>
      <c r="L42" s="221" t="str">
        <f>IF('所要額調査票 '!M44="","",'所要額調査票 '!M44)</f>
        <v/>
      </c>
      <c r="M42" s="221" t="str">
        <f>IF('所要額調査票 '!N44="","",'所要額調査票 '!N44)</f>
        <v/>
      </c>
      <c r="N42" s="64" t="str">
        <f>IF('所要額調査票 '!O44="","",'所要額調査票 '!O44)</f>
        <v/>
      </c>
      <c r="O42" s="64" t="str">
        <f>IF('所要額調査票 '!P44="","",'所要額調査票 '!P44)</f>
        <v/>
      </c>
      <c r="P42" s="64" t="str">
        <f>IF('所要額調査票 '!Q44="","",'所要額調査票 '!Q44)</f>
        <v/>
      </c>
      <c r="Q42" s="64" t="str">
        <f>IF('所要額調査票 '!R44="","",'所要額調査票 '!R44)</f>
        <v/>
      </c>
      <c r="R42" s="64" t="str">
        <f>IF('所要額調査票 '!S44="","",'所要額調査票 '!S44)</f>
        <v/>
      </c>
      <c r="S42" s="64">
        <f>IF('所要額調査票 '!U44="","",'所要額調査票 '!U44)</f>
        <v>0</v>
      </c>
      <c r="T42" s="64" t="str">
        <f>IF('所要額調査票 '!V44="","",'所要額調査票 '!V44)</f>
        <v/>
      </c>
      <c r="U42" s="64" t="str">
        <f>IF('所要額調査票 '!W44="","",'所要額調査票 '!W44)</f>
        <v/>
      </c>
      <c r="V42" s="64" t="str">
        <f>IF('所要額調査票 '!X44="","",'所要額調査票 '!X44)</f>
        <v/>
      </c>
      <c r="W42" s="64" t="str">
        <f>IF('所要額調査票 '!Y44="","",'所要額調査票 '!Y44)</f>
        <v/>
      </c>
      <c r="X42" s="64" t="str">
        <f>IF('所要額調査票 '!Z44="","",'所要額調査票 '!Z44)</f>
        <v/>
      </c>
      <c r="Y42" s="64" t="str">
        <f>IF('所要額調査票 '!AA44="","",'所要額調査票 '!AA44)</f>
        <v/>
      </c>
      <c r="Z42" s="64" t="str">
        <f>IF('所要額調査票 '!AB44="","",'所要額調査票 '!AB44)</f>
        <v/>
      </c>
      <c r="AA42" s="64" t="str">
        <f>IF('所要額調査票 '!AC44="","",'所要額調査票 '!AC44)</f>
        <v/>
      </c>
      <c r="AB42" s="64" t="str">
        <f>IF('所要額調査票 '!AD44="","",'所要額調査票 '!AD44)</f>
        <v/>
      </c>
      <c r="AC42" s="64" t="str">
        <f>IF('所要額調査票 '!AE44="","",'所要額調査票 '!AE44)</f>
        <v/>
      </c>
      <c r="AD42" s="24" t="str">
        <f>IF('所要額調査票 '!AF44="","",'所要額調査票 '!AF44)</f>
        <v/>
      </c>
      <c r="AE42" s="24" t="str">
        <f>IF('所要額調査票 '!AG44="","",'所要額調査票 '!AG44)</f>
        <v/>
      </c>
      <c r="AF42" s="24" t="str">
        <f>IF('所要額調査票 '!AH44="","",'所要額調査票 '!AH44)</f>
        <v/>
      </c>
      <c r="AG42" s="24" t="str">
        <f>IF('所要額調査票 '!AI44="","",'所要額調査票 '!AI44)</f>
        <v/>
      </c>
      <c r="AH42" s="24" t="str">
        <f>IF('所要額調査票 '!AJ44="","",'所要額調査票 '!AJ44)</f>
        <v/>
      </c>
      <c r="AI42" s="24" t="str">
        <f>IF('所要額調査票 '!AK44="","",'所要額調査票 '!AK44)</f>
        <v/>
      </c>
      <c r="AJ42" s="24">
        <f>IF('所要額調査票 '!AL44="","",'所要額調査票 '!AL44)</f>
        <v>0</v>
      </c>
      <c r="AK42" s="24">
        <f>IF('所要額調査票 '!AM44="","",'所要額調査票 '!AM44)</f>
        <v>0</v>
      </c>
      <c r="AL42" s="24" t="str">
        <f>IF('所要額調査票 '!AO44="","",'所要額調査票 '!AO44)</f>
        <v/>
      </c>
      <c r="AM42" s="24" t="str">
        <f>IF('所要額調査票 '!AP44="","",'所要額調査票 '!AP44)</f>
        <v/>
      </c>
      <c r="AN42" s="24" t="str">
        <f>IF('所要額調査票 '!AQ44="","",'所要額調査票 '!AQ44)</f>
        <v/>
      </c>
      <c r="AO42" s="24" t="str">
        <f>IF('所要額調査票 '!AR44="","",'所要額調査票 '!AR44)</f>
        <v/>
      </c>
      <c r="AP42" s="24" t="str">
        <f>IF('所要額調査票 '!AS44="","",'所要額調査票 '!AS44)</f>
        <v/>
      </c>
      <c r="AQ42" s="24">
        <f>IF('所要額調査票 '!AT44="","",'所要額調査票 '!AT44)</f>
        <v>0</v>
      </c>
      <c r="AR42" s="24" t="str">
        <f>IF('所要額調査票 '!AU44="","",'所要額調査票 '!AU44)</f>
        <v/>
      </c>
      <c r="AS42" s="24" t="str">
        <f>IF('所要額調査票 '!AV44="","",'所要額調査票 '!AV44)</f>
        <v/>
      </c>
    </row>
    <row r="43" spans="1:45">
      <c r="A43" s="64">
        <f>'所要額調査票 '!$D$2</f>
        <v>0</v>
      </c>
      <c r="B43" s="64" t="str">
        <f>IF('所要額調査票 '!C45="","",'所要額調査票 '!C45)</f>
        <v/>
      </c>
      <c r="C43" s="64" t="str">
        <f>IF('所要額調査票 '!D45="","",'所要額調査票 '!D45)</f>
        <v/>
      </c>
      <c r="D43" s="64" t="str">
        <f>IF('所要額調査票 '!E45="","",'所要額調査票 '!E45)</f>
        <v/>
      </c>
      <c r="E43" s="64" t="str">
        <f>IF('所要額調査票 '!F45="","",'所要額調査票 '!F45)</f>
        <v/>
      </c>
      <c r="F43" s="221" t="str">
        <f>IF('所要額調査票 '!G45="","",'所要額調査票 '!G45)</f>
        <v/>
      </c>
      <c r="G43" s="221" t="str">
        <f>IF('所要額調査票 '!H45="","",'所要額調査票 '!H45)</f>
        <v/>
      </c>
      <c r="H43" s="64" t="str">
        <f>IF('所要額調査票 '!I45="","",'所要額調査票 '!I45)</f>
        <v/>
      </c>
      <c r="I43" s="64" t="str">
        <f>IF('所要額調査票 '!J45="","",'所要額調査票 '!J45)</f>
        <v/>
      </c>
      <c r="J43" s="64" t="str">
        <f>IF('所要額調査票 '!K45="","",'所要額調査票 '!K45)</f>
        <v/>
      </c>
      <c r="K43" s="64" t="str">
        <f>IF('所要額調査票 '!L45="","",'所要額調査票 '!L45)</f>
        <v/>
      </c>
      <c r="L43" s="221" t="str">
        <f>IF('所要額調査票 '!M45="","",'所要額調査票 '!M45)</f>
        <v/>
      </c>
      <c r="M43" s="221" t="str">
        <f>IF('所要額調査票 '!N45="","",'所要額調査票 '!N45)</f>
        <v/>
      </c>
      <c r="N43" s="64" t="str">
        <f>IF('所要額調査票 '!O45="","",'所要額調査票 '!O45)</f>
        <v/>
      </c>
      <c r="O43" s="64" t="str">
        <f>IF('所要額調査票 '!P45="","",'所要額調査票 '!P45)</f>
        <v/>
      </c>
      <c r="P43" s="64" t="str">
        <f>IF('所要額調査票 '!Q45="","",'所要額調査票 '!Q45)</f>
        <v/>
      </c>
      <c r="Q43" s="64" t="str">
        <f>IF('所要額調査票 '!R45="","",'所要額調査票 '!R45)</f>
        <v/>
      </c>
      <c r="R43" s="64" t="str">
        <f>IF('所要額調査票 '!S45="","",'所要額調査票 '!S45)</f>
        <v/>
      </c>
      <c r="S43" s="64">
        <f>IF('所要額調査票 '!U45="","",'所要額調査票 '!U45)</f>
        <v>0</v>
      </c>
      <c r="T43" s="64" t="str">
        <f>IF('所要額調査票 '!V45="","",'所要額調査票 '!V45)</f>
        <v/>
      </c>
      <c r="U43" s="64" t="str">
        <f>IF('所要額調査票 '!W45="","",'所要額調査票 '!W45)</f>
        <v/>
      </c>
      <c r="V43" s="64" t="str">
        <f>IF('所要額調査票 '!X45="","",'所要額調査票 '!X45)</f>
        <v/>
      </c>
      <c r="W43" s="64" t="str">
        <f>IF('所要額調査票 '!Y45="","",'所要額調査票 '!Y45)</f>
        <v/>
      </c>
      <c r="X43" s="64" t="str">
        <f>IF('所要額調査票 '!Z45="","",'所要額調査票 '!Z45)</f>
        <v/>
      </c>
      <c r="Y43" s="64" t="str">
        <f>IF('所要額調査票 '!AA45="","",'所要額調査票 '!AA45)</f>
        <v/>
      </c>
      <c r="Z43" s="64" t="str">
        <f>IF('所要額調査票 '!AB45="","",'所要額調査票 '!AB45)</f>
        <v/>
      </c>
      <c r="AA43" s="64" t="str">
        <f>IF('所要額調査票 '!AC45="","",'所要額調査票 '!AC45)</f>
        <v/>
      </c>
      <c r="AB43" s="64" t="str">
        <f>IF('所要額調査票 '!AD45="","",'所要額調査票 '!AD45)</f>
        <v/>
      </c>
      <c r="AC43" s="64" t="str">
        <f>IF('所要額調査票 '!AE45="","",'所要額調査票 '!AE45)</f>
        <v/>
      </c>
      <c r="AD43" s="24" t="str">
        <f>IF('所要額調査票 '!AF45="","",'所要額調査票 '!AF45)</f>
        <v/>
      </c>
      <c r="AE43" s="24" t="str">
        <f>IF('所要額調査票 '!AG45="","",'所要額調査票 '!AG45)</f>
        <v/>
      </c>
      <c r="AF43" s="24" t="str">
        <f>IF('所要額調査票 '!AH45="","",'所要額調査票 '!AH45)</f>
        <v/>
      </c>
      <c r="AG43" s="24" t="str">
        <f>IF('所要額調査票 '!AI45="","",'所要額調査票 '!AI45)</f>
        <v/>
      </c>
      <c r="AH43" s="24" t="str">
        <f>IF('所要額調査票 '!AJ45="","",'所要額調査票 '!AJ45)</f>
        <v/>
      </c>
      <c r="AI43" s="24" t="str">
        <f>IF('所要額調査票 '!AK45="","",'所要額調査票 '!AK45)</f>
        <v/>
      </c>
      <c r="AJ43" s="24">
        <f>IF('所要額調査票 '!AL45="","",'所要額調査票 '!AL45)</f>
        <v>0</v>
      </c>
      <c r="AK43" s="24">
        <f>IF('所要額調査票 '!AM45="","",'所要額調査票 '!AM45)</f>
        <v>0</v>
      </c>
      <c r="AL43" s="24" t="str">
        <f>IF('所要額調査票 '!AO45="","",'所要額調査票 '!AO45)</f>
        <v/>
      </c>
      <c r="AM43" s="24" t="str">
        <f>IF('所要額調査票 '!AP45="","",'所要額調査票 '!AP45)</f>
        <v/>
      </c>
      <c r="AN43" s="24" t="str">
        <f>IF('所要額調査票 '!AQ45="","",'所要額調査票 '!AQ45)</f>
        <v/>
      </c>
      <c r="AO43" s="24" t="str">
        <f>IF('所要額調査票 '!AR45="","",'所要額調査票 '!AR45)</f>
        <v/>
      </c>
      <c r="AP43" s="24" t="str">
        <f>IF('所要額調査票 '!AS45="","",'所要額調査票 '!AS45)</f>
        <v/>
      </c>
      <c r="AQ43" s="24">
        <f>IF('所要額調査票 '!AT45="","",'所要額調査票 '!AT45)</f>
        <v>0</v>
      </c>
      <c r="AR43" s="24" t="str">
        <f>IF('所要額調査票 '!AU45="","",'所要額調査票 '!AU45)</f>
        <v/>
      </c>
      <c r="AS43" s="24" t="str">
        <f>IF('所要額調査票 '!AV45="","",'所要額調査票 '!AV45)</f>
        <v/>
      </c>
    </row>
    <row r="44" spans="1:45">
      <c r="A44" s="64">
        <f>'所要額調査票 '!$D$2</f>
        <v>0</v>
      </c>
      <c r="B44" s="64" t="str">
        <f>IF('所要額調査票 '!C46="","",'所要額調査票 '!C46)</f>
        <v/>
      </c>
      <c r="C44" s="64" t="str">
        <f>IF('所要額調査票 '!D46="","",'所要額調査票 '!D46)</f>
        <v/>
      </c>
      <c r="D44" s="64" t="str">
        <f>IF('所要額調査票 '!E46="","",'所要額調査票 '!E46)</f>
        <v/>
      </c>
      <c r="E44" s="64" t="str">
        <f>IF('所要額調査票 '!F46="","",'所要額調査票 '!F46)</f>
        <v/>
      </c>
      <c r="F44" s="221" t="str">
        <f>IF('所要額調査票 '!G46="","",'所要額調査票 '!G46)</f>
        <v/>
      </c>
      <c r="G44" s="221" t="str">
        <f>IF('所要額調査票 '!H46="","",'所要額調査票 '!H46)</f>
        <v/>
      </c>
      <c r="H44" s="64" t="str">
        <f>IF('所要額調査票 '!I46="","",'所要額調査票 '!I46)</f>
        <v/>
      </c>
      <c r="I44" s="64" t="str">
        <f>IF('所要額調査票 '!J46="","",'所要額調査票 '!J46)</f>
        <v/>
      </c>
      <c r="J44" s="64" t="str">
        <f>IF('所要額調査票 '!K46="","",'所要額調査票 '!K46)</f>
        <v/>
      </c>
      <c r="K44" s="64" t="str">
        <f>IF('所要額調査票 '!L46="","",'所要額調査票 '!L46)</f>
        <v/>
      </c>
      <c r="L44" s="221" t="str">
        <f>IF('所要額調査票 '!M46="","",'所要額調査票 '!M46)</f>
        <v/>
      </c>
      <c r="M44" s="221" t="str">
        <f>IF('所要額調査票 '!N46="","",'所要額調査票 '!N46)</f>
        <v/>
      </c>
      <c r="N44" s="64" t="str">
        <f>IF('所要額調査票 '!O46="","",'所要額調査票 '!O46)</f>
        <v/>
      </c>
      <c r="O44" s="64" t="str">
        <f>IF('所要額調査票 '!P46="","",'所要額調査票 '!P46)</f>
        <v/>
      </c>
      <c r="P44" s="64" t="str">
        <f>IF('所要額調査票 '!Q46="","",'所要額調査票 '!Q46)</f>
        <v/>
      </c>
      <c r="Q44" s="64" t="str">
        <f>IF('所要額調査票 '!R46="","",'所要額調査票 '!R46)</f>
        <v/>
      </c>
      <c r="R44" s="64" t="str">
        <f>IF('所要額調査票 '!S46="","",'所要額調査票 '!S46)</f>
        <v/>
      </c>
      <c r="S44" s="64">
        <f>IF('所要額調査票 '!U46="","",'所要額調査票 '!U46)</f>
        <v>0</v>
      </c>
      <c r="T44" s="64" t="str">
        <f>IF('所要額調査票 '!V46="","",'所要額調査票 '!V46)</f>
        <v/>
      </c>
      <c r="U44" s="64" t="str">
        <f>IF('所要額調査票 '!W46="","",'所要額調査票 '!W46)</f>
        <v/>
      </c>
      <c r="V44" s="64" t="str">
        <f>IF('所要額調査票 '!X46="","",'所要額調査票 '!X46)</f>
        <v/>
      </c>
      <c r="W44" s="64" t="str">
        <f>IF('所要額調査票 '!Y46="","",'所要額調査票 '!Y46)</f>
        <v/>
      </c>
      <c r="X44" s="64" t="str">
        <f>IF('所要額調査票 '!Z46="","",'所要額調査票 '!Z46)</f>
        <v/>
      </c>
      <c r="Y44" s="64" t="str">
        <f>IF('所要額調査票 '!AA46="","",'所要額調査票 '!AA46)</f>
        <v/>
      </c>
      <c r="Z44" s="64" t="str">
        <f>IF('所要額調査票 '!AB46="","",'所要額調査票 '!AB46)</f>
        <v/>
      </c>
      <c r="AA44" s="64" t="str">
        <f>IF('所要額調査票 '!AC46="","",'所要額調査票 '!AC46)</f>
        <v/>
      </c>
      <c r="AB44" s="64" t="str">
        <f>IF('所要額調査票 '!AD46="","",'所要額調査票 '!AD46)</f>
        <v/>
      </c>
      <c r="AC44" s="64" t="str">
        <f>IF('所要額調査票 '!AE46="","",'所要額調査票 '!AE46)</f>
        <v/>
      </c>
      <c r="AD44" s="24" t="str">
        <f>IF('所要額調査票 '!AF46="","",'所要額調査票 '!AF46)</f>
        <v/>
      </c>
      <c r="AE44" s="24" t="str">
        <f>IF('所要額調査票 '!AG46="","",'所要額調査票 '!AG46)</f>
        <v/>
      </c>
      <c r="AF44" s="24" t="str">
        <f>IF('所要額調査票 '!AH46="","",'所要額調査票 '!AH46)</f>
        <v/>
      </c>
      <c r="AG44" s="24" t="str">
        <f>IF('所要額調査票 '!AI46="","",'所要額調査票 '!AI46)</f>
        <v/>
      </c>
      <c r="AH44" s="24" t="str">
        <f>IF('所要額調査票 '!AJ46="","",'所要額調査票 '!AJ46)</f>
        <v/>
      </c>
      <c r="AI44" s="24" t="str">
        <f>IF('所要額調査票 '!AK46="","",'所要額調査票 '!AK46)</f>
        <v/>
      </c>
      <c r="AJ44" s="24">
        <f>IF('所要額調査票 '!AL46="","",'所要額調査票 '!AL46)</f>
        <v>0</v>
      </c>
      <c r="AK44" s="24">
        <f>IF('所要額調査票 '!AM46="","",'所要額調査票 '!AM46)</f>
        <v>0</v>
      </c>
      <c r="AL44" s="24" t="str">
        <f>IF('所要額調査票 '!AO46="","",'所要額調査票 '!AO46)</f>
        <v/>
      </c>
      <c r="AM44" s="24" t="str">
        <f>IF('所要額調査票 '!AP46="","",'所要額調査票 '!AP46)</f>
        <v/>
      </c>
      <c r="AN44" s="24" t="str">
        <f>IF('所要額調査票 '!AQ46="","",'所要額調査票 '!AQ46)</f>
        <v/>
      </c>
      <c r="AO44" s="24" t="str">
        <f>IF('所要額調査票 '!AR46="","",'所要額調査票 '!AR46)</f>
        <v/>
      </c>
      <c r="AP44" s="24" t="str">
        <f>IF('所要額調査票 '!AS46="","",'所要額調査票 '!AS46)</f>
        <v/>
      </c>
      <c r="AQ44" s="24">
        <f>IF('所要額調査票 '!AT46="","",'所要額調査票 '!AT46)</f>
        <v>0</v>
      </c>
      <c r="AR44" s="24" t="str">
        <f>IF('所要額調査票 '!AU46="","",'所要額調査票 '!AU46)</f>
        <v/>
      </c>
      <c r="AS44" s="24" t="str">
        <f>IF('所要額調査票 '!AV46="","",'所要額調査票 '!AV46)</f>
        <v/>
      </c>
    </row>
    <row r="45" spans="1:45">
      <c r="A45" s="64">
        <f>'所要額調査票 '!$D$2</f>
        <v>0</v>
      </c>
      <c r="B45" s="64" t="str">
        <f>IF('所要額調査票 '!C47="","",'所要額調査票 '!C47)</f>
        <v/>
      </c>
      <c r="C45" s="64" t="str">
        <f>IF('所要額調査票 '!D47="","",'所要額調査票 '!D47)</f>
        <v/>
      </c>
      <c r="D45" s="64" t="str">
        <f>IF('所要額調査票 '!E47="","",'所要額調査票 '!E47)</f>
        <v/>
      </c>
      <c r="E45" s="64" t="str">
        <f>IF('所要額調査票 '!F47="","",'所要額調査票 '!F47)</f>
        <v/>
      </c>
      <c r="F45" s="221" t="str">
        <f>IF('所要額調査票 '!G47="","",'所要額調査票 '!G47)</f>
        <v/>
      </c>
      <c r="G45" s="221" t="str">
        <f>IF('所要額調査票 '!H47="","",'所要額調査票 '!H47)</f>
        <v/>
      </c>
      <c r="H45" s="64" t="str">
        <f>IF('所要額調査票 '!I47="","",'所要額調査票 '!I47)</f>
        <v/>
      </c>
      <c r="I45" s="64" t="str">
        <f>IF('所要額調査票 '!J47="","",'所要額調査票 '!J47)</f>
        <v/>
      </c>
      <c r="J45" s="64" t="str">
        <f>IF('所要額調査票 '!K47="","",'所要額調査票 '!K47)</f>
        <v/>
      </c>
      <c r="K45" s="64" t="str">
        <f>IF('所要額調査票 '!L47="","",'所要額調査票 '!L47)</f>
        <v/>
      </c>
      <c r="L45" s="221" t="str">
        <f>IF('所要額調査票 '!M47="","",'所要額調査票 '!M47)</f>
        <v/>
      </c>
      <c r="M45" s="221" t="str">
        <f>IF('所要額調査票 '!N47="","",'所要額調査票 '!N47)</f>
        <v/>
      </c>
      <c r="N45" s="64" t="str">
        <f>IF('所要額調査票 '!O47="","",'所要額調査票 '!O47)</f>
        <v/>
      </c>
      <c r="O45" s="64" t="str">
        <f>IF('所要額調査票 '!P47="","",'所要額調査票 '!P47)</f>
        <v/>
      </c>
      <c r="P45" s="64" t="str">
        <f>IF('所要額調査票 '!Q47="","",'所要額調査票 '!Q47)</f>
        <v/>
      </c>
      <c r="Q45" s="64" t="str">
        <f>IF('所要額調査票 '!R47="","",'所要額調査票 '!R47)</f>
        <v/>
      </c>
      <c r="R45" s="64" t="str">
        <f>IF('所要額調査票 '!S47="","",'所要額調査票 '!S47)</f>
        <v/>
      </c>
      <c r="S45" s="64">
        <f>IF('所要額調査票 '!U47="","",'所要額調査票 '!U47)</f>
        <v>0</v>
      </c>
      <c r="T45" s="64" t="str">
        <f>IF('所要額調査票 '!V47="","",'所要額調査票 '!V47)</f>
        <v/>
      </c>
      <c r="U45" s="64" t="str">
        <f>IF('所要額調査票 '!W47="","",'所要額調査票 '!W47)</f>
        <v/>
      </c>
      <c r="V45" s="64" t="str">
        <f>IF('所要額調査票 '!X47="","",'所要額調査票 '!X47)</f>
        <v/>
      </c>
      <c r="W45" s="64" t="str">
        <f>IF('所要額調査票 '!Y47="","",'所要額調査票 '!Y47)</f>
        <v/>
      </c>
      <c r="X45" s="64" t="str">
        <f>IF('所要額調査票 '!Z47="","",'所要額調査票 '!Z47)</f>
        <v/>
      </c>
      <c r="Y45" s="64" t="str">
        <f>IF('所要額調査票 '!AA47="","",'所要額調査票 '!AA47)</f>
        <v/>
      </c>
      <c r="Z45" s="64" t="str">
        <f>IF('所要額調査票 '!AB47="","",'所要額調査票 '!AB47)</f>
        <v/>
      </c>
      <c r="AA45" s="64" t="str">
        <f>IF('所要額調査票 '!AC47="","",'所要額調査票 '!AC47)</f>
        <v/>
      </c>
      <c r="AB45" s="64" t="str">
        <f>IF('所要額調査票 '!AD47="","",'所要額調査票 '!AD47)</f>
        <v/>
      </c>
      <c r="AC45" s="64" t="str">
        <f>IF('所要額調査票 '!AE47="","",'所要額調査票 '!AE47)</f>
        <v/>
      </c>
      <c r="AD45" s="24" t="str">
        <f>IF('所要額調査票 '!AF47="","",'所要額調査票 '!AF47)</f>
        <v/>
      </c>
      <c r="AE45" s="24" t="str">
        <f>IF('所要額調査票 '!AG47="","",'所要額調査票 '!AG47)</f>
        <v/>
      </c>
      <c r="AF45" s="24" t="str">
        <f>IF('所要額調査票 '!AH47="","",'所要額調査票 '!AH47)</f>
        <v/>
      </c>
      <c r="AG45" s="24" t="str">
        <f>IF('所要額調査票 '!AI47="","",'所要額調査票 '!AI47)</f>
        <v/>
      </c>
      <c r="AH45" s="24" t="str">
        <f>IF('所要額調査票 '!AJ47="","",'所要額調査票 '!AJ47)</f>
        <v/>
      </c>
      <c r="AI45" s="24" t="str">
        <f>IF('所要額調査票 '!AK47="","",'所要額調査票 '!AK47)</f>
        <v/>
      </c>
      <c r="AJ45" s="24">
        <f>IF('所要額調査票 '!AL47="","",'所要額調査票 '!AL47)</f>
        <v>0</v>
      </c>
      <c r="AK45" s="24">
        <f>IF('所要額調査票 '!AM47="","",'所要額調査票 '!AM47)</f>
        <v>0</v>
      </c>
      <c r="AL45" s="24" t="str">
        <f>IF('所要額調査票 '!AO47="","",'所要額調査票 '!AO47)</f>
        <v/>
      </c>
      <c r="AM45" s="24" t="str">
        <f>IF('所要額調査票 '!AP47="","",'所要額調査票 '!AP47)</f>
        <v/>
      </c>
      <c r="AN45" s="24" t="str">
        <f>IF('所要額調査票 '!AQ47="","",'所要額調査票 '!AQ47)</f>
        <v/>
      </c>
      <c r="AO45" s="24" t="str">
        <f>IF('所要額調査票 '!AR47="","",'所要額調査票 '!AR47)</f>
        <v/>
      </c>
      <c r="AP45" s="24" t="str">
        <f>IF('所要額調査票 '!AS47="","",'所要額調査票 '!AS47)</f>
        <v/>
      </c>
      <c r="AQ45" s="24">
        <f>IF('所要額調査票 '!AT47="","",'所要額調査票 '!AT47)</f>
        <v>0</v>
      </c>
      <c r="AR45" s="24" t="str">
        <f>IF('所要額調査票 '!AU47="","",'所要額調査票 '!AU47)</f>
        <v/>
      </c>
      <c r="AS45" s="24" t="str">
        <f>IF('所要額調査票 '!AV47="","",'所要額調査票 '!AV47)</f>
        <v/>
      </c>
    </row>
    <row r="46" spans="1:45">
      <c r="A46" s="64">
        <f>'所要額調査票 '!$D$2</f>
        <v>0</v>
      </c>
      <c r="B46" s="64" t="str">
        <f>IF('所要額調査票 '!C48="","",'所要額調査票 '!C48)</f>
        <v/>
      </c>
      <c r="C46" s="64" t="str">
        <f>IF('所要額調査票 '!D48="","",'所要額調査票 '!D48)</f>
        <v/>
      </c>
      <c r="D46" s="64" t="str">
        <f>IF('所要額調査票 '!E48="","",'所要額調査票 '!E48)</f>
        <v/>
      </c>
      <c r="E46" s="64" t="str">
        <f>IF('所要額調査票 '!F48="","",'所要額調査票 '!F48)</f>
        <v/>
      </c>
      <c r="F46" s="221" t="str">
        <f>IF('所要額調査票 '!G48="","",'所要額調査票 '!G48)</f>
        <v/>
      </c>
      <c r="G46" s="221" t="str">
        <f>IF('所要額調査票 '!H48="","",'所要額調査票 '!H48)</f>
        <v/>
      </c>
      <c r="H46" s="64" t="str">
        <f>IF('所要額調査票 '!I48="","",'所要額調査票 '!I48)</f>
        <v/>
      </c>
      <c r="I46" s="64" t="str">
        <f>IF('所要額調査票 '!J48="","",'所要額調査票 '!J48)</f>
        <v/>
      </c>
      <c r="J46" s="64" t="str">
        <f>IF('所要額調査票 '!K48="","",'所要額調査票 '!K48)</f>
        <v/>
      </c>
      <c r="K46" s="64" t="str">
        <f>IF('所要額調査票 '!L48="","",'所要額調査票 '!L48)</f>
        <v/>
      </c>
      <c r="L46" s="221" t="str">
        <f>IF('所要額調査票 '!M48="","",'所要額調査票 '!M48)</f>
        <v/>
      </c>
      <c r="M46" s="221" t="str">
        <f>IF('所要額調査票 '!N48="","",'所要額調査票 '!N48)</f>
        <v/>
      </c>
      <c r="N46" s="64" t="str">
        <f>IF('所要額調査票 '!O48="","",'所要額調査票 '!O48)</f>
        <v/>
      </c>
      <c r="O46" s="64" t="str">
        <f>IF('所要額調査票 '!P48="","",'所要額調査票 '!P48)</f>
        <v/>
      </c>
      <c r="P46" s="64" t="str">
        <f>IF('所要額調査票 '!Q48="","",'所要額調査票 '!Q48)</f>
        <v/>
      </c>
      <c r="Q46" s="64" t="str">
        <f>IF('所要額調査票 '!R48="","",'所要額調査票 '!R48)</f>
        <v/>
      </c>
      <c r="R46" s="64" t="str">
        <f>IF('所要額調査票 '!S48="","",'所要額調査票 '!S48)</f>
        <v/>
      </c>
      <c r="S46" s="64">
        <f>IF('所要額調査票 '!U48="","",'所要額調査票 '!U48)</f>
        <v>0</v>
      </c>
      <c r="T46" s="64" t="str">
        <f>IF('所要額調査票 '!V48="","",'所要額調査票 '!V48)</f>
        <v/>
      </c>
      <c r="U46" s="64" t="str">
        <f>IF('所要額調査票 '!W48="","",'所要額調査票 '!W48)</f>
        <v/>
      </c>
      <c r="V46" s="64" t="str">
        <f>IF('所要額調査票 '!X48="","",'所要額調査票 '!X48)</f>
        <v/>
      </c>
      <c r="W46" s="64" t="str">
        <f>IF('所要額調査票 '!Y48="","",'所要額調査票 '!Y48)</f>
        <v/>
      </c>
      <c r="X46" s="64" t="str">
        <f>IF('所要額調査票 '!Z48="","",'所要額調査票 '!Z48)</f>
        <v/>
      </c>
      <c r="Y46" s="64" t="str">
        <f>IF('所要額調査票 '!AA48="","",'所要額調査票 '!AA48)</f>
        <v/>
      </c>
      <c r="Z46" s="64" t="str">
        <f>IF('所要額調査票 '!AB48="","",'所要額調査票 '!AB48)</f>
        <v/>
      </c>
      <c r="AA46" s="64" t="str">
        <f>IF('所要額調査票 '!AC48="","",'所要額調査票 '!AC48)</f>
        <v/>
      </c>
      <c r="AB46" s="64" t="str">
        <f>IF('所要額調査票 '!AD48="","",'所要額調査票 '!AD48)</f>
        <v/>
      </c>
      <c r="AC46" s="64" t="str">
        <f>IF('所要額調査票 '!AE48="","",'所要額調査票 '!AE48)</f>
        <v/>
      </c>
      <c r="AD46" s="24" t="str">
        <f>IF('所要額調査票 '!AF48="","",'所要額調査票 '!AF48)</f>
        <v/>
      </c>
      <c r="AE46" s="24" t="str">
        <f>IF('所要額調査票 '!AG48="","",'所要額調査票 '!AG48)</f>
        <v/>
      </c>
      <c r="AF46" s="24" t="str">
        <f>IF('所要額調査票 '!AH48="","",'所要額調査票 '!AH48)</f>
        <v/>
      </c>
      <c r="AG46" s="24" t="str">
        <f>IF('所要額調査票 '!AI48="","",'所要額調査票 '!AI48)</f>
        <v/>
      </c>
      <c r="AH46" s="24" t="str">
        <f>IF('所要額調査票 '!AJ48="","",'所要額調査票 '!AJ48)</f>
        <v/>
      </c>
      <c r="AI46" s="24" t="str">
        <f>IF('所要額調査票 '!AK48="","",'所要額調査票 '!AK48)</f>
        <v/>
      </c>
      <c r="AJ46" s="24">
        <f>IF('所要額調査票 '!AL48="","",'所要額調査票 '!AL48)</f>
        <v>0</v>
      </c>
      <c r="AK46" s="24">
        <f>IF('所要額調査票 '!AM48="","",'所要額調査票 '!AM48)</f>
        <v>0</v>
      </c>
      <c r="AL46" s="24" t="str">
        <f>IF('所要額調査票 '!AO48="","",'所要額調査票 '!AO48)</f>
        <v/>
      </c>
      <c r="AM46" s="24" t="str">
        <f>IF('所要額調査票 '!AP48="","",'所要額調査票 '!AP48)</f>
        <v/>
      </c>
      <c r="AN46" s="24" t="str">
        <f>IF('所要額調査票 '!AQ48="","",'所要額調査票 '!AQ48)</f>
        <v/>
      </c>
      <c r="AO46" s="24" t="str">
        <f>IF('所要額調査票 '!AR48="","",'所要額調査票 '!AR48)</f>
        <v/>
      </c>
      <c r="AP46" s="24" t="str">
        <f>IF('所要額調査票 '!AS48="","",'所要額調査票 '!AS48)</f>
        <v/>
      </c>
      <c r="AQ46" s="24">
        <f>IF('所要額調査票 '!AT48="","",'所要額調査票 '!AT48)</f>
        <v>0</v>
      </c>
      <c r="AR46" s="24" t="str">
        <f>IF('所要額調査票 '!AU48="","",'所要額調査票 '!AU48)</f>
        <v/>
      </c>
      <c r="AS46" s="24" t="str">
        <f>IF('所要額調査票 '!AV48="","",'所要額調査票 '!AV48)</f>
        <v/>
      </c>
    </row>
    <row r="47" spans="1:45">
      <c r="A47" s="64">
        <f>'所要額調査票 '!$D$2</f>
        <v>0</v>
      </c>
      <c r="B47" s="64" t="str">
        <f>IF('所要額調査票 '!C49="","",'所要額調査票 '!C49)</f>
        <v/>
      </c>
      <c r="C47" s="64" t="str">
        <f>IF('所要額調査票 '!D49="","",'所要額調査票 '!D49)</f>
        <v/>
      </c>
      <c r="D47" s="64" t="str">
        <f>IF('所要額調査票 '!E49="","",'所要額調査票 '!E49)</f>
        <v/>
      </c>
      <c r="E47" s="64" t="str">
        <f>IF('所要額調査票 '!F49="","",'所要額調査票 '!F49)</f>
        <v/>
      </c>
      <c r="F47" s="221" t="str">
        <f>IF('所要額調査票 '!G49="","",'所要額調査票 '!G49)</f>
        <v/>
      </c>
      <c r="G47" s="221" t="str">
        <f>IF('所要額調査票 '!H49="","",'所要額調査票 '!H49)</f>
        <v/>
      </c>
      <c r="H47" s="64" t="str">
        <f>IF('所要額調査票 '!I49="","",'所要額調査票 '!I49)</f>
        <v/>
      </c>
      <c r="I47" s="64" t="str">
        <f>IF('所要額調査票 '!J49="","",'所要額調査票 '!J49)</f>
        <v/>
      </c>
      <c r="J47" s="64" t="str">
        <f>IF('所要額調査票 '!K49="","",'所要額調査票 '!K49)</f>
        <v/>
      </c>
      <c r="K47" s="64" t="str">
        <f>IF('所要額調査票 '!L49="","",'所要額調査票 '!L49)</f>
        <v/>
      </c>
      <c r="L47" s="221" t="str">
        <f>IF('所要額調査票 '!M49="","",'所要額調査票 '!M49)</f>
        <v/>
      </c>
      <c r="M47" s="221" t="str">
        <f>IF('所要額調査票 '!N49="","",'所要額調査票 '!N49)</f>
        <v/>
      </c>
      <c r="N47" s="64" t="str">
        <f>IF('所要額調査票 '!O49="","",'所要額調査票 '!O49)</f>
        <v/>
      </c>
      <c r="O47" s="64" t="str">
        <f>IF('所要額調査票 '!P49="","",'所要額調査票 '!P49)</f>
        <v/>
      </c>
      <c r="P47" s="64" t="str">
        <f>IF('所要額調査票 '!Q49="","",'所要額調査票 '!Q49)</f>
        <v/>
      </c>
      <c r="Q47" s="64" t="str">
        <f>IF('所要額調査票 '!R49="","",'所要額調査票 '!R49)</f>
        <v/>
      </c>
      <c r="R47" s="64" t="str">
        <f>IF('所要額調査票 '!S49="","",'所要額調査票 '!S49)</f>
        <v/>
      </c>
      <c r="S47" s="64">
        <f>IF('所要額調査票 '!U49="","",'所要額調査票 '!U49)</f>
        <v>0</v>
      </c>
      <c r="T47" s="64" t="str">
        <f>IF('所要額調査票 '!V49="","",'所要額調査票 '!V49)</f>
        <v/>
      </c>
      <c r="U47" s="64" t="str">
        <f>IF('所要額調査票 '!W49="","",'所要額調査票 '!W49)</f>
        <v/>
      </c>
      <c r="V47" s="64" t="str">
        <f>IF('所要額調査票 '!X49="","",'所要額調査票 '!X49)</f>
        <v/>
      </c>
      <c r="W47" s="64" t="str">
        <f>IF('所要額調査票 '!Y49="","",'所要額調査票 '!Y49)</f>
        <v/>
      </c>
      <c r="X47" s="64" t="str">
        <f>IF('所要額調査票 '!Z49="","",'所要額調査票 '!Z49)</f>
        <v/>
      </c>
      <c r="Y47" s="64" t="str">
        <f>IF('所要額調査票 '!AA49="","",'所要額調査票 '!AA49)</f>
        <v/>
      </c>
      <c r="Z47" s="64" t="str">
        <f>IF('所要額調査票 '!AB49="","",'所要額調査票 '!AB49)</f>
        <v/>
      </c>
      <c r="AA47" s="64" t="str">
        <f>IF('所要額調査票 '!AC49="","",'所要額調査票 '!AC49)</f>
        <v/>
      </c>
      <c r="AB47" s="64" t="str">
        <f>IF('所要額調査票 '!AD49="","",'所要額調査票 '!AD49)</f>
        <v/>
      </c>
      <c r="AC47" s="64" t="str">
        <f>IF('所要額調査票 '!AE49="","",'所要額調査票 '!AE49)</f>
        <v/>
      </c>
      <c r="AD47" s="24" t="str">
        <f>IF('所要額調査票 '!AF49="","",'所要額調査票 '!AF49)</f>
        <v/>
      </c>
      <c r="AE47" s="24" t="str">
        <f>IF('所要額調査票 '!AG49="","",'所要額調査票 '!AG49)</f>
        <v/>
      </c>
      <c r="AF47" s="24" t="str">
        <f>IF('所要額調査票 '!AH49="","",'所要額調査票 '!AH49)</f>
        <v/>
      </c>
      <c r="AG47" s="24" t="str">
        <f>IF('所要額調査票 '!AI49="","",'所要額調査票 '!AI49)</f>
        <v/>
      </c>
      <c r="AH47" s="24" t="str">
        <f>IF('所要額調査票 '!AJ49="","",'所要額調査票 '!AJ49)</f>
        <v/>
      </c>
      <c r="AI47" s="24" t="str">
        <f>IF('所要額調査票 '!AK49="","",'所要額調査票 '!AK49)</f>
        <v/>
      </c>
      <c r="AJ47" s="24">
        <f>IF('所要額調査票 '!AL49="","",'所要額調査票 '!AL49)</f>
        <v>0</v>
      </c>
      <c r="AK47" s="24">
        <f>IF('所要額調査票 '!AM49="","",'所要額調査票 '!AM49)</f>
        <v>0</v>
      </c>
      <c r="AL47" s="24" t="str">
        <f>IF('所要額調査票 '!AO49="","",'所要額調査票 '!AO49)</f>
        <v/>
      </c>
      <c r="AM47" s="24" t="str">
        <f>IF('所要額調査票 '!AP49="","",'所要額調査票 '!AP49)</f>
        <v/>
      </c>
      <c r="AN47" s="24" t="str">
        <f>IF('所要額調査票 '!AQ49="","",'所要額調査票 '!AQ49)</f>
        <v/>
      </c>
      <c r="AO47" s="24" t="str">
        <f>IF('所要額調査票 '!AR49="","",'所要額調査票 '!AR49)</f>
        <v/>
      </c>
      <c r="AP47" s="24" t="str">
        <f>IF('所要額調査票 '!AS49="","",'所要額調査票 '!AS49)</f>
        <v/>
      </c>
      <c r="AQ47" s="24">
        <f>IF('所要額調査票 '!AT49="","",'所要額調査票 '!AT49)</f>
        <v>0</v>
      </c>
      <c r="AR47" s="24" t="str">
        <f>IF('所要額調査票 '!AU49="","",'所要額調査票 '!AU49)</f>
        <v/>
      </c>
      <c r="AS47" s="24" t="str">
        <f>IF('所要額調査票 '!AV49="","",'所要額調査票 '!AV49)</f>
        <v/>
      </c>
    </row>
    <row r="48" spans="1:45">
      <c r="A48" s="64">
        <f>'所要額調査票 '!$D$2</f>
        <v>0</v>
      </c>
      <c r="B48" s="64" t="str">
        <f>IF('所要額調査票 '!C50="","",'所要額調査票 '!C50)</f>
        <v/>
      </c>
      <c r="C48" s="64" t="str">
        <f>IF('所要額調査票 '!D50="","",'所要額調査票 '!D50)</f>
        <v/>
      </c>
      <c r="D48" s="64" t="str">
        <f>IF('所要額調査票 '!E50="","",'所要額調査票 '!E50)</f>
        <v/>
      </c>
      <c r="E48" s="64" t="str">
        <f>IF('所要額調査票 '!F50="","",'所要額調査票 '!F50)</f>
        <v/>
      </c>
      <c r="F48" s="221" t="str">
        <f>IF('所要額調査票 '!G50="","",'所要額調査票 '!G50)</f>
        <v/>
      </c>
      <c r="G48" s="221" t="str">
        <f>IF('所要額調査票 '!H50="","",'所要額調査票 '!H50)</f>
        <v/>
      </c>
      <c r="H48" s="64" t="str">
        <f>IF('所要額調査票 '!I50="","",'所要額調査票 '!I50)</f>
        <v/>
      </c>
      <c r="I48" s="64" t="str">
        <f>IF('所要額調査票 '!J50="","",'所要額調査票 '!J50)</f>
        <v/>
      </c>
      <c r="J48" s="64" t="str">
        <f>IF('所要額調査票 '!K50="","",'所要額調査票 '!K50)</f>
        <v/>
      </c>
      <c r="K48" s="64" t="str">
        <f>IF('所要額調査票 '!L50="","",'所要額調査票 '!L50)</f>
        <v/>
      </c>
      <c r="L48" s="221" t="str">
        <f>IF('所要額調査票 '!M50="","",'所要額調査票 '!M50)</f>
        <v/>
      </c>
      <c r="M48" s="221" t="str">
        <f>IF('所要額調査票 '!N50="","",'所要額調査票 '!N50)</f>
        <v/>
      </c>
      <c r="N48" s="64" t="str">
        <f>IF('所要額調査票 '!O50="","",'所要額調査票 '!O50)</f>
        <v/>
      </c>
      <c r="O48" s="64" t="str">
        <f>IF('所要額調査票 '!P50="","",'所要額調査票 '!P50)</f>
        <v/>
      </c>
      <c r="P48" s="64" t="str">
        <f>IF('所要額調査票 '!Q50="","",'所要額調査票 '!Q50)</f>
        <v/>
      </c>
      <c r="Q48" s="64" t="str">
        <f>IF('所要額調査票 '!R50="","",'所要額調査票 '!R50)</f>
        <v/>
      </c>
      <c r="R48" s="64" t="str">
        <f>IF('所要額調査票 '!S50="","",'所要額調査票 '!S50)</f>
        <v/>
      </c>
      <c r="S48" s="64">
        <f>IF('所要額調査票 '!U50="","",'所要額調査票 '!U50)</f>
        <v>0</v>
      </c>
      <c r="T48" s="64" t="str">
        <f>IF('所要額調査票 '!V50="","",'所要額調査票 '!V50)</f>
        <v/>
      </c>
      <c r="U48" s="64" t="str">
        <f>IF('所要額調査票 '!W50="","",'所要額調査票 '!W50)</f>
        <v/>
      </c>
      <c r="V48" s="64" t="str">
        <f>IF('所要額調査票 '!X50="","",'所要額調査票 '!X50)</f>
        <v/>
      </c>
      <c r="W48" s="64" t="str">
        <f>IF('所要額調査票 '!Y50="","",'所要額調査票 '!Y50)</f>
        <v/>
      </c>
      <c r="X48" s="64" t="str">
        <f>IF('所要額調査票 '!Z50="","",'所要額調査票 '!Z50)</f>
        <v/>
      </c>
      <c r="Y48" s="64" t="str">
        <f>IF('所要額調査票 '!AA50="","",'所要額調査票 '!AA50)</f>
        <v/>
      </c>
      <c r="Z48" s="64" t="str">
        <f>IF('所要額調査票 '!AB50="","",'所要額調査票 '!AB50)</f>
        <v/>
      </c>
      <c r="AA48" s="64" t="str">
        <f>IF('所要額調査票 '!AC50="","",'所要額調査票 '!AC50)</f>
        <v/>
      </c>
      <c r="AB48" s="64" t="str">
        <f>IF('所要額調査票 '!AD50="","",'所要額調査票 '!AD50)</f>
        <v/>
      </c>
      <c r="AC48" s="64" t="str">
        <f>IF('所要額調査票 '!AE50="","",'所要額調査票 '!AE50)</f>
        <v/>
      </c>
      <c r="AD48" s="24" t="str">
        <f>IF('所要額調査票 '!AF50="","",'所要額調査票 '!AF50)</f>
        <v/>
      </c>
      <c r="AE48" s="24" t="str">
        <f>IF('所要額調査票 '!AG50="","",'所要額調査票 '!AG50)</f>
        <v/>
      </c>
      <c r="AF48" s="24" t="str">
        <f>IF('所要額調査票 '!AH50="","",'所要額調査票 '!AH50)</f>
        <v/>
      </c>
      <c r="AG48" s="24" t="str">
        <f>IF('所要額調査票 '!AI50="","",'所要額調査票 '!AI50)</f>
        <v/>
      </c>
      <c r="AH48" s="24" t="str">
        <f>IF('所要額調査票 '!AJ50="","",'所要額調査票 '!AJ50)</f>
        <v/>
      </c>
      <c r="AI48" s="24" t="str">
        <f>IF('所要額調査票 '!AK50="","",'所要額調査票 '!AK50)</f>
        <v/>
      </c>
      <c r="AJ48" s="24">
        <f>IF('所要額調査票 '!AL50="","",'所要額調査票 '!AL50)</f>
        <v>0</v>
      </c>
      <c r="AK48" s="24">
        <f>IF('所要額調査票 '!AM50="","",'所要額調査票 '!AM50)</f>
        <v>0</v>
      </c>
      <c r="AL48" s="24" t="str">
        <f>IF('所要額調査票 '!AO50="","",'所要額調査票 '!AO50)</f>
        <v/>
      </c>
      <c r="AM48" s="24" t="str">
        <f>IF('所要額調査票 '!AP50="","",'所要額調査票 '!AP50)</f>
        <v/>
      </c>
      <c r="AN48" s="24" t="str">
        <f>IF('所要額調査票 '!AQ50="","",'所要額調査票 '!AQ50)</f>
        <v/>
      </c>
      <c r="AO48" s="24" t="str">
        <f>IF('所要額調査票 '!AR50="","",'所要額調査票 '!AR50)</f>
        <v/>
      </c>
      <c r="AP48" s="24" t="str">
        <f>IF('所要額調査票 '!AS50="","",'所要額調査票 '!AS50)</f>
        <v/>
      </c>
      <c r="AQ48" s="24">
        <f>IF('所要額調査票 '!AT50="","",'所要額調査票 '!AT50)</f>
        <v>0</v>
      </c>
      <c r="AR48" s="24" t="str">
        <f>IF('所要額調査票 '!AU50="","",'所要額調査票 '!AU50)</f>
        <v/>
      </c>
      <c r="AS48" s="24" t="str">
        <f>IF('所要額調査票 '!AV50="","",'所要額調査票 '!AV50)</f>
        <v/>
      </c>
    </row>
    <row r="49" spans="1:45">
      <c r="A49" s="64">
        <f>'所要額調査票 '!$D$2</f>
        <v>0</v>
      </c>
      <c r="B49" s="64" t="str">
        <f>IF('所要額調査票 '!C51="","",'所要額調査票 '!C51)</f>
        <v/>
      </c>
      <c r="C49" s="64" t="str">
        <f>IF('所要額調査票 '!D51="","",'所要額調査票 '!D51)</f>
        <v/>
      </c>
      <c r="D49" s="64" t="str">
        <f>IF('所要額調査票 '!E51="","",'所要額調査票 '!E51)</f>
        <v/>
      </c>
      <c r="E49" s="64" t="str">
        <f>IF('所要額調査票 '!F51="","",'所要額調査票 '!F51)</f>
        <v/>
      </c>
      <c r="F49" s="221" t="str">
        <f>IF('所要額調査票 '!G51="","",'所要額調査票 '!G51)</f>
        <v/>
      </c>
      <c r="G49" s="221" t="str">
        <f>IF('所要額調査票 '!H51="","",'所要額調査票 '!H51)</f>
        <v/>
      </c>
      <c r="H49" s="64" t="str">
        <f>IF('所要額調査票 '!I51="","",'所要額調査票 '!I51)</f>
        <v/>
      </c>
      <c r="I49" s="64" t="str">
        <f>IF('所要額調査票 '!J51="","",'所要額調査票 '!J51)</f>
        <v/>
      </c>
      <c r="J49" s="64" t="str">
        <f>IF('所要額調査票 '!K51="","",'所要額調査票 '!K51)</f>
        <v/>
      </c>
      <c r="K49" s="64" t="str">
        <f>IF('所要額調査票 '!L51="","",'所要額調査票 '!L51)</f>
        <v/>
      </c>
      <c r="L49" s="221" t="str">
        <f>IF('所要額調査票 '!M51="","",'所要額調査票 '!M51)</f>
        <v/>
      </c>
      <c r="M49" s="221" t="str">
        <f>IF('所要額調査票 '!N51="","",'所要額調査票 '!N51)</f>
        <v/>
      </c>
      <c r="N49" s="64" t="str">
        <f>IF('所要額調査票 '!O51="","",'所要額調査票 '!O51)</f>
        <v/>
      </c>
      <c r="O49" s="64" t="str">
        <f>IF('所要額調査票 '!P51="","",'所要額調査票 '!P51)</f>
        <v/>
      </c>
      <c r="P49" s="64" t="str">
        <f>IF('所要額調査票 '!Q51="","",'所要額調査票 '!Q51)</f>
        <v/>
      </c>
      <c r="Q49" s="64" t="str">
        <f>IF('所要額調査票 '!R51="","",'所要額調査票 '!R51)</f>
        <v/>
      </c>
      <c r="R49" s="64" t="str">
        <f>IF('所要額調査票 '!S51="","",'所要額調査票 '!S51)</f>
        <v/>
      </c>
      <c r="S49" s="64">
        <f>IF('所要額調査票 '!U51="","",'所要額調査票 '!U51)</f>
        <v>0</v>
      </c>
      <c r="T49" s="64" t="str">
        <f>IF('所要額調査票 '!V51="","",'所要額調査票 '!V51)</f>
        <v/>
      </c>
      <c r="U49" s="64" t="str">
        <f>IF('所要額調査票 '!W51="","",'所要額調査票 '!W51)</f>
        <v/>
      </c>
      <c r="V49" s="64" t="str">
        <f>IF('所要額調査票 '!X51="","",'所要額調査票 '!X51)</f>
        <v/>
      </c>
      <c r="W49" s="64" t="str">
        <f>IF('所要額調査票 '!Y51="","",'所要額調査票 '!Y51)</f>
        <v/>
      </c>
      <c r="X49" s="64" t="str">
        <f>IF('所要額調査票 '!Z51="","",'所要額調査票 '!Z51)</f>
        <v/>
      </c>
      <c r="Y49" s="64" t="str">
        <f>IF('所要額調査票 '!AA51="","",'所要額調査票 '!AA51)</f>
        <v/>
      </c>
      <c r="Z49" s="64" t="str">
        <f>IF('所要額調査票 '!AB51="","",'所要額調査票 '!AB51)</f>
        <v/>
      </c>
      <c r="AA49" s="64" t="str">
        <f>IF('所要額調査票 '!AC51="","",'所要額調査票 '!AC51)</f>
        <v/>
      </c>
      <c r="AB49" s="64" t="str">
        <f>IF('所要額調査票 '!AD51="","",'所要額調査票 '!AD51)</f>
        <v/>
      </c>
      <c r="AC49" s="64" t="str">
        <f>IF('所要額調査票 '!AE51="","",'所要額調査票 '!AE51)</f>
        <v/>
      </c>
      <c r="AD49" s="24" t="str">
        <f>IF('所要額調査票 '!AF51="","",'所要額調査票 '!AF51)</f>
        <v/>
      </c>
      <c r="AE49" s="24" t="str">
        <f>IF('所要額調査票 '!AG51="","",'所要額調査票 '!AG51)</f>
        <v/>
      </c>
      <c r="AF49" s="24" t="str">
        <f>IF('所要額調査票 '!AH51="","",'所要額調査票 '!AH51)</f>
        <v/>
      </c>
      <c r="AG49" s="24" t="str">
        <f>IF('所要額調査票 '!AI51="","",'所要額調査票 '!AI51)</f>
        <v/>
      </c>
      <c r="AH49" s="24" t="str">
        <f>IF('所要額調査票 '!AJ51="","",'所要額調査票 '!AJ51)</f>
        <v/>
      </c>
      <c r="AI49" s="24" t="str">
        <f>IF('所要額調査票 '!AK51="","",'所要額調査票 '!AK51)</f>
        <v/>
      </c>
      <c r="AJ49" s="24">
        <f>IF('所要額調査票 '!AL51="","",'所要額調査票 '!AL51)</f>
        <v>0</v>
      </c>
      <c r="AK49" s="24">
        <f>IF('所要額調査票 '!AM51="","",'所要額調査票 '!AM51)</f>
        <v>0</v>
      </c>
      <c r="AL49" s="24" t="str">
        <f>IF('所要額調査票 '!AO51="","",'所要額調査票 '!AO51)</f>
        <v/>
      </c>
      <c r="AM49" s="24" t="str">
        <f>IF('所要額調査票 '!AP51="","",'所要額調査票 '!AP51)</f>
        <v/>
      </c>
      <c r="AN49" s="24" t="str">
        <f>IF('所要額調査票 '!AQ51="","",'所要額調査票 '!AQ51)</f>
        <v/>
      </c>
      <c r="AO49" s="24" t="str">
        <f>IF('所要額調査票 '!AR51="","",'所要額調査票 '!AR51)</f>
        <v/>
      </c>
      <c r="AP49" s="24" t="str">
        <f>IF('所要額調査票 '!AS51="","",'所要額調査票 '!AS51)</f>
        <v/>
      </c>
      <c r="AQ49" s="24">
        <f>IF('所要額調査票 '!AT51="","",'所要額調査票 '!AT51)</f>
        <v>0</v>
      </c>
      <c r="AR49" s="24" t="str">
        <f>IF('所要額調査票 '!AU51="","",'所要額調査票 '!AU51)</f>
        <v/>
      </c>
      <c r="AS49" s="24" t="str">
        <f>IF('所要額調査票 '!AV51="","",'所要額調査票 '!AV51)</f>
        <v/>
      </c>
    </row>
    <row r="50" spans="1:45">
      <c r="A50" s="64">
        <f>'所要額調査票 '!$D$2</f>
        <v>0</v>
      </c>
      <c r="B50" s="64" t="str">
        <f>IF('所要額調査票 '!C52="","",'所要額調査票 '!C52)</f>
        <v/>
      </c>
      <c r="C50" s="64" t="str">
        <f>IF('所要額調査票 '!D52="","",'所要額調査票 '!D52)</f>
        <v/>
      </c>
      <c r="D50" s="64" t="str">
        <f>IF('所要額調査票 '!E52="","",'所要額調査票 '!E52)</f>
        <v/>
      </c>
      <c r="E50" s="64" t="str">
        <f>IF('所要額調査票 '!F52="","",'所要額調査票 '!F52)</f>
        <v/>
      </c>
      <c r="F50" s="221" t="str">
        <f>IF('所要額調査票 '!G52="","",'所要額調査票 '!G52)</f>
        <v/>
      </c>
      <c r="G50" s="221" t="str">
        <f>IF('所要額調査票 '!H52="","",'所要額調査票 '!H52)</f>
        <v/>
      </c>
      <c r="H50" s="64" t="str">
        <f>IF('所要額調査票 '!I52="","",'所要額調査票 '!I52)</f>
        <v/>
      </c>
      <c r="I50" s="64" t="str">
        <f>IF('所要額調査票 '!J52="","",'所要額調査票 '!J52)</f>
        <v/>
      </c>
      <c r="J50" s="64" t="str">
        <f>IF('所要額調査票 '!K52="","",'所要額調査票 '!K52)</f>
        <v/>
      </c>
      <c r="K50" s="64" t="str">
        <f>IF('所要額調査票 '!L52="","",'所要額調査票 '!L52)</f>
        <v/>
      </c>
      <c r="L50" s="221" t="str">
        <f>IF('所要額調査票 '!M52="","",'所要額調査票 '!M52)</f>
        <v/>
      </c>
      <c r="M50" s="221" t="str">
        <f>IF('所要額調査票 '!N52="","",'所要額調査票 '!N52)</f>
        <v/>
      </c>
      <c r="N50" s="64" t="str">
        <f>IF('所要額調査票 '!O52="","",'所要額調査票 '!O52)</f>
        <v/>
      </c>
      <c r="O50" s="64" t="str">
        <f>IF('所要額調査票 '!P52="","",'所要額調査票 '!P52)</f>
        <v/>
      </c>
      <c r="P50" s="64" t="str">
        <f>IF('所要額調査票 '!Q52="","",'所要額調査票 '!Q52)</f>
        <v/>
      </c>
      <c r="Q50" s="64" t="str">
        <f>IF('所要額調査票 '!R52="","",'所要額調査票 '!R52)</f>
        <v/>
      </c>
      <c r="R50" s="64" t="str">
        <f>IF('所要額調査票 '!S52="","",'所要額調査票 '!S52)</f>
        <v/>
      </c>
      <c r="S50" s="64">
        <f>IF('所要額調査票 '!U52="","",'所要額調査票 '!U52)</f>
        <v>0</v>
      </c>
      <c r="T50" s="64" t="str">
        <f>IF('所要額調査票 '!V52="","",'所要額調査票 '!V52)</f>
        <v/>
      </c>
      <c r="U50" s="64" t="str">
        <f>IF('所要額調査票 '!W52="","",'所要額調査票 '!W52)</f>
        <v/>
      </c>
      <c r="V50" s="64" t="str">
        <f>IF('所要額調査票 '!X52="","",'所要額調査票 '!X52)</f>
        <v/>
      </c>
      <c r="W50" s="64" t="str">
        <f>IF('所要額調査票 '!Y52="","",'所要額調査票 '!Y52)</f>
        <v/>
      </c>
      <c r="X50" s="64" t="str">
        <f>IF('所要額調査票 '!Z52="","",'所要額調査票 '!Z52)</f>
        <v/>
      </c>
      <c r="Y50" s="64" t="str">
        <f>IF('所要額調査票 '!AA52="","",'所要額調査票 '!AA52)</f>
        <v/>
      </c>
      <c r="Z50" s="64" t="str">
        <f>IF('所要額調査票 '!AB52="","",'所要額調査票 '!AB52)</f>
        <v/>
      </c>
      <c r="AA50" s="64" t="str">
        <f>IF('所要額調査票 '!AC52="","",'所要額調査票 '!AC52)</f>
        <v/>
      </c>
      <c r="AB50" s="64" t="str">
        <f>IF('所要額調査票 '!AD52="","",'所要額調査票 '!AD52)</f>
        <v/>
      </c>
      <c r="AC50" s="64" t="str">
        <f>IF('所要額調査票 '!AE52="","",'所要額調査票 '!AE52)</f>
        <v/>
      </c>
      <c r="AD50" s="24" t="str">
        <f>IF('所要額調査票 '!AF52="","",'所要額調査票 '!AF52)</f>
        <v/>
      </c>
      <c r="AE50" s="24" t="str">
        <f>IF('所要額調査票 '!AG52="","",'所要額調査票 '!AG52)</f>
        <v/>
      </c>
      <c r="AF50" s="24" t="str">
        <f>IF('所要額調査票 '!AH52="","",'所要額調査票 '!AH52)</f>
        <v/>
      </c>
      <c r="AG50" s="24" t="str">
        <f>IF('所要額調査票 '!AI52="","",'所要額調査票 '!AI52)</f>
        <v/>
      </c>
      <c r="AH50" s="24" t="str">
        <f>IF('所要額調査票 '!AJ52="","",'所要額調査票 '!AJ52)</f>
        <v/>
      </c>
      <c r="AI50" s="24" t="str">
        <f>IF('所要額調査票 '!AK52="","",'所要額調査票 '!AK52)</f>
        <v/>
      </c>
      <c r="AJ50" s="24">
        <f>IF('所要額調査票 '!AL52="","",'所要額調査票 '!AL52)</f>
        <v>0</v>
      </c>
      <c r="AK50" s="24">
        <f>IF('所要額調査票 '!AM52="","",'所要額調査票 '!AM52)</f>
        <v>0</v>
      </c>
      <c r="AL50" s="24" t="str">
        <f>IF('所要額調査票 '!AO52="","",'所要額調査票 '!AO52)</f>
        <v/>
      </c>
      <c r="AM50" s="24" t="str">
        <f>IF('所要額調査票 '!AP52="","",'所要額調査票 '!AP52)</f>
        <v/>
      </c>
      <c r="AN50" s="24" t="str">
        <f>IF('所要額調査票 '!AQ52="","",'所要額調査票 '!AQ52)</f>
        <v/>
      </c>
      <c r="AO50" s="24" t="str">
        <f>IF('所要額調査票 '!AR52="","",'所要額調査票 '!AR52)</f>
        <v/>
      </c>
      <c r="AP50" s="24" t="str">
        <f>IF('所要額調査票 '!AS52="","",'所要額調査票 '!AS52)</f>
        <v/>
      </c>
      <c r="AQ50" s="24">
        <f>IF('所要額調査票 '!AT52="","",'所要額調査票 '!AT52)</f>
        <v>0</v>
      </c>
      <c r="AR50" s="24" t="str">
        <f>IF('所要額調査票 '!AU52="","",'所要額調査票 '!AU52)</f>
        <v/>
      </c>
      <c r="AS50" s="24" t="str">
        <f>IF('所要額調査票 '!AV52="","",'所要額調査票 '!AV52)</f>
        <v/>
      </c>
    </row>
    <row r="51" spans="1:45">
      <c r="A51" s="64">
        <f>'所要額調査票 '!$D$2</f>
        <v>0</v>
      </c>
      <c r="B51" s="64" t="str">
        <f>IF('所要額調査票 '!C53="","",'所要額調査票 '!C53)</f>
        <v/>
      </c>
      <c r="C51" s="64" t="str">
        <f>IF('所要額調査票 '!D53="","",'所要額調査票 '!D53)</f>
        <v/>
      </c>
      <c r="D51" s="64" t="str">
        <f>IF('所要額調査票 '!E53="","",'所要額調査票 '!E53)</f>
        <v/>
      </c>
      <c r="E51" s="64" t="str">
        <f>IF('所要額調査票 '!F53="","",'所要額調査票 '!F53)</f>
        <v/>
      </c>
      <c r="F51" s="221" t="str">
        <f>IF('所要額調査票 '!G53="","",'所要額調査票 '!G53)</f>
        <v/>
      </c>
      <c r="G51" s="221" t="str">
        <f>IF('所要額調査票 '!H53="","",'所要額調査票 '!H53)</f>
        <v/>
      </c>
      <c r="H51" s="64" t="str">
        <f>IF('所要額調査票 '!I53="","",'所要額調査票 '!I53)</f>
        <v/>
      </c>
      <c r="I51" s="64" t="str">
        <f>IF('所要額調査票 '!J53="","",'所要額調査票 '!J53)</f>
        <v/>
      </c>
      <c r="J51" s="64" t="str">
        <f>IF('所要額調査票 '!K53="","",'所要額調査票 '!K53)</f>
        <v/>
      </c>
      <c r="K51" s="64" t="str">
        <f>IF('所要額調査票 '!L53="","",'所要額調査票 '!L53)</f>
        <v/>
      </c>
      <c r="L51" s="221" t="str">
        <f>IF('所要額調査票 '!M53="","",'所要額調査票 '!M53)</f>
        <v/>
      </c>
      <c r="M51" s="221" t="str">
        <f>IF('所要額調査票 '!N53="","",'所要額調査票 '!N53)</f>
        <v/>
      </c>
      <c r="N51" s="64" t="str">
        <f>IF('所要額調査票 '!O53="","",'所要額調査票 '!O53)</f>
        <v/>
      </c>
      <c r="O51" s="64" t="str">
        <f>IF('所要額調査票 '!P53="","",'所要額調査票 '!P53)</f>
        <v/>
      </c>
      <c r="P51" s="64" t="str">
        <f>IF('所要額調査票 '!Q53="","",'所要額調査票 '!Q53)</f>
        <v/>
      </c>
      <c r="Q51" s="64" t="str">
        <f>IF('所要額調査票 '!R53="","",'所要額調査票 '!R53)</f>
        <v/>
      </c>
      <c r="R51" s="64" t="str">
        <f>IF('所要額調査票 '!S53="","",'所要額調査票 '!S53)</f>
        <v/>
      </c>
      <c r="S51" s="64">
        <f>IF('所要額調査票 '!U53="","",'所要額調査票 '!U53)</f>
        <v>0</v>
      </c>
      <c r="T51" s="64" t="str">
        <f>IF('所要額調査票 '!V53="","",'所要額調査票 '!V53)</f>
        <v/>
      </c>
      <c r="U51" s="64" t="str">
        <f>IF('所要額調査票 '!W53="","",'所要額調査票 '!W53)</f>
        <v/>
      </c>
      <c r="V51" s="64" t="str">
        <f>IF('所要額調査票 '!X53="","",'所要額調査票 '!X53)</f>
        <v/>
      </c>
      <c r="W51" s="64" t="str">
        <f>IF('所要額調査票 '!Y53="","",'所要額調査票 '!Y53)</f>
        <v/>
      </c>
      <c r="X51" s="64" t="str">
        <f>IF('所要額調査票 '!Z53="","",'所要額調査票 '!Z53)</f>
        <v/>
      </c>
      <c r="Y51" s="64" t="str">
        <f>IF('所要額調査票 '!AA53="","",'所要額調査票 '!AA53)</f>
        <v/>
      </c>
      <c r="Z51" s="64" t="str">
        <f>IF('所要額調査票 '!AB53="","",'所要額調査票 '!AB53)</f>
        <v/>
      </c>
      <c r="AA51" s="64" t="str">
        <f>IF('所要額調査票 '!AC53="","",'所要額調査票 '!AC53)</f>
        <v/>
      </c>
      <c r="AB51" s="64" t="str">
        <f>IF('所要額調査票 '!AD53="","",'所要額調査票 '!AD53)</f>
        <v/>
      </c>
      <c r="AC51" s="64" t="str">
        <f>IF('所要額調査票 '!AE53="","",'所要額調査票 '!AE53)</f>
        <v/>
      </c>
      <c r="AD51" s="24" t="str">
        <f>IF('所要額調査票 '!AF53="","",'所要額調査票 '!AF53)</f>
        <v/>
      </c>
      <c r="AE51" s="24" t="str">
        <f>IF('所要額調査票 '!AG53="","",'所要額調査票 '!AG53)</f>
        <v/>
      </c>
      <c r="AF51" s="24" t="str">
        <f>IF('所要額調査票 '!AH53="","",'所要額調査票 '!AH53)</f>
        <v/>
      </c>
      <c r="AG51" s="24" t="str">
        <f>IF('所要額調査票 '!AI53="","",'所要額調査票 '!AI53)</f>
        <v/>
      </c>
      <c r="AH51" s="24" t="str">
        <f>IF('所要額調査票 '!AJ53="","",'所要額調査票 '!AJ53)</f>
        <v/>
      </c>
      <c r="AI51" s="24" t="str">
        <f>IF('所要額調査票 '!AK53="","",'所要額調査票 '!AK53)</f>
        <v/>
      </c>
      <c r="AJ51" s="24">
        <f>IF('所要額調査票 '!AL53="","",'所要額調査票 '!AL53)</f>
        <v>0</v>
      </c>
      <c r="AK51" s="24">
        <f>IF('所要額調査票 '!AM53="","",'所要額調査票 '!AM53)</f>
        <v>0</v>
      </c>
      <c r="AL51" s="24" t="str">
        <f>IF('所要額調査票 '!AO53="","",'所要額調査票 '!AO53)</f>
        <v/>
      </c>
      <c r="AM51" s="24" t="str">
        <f>IF('所要額調査票 '!AP53="","",'所要額調査票 '!AP53)</f>
        <v/>
      </c>
      <c r="AN51" s="24" t="str">
        <f>IF('所要額調査票 '!AQ53="","",'所要額調査票 '!AQ53)</f>
        <v/>
      </c>
      <c r="AO51" s="24" t="str">
        <f>IF('所要額調査票 '!AR53="","",'所要額調査票 '!AR53)</f>
        <v/>
      </c>
      <c r="AP51" s="24" t="str">
        <f>IF('所要額調査票 '!AS53="","",'所要額調査票 '!AS53)</f>
        <v/>
      </c>
      <c r="AQ51" s="24">
        <f>IF('所要額調査票 '!AT53="","",'所要額調査票 '!AT53)</f>
        <v>0</v>
      </c>
      <c r="AR51" s="24" t="str">
        <f>IF('所要額調査票 '!AU53="","",'所要額調査票 '!AU53)</f>
        <v/>
      </c>
      <c r="AS51" s="24" t="str">
        <f>IF('所要額調査票 '!AV53="","",'所要額調査票 '!AV53)</f>
        <v/>
      </c>
    </row>
    <row r="52" spans="1:45">
      <c r="A52" s="64">
        <f>'所要額調査票 '!$D$2</f>
        <v>0</v>
      </c>
      <c r="B52" s="64" t="str">
        <f>IF('所要額調査票 '!C54="","",'所要額調査票 '!C54)</f>
        <v/>
      </c>
      <c r="C52" s="64" t="str">
        <f>IF('所要額調査票 '!D54="","",'所要額調査票 '!D54)</f>
        <v/>
      </c>
      <c r="D52" s="64" t="str">
        <f>IF('所要額調査票 '!E54="","",'所要額調査票 '!E54)</f>
        <v/>
      </c>
      <c r="E52" s="64" t="str">
        <f>IF('所要額調査票 '!F54="","",'所要額調査票 '!F54)</f>
        <v/>
      </c>
      <c r="F52" s="221" t="str">
        <f>IF('所要額調査票 '!G54="","",'所要額調査票 '!G54)</f>
        <v/>
      </c>
      <c r="G52" s="221" t="str">
        <f>IF('所要額調査票 '!H54="","",'所要額調査票 '!H54)</f>
        <v/>
      </c>
      <c r="H52" s="64" t="str">
        <f>IF('所要額調査票 '!I54="","",'所要額調査票 '!I54)</f>
        <v/>
      </c>
      <c r="I52" s="64" t="str">
        <f>IF('所要額調査票 '!J54="","",'所要額調査票 '!J54)</f>
        <v/>
      </c>
      <c r="J52" s="64" t="str">
        <f>IF('所要額調査票 '!K54="","",'所要額調査票 '!K54)</f>
        <v/>
      </c>
      <c r="K52" s="64" t="str">
        <f>IF('所要額調査票 '!L54="","",'所要額調査票 '!L54)</f>
        <v/>
      </c>
      <c r="L52" s="221" t="str">
        <f>IF('所要額調査票 '!M54="","",'所要額調査票 '!M54)</f>
        <v/>
      </c>
      <c r="M52" s="221" t="str">
        <f>IF('所要額調査票 '!N54="","",'所要額調査票 '!N54)</f>
        <v/>
      </c>
      <c r="N52" s="64" t="str">
        <f>IF('所要額調査票 '!O54="","",'所要額調査票 '!O54)</f>
        <v/>
      </c>
      <c r="O52" s="64" t="str">
        <f>IF('所要額調査票 '!P54="","",'所要額調査票 '!P54)</f>
        <v/>
      </c>
      <c r="P52" s="64" t="str">
        <f>IF('所要額調査票 '!Q54="","",'所要額調査票 '!Q54)</f>
        <v/>
      </c>
      <c r="Q52" s="64" t="str">
        <f>IF('所要額調査票 '!R54="","",'所要額調査票 '!R54)</f>
        <v/>
      </c>
      <c r="R52" s="64" t="str">
        <f>IF('所要額調査票 '!S54="","",'所要額調査票 '!S54)</f>
        <v/>
      </c>
      <c r="S52" s="64">
        <f>IF('所要額調査票 '!U54="","",'所要額調査票 '!U54)</f>
        <v>0</v>
      </c>
      <c r="T52" s="64" t="str">
        <f>IF('所要額調査票 '!V54="","",'所要額調査票 '!V54)</f>
        <v/>
      </c>
      <c r="U52" s="64" t="str">
        <f>IF('所要額調査票 '!W54="","",'所要額調査票 '!W54)</f>
        <v/>
      </c>
      <c r="V52" s="64" t="str">
        <f>IF('所要額調査票 '!X54="","",'所要額調査票 '!X54)</f>
        <v/>
      </c>
      <c r="W52" s="64" t="str">
        <f>IF('所要額調査票 '!Y54="","",'所要額調査票 '!Y54)</f>
        <v/>
      </c>
      <c r="X52" s="64" t="str">
        <f>IF('所要額調査票 '!Z54="","",'所要額調査票 '!Z54)</f>
        <v/>
      </c>
      <c r="Y52" s="64" t="str">
        <f>IF('所要額調査票 '!AA54="","",'所要額調査票 '!AA54)</f>
        <v/>
      </c>
      <c r="Z52" s="64" t="str">
        <f>IF('所要額調査票 '!AB54="","",'所要額調査票 '!AB54)</f>
        <v/>
      </c>
      <c r="AA52" s="64" t="str">
        <f>IF('所要額調査票 '!AC54="","",'所要額調査票 '!AC54)</f>
        <v/>
      </c>
      <c r="AB52" s="64" t="str">
        <f>IF('所要額調査票 '!AD54="","",'所要額調査票 '!AD54)</f>
        <v/>
      </c>
      <c r="AC52" s="64" t="str">
        <f>IF('所要額調査票 '!AE54="","",'所要額調査票 '!AE54)</f>
        <v/>
      </c>
      <c r="AD52" s="24" t="str">
        <f>IF('所要額調査票 '!AF54="","",'所要額調査票 '!AF54)</f>
        <v/>
      </c>
      <c r="AE52" s="24" t="str">
        <f>IF('所要額調査票 '!AG54="","",'所要額調査票 '!AG54)</f>
        <v/>
      </c>
      <c r="AF52" s="24" t="str">
        <f>IF('所要額調査票 '!AH54="","",'所要額調査票 '!AH54)</f>
        <v/>
      </c>
      <c r="AG52" s="24" t="str">
        <f>IF('所要額調査票 '!AI54="","",'所要額調査票 '!AI54)</f>
        <v/>
      </c>
      <c r="AH52" s="24" t="str">
        <f>IF('所要額調査票 '!AJ54="","",'所要額調査票 '!AJ54)</f>
        <v/>
      </c>
      <c r="AI52" s="24" t="str">
        <f>IF('所要額調査票 '!AK54="","",'所要額調査票 '!AK54)</f>
        <v/>
      </c>
      <c r="AJ52" s="24">
        <f>IF('所要額調査票 '!AL54="","",'所要額調査票 '!AL54)</f>
        <v>0</v>
      </c>
      <c r="AK52" s="24">
        <f>IF('所要額調査票 '!AM54="","",'所要額調査票 '!AM54)</f>
        <v>0</v>
      </c>
      <c r="AL52" s="24" t="str">
        <f>IF('所要額調査票 '!AO54="","",'所要額調査票 '!AO54)</f>
        <v/>
      </c>
      <c r="AM52" s="24" t="str">
        <f>IF('所要額調査票 '!AP54="","",'所要額調査票 '!AP54)</f>
        <v/>
      </c>
      <c r="AN52" s="24" t="str">
        <f>IF('所要額調査票 '!AQ54="","",'所要額調査票 '!AQ54)</f>
        <v/>
      </c>
      <c r="AO52" s="24" t="str">
        <f>IF('所要額調査票 '!AR54="","",'所要額調査票 '!AR54)</f>
        <v/>
      </c>
      <c r="AP52" s="24" t="str">
        <f>IF('所要額調査票 '!AS54="","",'所要額調査票 '!AS54)</f>
        <v/>
      </c>
      <c r="AQ52" s="24">
        <f>IF('所要額調査票 '!AT54="","",'所要額調査票 '!AT54)</f>
        <v>0</v>
      </c>
      <c r="AR52" s="24" t="str">
        <f>IF('所要額調査票 '!AU54="","",'所要額調査票 '!AU54)</f>
        <v/>
      </c>
      <c r="AS52" s="24" t="str">
        <f>IF('所要額調査票 '!AV54="","",'所要額調査票 '!AV54)</f>
        <v/>
      </c>
    </row>
    <row r="53" spans="1:45">
      <c r="A53" s="64">
        <f>'所要額調査票 '!$D$2</f>
        <v>0</v>
      </c>
      <c r="B53" s="64" t="str">
        <f>IF('所要額調査票 '!C55="","",'所要額調査票 '!C55)</f>
        <v/>
      </c>
      <c r="C53" s="64" t="str">
        <f>IF('所要額調査票 '!D55="","",'所要額調査票 '!D55)</f>
        <v/>
      </c>
      <c r="D53" s="64" t="str">
        <f>IF('所要額調査票 '!E55="","",'所要額調査票 '!E55)</f>
        <v/>
      </c>
      <c r="E53" s="64" t="str">
        <f>IF('所要額調査票 '!F55="","",'所要額調査票 '!F55)</f>
        <v/>
      </c>
      <c r="F53" s="221" t="str">
        <f>IF('所要額調査票 '!G55="","",'所要額調査票 '!G55)</f>
        <v/>
      </c>
      <c r="G53" s="221" t="str">
        <f>IF('所要額調査票 '!H55="","",'所要額調査票 '!H55)</f>
        <v/>
      </c>
      <c r="H53" s="64" t="str">
        <f>IF('所要額調査票 '!I55="","",'所要額調査票 '!I55)</f>
        <v/>
      </c>
      <c r="I53" s="64" t="str">
        <f>IF('所要額調査票 '!J55="","",'所要額調査票 '!J55)</f>
        <v/>
      </c>
      <c r="J53" s="64" t="str">
        <f>IF('所要額調査票 '!K55="","",'所要額調査票 '!K55)</f>
        <v/>
      </c>
      <c r="K53" s="64" t="str">
        <f>IF('所要額調査票 '!L55="","",'所要額調査票 '!L55)</f>
        <v/>
      </c>
      <c r="L53" s="221" t="str">
        <f>IF('所要額調査票 '!M55="","",'所要額調査票 '!M55)</f>
        <v/>
      </c>
      <c r="M53" s="221" t="str">
        <f>IF('所要額調査票 '!N55="","",'所要額調査票 '!N55)</f>
        <v/>
      </c>
      <c r="N53" s="64" t="str">
        <f>IF('所要額調査票 '!O55="","",'所要額調査票 '!O55)</f>
        <v/>
      </c>
      <c r="O53" s="64" t="str">
        <f>IF('所要額調査票 '!P55="","",'所要額調査票 '!P55)</f>
        <v/>
      </c>
      <c r="P53" s="64" t="str">
        <f>IF('所要額調査票 '!Q55="","",'所要額調査票 '!Q55)</f>
        <v/>
      </c>
      <c r="Q53" s="64" t="str">
        <f>IF('所要額調査票 '!R55="","",'所要額調査票 '!R55)</f>
        <v/>
      </c>
      <c r="R53" s="64" t="str">
        <f>IF('所要額調査票 '!S55="","",'所要額調査票 '!S55)</f>
        <v/>
      </c>
      <c r="S53" s="64">
        <f>IF('所要額調査票 '!U55="","",'所要額調査票 '!U55)</f>
        <v>0</v>
      </c>
      <c r="T53" s="64" t="str">
        <f>IF('所要額調査票 '!V55="","",'所要額調査票 '!V55)</f>
        <v/>
      </c>
      <c r="U53" s="64" t="str">
        <f>IF('所要額調査票 '!W55="","",'所要額調査票 '!W55)</f>
        <v/>
      </c>
      <c r="V53" s="64" t="str">
        <f>IF('所要額調査票 '!X55="","",'所要額調査票 '!X55)</f>
        <v/>
      </c>
      <c r="W53" s="64" t="str">
        <f>IF('所要額調査票 '!Y55="","",'所要額調査票 '!Y55)</f>
        <v/>
      </c>
      <c r="X53" s="64" t="str">
        <f>IF('所要額調査票 '!Z55="","",'所要額調査票 '!Z55)</f>
        <v/>
      </c>
      <c r="Y53" s="64" t="str">
        <f>IF('所要額調査票 '!AA55="","",'所要額調査票 '!AA55)</f>
        <v/>
      </c>
      <c r="Z53" s="64" t="str">
        <f>IF('所要額調査票 '!AB55="","",'所要額調査票 '!AB55)</f>
        <v/>
      </c>
      <c r="AA53" s="64" t="str">
        <f>IF('所要額調査票 '!AC55="","",'所要額調査票 '!AC55)</f>
        <v/>
      </c>
      <c r="AB53" s="64" t="str">
        <f>IF('所要額調査票 '!AD55="","",'所要額調査票 '!AD55)</f>
        <v/>
      </c>
      <c r="AC53" s="64" t="str">
        <f>IF('所要額調査票 '!AE55="","",'所要額調査票 '!AE55)</f>
        <v/>
      </c>
      <c r="AD53" s="24" t="str">
        <f>IF('所要額調査票 '!AF55="","",'所要額調査票 '!AF55)</f>
        <v/>
      </c>
      <c r="AE53" s="24" t="str">
        <f>IF('所要額調査票 '!AG55="","",'所要額調査票 '!AG55)</f>
        <v/>
      </c>
      <c r="AF53" s="24" t="str">
        <f>IF('所要額調査票 '!AH55="","",'所要額調査票 '!AH55)</f>
        <v/>
      </c>
      <c r="AG53" s="24" t="str">
        <f>IF('所要額調査票 '!AI55="","",'所要額調査票 '!AI55)</f>
        <v/>
      </c>
      <c r="AH53" s="24" t="str">
        <f>IF('所要額調査票 '!AJ55="","",'所要額調査票 '!AJ55)</f>
        <v/>
      </c>
      <c r="AI53" s="24" t="str">
        <f>IF('所要額調査票 '!AK55="","",'所要額調査票 '!AK55)</f>
        <v/>
      </c>
      <c r="AJ53" s="24">
        <f>IF('所要額調査票 '!AL55="","",'所要額調査票 '!AL55)</f>
        <v>0</v>
      </c>
      <c r="AK53" s="24">
        <f>IF('所要額調査票 '!AM55="","",'所要額調査票 '!AM55)</f>
        <v>0</v>
      </c>
      <c r="AL53" s="24" t="str">
        <f>IF('所要額調査票 '!AO55="","",'所要額調査票 '!AO55)</f>
        <v/>
      </c>
      <c r="AM53" s="24" t="str">
        <f>IF('所要額調査票 '!AP55="","",'所要額調査票 '!AP55)</f>
        <v/>
      </c>
      <c r="AN53" s="24" t="str">
        <f>IF('所要額調査票 '!AQ55="","",'所要額調査票 '!AQ55)</f>
        <v/>
      </c>
      <c r="AO53" s="24" t="str">
        <f>IF('所要額調査票 '!AR55="","",'所要額調査票 '!AR55)</f>
        <v/>
      </c>
      <c r="AP53" s="24" t="str">
        <f>IF('所要額調査票 '!AS55="","",'所要額調査票 '!AS55)</f>
        <v/>
      </c>
      <c r="AQ53" s="24">
        <f>IF('所要額調査票 '!AT55="","",'所要額調査票 '!AT55)</f>
        <v>0</v>
      </c>
      <c r="AR53" s="24" t="str">
        <f>IF('所要額調査票 '!AU55="","",'所要額調査票 '!AU55)</f>
        <v/>
      </c>
      <c r="AS53" s="24" t="str">
        <f>IF('所要額調査票 '!AV55="","",'所要額調査票 '!AV55)</f>
        <v/>
      </c>
    </row>
    <row r="54" spans="1:45">
      <c r="A54" s="64">
        <f>'所要額調査票 '!$D$2</f>
        <v>0</v>
      </c>
      <c r="B54" s="64" t="str">
        <f>IF('所要額調査票 '!C56="","",'所要額調査票 '!C56)</f>
        <v/>
      </c>
      <c r="C54" s="64" t="str">
        <f>IF('所要額調査票 '!D56="","",'所要額調査票 '!D56)</f>
        <v/>
      </c>
      <c r="D54" s="64" t="str">
        <f>IF('所要額調査票 '!E56="","",'所要額調査票 '!E56)</f>
        <v/>
      </c>
      <c r="E54" s="64" t="str">
        <f>IF('所要額調査票 '!F56="","",'所要額調査票 '!F56)</f>
        <v/>
      </c>
      <c r="F54" s="221" t="str">
        <f>IF('所要額調査票 '!G56="","",'所要額調査票 '!G56)</f>
        <v/>
      </c>
      <c r="G54" s="221" t="str">
        <f>IF('所要額調査票 '!H56="","",'所要額調査票 '!H56)</f>
        <v/>
      </c>
      <c r="H54" s="64" t="str">
        <f>IF('所要額調査票 '!I56="","",'所要額調査票 '!I56)</f>
        <v/>
      </c>
      <c r="I54" s="64" t="str">
        <f>IF('所要額調査票 '!J56="","",'所要額調査票 '!J56)</f>
        <v/>
      </c>
      <c r="J54" s="64" t="str">
        <f>IF('所要額調査票 '!K56="","",'所要額調査票 '!K56)</f>
        <v/>
      </c>
      <c r="K54" s="64" t="str">
        <f>IF('所要額調査票 '!L56="","",'所要額調査票 '!L56)</f>
        <v/>
      </c>
      <c r="L54" s="221" t="str">
        <f>IF('所要額調査票 '!M56="","",'所要額調査票 '!M56)</f>
        <v/>
      </c>
      <c r="M54" s="221" t="str">
        <f>IF('所要額調査票 '!N56="","",'所要額調査票 '!N56)</f>
        <v/>
      </c>
      <c r="N54" s="64" t="str">
        <f>IF('所要額調査票 '!O56="","",'所要額調査票 '!O56)</f>
        <v/>
      </c>
      <c r="O54" s="64" t="str">
        <f>IF('所要額調査票 '!P56="","",'所要額調査票 '!P56)</f>
        <v/>
      </c>
      <c r="P54" s="64" t="str">
        <f>IF('所要額調査票 '!Q56="","",'所要額調査票 '!Q56)</f>
        <v/>
      </c>
      <c r="Q54" s="64" t="str">
        <f>IF('所要額調査票 '!R56="","",'所要額調査票 '!R56)</f>
        <v/>
      </c>
      <c r="R54" s="64" t="str">
        <f>IF('所要額調査票 '!S56="","",'所要額調査票 '!S56)</f>
        <v/>
      </c>
      <c r="S54" s="64">
        <f>IF('所要額調査票 '!U56="","",'所要額調査票 '!U56)</f>
        <v>0</v>
      </c>
      <c r="T54" s="64" t="str">
        <f>IF('所要額調査票 '!V56="","",'所要額調査票 '!V56)</f>
        <v/>
      </c>
      <c r="U54" s="64" t="str">
        <f>IF('所要額調査票 '!W56="","",'所要額調査票 '!W56)</f>
        <v/>
      </c>
      <c r="V54" s="64" t="str">
        <f>IF('所要額調査票 '!X56="","",'所要額調査票 '!X56)</f>
        <v/>
      </c>
      <c r="W54" s="64" t="str">
        <f>IF('所要額調査票 '!Y56="","",'所要額調査票 '!Y56)</f>
        <v/>
      </c>
      <c r="X54" s="64" t="str">
        <f>IF('所要額調査票 '!Z56="","",'所要額調査票 '!Z56)</f>
        <v/>
      </c>
      <c r="Y54" s="64" t="str">
        <f>IF('所要額調査票 '!AA56="","",'所要額調査票 '!AA56)</f>
        <v/>
      </c>
      <c r="Z54" s="64" t="str">
        <f>IF('所要額調査票 '!AB56="","",'所要額調査票 '!AB56)</f>
        <v/>
      </c>
      <c r="AA54" s="64" t="str">
        <f>IF('所要額調査票 '!AC56="","",'所要額調査票 '!AC56)</f>
        <v/>
      </c>
      <c r="AB54" s="64" t="str">
        <f>IF('所要額調査票 '!AD56="","",'所要額調査票 '!AD56)</f>
        <v/>
      </c>
      <c r="AC54" s="64" t="str">
        <f>IF('所要額調査票 '!AE56="","",'所要額調査票 '!AE56)</f>
        <v/>
      </c>
      <c r="AD54" s="24" t="str">
        <f>IF('所要額調査票 '!AF56="","",'所要額調査票 '!AF56)</f>
        <v/>
      </c>
      <c r="AE54" s="24" t="str">
        <f>IF('所要額調査票 '!AG56="","",'所要額調査票 '!AG56)</f>
        <v/>
      </c>
      <c r="AF54" s="24" t="str">
        <f>IF('所要額調査票 '!AH56="","",'所要額調査票 '!AH56)</f>
        <v/>
      </c>
      <c r="AG54" s="24" t="str">
        <f>IF('所要額調査票 '!AI56="","",'所要額調査票 '!AI56)</f>
        <v/>
      </c>
      <c r="AH54" s="24" t="str">
        <f>IF('所要額調査票 '!AJ56="","",'所要額調査票 '!AJ56)</f>
        <v/>
      </c>
      <c r="AI54" s="24" t="str">
        <f>IF('所要額調査票 '!AK56="","",'所要額調査票 '!AK56)</f>
        <v/>
      </c>
      <c r="AJ54" s="24">
        <f>IF('所要額調査票 '!AL56="","",'所要額調査票 '!AL56)</f>
        <v>0</v>
      </c>
      <c r="AK54" s="24">
        <f>IF('所要額調査票 '!AM56="","",'所要額調査票 '!AM56)</f>
        <v>0</v>
      </c>
      <c r="AL54" s="24" t="str">
        <f>IF('所要額調査票 '!AO56="","",'所要額調査票 '!AO56)</f>
        <v/>
      </c>
      <c r="AM54" s="24" t="str">
        <f>IF('所要額調査票 '!AP56="","",'所要額調査票 '!AP56)</f>
        <v/>
      </c>
      <c r="AN54" s="24" t="str">
        <f>IF('所要額調査票 '!AQ56="","",'所要額調査票 '!AQ56)</f>
        <v/>
      </c>
      <c r="AO54" s="24" t="str">
        <f>IF('所要額調査票 '!AR56="","",'所要額調査票 '!AR56)</f>
        <v/>
      </c>
      <c r="AP54" s="24" t="str">
        <f>IF('所要額調査票 '!AS56="","",'所要額調査票 '!AS56)</f>
        <v/>
      </c>
      <c r="AQ54" s="24">
        <f>IF('所要額調査票 '!AT56="","",'所要額調査票 '!AT56)</f>
        <v>0</v>
      </c>
      <c r="AR54" s="24" t="str">
        <f>IF('所要額調査票 '!AU56="","",'所要額調査票 '!AU56)</f>
        <v/>
      </c>
      <c r="AS54" s="24" t="str">
        <f>IF('所要額調査票 '!AV56="","",'所要額調査票 '!AV56)</f>
        <v/>
      </c>
    </row>
    <row r="55" spans="1:45">
      <c r="A55" s="64">
        <f>'所要額調査票 '!$D$2</f>
        <v>0</v>
      </c>
      <c r="B55" s="64" t="str">
        <f>IF('所要額調査票 '!C57="","",'所要額調査票 '!C57)</f>
        <v/>
      </c>
      <c r="C55" s="64" t="str">
        <f>IF('所要額調査票 '!D57="","",'所要額調査票 '!D57)</f>
        <v/>
      </c>
      <c r="D55" s="64" t="str">
        <f>IF('所要額調査票 '!E57="","",'所要額調査票 '!E57)</f>
        <v/>
      </c>
      <c r="E55" s="64" t="str">
        <f>IF('所要額調査票 '!F57="","",'所要額調査票 '!F57)</f>
        <v/>
      </c>
      <c r="F55" s="221" t="str">
        <f>IF('所要額調査票 '!G57="","",'所要額調査票 '!G57)</f>
        <v/>
      </c>
      <c r="G55" s="221" t="str">
        <f>IF('所要額調査票 '!H57="","",'所要額調査票 '!H57)</f>
        <v/>
      </c>
      <c r="H55" s="64" t="str">
        <f>IF('所要額調査票 '!I57="","",'所要額調査票 '!I57)</f>
        <v/>
      </c>
      <c r="I55" s="64" t="str">
        <f>IF('所要額調査票 '!J57="","",'所要額調査票 '!J57)</f>
        <v/>
      </c>
      <c r="J55" s="64" t="str">
        <f>IF('所要額調査票 '!K57="","",'所要額調査票 '!K57)</f>
        <v/>
      </c>
      <c r="K55" s="64" t="str">
        <f>IF('所要額調査票 '!L57="","",'所要額調査票 '!L57)</f>
        <v/>
      </c>
      <c r="L55" s="221" t="str">
        <f>IF('所要額調査票 '!M57="","",'所要額調査票 '!M57)</f>
        <v/>
      </c>
      <c r="M55" s="221" t="str">
        <f>IF('所要額調査票 '!N57="","",'所要額調査票 '!N57)</f>
        <v/>
      </c>
      <c r="N55" s="64" t="str">
        <f>IF('所要額調査票 '!O57="","",'所要額調査票 '!O57)</f>
        <v/>
      </c>
      <c r="O55" s="64" t="str">
        <f>IF('所要額調査票 '!P57="","",'所要額調査票 '!P57)</f>
        <v/>
      </c>
      <c r="P55" s="64" t="str">
        <f>IF('所要額調査票 '!Q57="","",'所要額調査票 '!Q57)</f>
        <v/>
      </c>
      <c r="Q55" s="64" t="str">
        <f>IF('所要額調査票 '!R57="","",'所要額調査票 '!R57)</f>
        <v/>
      </c>
      <c r="R55" s="64" t="str">
        <f>IF('所要額調査票 '!S57="","",'所要額調査票 '!S57)</f>
        <v/>
      </c>
      <c r="S55" s="64">
        <f>IF('所要額調査票 '!U57="","",'所要額調査票 '!U57)</f>
        <v>0</v>
      </c>
      <c r="T55" s="64" t="str">
        <f>IF('所要額調査票 '!V57="","",'所要額調査票 '!V57)</f>
        <v/>
      </c>
      <c r="U55" s="64" t="str">
        <f>IF('所要額調査票 '!W57="","",'所要額調査票 '!W57)</f>
        <v/>
      </c>
      <c r="V55" s="64" t="str">
        <f>IF('所要額調査票 '!X57="","",'所要額調査票 '!X57)</f>
        <v/>
      </c>
      <c r="W55" s="64" t="str">
        <f>IF('所要額調査票 '!Y57="","",'所要額調査票 '!Y57)</f>
        <v/>
      </c>
      <c r="X55" s="64" t="str">
        <f>IF('所要額調査票 '!Z57="","",'所要額調査票 '!Z57)</f>
        <v/>
      </c>
      <c r="Y55" s="64" t="str">
        <f>IF('所要額調査票 '!AA57="","",'所要額調査票 '!AA57)</f>
        <v/>
      </c>
      <c r="Z55" s="64" t="str">
        <f>IF('所要額調査票 '!AB57="","",'所要額調査票 '!AB57)</f>
        <v/>
      </c>
      <c r="AA55" s="64" t="str">
        <f>IF('所要額調査票 '!AC57="","",'所要額調査票 '!AC57)</f>
        <v/>
      </c>
      <c r="AB55" s="64" t="str">
        <f>IF('所要額調査票 '!AD57="","",'所要額調査票 '!AD57)</f>
        <v/>
      </c>
      <c r="AC55" s="64" t="str">
        <f>IF('所要額調査票 '!AE57="","",'所要額調査票 '!AE57)</f>
        <v/>
      </c>
      <c r="AD55" s="24" t="str">
        <f>IF('所要額調査票 '!AF57="","",'所要額調査票 '!AF57)</f>
        <v/>
      </c>
      <c r="AE55" s="24" t="str">
        <f>IF('所要額調査票 '!AG57="","",'所要額調査票 '!AG57)</f>
        <v/>
      </c>
      <c r="AF55" s="24" t="str">
        <f>IF('所要額調査票 '!AH57="","",'所要額調査票 '!AH57)</f>
        <v/>
      </c>
      <c r="AG55" s="24" t="str">
        <f>IF('所要額調査票 '!AI57="","",'所要額調査票 '!AI57)</f>
        <v/>
      </c>
      <c r="AH55" s="24" t="str">
        <f>IF('所要額調査票 '!AJ57="","",'所要額調査票 '!AJ57)</f>
        <v/>
      </c>
      <c r="AI55" s="24" t="str">
        <f>IF('所要額調査票 '!AK57="","",'所要額調査票 '!AK57)</f>
        <v/>
      </c>
      <c r="AJ55" s="24">
        <f>IF('所要額調査票 '!AL57="","",'所要額調査票 '!AL57)</f>
        <v>0</v>
      </c>
      <c r="AK55" s="24">
        <f>IF('所要額調査票 '!AM57="","",'所要額調査票 '!AM57)</f>
        <v>0</v>
      </c>
      <c r="AL55" s="24" t="str">
        <f>IF('所要額調査票 '!AO57="","",'所要額調査票 '!AO57)</f>
        <v/>
      </c>
      <c r="AM55" s="24" t="str">
        <f>IF('所要額調査票 '!AP57="","",'所要額調査票 '!AP57)</f>
        <v/>
      </c>
      <c r="AN55" s="24" t="str">
        <f>IF('所要額調査票 '!AQ57="","",'所要額調査票 '!AQ57)</f>
        <v/>
      </c>
      <c r="AO55" s="24" t="str">
        <f>IF('所要額調査票 '!AR57="","",'所要額調査票 '!AR57)</f>
        <v/>
      </c>
      <c r="AP55" s="24" t="str">
        <f>IF('所要額調査票 '!AS57="","",'所要額調査票 '!AS57)</f>
        <v/>
      </c>
      <c r="AQ55" s="24">
        <f>IF('所要額調査票 '!AT57="","",'所要額調査票 '!AT57)</f>
        <v>0</v>
      </c>
      <c r="AR55" s="24" t="str">
        <f>IF('所要額調査票 '!AU57="","",'所要額調査票 '!AU57)</f>
        <v/>
      </c>
      <c r="AS55" s="24" t="str">
        <f>IF('所要額調査票 '!AV57="","",'所要額調査票 '!AV57)</f>
        <v/>
      </c>
    </row>
    <row r="56" spans="1:45">
      <c r="A56" s="64">
        <f>'所要額調査票 '!$D$2</f>
        <v>0</v>
      </c>
      <c r="B56" s="64" t="str">
        <f>IF('所要額調査票 '!C58="","",'所要額調査票 '!C58)</f>
        <v/>
      </c>
      <c r="C56" s="64" t="str">
        <f>IF('所要額調査票 '!D58="","",'所要額調査票 '!D58)</f>
        <v/>
      </c>
      <c r="D56" s="64" t="str">
        <f>IF('所要額調査票 '!E58="","",'所要額調査票 '!E58)</f>
        <v/>
      </c>
      <c r="E56" s="64" t="str">
        <f>IF('所要額調査票 '!F58="","",'所要額調査票 '!F58)</f>
        <v/>
      </c>
      <c r="F56" s="221" t="str">
        <f>IF('所要額調査票 '!G58="","",'所要額調査票 '!G58)</f>
        <v/>
      </c>
      <c r="G56" s="221" t="str">
        <f>IF('所要額調査票 '!H58="","",'所要額調査票 '!H58)</f>
        <v/>
      </c>
      <c r="H56" s="64" t="str">
        <f>IF('所要額調査票 '!I58="","",'所要額調査票 '!I58)</f>
        <v/>
      </c>
      <c r="I56" s="64" t="str">
        <f>IF('所要額調査票 '!J58="","",'所要額調査票 '!J58)</f>
        <v/>
      </c>
      <c r="J56" s="64" t="str">
        <f>IF('所要額調査票 '!K58="","",'所要額調査票 '!K58)</f>
        <v/>
      </c>
      <c r="K56" s="64" t="str">
        <f>IF('所要額調査票 '!L58="","",'所要額調査票 '!L58)</f>
        <v/>
      </c>
      <c r="L56" s="221" t="str">
        <f>IF('所要額調査票 '!M58="","",'所要額調査票 '!M58)</f>
        <v/>
      </c>
      <c r="M56" s="221" t="str">
        <f>IF('所要額調査票 '!N58="","",'所要額調査票 '!N58)</f>
        <v/>
      </c>
      <c r="N56" s="64" t="str">
        <f>IF('所要額調査票 '!O58="","",'所要額調査票 '!O58)</f>
        <v/>
      </c>
      <c r="O56" s="64" t="str">
        <f>IF('所要額調査票 '!P58="","",'所要額調査票 '!P58)</f>
        <v/>
      </c>
      <c r="P56" s="64" t="str">
        <f>IF('所要額調査票 '!Q58="","",'所要額調査票 '!Q58)</f>
        <v/>
      </c>
      <c r="Q56" s="64" t="str">
        <f>IF('所要額調査票 '!R58="","",'所要額調査票 '!R58)</f>
        <v/>
      </c>
      <c r="R56" s="64" t="str">
        <f>IF('所要額調査票 '!S58="","",'所要額調査票 '!S58)</f>
        <v/>
      </c>
      <c r="S56" s="64">
        <f>IF('所要額調査票 '!U58="","",'所要額調査票 '!U58)</f>
        <v>0</v>
      </c>
      <c r="T56" s="64" t="str">
        <f>IF('所要額調査票 '!V58="","",'所要額調査票 '!V58)</f>
        <v/>
      </c>
      <c r="U56" s="64" t="str">
        <f>IF('所要額調査票 '!W58="","",'所要額調査票 '!W58)</f>
        <v/>
      </c>
      <c r="V56" s="64" t="str">
        <f>IF('所要額調査票 '!X58="","",'所要額調査票 '!X58)</f>
        <v/>
      </c>
      <c r="W56" s="64" t="str">
        <f>IF('所要額調査票 '!Y58="","",'所要額調査票 '!Y58)</f>
        <v/>
      </c>
      <c r="X56" s="64" t="str">
        <f>IF('所要額調査票 '!Z58="","",'所要額調査票 '!Z58)</f>
        <v/>
      </c>
      <c r="Y56" s="64" t="str">
        <f>IF('所要額調査票 '!AA58="","",'所要額調査票 '!AA58)</f>
        <v/>
      </c>
      <c r="Z56" s="64" t="str">
        <f>IF('所要額調査票 '!AB58="","",'所要額調査票 '!AB58)</f>
        <v/>
      </c>
      <c r="AA56" s="64" t="str">
        <f>IF('所要額調査票 '!AC58="","",'所要額調査票 '!AC58)</f>
        <v/>
      </c>
      <c r="AB56" s="64" t="str">
        <f>IF('所要額調査票 '!AD58="","",'所要額調査票 '!AD58)</f>
        <v/>
      </c>
      <c r="AC56" s="64" t="str">
        <f>IF('所要額調査票 '!AE58="","",'所要額調査票 '!AE58)</f>
        <v/>
      </c>
      <c r="AD56" s="24" t="str">
        <f>IF('所要額調査票 '!AF58="","",'所要額調査票 '!AF58)</f>
        <v/>
      </c>
      <c r="AE56" s="24" t="str">
        <f>IF('所要額調査票 '!AG58="","",'所要額調査票 '!AG58)</f>
        <v/>
      </c>
      <c r="AF56" s="24" t="str">
        <f>IF('所要額調査票 '!AH58="","",'所要額調査票 '!AH58)</f>
        <v/>
      </c>
      <c r="AG56" s="24" t="str">
        <f>IF('所要額調査票 '!AI58="","",'所要額調査票 '!AI58)</f>
        <v/>
      </c>
      <c r="AH56" s="24" t="str">
        <f>IF('所要額調査票 '!AJ58="","",'所要額調査票 '!AJ58)</f>
        <v/>
      </c>
      <c r="AI56" s="24" t="str">
        <f>IF('所要額調査票 '!AK58="","",'所要額調査票 '!AK58)</f>
        <v/>
      </c>
      <c r="AJ56" s="24">
        <f>IF('所要額調査票 '!AL58="","",'所要額調査票 '!AL58)</f>
        <v>0</v>
      </c>
      <c r="AK56" s="24">
        <f>IF('所要額調査票 '!AM58="","",'所要額調査票 '!AM58)</f>
        <v>0</v>
      </c>
      <c r="AL56" s="24" t="str">
        <f>IF('所要額調査票 '!AO58="","",'所要額調査票 '!AO58)</f>
        <v/>
      </c>
      <c r="AM56" s="24" t="str">
        <f>IF('所要額調査票 '!AP58="","",'所要額調査票 '!AP58)</f>
        <v/>
      </c>
      <c r="AN56" s="24" t="str">
        <f>IF('所要額調査票 '!AQ58="","",'所要額調査票 '!AQ58)</f>
        <v/>
      </c>
      <c r="AO56" s="24" t="str">
        <f>IF('所要額調査票 '!AR58="","",'所要額調査票 '!AR58)</f>
        <v/>
      </c>
      <c r="AP56" s="24" t="str">
        <f>IF('所要額調査票 '!AS58="","",'所要額調査票 '!AS58)</f>
        <v/>
      </c>
      <c r="AQ56" s="24">
        <f>IF('所要額調査票 '!AT58="","",'所要額調査票 '!AT58)</f>
        <v>0</v>
      </c>
      <c r="AR56" s="24" t="str">
        <f>IF('所要額調査票 '!AU58="","",'所要額調査票 '!AU58)</f>
        <v/>
      </c>
      <c r="AS56" s="24" t="str">
        <f>IF('所要額調査票 '!AV58="","",'所要額調査票 '!AV58)</f>
        <v/>
      </c>
    </row>
    <row r="57" spans="1:45">
      <c r="A57" s="64">
        <f>'所要額調査票 '!$D$2</f>
        <v>0</v>
      </c>
      <c r="B57" s="64" t="str">
        <f>IF('所要額調査票 '!C59="","",'所要額調査票 '!C59)</f>
        <v/>
      </c>
      <c r="C57" s="64" t="str">
        <f>IF('所要額調査票 '!D59="","",'所要額調査票 '!D59)</f>
        <v/>
      </c>
      <c r="D57" s="64" t="str">
        <f>IF('所要額調査票 '!E59="","",'所要額調査票 '!E59)</f>
        <v/>
      </c>
      <c r="E57" s="64" t="str">
        <f>IF('所要額調査票 '!F59="","",'所要額調査票 '!F59)</f>
        <v/>
      </c>
      <c r="F57" s="221" t="str">
        <f>IF('所要額調査票 '!G59="","",'所要額調査票 '!G59)</f>
        <v/>
      </c>
      <c r="G57" s="221" t="str">
        <f>IF('所要額調査票 '!H59="","",'所要額調査票 '!H59)</f>
        <v/>
      </c>
      <c r="H57" s="64" t="str">
        <f>IF('所要額調査票 '!I59="","",'所要額調査票 '!I59)</f>
        <v/>
      </c>
      <c r="I57" s="64" t="str">
        <f>IF('所要額調査票 '!J59="","",'所要額調査票 '!J59)</f>
        <v/>
      </c>
      <c r="J57" s="64" t="str">
        <f>IF('所要額調査票 '!K59="","",'所要額調査票 '!K59)</f>
        <v/>
      </c>
      <c r="K57" s="64" t="str">
        <f>IF('所要額調査票 '!L59="","",'所要額調査票 '!L59)</f>
        <v/>
      </c>
      <c r="L57" s="221" t="str">
        <f>IF('所要額調査票 '!M59="","",'所要額調査票 '!M59)</f>
        <v/>
      </c>
      <c r="M57" s="221" t="str">
        <f>IF('所要額調査票 '!N59="","",'所要額調査票 '!N59)</f>
        <v/>
      </c>
      <c r="N57" s="64" t="str">
        <f>IF('所要額調査票 '!O59="","",'所要額調査票 '!O59)</f>
        <v/>
      </c>
      <c r="O57" s="64" t="str">
        <f>IF('所要額調査票 '!P59="","",'所要額調査票 '!P59)</f>
        <v/>
      </c>
      <c r="P57" s="64" t="str">
        <f>IF('所要額調査票 '!Q59="","",'所要額調査票 '!Q59)</f>
        <v/>
      </c>
      <c r="Q57" s="64" t="str">
        <f>IF('所要額調査票 '!R59="","",'所要額調査票 '!R59)</f>
        <v/>
      </c>
      <c r="R57" s="64" t="str">
        <f>IF('所要額調査票 '!S59="","",'所要額調査票 '!S59)</f>
        <v/>
      </c>
      <c r="S57" s="64">
        <f>IF('所要額調査票 '!U59="","",'所要額調査票 '!U59)</f>
        <v>0</v>
      </c>
      <c r="T57" s="64" t="str">
        <f>IF('所要額調査票 '!V59="","",'所要額調査票 '!V59)</f>
        <v/>
      </c>
      <c r="U57" s="64" t="str">
        <f>IF('所要額調査票 '!W59="","",'所要額調査票 '!W59)</f>
        <v/>
      </c>
      <c r="V57" s="64" t="str">
        <f>IF('所要額調査票 '!X59="","",'所要額調査票 '!X59)</f>
        <v/>
      </c>
      <c r="W57" s="64" t="str">
        <f>IF('所要額調査票 '!Y59="","",'所要額調査票 '!Y59)</f>
        <v/>
      </c>
      <c r="X57" s="64" t="str">
        <f>IF('所要額調査票 '!Z59="","",'所要額調査票 '!Z59)</f>
        <v/>
      </c>
      <c r="Y57" s="64" t="str">
        <f>IF('所要額調査票 '!AA59="","",'所要額調査票 '!AA59)</f>
        <v/>
      </c>
      <c r="Z57" s="64" t="str">
        <f>IF('所要額調査票 '!AB59="","",'所要額調査票 '!AB59)</f>
        <v/>
      </c>
      <c r="AA57" s="64" t="str">
        <f>IF('所要額調査票 '!AC59="","",'所要額調査票 '!AC59)</f>
        <v/>
      </c>
      <c r="AB57" s="64" t="str">
        <f>IF('所要額調査票 '!AD59="","",'所要額調査票 '!AD59)</f>
        <v/>
      </c>
      <c r="AC57" s="64" t="str">
        <f>IF('所要額調査票 '!AE59="","",'所要額調査票 '!AE59)</f>
        <v/>
      </c>
      <c r="AD57" s="24" t="str">
        <f>IF('所要額調査票 '!AF59="","",'所要額調査票 '!AF59)</f>
        <v/>
      </c>
      <c r="AE57" s="24" t="str">
        <f>IF('所要額調査票 '!AG59="","",'所要額調査票 '!AG59)</f>
        <v/>
      </c>
      <c r="AF57" s="24" t="str">
        <f>IF('所要額調査票 '!AH59="","",'所要額調査票 '!AH59)</f>
        <v/>
      </c>
      <c r="AG57" s="24" t="str">
        <f>IF('所要額調査票 '!AI59="","",'所要額調査票 '!AI59)</f>
        <v/>
      </c>
      <c r="AH57" s="24" t="str">
        <f>IF('所要額調査票 '!AJ59="","",'所要額調査票 '!AJ59)</f>
        <v/>
      </c>
      <c r="AI57" s="24" t="str">
        <f>IF('所要額調査票 '!AK59="","",'所要額調査票 '!AK59)</f>
        <v/>
      </c>
      <c r="AJ57" s="24">
        <f>IF('所要額調査票 '!AL59="","",'所要額調査票 '!AL59)</f>
        <v>0</v>
      </c>
      <c r="AK57" s="24">
        <f>IF('所要額調査票 '!AM59="","",'所要額調査票 '!AM59)</f>
        <v>0</v>
      </c>
      <c r="AL57" s="24" t="str">
        <f>IF('所要額調査票 '!AO59="","",'所要額調査票 '!AO59)</f>
        <v/>
      </c>
      <c r="AM57" s="24" t="str">
        <f>IF('所要額調査票 '!AP59="","",'所要額調査票 '!AP59)</f>
        <v/>
      </c>
      <c r="AN57" s="24" t="str">
        <f>IF('所要額調査票 '!AQ59="","",'所要額調査票 '!AQ59)</f>
        <v/>
      </c>
      <c r="AO57" s="24" t="str">
        <f>IF('所要額調査票 '!AR59="","",'所要額調査票 '!AR59)</f>
        <v/>
      </c>
      <c r="AP57" s="24" t="str">
        <f>IF('所要額調査票 '!AS59="","",'所要額調査票 '!AS59)</f>
        <v/>
      </c>
      <c r="AQ57" s="24">
        <f>IF('所要額調査票 '!AT59="","",'所要額調査票 '!AT59)</f>
        <v>0</v>
      </c>
      <c r="AR57" s="24" t="str">
        <f>IF('所要額調査票 '!AU59="","",'所要額調査票 '!AU59)</f>
        <v/>
      </c>
      <c r="AS57" s="24" t="str">
        <f>IF('所要額調査票 '!AV59="","",'所要額調査票 '!AV59)</f>
        <v/>
      </c>
    </row>
    <row r="58" spans="1:45">
      <c r="A58" s="64">
        <f>'所要額調査票 '!$D$2</f>
        <v>0</v>
      </c>
      <c r="B58" s="64" t="str">
        <f>IF('所要額調査票 '!C60="","",'所要額調査票 '!C60)</f>
        <v/>
      </c>
      <c r="C58" s="64" t="str">
        <f>IF('所要額調査票 '!D60="","",'所要額調査票 '!D60)</f>
        <v/>
      </c>
      <c r="D58" s="64" t="str">
        <f>IF('所要額調査票 '!E60="","",'所要額調査票 '!E60)</f>
        <v/>
      </c>
      <c r="E58" s="64" t="str">
        <f>IF('所要額調査票 '!F60="","",'所要額調査票 '!F60)</f>
        <v/>
      </c>
      <c r="F58" s="221" t="str">
        <f>IF('所要額調査票 '!G60="","",'所要額調査票 '!G60)</f>
        <v/>
      </c>
      <c r="G58" s="221" t="str">
        <f>IF('所要額調査票 '!H60="","",'所要額調査票 '!H60)</f>
        <v/>
      </c>
      <c r="H58" s="64" t="str">
        <f>IF('所要額調査票 '!I60="","",'所要額調査票 '!I60)</f>
        <v/>
      </c>
      <c r="I58" s="64" t="str">
        <f>IF('所要額調査票 '!J60="","",'所要額調査票 '!J60)</f>
        <v/>
      </c>
      <c r="J58" s="64" t="str">
        <f>IF('所要額調査票 '!K60="","",'所要額調査票 '!K60)</f>
        <v/>
      </c>
      <c r="K58" s="64" t="str">
        <f>IF('所要額調査票 '!L60="","",'所要額調査票 '!L60)</f>
        <v/>
      </c>
      <c r="L58" s="221" t="str">
        <f>IF('所要額調査票 '!M60="","",'所要額調査票 '!M60)</f>
        <v/>
      </c>
      <c r="M58" s="221" t="str">
        <f>IF('所要額調査票 '!N60="","",'所要額調査票 '!N60)</f>
        <v/>
      </c>
      <c r="N58" s="64" t="str">
        <f>IF('所要額調査票 '!O60="","",'所要額調査票 '!O60)</f>
        <v/>
      </c>
      <c r="O58" s="64" t="str">
        <f>IF('所要額調査票 '!P60="","",'所要額調査票 '!P60)</f>
        <v/>
      </c>
      <c r="P58" s="64" t="str">
        <f>IF('所要額調査票 '!Q60="","",'所要額調査票 '!Q60)</f>
        <v/>
      </c>
      <c r="Q58" s="64" t="str">
        <f>IF('所要額調査票 '!R60="","",'所要額調査票 '!R60)</f>
        <v/>
      </c>
      <c r="R58" s="64" t="str">
        <f>IF('所要額調査票 '!S60="","",'所要額調査票 '!S60)</f>
        <v/>
      </c>
      <c r="S58" s="64">
        <f>IF('所要額調査票 '!U60="","",'所要額調査票 '!U60)</f>
        <v>0</v>
      </c>
      <c r="T58" s="64" t="str">
        <f>IF('所要額調査票 '!V60="","",'所要額調査票 '!V60)</f>
        <v/>
      </c>
      <c r="U58" s="64" t="str">
        <f>IF('所要額調査票 '!W60="","",'所要額調査票 '!W60)</f>
        <v/>
      </c>
      <c r="V58" s="64" t="str">
        <f>IF('所要額調査票 '!X60="","",'所要額調査票 '!X60)</f>
        <v/>
      </c>
      <c r="W58" s="64" t="str">
        <f>IF('所要額調査票 '!Y60="","",'所要額調査票 '!Y60)</f>
        <v/>
      </c>
      <c r="X58" s="64" t="str">
        <f>IF('所要額調査票 '!Z60="","",'所要額調査票 '!Z60)</f>
        <v/>
      </c>
      <c r="Y58" s="64" t="str">
        <f>IF('所要額調査票 '!AA60="","",'所要額調査票 '!AA60)</f>
        <v/>
      </c>
      <c r="Z58" s="64" t="str">
        <f>IF('所要額調査票 '!AB60="","",'所要額調査票 '!AB60)</f>
        <v/>
      </c>
      <c r="AA58" s="64" t="str">
        <f>IF('所要額調査票 '!AC60="","",'所要額調査票 '!AC60)</f>
        <v/>
      </c>
      <c r="AB58" s="64" t="str">
        <f>IF('所要額調査票 '!AD60="","",'所要額調査票 '!AD60)</f>
        <v/>
      </c>
      <c r="AC58" s="64" t="str">
        <f>IF('所要額調査票 '!AE60="","",'所要額調査票 '!AE60)</f>
        <v/>
      </c>
      <c r="AD58" s="24" t="str">
        <f>IF('所要額調査票 '!AF60="","",'所要額調査票 '!AF60)</f>
        <v/>
      </c>
      <c r="AE58" s="24" t="str">
        <f>IF('所要額調査票 '!AG60="","",'所要額調査票 '!AG60)</f>
        <v/>
      </c>
      <c r="AF58" s="24" t="str">
        <f>IF('所要額調査票 '!AH60="","",'所要額調査票 '!AH60)</f>
        <v/>
      </c>
      <c r="AG58" s="24" t="str">
        <f>IF('所要額調査票 '!AI60="","",'所要額調査票 '!AI60)</f>
        <v/>
      </c>
      <c r="AH58" s="24" t="str">
        <f>IF('所要額調査票 '!AJ60="","",'所要額調査票 '!AJ60)</f>
        <v/>
      </c>
      <c r="AI58" s="24" t="str">
        <f>IF('所要額調査票 '!AK60="","",'所要額調査票 '!AK60)</f>
        <v/>
      </c>
      <c r="AJ58" s="24">
        <f>IF('所要額調査票 '!AL60="","",'所要額調査票 '!AL60)</f>
        <v>0</v>
      </c>
      <c r="AK58" s="24">
        <f>IF('所要額調査票 '!AM60="","",'所要額調査票 '!AM60)</f>
        <v>0</v>
      </c>
      <c r="AL58" s="24" t="str">
        <f>IF('所要額調査票 '!AO60="","",'所要額調査票 '!AO60)</f>
        <v/>
      </c>
      <c r="AM58" s="24" t="str">
        <f>IF('所要額調査票 '!AP60="","",'所要額調査票 '!AP60)</f>
        <v/>
      </c>
      <c r="AN58" s="24" t="str">
        <f>IF('所要額調査票 '!AQ60="","",'所要額調査票 '!AQ60)</f>
        <v/>
      </c>
      <c r="AO58" s="24" t="str">
        <f>IF('所要額調査票 '!AR60="","",'所要額調査票 '!AR60)</f>
        <v/>
      </c>
      <c r="AP58" s="24" t="str">
        <f>IF('所要額調査票 '!AS60="","",'所要額調査票 '!AS60)</f>
        <v/>
      </c>
      <c r="AQ58" s="24">
        <f>IF('所要額調査票 '!AT60="","",'所要額調査票 '!AT60)</f>
        <v>0</v>
      </c>
      <c r="AR58" s="24" t="str">
        <f>IF('所要額調査票 '!AU60="","",'所要額調査票 '!AU60)</f>
        <v/>
      </c>
      <c r="AS58" s="24" t="str">
        <f>IF('所要額調査票 '!AV60="","",'所要額調査票 '!AV60)</f>
        <v/>
      </c>
    </row>
    <row r="59" spans="1:45">
      <c r="A59" s="64">
        <f>'所要額調査票 '!$D$2</f>
        <v>0</v>
      </c>
      <c r="B59" s="64" t="str">
        <f>IF('所要額調査票 '!C61="","",'所要額調査票 '!C61)</f>
        <v/>
      </c>
      <c r="C59" s="64" t="str">
        <f>IF('所要額調査票 '!D61="","",'所要額調査票 '!D61)</f>
        <v/>
      </c>
      <c r="D59" s="64" t="str">
        <f>IF('所要額調査票 '!E61="","",'所要額調査票 '!E61)</f>
        <v/>
      </c>
      <c r="E59" s="64" t="str">
        <f>IF('所要額調査票 '!F61="","",'所要額調査票 '!F61)</f>
        <v/>
      </c>
      <c r="F59" s="221" t="str">
        <f>IF('所要額調査票 '!G61="","",'所要額調査票 '!G61)</f>
        <v/>
      </c>
      <c r="G59" s="221" t="str">
        <f>IF('所要額調査票 '!H61="","",'所要額調査票 '!H61)</f>
        <v/>
      </c>
      <c r="H59" s="64" t="str">
        <f>IF('所要額調査票 '!I61="","",'所要額調査票 '!I61)</f>
        <v/>
      </c>
      <c r="I59" s="64" t="str">
        <f>IF('所要額調査票 '!J61="","",'所要額調査票 '!J61)</f>
        <v/>
      </c>
      <c r="J59" s="64" t="str">
        <f>IF('所要額調査票 '!K61="","",'所要額調査票 '!K61)</f>
        <v/>
      </c>
      <c r="K59" s="64" t="str">
        <f>IF('所要額調査票 '!L61="","",'所要額調査票 '!L61)</f>
        <v/>
      </c>
      <c r="L59" s="221" t="str">
        <f>IF('所要額調査票 '!M61="","",'所要額調査票 '!M61)</f>
        <v/>
      </c>
      <c r="M59" s="221" t="str">
        <f>IF('所要額調査票 '!N61="","",'所要額調査票 '!N61)</f>
        <v/>
      </c>
      <c r="N59" s="64" t="str">
        <f>IF('所要額調査票 '!O61="","",'所要額調査票 '!O61)</f>
        <v/>
      </c>
      <c r="O59" s="64" t="str">
        <f>IF('所要額調査票 '!P61="","",'所要額調査票 '!P61)</f>
        <v/>
      </c>
      <c r="P59" s="64" t="str">
        <f>IF('所要額調査票 '!Q61="","",'所要額調査票 '!Q61)</f>
        <v/>
      </c>
      <c r="Q59" s="64" t="str">
        <f>IF('所要額調査票 '!R61="","",'所要額調査票 '!R61)</f>
        <v/>
      </c>
      <c r="R59" s="64" t="str">
        <f>IF('所要額調査票 '!S61="","",'所要額調査票 '!S61)</f>
        <v/>
      </c>
      <c r="S59" s="64">
        <f>IF('所要額調査票 '!U61="","",'所要額調査票 '!U61)</f>
        <v>0</v>
      </c>
      <c r="T59" s="64" t="str">
        <f>IF('所要額調査票 '!V61="","",'所要額調査票 '!V61)</f>
        <v/>
      </c>
      <c r="U59" s="64" t="str">
        <f>IF('所要額調査票 '!W61="","",'所要額調査票 '!W61)</f>
        <v/>
      </c>
      <c r="V59" s="64" t="str">
        <f>IF('所要額調査票 '!X61="","",'所要額調査票 '!X61)</f>
        <v/>
      </c>
      <c r="W59" s="64" t="str">
        <f>IF('所要額調査票 '!Y61="","",'所要額調査票 '!Y61)</f>
        <v/>
      </c>
      <c r="X59" s="64" t="str">
        <f>IF('所要額調査票 '!Z61="","",'所要額調査票 '!Z61)</f>
        <v/>
      </c>
      <c r="Y59" s="64" t="str">
        <f>IF('所要額調査票 '!AA61="","",'所要額調査票 '!AA61)</f>
        <v/>
      </c>
      <c r="Z59" s="64" t="str">
        <f>IF('所要額調査票 '!AB61="","",'所要額調査票 '!AB61)</f>
        <v/>
      </c>
      <c r="AA59" s="64" t="str">
        <f>IF('所要額調査票 '!AC61="","",'所要額調査票 '!AC61)</f>
        <v/>
      </c>
      <c r="AB59" s="64" t="str">
        <f>IF('所要額調査票 '!AD61="","",'所要額調査票 '!AD61)</f>
        <v/>
      </c>
      <c r="AC59" s="64" t="str">
        <f>IF('所要額調査票 '!AE61="","",'所要額調査票 '!AE61)</f>
        <v/>
      </c>
      <c r="AD59" s="24" t="str">
        <f>IF('所要額調査票 '!AF61="","",'所要額調査票 '!AF61)</f>
        <v/>
      </c>
      <c r="AE59" s="24" t="str">
        <f>IF('所要額調査票 '!AG61="","",'所要額調査票 '!AG61)</f>
        <v/>
      </c>
      <c r="AF59" s="24" t="str">
        <f>IF('所要額調査票 '!AH61="","",'所要額調査票 '!AH61)</f>
        <v/>
      </c>
      <c r="AG59" s="24" t="str">
        <f>IF('所要額調査票 '!AI61="","",'所要額調査票 '!AI61)</f>
        <v/>
      </c>
      <c r="AH59" s="24" t="str">
        <f>IF('所要額調査票 '!AJ61="","",'所要額調査票 '!AJ61)</f>
        <v/>
      </c>
      <c r="AI59" s="24" t="str">
        <f>IF('所要額調査票 '!AK61="","",'所要額調査票 '!AK61)</f>
        <v/>
      </c>
      <c r="AJ59" s="24">
        <f>IF('所要額調査票 '!AL61="","",'所要額調査票 '!AL61)</f>
        <v>0</v>
      </c>
      <c r="AK59" s="24">
        <f>IF('所要額調査票 '!AM61="","",'所要額調査票 '!AM61)</f>
        <v>0</v>
      </c>
      <c r="AL59" s="24" t="str">
        <f>IF('所要額調査票 '!AO61="","",'所要額調査票 '!AO61)</f>
        <v/>
      </c>
      <c r="AM59" s="24" t="str">
        <f>IF('所要額調査票 '!AP61="","",'所要額調査票 '!AP61)</f>
        <v/>
      </c>
      <c r="AN59" s="24" t="str">
        <f>IF('所要額調査票 '!AQ61="","",'所要額調査票 '!AQ61)</f>
        <v/>
      </c>
      <c r="AO59" s="24" t="str">
        <f>IF('所要額調査票 '!AR61="","",'所要額調査票 '!AR61)</f>
        <v/>
      </c>
      <c r="AP59" s="24" t="str">
        <f>IF('所要額調査票 '!AS61="","",'所要額調査票 '!AS61)</f>
        <v/>
      </c>
      <c r="AQ59" s="24">
        <f>IF('所要額調査票 '!AT61="","",'所要額調査票 '!AT61)</f>
        <v>0</v>
      </c>
      <c r="AR59" s="24" t="str">
        <f>IF('所要額調査票 '!AU61="","",'所要額調査票 '!AU61)</f>
        <v/>
      </c>
      <c r="AS59" s="24" t="str">
        <f>IF('所要額調査票 '!AV61="","",'所要額調査票 '!AV61)</f>
        <v/>
      </c>
    </row>
    <row r="60" spans="1:45">
      <c r="A60" s="64">
        <f>'所要額調査票 '!$D$2</f>
        <v>0</v>
      </c>
      <c r="B60" s="64" t="str">
        <f>IF('所要額調査票 '!C62="","",'所要額調査票 '!C62)</f>
        <v/>
      </c>
      <c r="C60" s="64" t="str">
        <f>IF('所要額調査票 '!D62="","",'所要額調査票 '!D62)</f>
        <v/>
      </c>
      <c r="D60" s="64" t="str">
        <f>IF('所要額調査票 '!E62="","",'所要額調査票 '!E62)</f>
        <v/>
      </c>
      <c r="E60" s="64" t="str">
        <f>IF('所要額調査票 '!F62="","",'所要額調査票 '!F62)</f>
        <v/>
      </c>
      <c r="F60" s="221" t="str">
        <f>IF('所要額調査票 '!G62="","",'所要額調査票 '!G62)</f>
        <v/>
      </c>
      <c r="G60" s="221" t="str">
        <f>IF('所要額調査票 '!H62="","",'所要額調査票 '!H62)</f>
        <v/>
      </c>
      <c r="H60" s="64" t="str">
        <f>IF('所要額調査票 '!I62="","",'所要額調査票 '!I62)</f>
        <v/>
      </c>
      <c r="I60" s="64" t="str">
        <f>IF('所要額調査票 '!J62="","",'所要額調査票 '!J62)</f>
        <v/>
      </c>
      <c r="J60" s="64" t="str">
        <f>IF('所要額調査票 '!K62="","",'所要額調査票 '!K62)</f>
        <v/>
      </c>
      <c r="K60" s="64" t="str">
        <f>IF('所要額調査票 '!L62="","",'所要額調査票 '!L62)</f>
        <v/>
      </c>
      <c r="L60" s="221" t="str">
        <f>IF('所要額調査票 '!M62="","",'所要額調査票 '!M62)</f>
        <v/>
      </c>
      <c r="M60" s="221" t="str">
        <f>IF('所要額調査票 '!N62="","",'所要額調査票 '!N62)</f>
        <v/>
      </c>
      <c r="N60" s="64" t="str">
        <f>IF('所要額調査票 '!O62="","",'所要額調査票 '!O62)</f>
        <v/>
      </c>
      <c r="O60" s="64" t="str">
        <f>IF('所要額調査票 '!P62="","",'所要額調査票 '!P62)</f>
        <v/>
      </c>
      <c r="P60" s="64" t="str">
        <f>IF('所要額調査票 '!Q62="","",'所要額調査票 '!Q62)</f>
        <v/>
      </c>
      <c r="Q60" s="64" t="str">
        <f>IF('所要額調査票 '!R62="","",'所要額調査票 '!R62)</f>
        <v/>
      </c>
      <c r="R60" s="64" t="str">
        <f>IF('所要額調査票 '!S62="","",'所要額調査票 '!S62)</f>
        <v/>
      </c>
      <c r="S60" s="64">
        <f>IF('所要額調査票 '!U62="","",'所要額調査票 '!U62)</f>
        <v>0</v>
      </c>
      <c r="T60" s="64" t="str">
        <f>IF('所要額調査票 '!V62="","",'所要額調査票 '!V62)</f>
        <v/>
      </c>
      <c r="U60" s="64" t="str">
        <f>IF('所要額調査票 '!W62="","",'所要額調査票 '!W62)</f>
        <v/>
      </c>
      <c r="V60" s="64" t="str">
        <f>IF('所要額調査票 '!X62="","",'所要額調査票 '!X62)</f>
        <v/>
      </c>
      <c r="W60" s="64" t="str">
        <f>IF('所要額調査票 '!Y62="","",'所要額調査票 '!Y62)</f>
        <v/>
      </c>
      <c r="X60" s="64" t="str">
        <f>IF('所要額調査票 '!Z62="","",'所要額調査票 '!Z62)</f>
        <v/>
      </c>
      <c r="Y60" s="64" t="str">
        <f>IF('所要額調査票 '!AA62="","",'所要額調査票 '!AA62)</f>
        <v/>
      </c>
      <c r="Z60" s="64" t="str">
        <f>IF('所要額調査票 '!AB62="","",'所要額調査票 '!AB62)</f>
        <v/>
      </c>
      <c r="AA60" s="64" t="str">
        <f>IF('所要額調査票 '!AC62="","",'所要額調査票 '!AC62)</f>
        <v/>
      </c>
      <c r="AB60" s="64" t="str">
        <f>IF('所要額調査票 '!AD62="","",'所要額調査票 '!AD62)</f>
        <v/>
      </c>
      <c r="AC60" s="64" t="str">
        <f>IF('所要額調査票 '!AE62="","",'所要額調査票 '!AE62)</f>
        <v/>
      </c>
      <c r="AD60" s="24" t="str">
        <f>IF('所要額調査票 '!AF62="","",'所要額調査票 '!AF62)</f>
        <v/>
      </c>
      <c r="AE60" s="24" t="str">
        <f>IF('所要額調査票 '!AG62="","",'所要額調査票 '!AG62)</f>
        <v/>
      </c>
      <c r="AF60" s="24" t="str">
        <f>IF('所要額調査票 '!AH62="","",'所要額調査票 '!AH62)</f>
        <v/>
      </c>
      <c r="AG60" s="24" t="str">
        <f>IF('所要額調査票 '!AI62="","",'所要額調査票 '!AI62)</f>
        <v/>
      </c>
      <c r="AH60" s="24" t="str">
        <f>IF('所要額調査票 '!AJ62="","",'所要額調査票 '!AJ62)</f>
        <v/>
      </c>
      <c r="AI60" s="24" t="str">
        <f>IF('所要額調査票 '!AK62="","",'所要額調査票 '!AK62)</f>
        <v/>
      </c>
      <c r="AJ60" s="24">
        <f>IF('所要額調査票 '!AL62="","",'所要額調査票 '!AL62)</f>
        <v>0</v>
      </c>
      <c r="AK60" s="24">
        <f>IF('所要額調査票 '!AM62="","",'所要額調査票 '!AM62)</f>
        <v>0</v>
      </c>
      <c r="AL60" s="24" t="str">
        <f>IF('所要額調査票 '!AO62="","",'所要額調査票 '!AO62)</f>
        <v/>
      </c>
      <c r="AM60" s="24" t="str">
        <f>IF('所要額調査票 '!AP62="","",'所要額調査票 '!AP62)</f>
        <v/>
      </c>
      <c r="AN60" s="24" t="str">
        <f>IF('所要額調査票 '!AQ62="","",'所要額調査票 '!AQ62)</f>
        <v/>
      </c>
      <c r="AO60" s="24" t="str">
        <f>IF('所要額調査票 '!AR62="","",'所要額調査票 '!AR62)</f>
        <v/>
      </c>
      <c r="AP60" s="24" t="str">
        <f>IF('所要額調査票 '!AS62="","",'所要額調査票 '!AS62)</f>
        <v/>
      </c>
      <c r="AQ60" s="24">
        <f>IF('所要額調査票 '!AT62="","",'所要額調査票 '!AT62)</f>
        <v>0</v>
      </c>
      <c r="AR60" s="24" t="str">
        <f>IF('所要額調査票 '!AU62="","",'所要額調査票 '!AU62)</f>
        <v/>
      </c>
      <c r="AS60" s="24" t="str">
        <f>IF('所要額調査票 '!AV62="","",'所要額調査票 '!AV62)</f>
        <v/>
      </c>
    </row>
    <row r="61" spans="1:45">
      <c r="A61" s="64">
        <f>'所要額調査票 '!$D$2</f>
        <v>0</v>
      </c>
      <c r="B61" s="64" t="str">
        <f>IF('所要額調査票 '!C63="","",'所要額調査票 '!C63)</f>
        <v/>
      </c>
      <c r="C61" s="64" t="str">
        <f>IF('所要額調査票 '!D63="","",'所要額調査票 '!D63)</f>
        <v/>
      </c>
      <c r="D61" s="64" t="str">
        <f>IF('所要額調査票 '!E63="","",'所要額調査票 '!E63)</f>
        <v/>
      </c>
      <c r="E61" s="64" t="str">
        <f>IF('所要額調査票 '!F63="","",'所要額調査票 '!F63)</f>
        <v/>
      </c>
      <c r="F61" s="221" t="str">
        <f>IF('所要額調査票 '!G63="","",'所要額調査票 '!G63)</f>
        <v/>
      </c>
      <c r="G61" s="221" t="str">
        <f>IF('所要額調査票 '!H63="","",'所要額調査票 '!H63)</f>
        <v/>
      </c>
      <c r="H61" s="64" t="str">
        <f>IF('所要額調査票 '!I63="","",'所要額調査票 '!I63)</f>
        <v/>
      </c>
      <c r="I61" s="64" t="str">
        <f>IF('所要額調査票 '!J63="","",'所要額調査票 '!J63)</f>
        <v/>
      </c>
      <c r="J61" s="64" t="str">
        <f>IF('所要額調査票 '!K63="","",'所要額調査票 '!K63)</f>
        <v/>
      </c>
      <c r="K61" s="64" t="str">
        <f>IF('所要額調査票 '!L63="","",'所要額調査票 '!L63)</f>
        <v/>
      </c>
      <c r="L61" s="221" t="str">
        <f>IF('所要額調査票 '!M63="","",'所要額調査票 '!M63)</f>
        <v/>
      </c>
      <c r="M61" s="221" t="str">
        <f>IF('所要額調査票 '!N63="","",'所要額調査票 '!N63)</f>
        <v/>
      </c>
      <c r="N61" s="64" t="str">
        <f>IF('所要額調査票 '!O63="","",'所要額調査票 '!O63)</f>
        <v/>
      </c>
      <c r="O61" s="64" t="str">
        <f>IF('所要額調査票 '!P63="","",'所要額調査票 '!P63)</f>
        <v/>
      </c>
      <c r="P61" s="64" t="str">
        <f>IF('所要額調査票 '!Q63="","",'所要額調査票 '!Q63)</f>
        <v/>
      </c>
      <c r="Q61" s="64" t="str">
        <f>IF('所要額調査票 '!R63="","",'所要額調査票 '!R63)</f>
        <v/>
      </c>
      <c r="R61" s="64" t="str">
        <f>IF('所要額調査票 '!S63="","",'所要額調査票 '!S63)</f>
        <v/>
      </c>
      <c r="S61" s="64">
        <f>IF('所要額調査票 '!U63="","",'所要額調査票 '!U63)</f>
        <v>0</v>
      </c>
      <c r="T61" s="64" t="str">
        <f>IF('所要額調査票 '!V63="","",'所要額調査票 '!V63)</f>
        <v/>
      </c>
      <c r="U61" s="64" t="str">
        <f>IF('所要額調査票 '!W63="","",'所要額調査票 '!W63)</f>
        <v/>
      </c>
      <c r="V61" s="64" t="str">
        <f>IF('所要額調査票 '!X63="","",'所要額調査票 '!X63)</f>
        <v/>
      </c>
      <c r="W61" s="64" t="str">
        <f>IF('所要額調査票 '!Y63="","",'所要額調査票 '!Y63)</f>
        <v/>
      </c>
      <c r="X61" s="64" t="str">
        <f>IF('所要額調査票 '!Z63="","",'所要額調査票 '!Z63)</f>
        <v/>
      </c>
      <c r="Y61" s="64" t="str">
        <f>IF('所要額調査票 '!AA63="","",'所要額調査票 '!AA63)</f>
        <v/>
      </c>
      <c r="Z61" s="64" t="str">
        <f>IF('所要額調査票 '!AB63="","",'所要額調査票 '!AB63)</f>
        <v/>
      </c>
      <c r="AA61" s="64" t="str">
        <f>IF('所要額調査票 '!AC63="","",'所要額調査票 '!AC63)</f>
        <v/>
      </c>
      <c r="AB61" s="64" t="str">
        <f>IF('所要額調査票 '!AD63="","",'所要額調査票 '!AD63)</f>
        <v/>
      </c>
      <c r="AC61" s="64" t="str">
        <f>IF('所要額調査票 '!AE63="","",'所要額調査票 '!AE63)</f>
        <v/>
      </c>
      <c r="AD61" s="24" t="str">
        <f>IF('所要額調査票 '!AF63="","",'所要額調査票 '!AF63)</f>
        <v/>
      </c>
      <c r="AE61" s="24" t="str">
        <f>IF('所要額調査票 '!AG63="","",'所要額調査票 '!AG63)</f>
        <v/>
      </c>
      <c r="AF61" s="24" t="str">
        <f>IF('所要額調査票 '!AH63="","",'所要額調査票 '!AH63)</f>
        <v/>
      </c>
      <c r="AG61" s="24" t="str">
        <f>IF('所要額調査票 '!AI63="","",'所要額調査票 '!AI63)</f>
        <v/>
      </c>
      <c r="AH61" s="24" t="str">
        <f>IF('所要額調査票 '!AJ63="","",'所要額調査票 '!AJ63)</f>
        <v/>
      </c>
      <c r="AI61" s="24" t="str">
        <f>IF('所要額調査票 '!AK63="","",'所要額調査票 '!AK63)</f>
        <v/>
      </c>
      <c r="AJ61" s="24">
        <f>IF('所要額調査票 '!AL63="","",'所要額調査票 '!AL63)</f>
        <v>0</v>
      </c>
      <c r="AK61" s="24">
        <f>IF('所要額調査票 '!AM63="","",'所要額調査票 '!AM63)</f>
        <v>0</v>
      </c>
      <c r="AL61" s="24" t="str">
        <f>IF('所要額調査票 '!AO63="","",'所要額調査票 '!AO63)</f>
        <v/>
      </c>
      <c r="AM61" s="24" t="str">
        <f>IF('所要額調査票 '!AP63="","",'所要額調査票 '!AP63)</f>
        <v/>
      </c>
      <c r="AN61" s="24" t="str">
        <f>IF('所要額調査票 '!AQ63="","",'所要額調査票 '!AQ63)</f>
        <v/>
      </c>
      <c r="AO61" s="24" t="str">
        <f>IF('所要額調査票 '!AR63="","",'所要額調査票 '!AR63)</f>
        <v/>
      </c>
      <c r="AP61" s="24" t="str">
        <f>IF('所要額調査票 '!AS63="","",'所要額調査票 '!AS63)</f>
        <v/>
      </c>
      <c r="AQ61" s="24">
        <f>IF('所要額調査票 '!AT63="","",'所要額調査票 '!AT63)</f>
        <v>0</v>
      </c>
      <c r="AR61" s="24" t="str">
        <f>IF('所要額調査票 '!AU63="","",'所要額調査票 '!AU63)</f>
        <v/>
      </c>
      <c r="AS61" s="24" t="str">
        <f>IF('所要額調査票 '!AV63="","",'所要額調査票 '!AV63)</f>
        <v/>
      </c>
    </row>
    <row r="62" spans="1:45">
      <c r="A62" s="64">
        <f>'所要額調査票 '!$D$2</f>
        <v>0</v>
      </c>
      <c r="B62" s="64" t="str">
        <f>IF('所要額調査票 '!C64="","",'所要額調査票 '!C64)</f>
        <v/>
      </c>
      <c r="C62" s="64" t="str">
        <f>IF('所要額調査票 '!D64="","",'所要額調査票 '!D64)</f>
        <v/>
      </c>
      <c r="D62" s="64" t="str">
        <f>IF('所要額調査票 '!E64="","",'所要額調査票 '!E64)</f>
        <v/>
      </c>
      <c r="E62" s="64" t="str">
        <f>IF('所要額調査票 '!F64="","",'所要額調査票 '!F64)</f>
        <v/>
      </c>
      <c r="F62" s="221" t="str">
        <f>IF('所要額調査票 '!G64="","",'所要額調査票 '!G64)</f>
        <v/>
      </c>
      <c r="G62" s="221" t="str">
        <f>IF('所要額調査票 '!H64="","",'所要額調査票 '!H64)</f>
        <v/>
      </c>
      <c r="H62" s="64" t="str">
        <f>IF('所要額調査票 '!I64="","",'所要額調査票 '!I64)</f>
        <v/>
      </c>
      <c r="I62" s="64" t="str">
        <f>IF('所要額調査票 '!J64="","",'所要額調査票 '!J64)</f>
        <v/>
      </c>
      <c r="J62" s="64" t="str">
        <f>IF('所要額調査票 '!K64="","",'所要額調査票 '!K64)</f>
        <v/>
      </c>
      <c r="K62" s="64" t="str">
        <f>IF('所要額調査票 '!L64="","",'所要額調査票 '!L64)</f>
        <v/>
      </c>
      <c r="L62" s="221" t="str">
        <f>IF('所要額調査票 '!M64="","",'所要額調査票 '!M64)</f>
        <v/>
      </c>
      <c r="M62" s="221" t="str">
        <f>IF('所要額調査票 '!N64="","",'所要額調査票 '!N64)</f>
        <v/>
      </c>
      <c r="N62" s="64" t="str">
        <f>IF('所要額調査票 '!O64="","",'所要額調査票 '!O64)</f>
        <v/>
      </c>
      <c r="O62" s="64" t="str">
        <f>IF('所要額調査票 '!P64="","",'所要額調査票 '!P64)</f>
        <v/>
      </c>
      <c r="P62" s="64" t="str">
        <f>IF('所要額調査票 '!Q64="","",'所要額調査票 '!Q64)</f>
        <v/>
      </c>
      <c r="Q62" s="64" t="str">
        <f>IF('所要額調査票 '!R64="","",'所要額調査票 '!R64)</f>
        <v/>
      </c>
      <c r="R62" s="64" t="str">
        <f>IF('所要額調査票 '!S64="","",'所要額調査票 '!S64)</f>
        <v/>
      </c>
      <c r="S62" s="64">
        <f>IF('所要額調査票 '!U64="","",'所要額調査票 '!U64)</f>
        <v>0</v>
      </c>
      <c r="T62" s="64" t="str">
        <f>IF('所要額調査票 '!V64="","",'所要額調査票 '!V64)</f>
        <v/>
      </c>
      <c r="U62" s="64" t="str">
        <f>IF('所要額調査票 '!W64="","",'所要額調査票 '!W64)</f>
        <v/>
      </c>
      <c r="V62" s="64" t="str">
        <f>IF('所要額調査票 '!X64="","",'所要額調査票 '!X64)</f>
        <v/>
      </c>
      <c r="W62" s="64" t="str">
        <f>IF('所要額調査票 '!Y64="","",'所要額調査票 '!Y64)</f>
        <v/>
      </c>
      <c r="X62" s="64" t="str">
        <f>IF('所要額調査票 '!Z64="","",'所要額調査票 '!Z64)</f>
        <v/>
      </c>
      <c r="Y62" s="64" t="str">
        <f>IF('所要額調査票 '!AA64="","",'所要額調査票 '!AA64)</f>
        <v/>
      </c>
      <c r="Z62" s="64" t="str">
        <f>IF('所要額調査票 '!AB64="","",'所要額調査票 '!AB64)</f>
        <v/>
      </c>
      <c r="AA62" s="64" t="str">
        <f>IF('所要額調査票 '!AC64="","",'所要額調査票 '!AC64)</f>
        <v/>
      </c>
      <c r="AB62" s="64" t="str">
        <f>IF('所要額調査票 '!AD64="","",'所要額調査票 '!AD64)</f>
        <v/>
      </c>
      <c r="AC62" s="64" t="str">
        <f>IF('所要額調査票 '!AE64="","",'所要額調査票 '!AE64)</f>
        <v/>
      </c>
      <c r="AD62" s="24" t="str">
        <f>IF('所要額調査票 '!AF64="","",'所要額調査票 '!AF64)</f>
        <v/>
      </c>
      <c r="AE62" s="24" t="str">
        <f>IF('所要額調査票 '!AG64="","",'所要額調査票 '!AG64)</f>
        <v/>
      </c>
      <c r="AF62" s="24" t="str">
        <f>IF('所要額調査票 '!AH64="","",'所要額調査票 '!AH64)</f>
        <v/>
      </c>
      <c r="AG62" s="24" t="str">
        <f>IF('所要額調査票 '!AI64="","",'所要額調査票 '!AI64)</f>
        <v/>
      </c>
      <c r="AH62" s="24" t="str">
        <f>IF('所要額調査票 '!AJ64="","",'所要額調査票 '!AJ64)</f>
        <v/>
      </c>
      <c r="AI62" s="24" t="str">
        <f>IF('所要額調査票 '!AK64="","",'所要額調査票 '!AK64)</f>
        <v/>
      </c>
      <c r="AJ62" s="24">
        <f>IF('所要額調査票 '!AL64="","",'所要額調査票 '!AL64)</f>
        <v>0</v>
      </c>
      <c r="AK62" s="24">
        <f>IF('所要額調査票 '!AM64="","",'所要額調査票 '!AM64)</f>
        <v>0</v>
      </c>
      <c r="AL62" s="24" t="str">
        <f>IF('所要額調査票 '!AO64="","",'所要額調査票 '!AO64)</f>
        <v/>
      </c>
      <c r="AM62" s="24" t="str">
        <f>IF('所要額調査票 '!AP64="","",'所要額調査票 '!AP64)</f>
        <v/>
      </c>
      <c r="AN62" s="24" t="str">
        <f>IF('所要額調査票 '!AQ64="","",'所要額調査票 '!AQ64)</f>
        <v/>
      </c>
      <c r="AO62" s="24" t="str">
        <f>IF('所要額調査票 '!AR64="","",'所要額調査票 '!AR64)</f>
        <v/>
      </c>
      <c r="AP62" s="24" t="str">
        <f>IF('所要額調査票 '!AS64="","",'所要額調査票 '!AS64)</f>
        <v/>
      </c>
      <c r="AQ62" s="24">
        <f>IF('所要額調査票 '!AT64="","",'所要額調査票 '!AT64)</f>
        <v>0</v>
      </c>
      <c r="AR62" s="24" t="str">
        <f>IF('所要額調査票 '!AU64="","",'所要額調査票 '!AU64)</f>
        <v/>
      </c>
      <c r="AS62" s="24" t="str">
        <f>IF('所要額調査票 '!AV64="","",'所要額調査票 '!AV64)</f>
        <v/>
      </c>
    </row>
    <row r="63" spans="1:45">
      <c r="B63" t="str">
        <f>IF('所要額調査票 '!D64="","",'所要額調査票 '!D64)</f>
        <v/>
      </c>
      <c r="C63" t="str">
        <f>IF('所要額調査票 '!E64="","",'所要額調査票 '!E64)</f>
        <v/>
      </c>
      <c r="D63" t="str">
        <f>IF('所要額調査票 '!F64="","",'所要額調査票 '!F64)</f>
        <v/>
      </c>
      <c r="E63" t="str">
        <f>IF('所要額調査票 '!S64=0,"",'所要額調査票 '!S64)</f>
        <v/>
      </c>
      <c r="F63" t="str">
        <f>IF('所要額調査票 '!V64=0,"",'所要額調査票 '!V64)</f>
        <v/>
      </c>
      <c r="G63" t="str">
        <f>IF('所要額調査票 '!Z64="","",'所要額調査票 '!Z64)</f>
        <v/>
      </c>
      <c r="H63">
        <f>IF('所要額調査票 '!AL64="","",'所要額調査票 '!AL64)</f>
        <v>0</v>
      </c>
      <c r="I63" t="str">
        <f>IF('所要額調査票 '!AM64=0,"",'所要額調査票 '!AM64)</f>
        <v/>
      </c>
      <c r="K63">
        <f>IF('所要額調査票 '!AT64="","",'所要額調査票 '!AT64)</f>
        <v>0</v>
      </c>
      <c r="L63" t="str">
        <f>IF('所要額調査票 '!AU64=0,"",'所要額調査票 '!AU64)</f>
        <v/>
      </c>
      <c r="M63" t="str">
        <f>IF('所要額調査票 '!AV64="","",'所要額調査票 '!AV64)</f>
        <v/>
      </c>
    </row>
  </sheetData>
  <sheetProtection algorithmName="SHA-512" hashValue="hfMdZ5rqyMFVOnh+GOfu58Cy1YttPo8DEg+vSdbmtO7iV/JgJ0RXYmtSOSOaOSDHbK/0qVTU3DmJG/R+/cB75Q==" saltValue="3kFrr1kWIDrEqBWUS2U6iw==" spinCount="100000" sheet="1" objects="1" scenarios="1"/>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9E305-67BB-40F1-A033-1E7E03C32733}">
  <sheetPr>
    <tabColor rgb="FFFF0000"/>
  </sheetPr>
  <dimension ref="A2:O63"/>
  <sheetViews>
    <sheetView workbookViewId="0">
      <selection activeCell="E25" sqref="E25 AG5"/>
    </sheetView>
  </sheetViews>
  <sheetFormatPr defaultRowHeight="13.5"/>
  <cols>
    <col min="1" max="1" width="51.5" style="4" bestFit="1" customWidth="1"/>
    <col min="2" max="2" width="6.75" style="4" bestFit="1" customWidth="1"/>
    <col min="3" max="5" width="7.125" style="4" bestFit="1" customWidth="1"/>
    <col min="6" max="6" width="8.125" style="4" bestFit="1" customWidth="1"/>
    <col min="7" max="7" width="2.5" style="4" bestFit="1" customWidth="1"/>
    <col min="8" max="8" width="9" style="4"/>
    <col min="9" max="9" width="22" style="4" bestFit="1" customWidth="1"/>
    <col min="10" max="12" width="9" style="4"/>
    <col min="13" max="13" width="20.5" style="4" bestFit="1" customWidth="1"/>
    <col min="14" max="16384" width="9" style="4"/>
  </cols>
  <sheetData>
    <row r="2" spans="1:15">
      <c r="A2" s="1"/>
      <c r="B2" s="1"/>
      <c r="C2" s="1"/>
      <c r="D2" s="1"/>
      <c r="E2" s="1"/>
      <c r="F2" s="1"/>
      <c r="G2" s="1"/>
      <c r="H2" s="1"/>
    </row>
    <row r="3" spans="1:15" ht="14.25" thickBot="1">
      <c r="A3" s="1"/>
      <c r="B3" s="1" t="s">
        <v>25</v>
      </c>
      <c r="C3" s="1" t="s">
        <v>26</v>
      </c>
      <c r="D3" s="1" t="s">
        <v>27</v>
      </c>
      <c r="E3" s="1" t="s">
        <v>28</v>
      </c>
      <c r="F3" s="1"/>
      <c r="G3" s="1"/>
      <c r="H3" s="1"/>
    </row>
    <row r="4" spans="1:15">
      <c r="A4" s="1" t="s">
        <v>29</v>
      </c>
      <c r="B4" s="5">
        <v>537</v>
      </c>
      <c r="C4" s="5">
        <v>268</v>
      </c>
      <c r="D4" s="5">
        <v>537</v>
      </c>
      <c r="E4" s="5">
        <v>268</v>
      </c>
      <c r="F4" s="1" t="s">
        <v>30</v>
      </c>
      <c r="G4" s="5"/>
      <c r="H4" s="1"/>
      <c r="I4" s="4" t="s">
        <v>51</v>
      </c>
      <c r="K4" s="4" t="s">
        <v>69</v>
      </c>
      <c r="M4" s="4" t="s">
        <v>67</v>
      </c>
      <c r="O4" s="14" t="str">
        <f>IF('所要額調査票 '!AW5="○",'所要額調査票 '!B5,"---")</f>
        <v>---</v>
      </c>
    </row>
    <row r="5" spans="1:15">
      <c r="A5" s="1" t="s">
        <v>31</v>
      </c>
      <c r="B5" s="5">
        <v>684</v>
      </c>
      <c r="C5" s="5">
        <v>342</v>
      </c>
      <c r="D5" s="5">
        <v>684</v>
      </c>
      <c r="E5" s="5">
        <v>342</v>
      </c>
      <c r="F5" s="1" t="s">
        <v>30</v>
      </c>
      <c r="G5" s="5"/>
      <c r="H5" s="1"/>
      <c r="I5" s="4" t="s">
        <v>52</v>
      </c>
      <c r="K5" s="4" t="s">
        <v>70</v>
      </c>
      <c r="M5" s="4" t="s">
        <v>68</v>
      </c>
      <c r="O5" s="15" t="str">
        <f>IF('所要額調査票 '!AW6="○",'所要額調査票 '!B6,"---")</f>
        <v>---</v>
      </c>
    </row>
    <row r="6" spans="1:15">
      <c r="A6" s="1" t="s">
        <v>32</v>
      </c>
      <c r="B6" s="5">
        <v>889</v>
      </c>
      <c r="C6" s="5">
        <v>445</v>
      </c>
      <c r="D6" s="5">
        <v>889</v>
      </c>
      <c r="E6" s="5">
        <v>445</v>
      </c>
      <c r="F6" s="1" t="s">
        <v>30</v>
      </c>
      <c r="G6" s="5"/>
      <c r="H6" s="1"/>
      <c r="I6" s="4" t="s">
        <v>53</v>
      </c>
      <c r="K6" s="4" t="s">
        <v>71</v>
      </c>
      <c r="M6" s="4" t="s">
        <v>82</v>
      </c>
      <c r="O6" s="15" t="str">
        <f>IF('所要額調査票 '!AW7="○",'所要額調査票 '!B7,"---")</f>
        <v>---</v>
      </c>
    </row>
    <row r="7" spans="1:15">
      <c r="A7" s="1" t="s">
        <v>33</v>
      </c>
      <c r="B7" s="5">
        <v>231</v>
      </c>
      <c r="C7" s="5">
        <v>115</v>
      </c>
      <c r="D7" s="5">
        <v>231</v>
      </c>
      <c r="E7" s="5">
        <v>115</v>
      </c>
      <c r="F7" s="1" t="s">
        <v>30</v>
      </c>
      <c r="G7" s="5"/>
      <c r="H7" s="1"/>
      <c r="I7" s="4" t="s">
        <v>54</v>
      </c>
      <c r="K7" s="4" t="s">
        <v>72</v>
      </c>
      <c r="O7" s="15" t="str">
        <f>IF('所要額調査票 '!AW8="○",'所要額調査票 '!B8,"---")</f>
        <v>---</v>
      </c>
    </row>
    <row r="8" spans="1:15">
      <c r="A8" s="1" t="s">
        <v>0</v>
      </c>
      <c r="B8" s="5">
        <v>226</v>
      </c>
      <c r="C8" s="5">
        <v>113</v>
      </c>
      <c r="D8" s="5">
        <v>226</v>
      </c>
      <c r="E8" s="5">
        <v>113</v>
      </c>
      <c r="F8" s="1" t="s">
        <v>30</v>
      </c>
      <c r="G8" s="5"/>
      <c r="H8" s="1"/>
      <c r="I8" s="4" t="s">
        <v>55</v>
      </c>
      <c r="K8" s="4" t="s">
        <v>65</v>
      </c>
      <c r="O8" s="15" t="str">
        <f>IF('所要額調査票 '!AW9="○",'所要額調査票 '!B9,"---")</f>
        <v>---</v>
      </c>
    </row>
    <row r="9" spans="1:15">
      <c r="A9" s="1" t="s">
        <v>34</v>
      </c>
      <c r="B9" s="5">
        <v>564</v>
      </c>
      <c r="C9" s="5">
        <v>113</v>
      </c>
      <c r="D9" s="5">
        <v>564</v>
      </c>
      <c r="E9" s="5">
        <v>282</v>
      </c>
      <c r="F9" s="1" t="s">
        <v>30</v>
      </c>
      <c r="G9" s="5"/>
      <c r="H9" s="1"/>
      <c r="I9" s="4" t="s">
        <v>56</v>
      </c>
      <c r="K9" s="4" t="s">
        <v>66</v>
      </c>
      <c r="O9" s="15" t="str">
        <f>IF('所要額調査票 '!AW10="○",'所要額調査票 '!B10,"---")</f>
        <v>---</v>
      </c>
    </row>
    <row r="10" spans="1:15">
      <c r="A10" s="1" t="s">
        <v>35</v>
      </c>
      <c r="B10" s="5">
        <v>710</v>
      </c>
      <c r="C10" s="5">
        <v>355</v>
      </c>
      <c r="D10" s="5">
        <v>710</v>
      </c>
      <c r="E10" s="5">
        <v>355</v>
      </c>
      <c r="F10" s="1" t="s">
        <v>30</v>
      </c>
      <c r="G10" s="5"/>
      <c r="H10" s="1"/>
      <c r="I10" s="4" t="s">
        <v>64</v>
      </c>
      <c r="O10" s="15" t="str">
        <f>IF('所要額調査票 '!AW11="○",'所要額調査票 '!B11,"---")</f>
        <v>---</v>
      </c>
    </row>
    <row r="11" spans="1:15">
      <c r="A11" s="1" t="s">
        <v>36</v>
      </c>
      <c r="B11" s="5">
        <v>1133</v>
      </c>
      <c r="C11" s="5">
        <v>567</v>
      </c>
      <c r="D11" s="5">
        <v>1133</v>
      </c>
      <c r="E11" s="5">
        <v>567</v>
      </c>
      <c r="F11" s="1" t="s">
        <v>30</v>
      </c>
      <c r="G11" s="5"/>
      <c r="H11" s="1"/>
      <c r="I11" s="4" t="s">
        <v>57</v>
      </c>
      <c r="O11" s="15" t="str">
        <f>IF('所要額調査票 '!AW12="○",'所要額調査票 '!B12,"---")</f>
        <v>---</v>
      </c>
    </row>
    <row r="12" spans="1:15">
      <c r="A12" s="1" t="s">
        <v>17</v>
      </c>
      <c r="B12" s="6">
        <f t="shared" ref="B12:C13" si="0">D12*$AG$5</f>
        <v>0</v>
      </c>
      <c r="C12" s="6">
        <f t="shared" si="0"/>
        <v>0</v>
      </c>
      <c r="D12" s="5">
        <v>27</v>
      </c>
      <c r="E12" s="5">
        <v>13</v>
      </c>
      <c r="F12" s="1" t="s">
        <v>37</v>
      </c>
      <c r="G12" s="5"/>
      <c r="H12" s="1"/>
      <c r="I12" s="4" t="s">
        <v>58</v>
      </c>
      <c r="O12" s="15" t="str">
        <f>IF('所要額調査票 '!AW13="○",'所要額調査票 '!B13,"---")</f>
        <v>---</v>
      </c>
    </row>
    <row r="13" spans="1:15">
      <c r="A13" s="1" t="s">
        <v>38</v>
      </c>
      <c r="B13" s="6">
        <f t="shared" si="0"/>
        <v>0</v>
      </c>
      <c r="C13" s="6">
        <f t="shared" si="0"/>
        <v>0</v>
      </c>
      <c r="D13" s="5">
        <v>27</v>
      </c>
      <c r="E13" s="5">
        <v>13</v>
      </c>
      <c r="F13" s="1" t="s">
        <v>37</v>
      </c>
      <c r="G13" s="5"/>
      <c r="H13" s="1"/>
      <c r="I13" s="4" t="s">
        <v>59</v>
      </c>
      <c r="O13" s="15" t="str">
        <f>IF('所要額調査票 '!AW14="○",'所要額調査票 '!B14,"---")</f>
        <v>---</v>
      </c>
    </row>
    <row r="14" spans="1:15">
      <c r="A14" s="1" t="s">
        <v>1</v>
      </c>
      <c r="B14" s="5">
        <v>320</v>
      </c>
      <c r="C14" s="5">
        <v>160</v>
      </c>
      <c r="D14" s="5">
        <v>320</v>
      </c>
      <c r="E14" s="5">
        <v>160</v>
      </c>
      <c r="F14" s="1" t="s">
        <v>30</v>
      </c>
      <c r="G14" s="5"/>
      <c r="H14" s="1"/>
      <c r="I14" s="4" t="s">
        <v>60</v>
      </c>
      <c r="O14" s="15" t="str">
        <f>IF('所要額調査票 '!AW15="○",'所要額調査票 '!B15,"---")</f>
        <v>---</v>
      </c>
    </row>
    <row r="15" spans="1:15">
      <c r="A15" s="1" t="s">
        <v>2</v>
      </c>
      <c r="B15" s="5">
        <v>339</v>
      </c>
      <c r="C15" s="5">
        <v>169</v>
      </c>
      <c r="D15" s="5">
        <v>339</v>
      </c>
      <c r="E15" s="5">
        <v>169</v>
      </c>
      <c r="F15" s="1" t="s">
        <v>30</v>
      </c>
      <c r="G15" s="5"/>
      <c r="H15" s="1"/>
      <c r="I15" s="4" t="s">
        <v>61</v>
      </c>
      <c r="O15" s="15" t="str">
        <f>IF('所要額調査票 '!AW16="○",'所要額調査票 '!B16,"---")</f>
        <v>---</v>
      </c>
    </row>
    <row r="16" spans="1:15">
      <c r="A16" s="1" t="s">
        <v>3</v>
      </c>
      <c r="B16" s="5">
        <v>311</v>
      </c>
      <c r="C16" s="5">
        <v>156</v>
      </c>
      <c r="D16" s="5">
        <v>311</v>
      </c>
      <c r="E16" s="5">
        <v>156</v>
      </c>
      <c r="F16" s="1" t="s">
        <v>30</v>
      </c>
      <c r="G16" s="5"/>
      <c r="H16" s="1"/>
      <c r="I16" s="4" t="s">
        <v>62</v>
      </c>
      <c r="O16" s="15" t="str">
        <f>IF('所要額調査票 '!AW17="○",'所要額調査票 '!B17,"---")</f>
        <v>---</v>
      </c>
    </row>
    <row r="17" spans="1:15">
      <c r="A17" s="1" t="s">
        <v>4</v>
      </c>
      <c r="B17" s="5">
        <v>137</v>
      </c>
      <c r="C17" s="5">
        <v>68</v>
      </c>
      <c r="D17" s="5">
        <v>137</v>
      </c>
      <c r="E17" s="5">
        <v>68</v>
      </c>
      <c r="F17" s="1" t="s">
        <v>30</v>
      </c>
      <c r="G17" s="5"/>
      <c r="H17" s="1"/>
      <c r="I17" s="4" t="s">
        <v>63</v>
      </c>
      <c r="O17" s="15" t="str">
        <f>IF('所要額調査票 '!AW18="○",'所要額調査票 '!B18,"---")</f>
        <v>---</v>
      </c>
    </row>
    <row r="18" spans="1:15">
      <c r="A18" s="1" t="s">
        <v>5</v>
      </c>
      <c r="B18" s="5">
        <v>508</v>
      </c>
      <c r="C18" s="5">
        <v>254</v>
      </c>
      <c r="D18" s="5">
        <v>508</v>
      </c>
      <c r="E18" s="5">
        <v>254</v>
      </c>
      <c r="F18" s="1" t="s">
        <v>30</v>
      </c>
      <c r="G18" s="5"/>
      <c r="H18" s="1"/>
      <c r="O18" s="15" t="str">
        <f>IF('所要額調査票 '!AW19="○",'所要額調査票 '!B19,"---")</f>
        <v>---</v>
      </c>
    </row>
    <row r="19" spans="1:15">
      <c r="A19" s="1" t="s">
        <v>6</v>
      </c>
      <c r="B19" s="5">
        <v>204</v>
      </c>
      <c r="C19" s="5">
        <v>102</v>
      </c>
      <c r="D19" s="5">
        <v>204</v>
      </c>
      <c r="E19" s="5">
        <v>102</v>
      </c>
      <c r="F19" s="1" t="s">
        <v>30</v>
      </c>
      <c r="G19" s="5"/>
      <c r="H19" s="1"/>
      <c r="O19" s="15" t="str">
        <f>IF('所要額調査票 '!AW20="○",'所要額調査票 '!B20,"---")</f>
        <v>---</v>
      </c>
    </row>
    <row r="20" spans="1:15">
      <c r="A20" s="1" t="s">
        <v>7</v>
      </c>
      <c r="B20" s="5">
        <v>148</v>
      </c>
      <c r="C20" s="5">
        <v>74</v>
      </c>
      <c r="D20" s="5">
        <v>148</v>
      </c>
      <c r="E20" s="5">
        <v>74</v>
      </c>
      <c r="F20" s="1" t="s">
        <v>30</v>
      </c>
      <c r="G20" s="5"/>
      <c r="H20" s="1"/>
      <c r="O20" s="15" t="str">
        <f>IF('所要額調査票 '!AW21="○",'所要額調査票 '!B21,"---")</f>
        <v>---</v>
      </c>
    </row>
    <row r="21" spans="1:15">
      <c r="A21" s="1" t="s">
        <v>8</v>
      </c>
      <c r="B21" s="5"/>
      <c r="C21" s="5">
        <v>282</v>
      </c>
      <c r="D21" s="5"/>
      <c r="E21" s="5">
        <v>282</v>
      </c>
      <c r="F21" s="1" t="s">
        <v>30</v>
      </c>
      <c r="G21" s="5"/>
      <c r="H21" s="1"/>
      <c r="O21" s="15" t="str">
        <f>IF('所要額調査票 '!AW22="○",'所要額調査票 '!B22,"---")</f>
        <v>---</v>
      </c>
    </row>
    <row r="22" spans="1:15">
      <c r="A22" s="1" t="s">
        <v>39</v>
      </c>
      <c r="B22" s="5">
        <v>33</v>
      </c>
      <c r="C22" s="5">
        <v>16</v>
      </c>
      <c r="D22" s="5">
        <v>33</v>
      </c>
      <c r="E22" s="5">
        <v>16</v>
      </c>
      <c r="F22" s="1" t="s">
        <v>30</v>
      </c>
      <c r="G22" s="5"/>
      <c r="H22" s="1"/>
      <c r="O22" s="15" t="str">
        <f>IF('所要額調査票 '!AW23="○",'所要額調査票 '!B23,"---")</f>
        <v>---</v>
      </c>
    </row>
    <row r="23" spans="1:15">
      <c r="A23" s="1" t="s">
        <v>9</v>
      </c>
      <c r="B23" s="5">
        <v>475</v>
      </c>
      <c r="C23" s="5">
        <v>237</v>
      </c>
      <c r="D23" s="5">
        <v>475</v>
      </c>
      <c r="E23" s="5">
        <v>237</v>
      </c>
      <c r="F23" s="1" t="s">
        <v>30</v>
      </c>
      <c r="G23" s="5"/>
      <c r="H23" s="1"/>
      <c r="O23" s="15" t="str">
        <f>IF('所要額調査票 '!AW24="○",'所要額調査票 '!B24,"---")</f>
        <v>---</v>
      </c>
    </row>
    <row r="24" spans="1:15">
      <c r="A24" s="1" t="s">
        <v>10</v>
      </c>
      <c r="B24" s="5">
        <v>638</v>
      </c>
      <c r="C24" s="5">
        <v>319</v>
      </c>
      <c r="D24" s="5">
        <v>638</v>
      </c>
      <c r="E24" s="5">
        <v>319</v>
      </c>
      <c r="F24" s="1" t="s">
        <v>30</v>
      </c>
      <c r="G24" s="5"/>
      <c r="H24" s="1"/>
      <c r="O24" s="15" t="str">
        <f>IF('所要額調査票 '!AW25="○",'所要額調査票 '!B25,"---")</f>
        <v>---</v>
      </c>
    </row>
    <row r="25" spans="1:15">
      <c r="A25" s="1" t="s">
        <v>11</v>
      </c>
      <c r="B25" s="5">
        <f>D25*$AG$5</f>
        <v>0</v>
      </c>
      <c r="C25" s="5">
        <f>E25*$AG$5</f>
        <v>0</v>
      </c>
      <c r="D25" s="5">
        <v>38</v>
      </c>
      <c r="E25" s="5">
        <v>19</v>
      </c>
      <c r="F25" s="1" t="s">
        <v>37</v>
      </c>
      <c r="G25" s="5"/>
      <c r="H25" s="1"/>
      <c r="O25" s="15" t="str">
        <f>IF('所要額調査票 '!AW26="○",'所要額調査票 '!B26,"---")</f>
        <v>---</v>
      </c>
    </row>
    <row r="26" spans="1:15">
      <c r="A26" s="1" t="s">
        <v>12</v>
      </c>
      <c r="B26" s="5">
        <f>D26*$AG$5</f>
        <v>0</v>
      </c>
      <c r="C26" s="5">
        <f t="shared" ref="C26:C38" si="1">E26*$AG$5</f>
        <v>0</v>
      </c>
      <c r="D26" s="5">
        <v>40</v>
      </c>
      <c r="E26" s="5">
        <v>20</v>
      </c>
      <c r="F26" s="1" t="s">
        <v>37</v>
      </c>
      <c r="G26" s="5"/>
      <c r="H26" s="1"/>
      <c r="O26" s="15" t="str">
        <f>IF('所要額調査票 '!AW27="○",'所要額調査票 '!B27,"---")</f>
        <v>---</v>
      </c>
    </row>
    <row r="27" spans="1:15">
      <c r="A27" s="1" t="s">
        <v>13</v>
      </c>
      <c r="B27" s="5">
        <f t="shared" ref="B27:B38" si="2">D27*$AG$5</f>
        <v>0</v>
      </c>
      <c r="C27" s="5">
        <f t="shared" si="1"/>
        <v>0</v>
      </c>
      <c r="D27" s="5">
        <v>38</v>
      </c>
      <c r="E27" s="5">
        <v>19</v>
      </c>
      <c r="F27" s="1" t="s">
        <v>37</v>
      </c>
      <c r="G27" s="5"/>
      <c r="H27" s="1"/>
      <c r="O27" s="15" t="str">
        <f>IF('所要額調査票 '!AW28="○",'所要額調査票 '!B28,"---")</f>
        <v>---</v>
      </c>
    </row>
    <row r="28" spans="1:15">
      <c r="A28" s="1" t="s">
        <v>14</v>
      </c>
      <c r="B28" s="5">
        <f t="shared" si="2"/>
        <v>0</v>
      </c>
      <c r="C28" s="5">
        <f t="shared" si="1"/>
        <v>0</v>
      </c>
      <c r="D28" s="5">
        <v>48</v>
      </c>
      <c r="E28" s="5">
        <v>24</v>
      </c>
      <c r="F28" s="1" t="s">
        <v>37</v>
      </c>
      <c r="G28" s="5"/>
      <c r="H28" s="1"/>
      <c r="O28" s="15" t="str">
        <f>IF('所要額調査票 '!AW29="○",'所要額調査票 '!B29,"---")</f>
        <v>---</v>
      </c>
    </row>
    <row r="29" spans="1:15">
      <c r="A29" s="1" t="s">
        <v>15</v>
      </c>
      <c r="B29" s="5">
        <f t="shared" si="2"/>
        <v>0</v>
      </c>
      <c r="C29" s="5">
        <f t="shared" si="1"/>
        <v>0</v>
      </c>
      <c r="D29" s="5">
        <v>43</v>
      </c>
      <c r="E29" s="5">
        <v>21</v>
      </c>
      <c r="F29" s="1" t="s">
        <v>37</v>
      </c>
      <c r="G29" s="5"/>
      <c r="H29" s="1"/>
      <c r="O29" s="15" t="str">
        <f>IF('所要額調査票 '!AW30="○",'所要額調査票 '!B30,"---")</f>
        <v>---</v>
      </c>
    </row>
    <row r="30" spans="1:15">
      <c r="A30" s="1" t="s">
        <v>16</v>
      </c>
      <c r="B30" s="5">
        <f t="shared" si="2"/>
        <v>0</v>
      </c>
      <c r="C30" s="5">
        <f t="shared" si="1"/>
        <v>0</v>
      </c>
      <c r="D30" s="5">
        <v>36</v>
      </c>
      <c r="E30" s="5">
        <v>18</v>
      </c>
      <c r="F30" s="1" t="s">
        <v>37</v>
      </c>
      <c r="G30" s="5"/>
      <c r="H30" s="1"/>
      <c r="O30" s="15" t="str">
        <f>IF('所要額調査票 '!AW31="○",'所要額調査票 '!B31,"---")</f>
        <v>---</v>
      </c>
    </row>
    <row r="31" spans="1:15">
      <c r="A31" s="1" t="s">
        <v>40</v>
      </c>
      <c r="B31" s="5">
        <f t="shared" si="2"/>
        <v>0</v>
      </c>
      <c r="C31" s="5">
        <f t="shared" si="1"/>
        <v>0</v>
      </c>
      <c r="D31" s="5">
        <v>37</v>
      </c>
      <c r="E31" s="5">
        <v>19</v>
      </c>
      <c r="F31" s="1" t="s">
        <v>37</v>
      </c>
      <c r="G31" s="5"/>
      <c r="H31" s="1"/>
      <c r="O31" s="15" t="str">
        <f>IF('所要額調査票 '!AW32="○",'所要額調査票 '!B32,"---")</f>
        <v>---</v>
      </c>
    </row>
    <row r="32" spans="1:15">
      <c r="A32" s="1" t="s">
        <v>41</v>
      </c>
      <c r="B32" s="5">
        <f t="shared" si="2"/>
        <v>0</v>
      </c>
      <c r="C32" s="5">
        <f t="shared" si="1"/>
        <v>0</v>
      </c>
      <c r="D32" s="5">
        <v>35</v>
      </c>
      <c r="E32" s="5">
        <v>18</v>
      </c>
      <c r="F32" s="1" t="s">
        <v>37</v>
      </c>
      <c r="G32" s="5"/>
      <c r="H32" s="1"/>
      <c r="O32" s="15" t="str">
        <f>IF('所要額調査票 '!AW33="○",'所要額調査票 '!B33,"---")</f>
        <v>---</v>
      </c>
    </row>
    <row r="33" spans="1:15">
      <c r="A33" s="1" t="s">
        <v>42</v>
      </c>
      <c r="B33" s="5">
        <f t="shared" si="2"/>
        <v>0</v>
      </c>
      <c r="C33" s="5">
        <f t="shared" si="1"/>
        <v>0</v>
      </c>
      <c r="D33" s="5">
        <v>37</v>
      </c>
      <c r="E33" s="5">
        <v>19</v>
      </c>
      <c r="F33" s="1" t="s">
        <v>37</v>
      </c>
      <c r="G33" s="5"/>
      <c r="H33" s="1"/>
      <c r="O33" s="15" t="str">
        <f>IF('所要額調査票 '!AW34="○",'所要額調査票 '!B34,"---")</f>
        <v>---</v>
      </c>
    </row>
    <row r="34" spans="1:15">
      <c r="A34" s="1" t="s">
        <v>43</v>
      </c>
      <c r="B34" s="5">
        <f t="shared" si="2"/>
        <v>0</v>
      </c>
      <c r="C34" s="5">
        <f t="shared" si="1"/>
        <v>0</v>
      </c>
      <c r="D34" s="5">
        <v>35</v>
      </c>
      <c r="E34" s="5">
        <v>18</v>
      </c>
      <c r="F34" s="1" t="s">
        <v>37</v>
      </c>
      <c r="G34" s="5"/>
      <c r="H34" s="1"/>
      <c r="O34" s="15" t="str">
        <f>IF('所要額調査票 '!AW35="○",'所要額調査票 '!B35,"---")</f>
        <v>---</v>
      </c>
    </row>
    <row r="35" spans="1:15">
      <c r="A35" s="1" t="s">
        <v>44</v>
      </c>
      <c r="B35" s="5">
        <f t="shared" si="2"/>
        <v>0</v>
      </c>
      <c r="C35" s="5">
        <f t="shared" si="1"/>
        <v>0</v>
      </c>
      <c r="D35" s="5">
        <v>37</v>
      </c>
      <c r="E35" s="5">
        <v>19</v>
      </c>
      <c r="F35" s="1" t="s">
        <v>37</v>
      </c>
      <c r="G35" s="5"/>
      <c r="H35" s="1"/>
      <c r="O35" s="15" t="str">
        <f>IF('所要額調査票 '!AW36="○",'所要額調査票 '!B36,"---")</f>
        <v>---</v>
      </c>
    </row>
    <row r="36" spans="1:15">
      <c r="A36" s="1" t="s">
        <v>45</v>
      </c>
      <c r="B36" s="5">
        <f t="shared" si="2"/>
        <v>0</v>
      </c>
      <c r="C36" s="5">
        <f t="shared" si="1"/>
        <v>0</v>
      </c>
      <c r="D36" s="5">
        <v>35</v>
      </c>
      <c r="E36" s="5">
        <v>18</v>
      </c>
      <c r="F36" s="1" t="s">
        <v>37</v>
      </c>
      <c r="G36" s="5"/>
      <c r="H36" s="1"/>
      <c r="O36" s="15" t="str">
        <f>IF('所要額調査票 '!AW37="○",'所要額調査票 '!B37,"---")</f>
        <v>---</v>
      </c>
    </row>
    <row r="37" spans="1:15">
      <c r="A37" s="1" t="s">
        <v>46</v>
      </c>
      <c r="B37" s="5">
        <f t="shared" si="2"/>
        <v>0</v>
      </c>
      <c r="C37" s="5">
        <f t="shared" si="1"/>
        <v>0</v>
      </c>
      <c r="D37" s="5">
        <v>37</v>
      </c>
      <c r="E37" s="5">
        <v>19</v>
      </c>
      <c r="F37" s="1" t="s">
        <v>37</v>
      </c>
      <c r="G37" s="5"/>
      <c r="H37" s="1"/>
      <c r="O37" s="15" t="str">
        <f>IF('所要額調査票 '!AW38="○",'所要額調査票 '!B38,"---")</f>
        <v>---</v>
      </c>
    </row>
    <row r="38" spans="1:15">
      <c r="A38" s="1" t="s">
        <v>47</v>
      </c>
      <c r="B38" s="5">
        <f t="shared" si="2"/>
        <v>0</v>
      </c>
      <c r="C38" s="5">
        <f t="shared" si="1"/>
        <v>0</v>
      </c>
      <c r="D38" s="5">
        <v>35</v>
      </c>
      <c r="E38" s="5">
        <v>18</v>
      </c>
      <c r="F38" s="1" t="s">
        <v>37</v>
      </c>
      <c r="G38" s="5"/>
      <c r="H38" s="1"/>
      <c r="O38" s="15" t="str">
        <f>IF('所要額調査票 '!AW39="○",'所要額調査票 '!B39,"---")</f>
        <v>---</v>
      </c>
    </row>
    <row r="39" spans="1:15">
      <c r="A39" s="1"/>
      <c r="B39" s="1"/>
      <c r="C39" s="1"/>
      <c r="D39" s="1"/>
      <c r="E39" s="1"/>
      <c r="F39" s="1"/>
      <c r="G39" s="1"/>
      <c r="H39" s="1"/>
      <c r="O39" s="15" t="str">
        <f>IF('所要額調査票 '!AW40="○",'所要額調査票 '!B40,"---")</f>
        <v>---</v>
      </c>
    </row>
    <row r="40" spans="1:15">
      <c r="A40" s="1"/>
      <c r="B40" s="1"/>
      <c r="C40" s="1"/>
      <c r="D40" s="1"/>
      <c r="E40" s="1"/>
      <c r="F40" s="1"/>
      <c r="G40" s="1"/>
      <c r="H40" s="1"/>
      <c r="O40" s="15" t="str">
        <f>IF('所要額調査票 '!AW41="○",'所要額調査票 '!B41,"---")</f>
        <v>---</v>
      </c>
    </row>
    <row r="41" spans="1:15">
      <c r="A41" s="1"/>
      <c r="B41" s="1"/>
      <c r="C41" s="1"/>
      <c r="D41" s="1"/>
      <c r="E41" s="1"/>
      <c r="F41" s="1"/>
      <c r="G41" s="1"/>
      <c r="H41" s="1"/>
      <c r="O41" s="15" t="str">
        <f>IF('所要額調査票 '!AW42="○",'所要額調査票 '!B42,"---")</f>
        <v>---</v>
      </c>
    </row>
    <row r="42" spans="1:15">
      <c r="A42" s="1"/>
      <c r="B42" s="1"/>
      <c r="C42" s="1"/>
      <c r="D42" s="1"/>
      <c r="E42" s="1"/>
      <c r="F42" s="1"/>
      <c r="G42" s="1"/>
      <c r="H42" s="1"/>
      <c r="O42" s="15" t="str">
        <f>IF('所要額調査票 '!AW43="○",'所要額調査票 '!B43,"---")</f>
        <v>---</v>
      </c>
    </row>
    <row r="43" spans="1:15">
      <c r="A43" s="1"/>
      <c r="B43" s="1"/>
      <c r="C43" s="1"/>
      <c r="D43" s="1"/>
      <c r="E43" s="1"/>
      <c r="F43" s="1"/>
      <c r="G43" s="1"/>
      <c r="H43" s="1"/>
      <c r="O43" s="15" t="str">
        <f>IF('所要額調査票 '!AW44="○",'所要額調査票 '!B44,"---")</f>
        <v>---</v>
      </c>
    </row>
    <row r="44" spans="1:15">
      <c r="A44" s="1"/>
      <c r="B44" s="1"/>
      <c r="C44" s="1"/>
      <c r="D44" s="1"/>
      <c r="E44" s="1"/>
      <c r="F44" s="1"/>
      <c r="G44" s="1"/>
      <c r="H44" s="1"/>
      <c r="O44" s="15" t="str">
        <f>IF('所要額調査票 '!AW45="○",'所要額調査票 '!B45,"---")</f>
        <v>---</v>
      </c>
    </row>
    <row r="45" spans="1:15">
      <c r="A45" s="1"/>
      <c r="B45" s="1"/>
      <c r="C45" s="1"/>
      <c r="D45" s="1"/>
      <c r="E45" s="1"/>
      <c r="F45" s="1"/>
      <c r="G45" s="1"/>
      <c r="H45" s="1"/>
      <c r="O45" s="15" t="str">
        <f>IF('所要額調査票 '!AW46="○",'所要額調査票 '!B46,"---")</f>
        <v>---</v>
      </c>
    </row>
    <row r="46" spans="1:15">
      <c r="A46" s="1"/>
      <c r="B46" s="1"/>
      <c r="C46" s="1"/>
      <c r="D46" s="1"/>
      <c r="E46" s="1"/>
      <c r="F46" s="1"/>
      <c r="G46" s="1"/>
      <c r="H46" s="1"/>
      <c r="O46" s="15" t="str">
        <f>IF('所要額調査票 '!AW47="○",'所要額調査票 '!B47,"---")</f>
        <v>---</v>
      </c>
    </row>
    <row r="47" spans="1:15">
      <c r="A47" s="1"/>
      <c r="B47" s="1"/>
      <c r="C47" s="1"/>
      <c r="D47" s="1"/>
      <c r="E47" s="1"/>
      <c r="F47" s="1"/>
      <c r="G47" s="1"/>
      <c r="H47" s="1"/>
      <c r="O47" s="15" t="str">
        <f>IF('所要額調査票 '!AW48="○",'所要額調査票 '!B48,"---")</f>
        <v>---</v>
      </c>
    </row>
    <row r="48" spans="1:15">
      <c r="O48" s="15" t="str">
        <f>IF('所要額調査票 '!AW49="○",'所要額調査票 '!B49,"---")</f>
        <v>---</v>
      </c>
    </row>
    <row r="49" spans="15:15">
      <c r="O49" s="15" t="str">
        <f>IF('所要額調査票 '!AW50="○",'所要額調査票 '!B50,"---")</f>
        <v>---</v>
      </c>
    </row>
    <row r="50" spans="15:15">
      <c r="O50" s="15" t="str">
        <f>IF('所要額調査票 '!AW51="○",'所要額調査票 '!B51,"---")</f>
        <v>---</v>
      </c>
    </row>
    <row r="51" spans="15:15">
      <c r="O51" s="15" t="str">
        <f>IF('所要額調査票 '!AW52="○",'所要額調査票 '!B52,"---")</f>
        <v>---</v>
      </c>
    </row>
    <row r="52" spans="15:15">
      <c r="O52" s="15" t="str">
        <f>IF('所要額調査票 '!AW53="○",'所要額調査票 '!B53,"---")</f>
        <v>---</v>
      </c>
    </row>
    <row r="53" spans="15:15">
      <c r="O53" s="15" t="str">
        <f>IF('所要額調査票 '!AW54="○",'所要額調査票 '!B54,"---")</f>
        <v>---</v>
      </c>
    </row>
    <row r="54" spans="15:15">
      <c r="O54" s="15" t="str">
        <f>IF('所要額調査票 '!AW55="○",'所要額調査票 '!B55,"---")</f>
        <v>---</v>
      </c>
    </row>
    <row r="55" spans="15:15">
      <c r="O55" s="15" t="str">
        <f>IF('所要額調査票 '!AW56="○",'所要額調査票 '!B56,"---")</f>
        <v>---</v>
      </c>
    </row>
    <row r="56" spans="15:15">
      <c r="O56" s="15" t="str">
        <f>IF('所要額調査票 '!AW57="○",'所要額調査票 '!B57,"---")</f>
        <v>---</v>
      </c>
    </row>
    <row r="57" spans="15:15">
      <c r="O57" s="15" t="str">
        <f>IF('所要額調査票 '!AW58="○",'所要額調査票 '!B58,"---")</f>
        <v>---</v>
      </c>
    </row>
    <row r="58" spans="15:15">
      <c r="O58" s="15" t="str">
        <f>IF('所要額調査票 '!AW59="○",'所要額調査票 '!B59,"---")</f>
        <v>---</v>
      </c>
    </row>
    <row r="59" spans="15:15">
      <c r="O59" s="15" t="str">
        <f>IF('所要額調査票 '!AW60="○",'所要額調査票 '!B60,"---")</f>
        <v>---</v>
      </c>
    </row>
    <row r="60" spans="15:15">
      <c r="O60" s="15" t="str">
        <f>IF('所要額調査票 '!AW61="○",'所要額調査票 '!B61,"---")</f>
        <v>---</v>
      </c>
    </row>
    <row r="61" spans="15:15">
      <c r="O61" s="15" t="str">
        <f>IF('所要額調査票 '!AW62="○",'所要額調査票 '!B62,"---")</f>
        <v>---</v>
      </c>
    </row>
    <row r="62" spans="15:15">
      <c r="O62" s="15" t="str">
        <f>IF('所要額調査票 '!AW63="○",'所要額調査票 '!B63,"---")</f>
        <v>---</v>
      </c>
    </row>
    <row r="63" spans="15:15" ht="14.25" thickBot="1">
      <c r="O63" s="16" t="str">
        <f>IF('所要額調査票 '!AW64="○",'所要額調査票 '!B64,"---")</f>
        <v>---</v>
      </c>
    </row>
  </sheetData>
  <sheetProtection algorithmName="SHA-512" hashValue="wXmAAYg4+kLvP5h4Wn1S6TscLyMelqgm1QrJfsLdeBxpQgyh5ZijHLpx53/Rqewr/8o1s+kHtcCV7Wqr8xkmBQ==" saltValue="pYHgjKeRMYdleJ8WmVASEQ==" spinCount="100000" sheet="1" objects="1" scenarios="1" selectLockedCells="1" selectUnlockedCell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作成方法（所要額調査票）</vt:lpstr>
      <vt:lpstr>作成方法（個別協議書）</vt:lpstr>
      <vt:lpstr>所要額調査票 </vt:lpstr>
      <vt:lpstr>個別協議様式ア（ア）分 </vt:lpstr>
      <vt:lpstr>個別協議様式ア（ウ）分 </vt:lpstr>
      <vt:lpstr>別添３ </vt:lpstr>
      <vt:lpstr>「費用の概要、積算内訳」記載例</vt:lpstr>
      <vt:lpstr>（札幌市使用）申請者は使用しません</vt:lpstr>
      <vt:lpstr>プルダウン用</vt:lpstr>
      <vt:lpstr>基準単価</vt:lpstr>
      <vt:lpstr>'「費用の概要、積算内訳」記載例'!Print_Area</vt:lpstr>
      <vt:lpstr>'個別協議様式ア（ア）分 '!Print_Area</vt:lpstr>
      <vt:lpstr>'個別協議様式ア（ウ）分 '!Print_Area</vt:lpstr>
      <vt:lpstr>'所要額調査票 '!Print_Area</vt:lpstr>
      <vt:lpstr>'別添３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山本 健太</cp:lastModifiedBy>
  <cp:lastPrinted>2023-07-03T05:02:41Z</cp:lastPrinted>
  <dcterms:created xsi:type="dcterms:W3CDTF">2018-06-19T01:27:02Z</dcterms:created>
  <dcterms:modified xsi:type="dcterms:W3CDTF">2024-03-04T00:14:06Z</dcterms:modified>
</cp:coreProperties>
</file>